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codeName="ThisWorkbook"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I_2021.g.jūlijs_2022.g.febr\"/>
    </mc:Choice>
  </mc:AlternateContent>
  <xr:revisionPtr revIDLastSave="0" documentId="13_ncr:1_{1750536F-F1B7-4F50-9BD6-59226CA2601F}" xr6:coauthVersionLast="47" xr6:coauthVersionMax="47" xr10:uidLastSave="{00000000-0000-0000-0000-000000000000}"/>
  <bookViews>
    <workbookView xWindow="-110" yWindow="-110" windowWidth="19420" windowHeight="10420" firstSheet="12" activeTab="15" xr2:uid="{7EC9B69B-BD36-4D60-B55F-35F41D639EF9}"/>
  </bookViews>
  <sheets>
    <sheet name="piemērs" sheetId="5" state="hidden" r:id="rId1"/>
    <sheet name="marts" sheetId="2" state="hidden" r:id="rId2"/>
    <sheet name="aprīlis" sheetId="3" state="hidden" r:id="rId3"/>
    <sheet name="maijs" sheetId="6" state="hidden" r:id="rId4"/>
    <sheet name="jūnijs" sheetId="7" state="hidden" r:id="rId5"/>
    <sheet name="jūlijs" sheetId="11" r:id="rId6"/>
    <sheet name="augusts" sheetId="12" r:id="rId7"/>
    <sheet name="septembris" sheetId="13" r:id="rId8"/>
    <sheet name="oktobris" sheetId="14" state="hidden" r:id="rId9"/>
    <sheet name="oktobris_prec" sheetId="17" r:id="rId10"/>
    <sheet name="novembris" sheetId="15" state="hidden" r:id="rId11"/>
    <sheet name="novembris_prec" sheetId="18" r:id="rId12"/>
    <sheet name="decembris" sheetId="16" r:id="rId13"/>
    <sheet name="01.2022" sheetId="19" r:id="rId14"/>
    <sheet name="02.2022" sheetId="20" r:id="rId15"/>
    <sheet name="PIVOT_apkopojums" sheetId="10" r:id="rId16"/>
    <sheet name="PIVOT" sheetId="9" r:id="rId17"/>
  </sheets>
  <definedNames>
    <definedName name="_palopasteviewstyle" hidden="1">"White"</definedName>
  </definedNames>
  <calcPr calcId="181029"/>
  <pivotCaches>
    <pivotCache cacheId="34" r:id="rId1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29" i="20" l="1"/>
  <c r="G14" i="20"/>
  <c r="F14" i="20"/>
  <c r="E14" i="20"/>
  <c r="D14" i="20"/>
  <c r="G10" i="20"/>
  <c r="F10" i="20"/>
  <c r="E10" i="20"/>
  <c r="E3" i="20" s="1"/>
  <c r="D10" i="20"/>
  <c r="G6" i="20"/>
  <c r="F6" i="20"/>
  <c r="E6" i="20"/>
  <c r="G3" i="20"/>
  <c r="F3" i="20"/>
  <c r="D3" i="20"/>
  <c r="D29" i="19"/>
  <c r="G14" i="19"/>
  <c r="F14" i="19"/>
  <c r="E14" i="19"/>
  <c r="D14" i="19"/>
  <c r="G10" i="19"/>
  <c r="F10" i="19"/>
  <c r="E10" i="19"/>
  <c r="E3" i="19" s="1"/>
  <c r="D10" i="19"/>
  <c r="G6" i="19"/>
  <c r="F6" i="19"/>
  <c r="E6" i="19"/>
  <c r="G3" i="19"/>
  <c r="F3" i="19"/>
  <c r="D3" i="19"/>
  <c r="D29" i="18"/>
  <c r="G14" i="18"/>
  <c r="F14" i="18"/>
  <c r="E14" i="18"/>
  <c r="D14" i="18"/>
  <c r="G10" i="18"/>
  <c r="F10" i="18"/>
  <c r="E10" i="18"/>
  <c r="E3" i="18" s="1"/>
  <c r="D10" i="18"/>
  <c r="G6" i="18"/>
  <c r="F6" i="18"/>
  <c r="E6" i="18"/>
  <c r="G3" i="18"/>
  <c r="F3" i="18"/>
  <c r="D3" i="18"/>
  <c r="D29" i="17"/>
  <c r="G14" i="17"/>
  <c r="F14" i="17"/>
  <c r="E14" i="17"/>
  <c r="D14" i="17"/>
  <c r="G10" i="17"/>
  <c r="F10" i="17"/>
  <c r="E10" i="17"/>
  <c r="E3" i="17" s="1"/>
  <c r="D10" i="17"/>
  <c r="G6" i="17"/>
  <c r="F6" i="17"/>
  <c r="E6" i="17"/>
  <c r="G3" i="17"/>
  <c r="F3" i="17"/>
  <c r="D3" i="17"/>
  <c r="D29" i="16" l="1"/>
  <c r="G14" i="16"/>
  <c r="F14" i="16"/>
  <c r="E14" i="16"/>
  <c r="D14" i="16"/>
  <c r="G10" i="16"/>
  <c r="F10" i="16"/>
  <c r="E10" i="16"/>
  <c r="E3" i="16" s="1"/>
  <c r="D10" i="16"/>
  <c r="D3" i="16" s="1"/>
  <c r="G6" i="16"/>
  <c r="F6" i="16"/>
  <c r="E6" i="16"/>
  <c r="G3" i="16"/>
  <c r="F3" i="16"/>
  <c r="D29" i="15"/>
  <c r="G14" i="15"/>
  <c r="F14" i="15"/>
  <c r="E14" i="15"/>
  <c r="D14" i="15"/>
  <c r="G10" i="15"/>
  <c r="G3" i="15" s="1"/>
  <c r="F10" i="15"/>
  <c r="E10" i="15"/>
  <c r="E3" i="15" s="1"/>
  <c r="D10" i="15"/>
  <c r="D3" i="15" s="1"/>
  <c r="G6" i="15"/>
  <c r="F6" i="15"/>
  <c r="E6" i="15"/>
  <c r="F3" i="15"/>
  <c r="D29" i="14"/>
  <c r="G14" i="14"/>
  <c r="F14" i="14"/>
  <c r="E14" i="14"/>
  <c r="D14" i="14"/>
  <c r="G10" i="14"/>
  <c r="F10" i="14"/>
  <c r="F3" i="14" s="1"/>
  <c r="E10" i="14"/>
  <c r="E3" i="14" s="1"/>
  <c r="D10" i="14"/>
  <c r="G6" i="14"/>
  <c r="F6" i="14"/>
  <c r="E6" i="14"/>
  <c r="G3" i="14"/>
  <c r="D3" i="14"/>
  <c r="D29" i="13"/>
  <c r="G14" i="13"/>
  <c r="F14" i="13"/>
  <c r="E14" i="13"/>
  <c r="D14" i="13"/>
  <c r="G10" i="13"/>
  <c r="F10" i="13"/>
  <c r="E10" i="13"/>
  <c r="E3" i="13" s="1"/>
  <c r="D10" i="13"/>
  <c r="D3" i="13" s="1"/>
  <c r="G6" i="13"/>
  <c r="F6" i="13"/>
  <c r="E6" i="13"/>
  <c r="G3" i="13"/>
  <c r="F3" i="13"/>
  <c r="D29" i="12"/>
  <c r="G14" i="12"/>
  <c r="F14" i="12"/>
  <c r="E14" i="12"/>
  <c r="D14" i="12"/>
  <c r="G10" i="12"/>
  <c r="F10" i="12"/>
  <c r="E10" i="12"/>
  <c r="E3" i="12" s="1"/>
  <c r="D10" i="12"/>
  <c r="D3" i="12" s="1"/>
  <c r="G6" i="12"/>
  <c r="F6" i="12"/>
  <c r="E6" i="12"/>
  <c r="G3" i="12"/>
  <c r="F3" i="12"/>
  <c r="D29" i="11"/>
  <c r="G14" i="11"/>
  <c r="F14" i="11"/>
  <c r="E14" i="11"/>
  <c r="D14" i="11"/>
  <c r="G10" i="11"/>
  <c r="F10" i="11"/>
  <c r="E10" i="11"/>
  <c r="E3" i="11" s="1"/>
  <c r="D10" i="11"/>
  <c r="D3" i="11" s="1"/>
  <c r="G6" i="11"/>
  <c r="F6" i="11"/>
  <c r="E6" i="11"/>
  <c r="G3" i="11"/>
  <c r="F3" i="11"/>
  <c r="D44" i="9" l="1"/>
  <c r="D37" i="9" s="1"/>
  <c r="D40" i="9"/>
  <c r="D29" i="7" l="1"/>
  <c r="G14" i="7"/>
  <c r="F14" i="7"/>
  <c r="E14" i="7"/>
  <c r="D14" i="7"/>
  <c r="G10" i="7"/>
  <c r="F10" i="7"/>
  <c r="E10" i="7"/>
  <c r="D10" i="7"/>
  <c r="I31" i="7" s="1"/>
  <c r="G6" i="7"/>
  <c r="F6" i="7"/>
  <c r="E6" i="7"/>
  <c r="D6" i="7"/>
  <c r="G3" i="7"/>
  <c r="F3" i="7"/>
  <c r="E3" i="7"/>
  <c r="D3" i="7"/>
  <c r="D29" i="6"/>
  <c r="G14" i="6"/>
  <c r="F14" i="6"/>
  <c r="E14" i="6"/>
  <c r="D14" i="6"/>
  <c r="G10" i="6"/>
  <c r="F10" i="6"/>
  <c r="E10" i="6"/>
  <c r="D10" i="6"/>
  <c r="I31" i="6" s="1"/>
  <c r="G6" i="6"/>
  <c r="F6" i="6"/>
  <c r="E6" i="6"/>
  <c r="D6" i="6"/>
  <c r="G3" i="6"/>
  <c r="F3" i="6"/>
  <c r="E3" i="6"/>
  <c r="D3" i="6"/>
  <c r="H32" i="7" l="1"/>
  <c r="H13" i="7"/>
  <c r="H30" i="7"/>
  <c r="H33" i="7"/>
  <c r="H31" i="7"/>
  <c r="H10" i="7"/>
  <c r="H33" i="6"/>
  <c r="H32" i="6"/>
  <c r="H31" i="6"/>
  <c r="H30" i="6"/>
  <c r="H10" i="6"/>
  <c r="H13" i="6"/>
  <c r="H33" i="3"/>
  <c r="H32" i="3"/>
  <c r="H31" i="3"/>
  <c r="H30" i="3"/>
  <c r="H10" i="3"/>
  <c r="H13" i="3"/>
  <c r="H33" i="2"/>
  <c r="H32" i="2"/>
  <c r="H31" i="2"/>
  <c r="H30" i="2"/>
  <c r="H10" i="2"/>
  <c r="H13" i="2"/>
  <c r="D6" i="2"/>
  <c r="D10" i="3"/>
  <c r="D6" i="3"/>
  <c r="D3" i="3"/>
  <c r="D29" i="2"/>
  <c r="D14" i="2" l="1"/>
  <c r="G29" i="3"/>
  <c r="F29" i="3"/>
  <c r="E29" i="3"/>
  <c r="D29" i="3"/>
  <c r="G14" i="3"/>
  <c r="F14" i="3"/>
  <c r="E14" i="3"/>
  <c r="D14" i="3"/>
  <c r="G10" i="3"/>
  <c r="G3" i="3" s="1"/>
  <c r="F10" i="3"/>
  <c r="E10" i="3"/>
  <c r="E3" i="3" s="1"/>
  <c r="G6" i="3"/>
  <c r="F6" i="3"/>
  <c r="E6" i="3"/>
  <c r="F3" i="3"/>
  <c r="D10" i="2"/>
  <c r="I31" i="2" s="1"/>
  <c r="G29" i="2"/>
  <c r="F29" i="2"/>
  <c r="E29" i="2"/>
  <c r="E37" i="5"/>
  <c r="F37" i="5"/>
  <c r="G37" i="5"/>
  <c r="D37" i="5"/>
  <c r="E14" i="2"/>
  <c r="F14" i="2"/>
  <c r="G14" i="2"/>
  <c r="E14" i="5"/>
  <c r="F14" i="5"/>
  <c r="G14" i="5"/>
  <c r="D14" i="5"/>
  <c r="E10" i="2"/>
  <c r="E3" i="2" s="1"/>
  <c r="F10" i="2"/>
  <c r="F3" i="2" s="1"/>
  <c r="G10" i="2"/>
  <c r="G3" i="2" s="1"/>
  <c r="E6" i="2"/>
  <c r="F6" i="2"/>
  <c r="G6" i="2"/>
  <c r="G10" i="5"/>
  <c r="F10" i="5"/>
  <c r="F3" i="5" s="1"/>
  <c r="E10" i="5"/>
  <c r="E3" i="5" s="1"/>
  <c r="D10" i="5"/>
  <c r="D3" i="5" s="1"/>
  <c r="G6" i="5"/>
  <c r="F6" i="5"/>
  <c r="E6" i="5"/>
  <c r="D6" i="5"/>
  <c r="G3" i="5"/>
  <c r="D3" i="2" l="1"/>
</calcChain>
</file>

<file path=xl/sharedStrings.xml><?xml version="1.0" encoding="utf-8"?>
<sst xmlns="http://schemas.openxmlformats.org/spreadsheetml/2006/main" count="2828" uniqueCount="158">
  <si>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</si>
  <si>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</si>
  <si>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</si>
  <si>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</si>
  <si>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</si>
  <si>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</si>
  <si>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</si>
  <si>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</si>
  <si>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</si>
  <si>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</si>
  <si>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</si>
  <si>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</si>
  <si>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Transportlīdzekļu dezinfekcija</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</si>
  <si>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</si>
  <si>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</si>
  <si>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</si>
  <si>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</si>
  <si>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</si>
  <si>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</si>
  <si>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</si>
  <si>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</si>
  <si>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</si>
  <si>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</si>
  <si>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</si>
  <si>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</si>
  <si>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</si>
  <si>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</si>
  <si>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</si>
  <si>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</si>
  <si>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</si>
  <si>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skaits (jānorāda atbilstoša mērvienība gab., litri, reižu skaits, darba stundas u.c.) </t>
  </si>
  <si>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</si>
  <si>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</si>
  <si>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reizes</t>
  </si>
  <si>
    <t>Informācijas atskaņošana reisos</t>
  </si>
  <si>
    <t>gab</t>
  </si>
  <si>
    <t>litri</t>
  </si>
  <si>
    <t>to starpā uzlīmes</t>
  </si>
  <si>
    <t>metri</t>
  </si>
  <si>
    <t>to starpā norobežojošā lenta</t>
  </si>
  <si>
    <t>to starpā ozonēšanas pakalpojumi</t>
  </si>
  <si>
    <t>to starpā apstrāde ar dezinfekcijas līdzekļiem</t>
  </si>
  <si>
    <t>audiāls ieraksts</t>
  </si>
  <si>
    <t>EUR/vien bez PVN</t>
  </si>
  <si>
    <t>3.SADAĻA</t>
  </si>
  <si>
    <t>09.03.2021.-31.03.2021.</t>
  </si>
  <si>
    <t>09.03.2019.-31.03.2019.</t>
  </si>
  <si>
    <t>EUR bez PVN</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</si>
  <si>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</si>
  <si>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</si>
  <si>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</si>
  <si>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</si>
  <si>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</si>
  <si>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</si>
  <si>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</si>
  <si>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</si>
  <si>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</si>
  <si>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</si>
  <si>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</si>
  <si>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</si>
  <si>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</si>
  <si>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</si>
  <si>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</si>
  <si>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</si>
  <si>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</si>
  <si>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</si>
  <si>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</si>
  <si>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</si>
  <si>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</si>
  <si>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</si>
  <si>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</si>
  <si>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t xml:space="preserve">Pārskats par sabiedriskā transporta pakalpojumos radītajiem izdevumiem un zaudējumiem
sakarā ar noteiktajiem ierobežojumiem </t>
  </si>
  <si>
    <r>
      <t xml:space="preserve">Pašvaldības atbildīgās personas vārds, uzvārds, kontaktinformācija un paraksts </t>
    </r>
    <r>
      <rPr>
        <sz val="11"/>
        <color theme="0" tint="-0.499984740745262"/>
        <rFont val="Times New Roman"/>
        <family val="1"/>
        <charset val="186"/>
      </rPr>
      <t>(ja dokuments nav parakstīts ar elektroniski)</t>
    </r>
  </si>
  <si>
    <t>01.04.2021.- 30.04.2021.</t>
  </si>
  <si>
    <t>01.04.2021.-30.04.2021.</t>
  </si>
  <si>
    <t>01.04.2019.-30.04.2019.</t>
  </si>
  <si>
    <t>Citi izdevumi ( vienreizlietojami cimdi)</t>
  </si>
  <si>
    <t>Citi izdevumi (vienreizlietojami cimdi)</t>
  </si>
  <si>
    <t>Citi izdevumi (( vienreizlietojami cimdi)</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</si>
  <si>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</si>
  <si>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</si>
  <si>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</si>
  <si>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</si>
  <si>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</si>
  <si>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</si>
  <si>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</si>
  <si>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</si>
  <si>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</si>
  <si>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</si>
  <si>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</si>
  <si>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</si>
  <si>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</si>
  <si>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</si>
  <si>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</si>
  <si>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</si>
  <si>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</si>
  <si>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</si>
  <si>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</si>
  <si>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</si>
  <si>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</si>
  <si>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</si>
  <si>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</si>
  <si>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</si>
  <si>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</si>
  <si>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</si>
  <si>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</si>
  <si>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Rēzekne</t>
  </si>
  <si>
    <t>Row Labels</t>
  </si>
  <si>
    <t>Grand Total</t>
  </si>
  <si>
    <t>Sum of Vērtība</t>
  </si>
  <si>
    <t>Column Labels</t>
  </si>
  <si>
    <t>Citi izdevumi (cimdi, testi)</t>
  </si>
  <si>
    <t>Citi izdevumi (Cimdi, covid testi)</t>
  </si>
  <si>
    <t>Jūlijs</t>
  </si>
  <si>
    <t>Augusts</t>
  </si>
  <si>
    <t>Septembris</t>
  </si>
  <si>
    <t>Oktobris</t>
  </si>
  <si>
    <t>Novembris</t>
  </si>
  <si>
    <t>Decembris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</si>
  <si>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</si>
  <si>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</si>
  <si>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</si>
  <si>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</si>
  <si>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</si>
  <si>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</si>
  <si>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</si>
  <si>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(D) Faktiskais nobraukums - 01.07.2019.-31.07.2019.</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</si>
  <si>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</si>
  <si>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</si>
  <si>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</si>
  <si>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</si>
  <si>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</si>
  <si>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</si>
  <si>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</si>
  <si>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</si>
  <si>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</si>
  <si>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</si>
  <si>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</si>
  <si>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</si>
  <si>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</si>
  <si>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</si>
  <si>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</si>
  <si>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Citi izdevumi (cimdi, )</t>
  </si>
  <si>
    <t>Citi izdevumi (Cimdi,)</t>
  </si>
  <si>
    <t>Citi izdevumi (cimdi,)</t>
  </si>
  <si>
    <t>Citi izdevumi (cimdi)</t>
  </si>
  <si>
    <t>Citi izdevumi (Cimdi)</t>
  </si>
  <si>
    <t>Janvāris</t>
  </si>
  <si>
    <t>(A) No pasažieriem, t.sk., personām, kurām noteikti pašvaldības noteiktie braukšanas maksas atvieglojumi, saņemtie ieņēmumi par sniegto sabiedriskā transporta pakalpojumu - 01.01.2022.-31.01.2022.</t>
  </si>
  <si>
    <t>(C) No pasažieriem, t.sk., personām, kurām noteikti pašvaldības noteiktie braukšanas maksas atvieglojumi, saņemtie ieņēmumi par sniegto sabiedriskā transporta pakalpojumu - 01.01.2019.-31.01.2019.</t>
  </si>
  <si>
    <t>(D) Faktiskais nobraukums - 01.01.2019.-31.01.2019.</t>
  </si>
  <si>
    <t>(N) Faktiskais nobraukums - 01.01.2022.-31.01.2022.</t>
  </si>
  <si>
    <t>(D) Faktiskais nobraukums - 01.12.2019.-31.12.2019.</t>
  </si>
  <si>
    <t>Februāris</t>
  </si>
  <si>
    <t>(A) No pasažieriem, t.sk., personām, kurām noteikti pašvaldības noteiktie braukšanas maksas atvieglojumi, saņemtie ieņēmumi par sniegto sabiedriskā transporta pakalpojumu - 01.02.2022.-28.02.2022.</t>
  </si>
  <si>
    <t>(N) Faktiskais nobraukums - 01.02.2022.-28.02.2022.</t>
  </si>
  <si>
    <t>(C) No pasažieriem, t.sk., personām, kurām noteikti pašvaldības noteiktie braukšanas maksas atvieglojumi, saņemtie ieņēmumi par sniegto sabiedriskā transporta pakalpojumu - 01.02.2019.-28.02.2019.</t>
  </si>
  <si>
    <t>(D) Faktiskais nobraukums - 01.02.2019.-28.02.2019.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</si>
</sst>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9"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i/>
      <sz val="11"/>
      <name val="Times New Roman"/>
      <family val="1"/>
      <charset val="186"/>
    </font>
    <font>
      <b/>
      <sz val="14"/>
      <color theme="1"/>
      <name val="Times New Roman"/>
      <family val="1"/>
      <charset val="186"/>
    </font>
    <font>
      <sz val="11"/>
      <color theme="0" tint="-0.499984740745262"/>
      <name val="Times New Roman"/>
      <family val="1"/>
      <charset val="186"/>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sz val="8"/>
      <name val="Calibri"/>
      <family val="2"/>
    </font>
    <font>
      <sz val="14"/>
      <name val="Calibri"/>
      <family val="2"/>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double">
        <color indexed="64"/>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s>
  <cellStyleXfs count="43">
    <xf numFmtId="0" fontId="0" fillId="0" borderId="0"/>
    <xf numFmtId="0" fontId="12" fillId="0" borderId="0">
      <alignment horizontal="center"/>
    </xf>
    <xf numFmtId="0" fontId="13" fillId="0" borderId="0"/>
    <xf numFmtId="0" fontId="12" fillId="0" borderId="26">
      <alignment horizontal="center"/>
    </xf>
    <xf numFmtId="0" fontId="12" fillId="0" borderId="27">
      <alignment horizontal="center"/>
    </xf>
    <xf numFmtId="0" fontId="14" fillId="5" borderId="28">
      <alignment horizontal="center" vertical="center"/>
    </xf>
    <xf numFmtId="0" fontId="12" fillId="0" borderId="0">
      <alignment horizontal="right"/>
    </xf>
    <xf numFmtId="164" fontId="12" fillId="0" borderId="29">
      <alignment horizontal="left"/>
    </xf>
    <xf numFmtId="0" fontId="12" fillId="0" borderId="30">
      <alignment horizontal="right"/>
    </xf>
    <xf numFmtId="0" fontId="12" fillId="0" borderId="31">
      <alignment horizontal="left"/>
    </xf>
    <xf numFmtId="3" fontId="15" fillId="6" borderId="32"/>
    <xf numFmtId="0" fontId="12" fillId="0" borderId="0">
      <alignment horizontal="right"/>
    </xf>
    <xf numFmtId="0" fontId="12" fillId="0" borderId="0">
      <alignment horizontal="right"/>
    </xf>
    <xf numFmtId="0" fontId="12" fillId="0" borderId="26">
      <alignment horizontal="left"/>
    </xf>
    <xf numFmtId="0" fontId="12" fillId="0" borderId="33">
      <alignment horizontal="left"/>
    </xf>
    <xf numFmtId="0" fontId="12" fillId="0" borderId="33">
      <alignment horizontal="left"/>
    </xf>
    <xf numFmtId="164" fontId="12" fillId="0" borderId="29">
      <alignment horizontal="left"/>
    </xf>
    <xf numFmtId="164" fontId="16" fillId="0" borderId="29">
      <alignment horizontal="left"/>
    </xf>
    <xf numFmtId="164" fontId="12" fillId="0" borderId="34"/>
    <xf numFmtId="164" fontId="12" fillId="0" borderId="35"/>
    <xf numFmtId="164" fontId="12" fillId="0" borderId="35"/>
    <xf numFmtId="0" fontId="12" fillId="0" borderId="0">
      <alignment horizontal="right"/>
    </xf>
    <xf numFmtId="0" fontId="12" fillId="0" borderId="0">
      <alignment horizontal="right"/>
    </xf>
    <xf numFmtId="3" fontId="17" fillId="7" borderId="0"/>
    <xf numFmtId="0" fontId="12" fillId="0" borderId="31">
      <alignment horizontal="left"/>
    </xf>
    <xf numFmtId="0" fontId="12" fillId="0" borderId="31">
      <alignment horizontal="left"/>
    </xf>
    <xf numFmtId="0" fontId="21" fillId="0" borderId="36"/>
    <xf numFmtId="0" fontId="22" fillId="0" borderId="0"/>
    <xf numFmtId="0" fontId="23" fillId="0" borderId="0"/>
    <xf numFmtId="0" fontId="24" fillId="0" borderId="0"/>
    <xf numFmtId="0" fontId="21" fillId="0" borderId="37"/>
    <xf numFmtId="0" fontId="25" fillId="0" borderId="0">
      <alignment horizontal="center"/>
    </xf>
    <xf numFmtId="0" fontId="21" fillId="0" borderId="38">
      <alignment horizontal="center"/>
    </xf>
    <xf numFmtId="0" fontId="21" fillId="0" borderId="39"/>
    <xf numFmtId="0" fontId="21" fillId="0" borderId="0">
      <alignment horizontal="right"/>
    </xf>
    <xf numFmtId="164" fontId="21" fillId="0" borderId="0">
      <alignment horizontal="right"/>
    </xf>
    <xf numFmtId="0" fontId="21" fillId="0" borderId="0"/>
    <xf numFmtId="164" fontId="21" fillId="0" borderId="0"/>
    <xf numFmtId="3" fontId="21" fillId="0" borderId="0"/>
    <xf numFmtId="0" fontId="26" fillId="0" borderId="0"/>
    <xf numFmtId="0" fontId="26" fillId="0" borderId="0"/>
    <xf numFmtId="0" fontId="2" fillId="0" borderId="0"/>
    <xf numFmtId="0" fontId="1" fillId="0" borderId="0"/>
  </cellStyleXfs>
  <cellXfs count="413">
    <xf numFmtId="0" fontId="0" fillId="0" borderId="0" xfId="0"/>
    <xf numFmtId="0" fontId="3" fillId="0" borderId="0" xfId="0" applyFont="1"/>
    <xf numFmtId="0" fontId="3" fillId="2" borderId="1" xfId="0" applyFont="1" applyFill="1" applyBorder="1" applyAlignment="1">
      <alignment wrapText="1"/>
    </xf>
    <xf numFmtId="0" fontId="3" fillId="2" borderId="1" xfId="0" applyFont="1" applyFill="1" applyBorder="1" applyAlignment="1">
      <alignment horizontal="center"/>
    </xf>
    <xf numFmtId="0" fontId="3" fillId="2" borderId="1" xfId="0" applyFont="1" applyFill="1" applyBorder="1"/>
    <xf numFmtId="0" fontId="3" fillId="2" borderId="1" xfId="0" applyFont="1" applyFill="1" applyBorder="1" applyAlignment="1">
      <alignment horizontal="right"/>
    </xf>
    <xf numFmtId="0" fontId="3" fillId="2" borderId="1" xfId="0" applyFont="1" applyFill="1" applyBorder="1" applyAlignment="1">
      <alignment horizontal="right" wrapText="1"/>
    </xf>
    <xf numFmtId="0" fontId="6" fillId="3" borderId="1" xfId="0" applyFont="1" applyFill="1" applyBorder="1" applyAlignment="1">
      <alignment wrapText="1"/>
    </xf>
    <xf numFmtId="0" fontId="6" fillId="3" borderId="1" xfId="0" applyFont="1" applyFill="1" applyBorder="1" applyAlignment="1">
      <alignment horizontal="right"/>
    </xf>
    <xf numFmtId="0" fontId="6" fillId="3" borderId="1" xfId="0" applyFont="1" applyFill="1" applyBorder="1" applyAlignment="1">
      <alignment horizontal="right" wrapText="1"/>
    </xf>
    <xf numFmtId="0" fontId="4" fillId="2" borderId="1" xfId="0" applyFont="1" applyFill="1" applyBorder="1" applyAlignment="1">
      <alignment vertical="center"/>
    </xf>
    <xf numFmtId="0" fontId="4" fillId="0" borderId="0" xfId="0" applyFont="1"/>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6" fillId="0" borderId="0" xfId="0" applyFont="1"/>
    <xf numFmtId="4" fontId="3" fillId="2" borderId="1" xfId="0" applyNumberFormat="1" applyFont="1" applyFill="1" applyBorder="1" applyAlignment="1">
      <alignment horizontal="center"/>
    </xf>
    <xf numFmtId="4" fontId="3" fillId="2" borderId="1" xfId="0" applyNumberFormat="1" applyFont="1" applyFill="1" applyBorder="1" applyAlignment="1">
      <alignment horizontal="center" wrapText="1"/>
    </xf>
    <xf numFmtId="4" fontId="6" fillId="3" borderId="1" xfId="0" applyNumberFormat="1" applyFont="1" applyFill="1" applyBorder="1" applyAlignment="1">
      <alignment horizontal="center"/>
    </xf>
    <xf numFmtId="2" fontId="3" fillId="2" borderId="1" xfId="0" applyNumberFormat="1" applyFont="1" applyFill="1" applyBorder="1" applyAlignment="1">
      <alignment horizontal="center"/>
    </xf>
    <xf numFmtId="2" fontId="6" fillId="3" borderId="1" xfId="0" applyNumberFormat="1" applyFont="1" applyFill="1" applyBorder="1" applyAlignment="1">
      <alignment horizontal="center"/>
    </xf>
    <xf numFmtId="0" fontId="6" fillId="3" borderId="1" xfId="0" applyFont="1" applyFill="1" applyBorder="1" applyAlignment="1">
      <alignment horizontal="center" vertical="center" wrapText="1"/>
    </xf>
    <xf numFmtId="0" fontId="9" fillId="3" borderId="1" xfId="0" applyFont="1" applyFill="1" applyBorder="1" applyAlignment="1">
      <alignment horizontal="right"/>
    </xf>
    <xf numFmtId="0" fontId="9" fillId="3" borderId="1" xfId="0" applyFont="1" applyFill="1" applyBorder="1" applyAlignment="1">
      <alignment horizontal="right" wrapText="1"/>
    </xf>
    <xf numFmtId="0" fontId="6" fillId="3" borderId="1" xfId="0" applyFont="1" applyFill="1" applyBorder="1" applyAlignment="1">
      <alignment horizontal="center" vertical="center"/>
    </xf>
    <xf numFmtId="4" fontId="4" fillId="2" borderId="1" xfId="0" applyNumberFormat="1" applyFont="1" applyFill="1" applyBorder="1" applyAlignment="1">
      <alignment horizontal="center" vertical="center"/>
    </xf>
    <xf numFmtId="4" fontId="5" fillId="3" borderId="1" xfId="0" applyNumberFormat="1" applyFont="1" applyFill="1" applyBorder="1" applyAlignment="1">
      <alignment horizontal="center"/>
    </xf>
    <xf numFmtId="0" fontId="6" fillId="0" borderId="0" xfId="0" applyFont="1" applyAlignment="1">
      <alignment horizontal="left" wrapText="1"/>
    </xf>
    <xf numFmtId="0" fontId="3" fillId="4" borderId="1" xfId="0" applyFont="1" applyFill="1" applyBorder="1"/>
    <xf numFmtId="0" fontId="3" fillId="4" borderId="1" xfId="0" applyFont="1" applyFill="1" applyBorder="1" applyAlignment="1">
      <alignment wrapText="1"/>
    </xf>
    <xf numFmtId="0" fontId="3" fillId="4" borderId="1" xfId="0" applyFont="1" applyFill="1" applyBorder="1" applyAlignment="1">
      <alignment horizontal="center" wrapText="1"/>
    </xf>
    <xf numFmtId="0" fontId="4" fillId="4" borderId="1" xfId="0" applyFont="1" applyFill="1" applyBorder="1"/>
    <xf numFmtId="3" fontId="3" fillId="4" borderId="1" xfId="0" applyNumberFormat="1" applyFont="1" applyFill="1" applyBorder="1" applyAlignment="1">
      <alignment horizontal="center"/>
    </xf>
    <xf numFmtId="0" fontId="5" fillId="0" borderId="0" xfId="0" applyFont="1"/>
    <xf numFmtId="0" fontId="5" fillId="3" borderId="1" xfId="0" applyFont="1" applyFill="1" applyBorder="1" applyAlignment="1">
      <alignment wrapText="1"/>
    </xf>
    <xf numFmtId="0" fontId="6" fillId="3" borderId="7" xfId="0" applyFont="1" applyFill="1" applyBorder="1" applyAlignment="1">
      <alignment wrapText="1"/>
    </xf>
    <xf numFmtId="2" fontId="6" fillId="3" borderId="9" xfId="0" applyNumberFormat="1" applyFont="1" applyFill="1" applyBorder="1" applyAlignment="1">
      <alignment horizontal="center"/>
    </xf>
    <xf numFmtId="2" fontId="6" fillId="3" borderId="10" xfId="0" applyNumberFormat="1" applyFont="1" applyFill="1" applyBorder="1" applyAlignment="1">
      <alignment horizontal="center"/>
    </xf>
    <xf numFmtId="0" fontId="6" fillId="3" borderId="11" xfId="0" applyFont="1" applyFill="1" applyBorder="1" applyAlignment="1">
      <alignment horizontal="right"/>
    </xf>
    <xf numFmtId="2" fontId="6" fillId="3" borderId="12" xfId="0" applyNumberFormat="1" applyFont="1" applyFill="1" applyBorder="1" applyAlignment="1">
      <alignment horizontal="center"/>
    </xf>
    <xf numFmtId="0" fontId="6" fillId="3" borderId="11" xfId="0" applyFont="1" applyFill="1" applyBorder="1" applyAlignment="1">
      <alignment horizontal="right" wrapText="1"/>
    </xf>
    <xf numFmtId="0" fontId="6" fillId="3" borderId="13" xfId="0" applyFont="1" applyFill="1" applyBorder="1" applyAlignment="1">
      <alignment horizontal="right"/>
    </xf>
    <xf numFmtId="2" fontId="6" fillId="3" borderId="15" xfId="0" applyNumberFormat="1" applyFont="1" applyFill="1" applyBorder="1" applyAlignment="1">
      <alignment horizontal="center"/>
    </xf>
    <xf numFmtId="2" fontId="6" fillId="3" borderId="16" xfId="0" applyNumberFormat="1" applyFont="1" applyFill="1" applyBorder="1" applyAlignment="1">
      <alignment horizontal="center"/>
    </xf>
    <xf numFmtId="0" fontId="5" fillId="3" borderId="17" xfId="0" applyFont="1" applyFill="1" applyBorder="1"/>
    <xf numFmtId="0" fontId="6" fillId="3" borderId="18" xfId="0" applyFont="1" applyFill="1" applyBorder="1" applyAlignment="1">
      <alignment wrapText="1"/>
    </xf>
    <xf numFmtId="2" fontId="6" fillId="3" borderId="4" xfId="0" applyNumberFormat="1" applyFont="1" applyFill="1" applyBorder="1" applyAlignment="1">
      <alignment horizontal="center"/>
    </xf>
    <xf numFmtId="2" fontId="6" fillId="3" borderId="19" xfId="0" applyNumberFormat="1" applyFont="1" applyFill="1" applyBorder="1" applyAlignment="1">
      <alignment horizontal="center"/>
    </xf>
    <xf numFmtId="0" fontId="5" fillId="3" borderId="20" xfId="0" applyFont="1" applyFill="1" applyBorder="1" applyAlignment="1">
      <alignment wrapText="1"/>
    </xf>
    <xf numFmtId="0" fontId="5" fillId="3" borderId="21" xfId="0" applyFont="1" applyFill="1" applyBorder="1" applyAlignment="1">
      <alignment horizontal="center"/>
    </xf>
    <xf numFmtId="2" fontId="5" fillId="3" borderId="21" xfId="0" applyNumberFormat="1" applyFont="1" applyFill="1" applyBorder="1" applyAlignment="1">
      <alignment horizontal="center"/>
    </xf>
    <xf numFmtId="2" fontId="5" fillId="3" borderId="22" xfId="0" applyNumberFormat="1" applyFont="1" applyFill="1" applyBorder="1" applyAlignment="1">
      <alignment horizontal="center"/>
    </xf>
    <xf numFmtId="0" fontId="4" fillId="2" borderId="17" xfId="0" applyFont="1" applyFill="1" applyBorder="1" applyAlignment="1">
      <alignment vertical="center"/>
    </xf>
    <xf numFmtId="0" fontId="4" fillId="0" borderId="2" xfId="0" applyFont="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2" fontId="3" fillId="2" borderId="12" xfId="0" applyNumberFormat="1" applyFont="1" applyFill="1" applyBorder="1" applyAlignment="1">
      <alignment horizontal="center"/>
    </xf>
    <xf numFmtId="0" fontId="3" fillId="2" borderId="11" xfId="0" applyFont="1" applyFill="1" applyBorder="1"/>
    <xf numFmtId="0" fontId="3" fillId="2" borderId="11" xfId="0" applyFont="1" applyFill="1" applyBorder="1" applyAlignment="1">
      <alignment horizontal="right"/>
    </xf>
    <xf numFmtId="0" fontId="3" fillId="2" borderId="11" xfId="0" applyFont="1" applyFill="1" applyBorder="1" applyAlignment="1">
      <alignment horizontal="right" wrapText="1"/>
    </xf>
    <xf numFmtId="0" fontId="3" fillId="2" borderId="13" xfId="0" applyFont="1" applyFill="1" applyBorder="1"/>
    <xf numFmtId="0" fontId="3" fillId="2" borderId="15" xfId="0" applyFont="1" applyFill="1" applyBorder="1" applyAlignment="1">
      <alignment horizontal="center"/>
    </xf>
    <xf numFmtId="2" fontId="3" fillId="2" borderId="15" xfId="0" applyNumberFormat="1" applyFont="1" applyFill="1" applyBorder="1" applyAlignment="1">
      <alignment horizontal="center"/>
    </xf>
    <xf numFmtId="2" fontId="3" fillId="2" borderId="16" xfId="0" applyNumberFormat="1" applyFont="1" applyFill="1" applyBorder="1" applyAlignment="1">
      <alignment horizontal="center"/>
    </xf>
    <xf numFmtId="0" fontId="4" fillId="4" borderId="23" xfId="0" applyFont="1" applyFill="1" applyBorder="1"/>
    <xf numFmtId="0" fontId="3" fillId="4" borderId="15" xfId="0" applyFont="1" applyFill="1" applyBorder="1"/>
    <xf numFmtId="0" fontId="3" fillId="4" borderId="16" xfId="0" applyFont="1" applyFill="1" applyBorder="1"/>
    <xf numFmtId="0" fontId="3" fillId="2" borderId="18" xfId="0" applyFont="1" applyFill="1" applyBorder="1" applyAlignment="1">
      <alignment wrapText="1"/>
    </xf>
    <xf numFmtId="2" fontId="3" fillId="2" borderId="4" xfId="0" applyNumberFormat="1" applyFont="1" applyFill="1" applyBorder="1" applyAlignment="1">
      <alignment horizontal="center"/>
    </xf>
    <xf numFmtId="2" fontId="3" fillId="2" borderId="4" xfId="0" applyNumberFormat="1" applyFont="1" applyFill="1" applyBorder="1" applyAlignment="1">
      <alignment horizontal="center" wrapText="1"/>
    </xf>
    <xf numFmtId="2" fontId="3" fillId="2" borderId="19" xfId="0" applyNumberFormat="1" applyFont="1" applyFill="1" applyBorder="1" applyAlignment="1">
      <alignment horizontal="center"/>
    </xf>
    <xf numFmtId="0" fontId="4" fillId="2" borderId="20" xfId="0" applyFont="1" applyFill="1" applyBorder="1" applyAlignment="1">
      <alignment vertical="center"/>
    </xf>
    <xf numFmtId="0" fontId="4" fillId="2" borderId="21" xfId="0" applyFont="1" applyFill="1" applyBorder="1" applyAlignment="1">
      <alignment horizontal="center" vertical="center"/>
    </xf>
    <xf numFmtId="2" fontId="4" fillId="2" borderId="21" xfId="0" applyNumberFormat="1" applyFont="1" applyFill="1" applyBorder="1" applyAlignment="1">
      <alignment horizontal="center" vertical="center"/>
    </xf>
    <xf numFmtId="2" fontId="4" fillId="2" borderId="22" xfId="0" applyNumberFormat="1" applyFont="1" applyFill="1" applyBorder="1" applyAlignment="1">
      <alignment horizontal="center" vertical="center"/>
    </xf>
    <xf numFmtId="0" fontId="3" fillId="4" borderId="15" xfId="0" applyFont="1" applyFill="1" applyBorder="1" applyAlignment="1">
      <alignment horizontal="center" vertical="center" wrapText="1"/>
    </xf>
    <xf numFmtId="0" fontId="3" fillId="4" borderId="0" xfId="0" applyFont="1" applyFill="1" applyBorder="1"/>
    <xf numFmtId="4" fontId="4" fillId="4" borderId="1" xfId="0" applyNumberFormat="1" applyFont="1" applyFill="1" applyBorder="1" applyAlignment="1">
      <alignment horizontal="center"/>
    </xf>
    <xf numFmtId="0" fontId="3" fillId="4" borderId="1" xfId="0" applyFont="1" applyFill="1" applyBorder="1" applyAlignment="1">
      <alignment horizontal="center" vertical="center" wrapText="1"/>
    </xf>
    <xf numFmtId="0" fontId="3" fillId="2" borderId="23" xfId="0" applyFont="1" applyFill="1" applyBorder="1" applyAlignment="1">
      <alignment horizontal="center" wrapText="1"/>
    </xf>
    <xf numFmtId="0" fontId="4" fillId="4" borderId="7" xfId="0" applyFont="1" applyFill="1" applyBorder="1"/>
    <xf numFmtId="0" fontId="4" fillId="4" borderId="9" xfId="0" applyFont="1" applyFill="1" applyBorder="1"/>
    <xf numFmtId="4" fontId="4" fillId="4" borderId="9" xfId="0" applyNumberFormat="1" applyFont="1" applyFill="1" applyBorder="1" applyAlignment="1">
      <alignment horizontal="center"/>
    </xf>
    <xf numFmtId="4" fontId="4" fillId="4" borderId="10" xfId="0" applyNumberFormat="1" applyFont="1" applyFill="1" applyBorder="1" applyAlignment="1">
      <alignment horizontal="center"/>
    </xf>
    <xf numFmtId="0" fontId="3" fillId="4" borderId="11" xfId="0" applyFont="1" applyFill="1" applyBorder="1" applyAlignment="1">
      <alignment wrapText="1"/>
    </xf>
    <xf numFmtId="0" fontId="3" fillId="4" borderId="12" xfId="0" applyFont="1" applyFill="1" applyBorder="1"/>
    <xf numFmtId="0" fontId="3" fillId="4" borderId="13" xfId="0" applyFont="1" applyFill="1" applyBorder="1" applyAlignment="1">
      <alignment wrapText="1"/>
    </xf>
    <xf numFmtId="3" fontId="3" fillId="4" borderId="15" xfId="0" applyNumberFormat="1" applyFont="1" applyFill="1" applyBorder="1" applyAlignment="1">
      <alignment horizontal="center"/>
    </xf>
    <xf numFmtId="0" fontId="4" fillId="2" borderId="1" xfId="0" applyFont="1" applyFill="1" applyBorder="1" applyAlignment="1">
      <alignment horizontal="center" vertical="center"/>
    </xf>
    <xf numFmtId="0" fontId="5" fillId="3" borderId="1" xfId="0" applyFont="1" applyFill="1" applyBorder="1"/>
    <xf numFmtId="0" fontId="5" fillId="3" borderId="1" xfId="0" applyFont="1" applyFill="1" applyBorder="1" applyAlignment="1">
      <alignment horizontal="center"/>
    </xf>
    <xf numFmtId="0" fontId="6" fillId="3" borderId="1" xfId="0" applyFont="1" applyFill="1" applyBorder="1" applyAlignment="1">
      <alignment vertical="center"/>
    </xf>
    <xf numFmtId="0" fontId="6" fillId="3" borderId="1" xfId="0" applyFont="1" applyFill="1" applyBorder="1"/>
    <xf numFmtId="0" fontId="3" fillId="4" borderId="1" xfId="0" applyFont="1" applyFill="1" applyBorder="1" applyAlignment="1">
      <alignment horizontal="center" vertical="center" wrapText="1"/>
    </xf>
    <xf numFmtId="0" fontId="3" fillId="0" borderId="25" xfId="0" applyFont="1" applyBorder="1"/>
    <xf numFmtId="0" fontId="4" fillId="0" borderId="25" xfId="0" applyFont="1" applyBorder="1"/>
    <xf numFmtId="0" fontId="3" fillId="4" borderId="1" xfId="0" applyFont="1" applyFill="1" applyBorder="1" applyAlignment="1">
      <alignment horizontal="center" vertical="center" wrapText="1"/>
    </xf>
    <xf numFmtId="0" fontId="3" fillId="4" borderId="0" xfId="0" applyFont="1" applyFill="1"/>
    <xf numFmtId="0" fontId="4" fillId="0" borderId="1" xfId="0" applyFont="1" applyBorder="1" applyAlignment="1">
      <alignment horizontal="center" vertical="top"/>
    </xf>
    <xf numFmtId="0" fontId="4" fillId="0" borderId="2" xfId="0" applyFont="1" applyBorder="1" applyAlignment="1">
      <alignment horizontal="center" vertical="top"/>
    </xf>
    <xf numFmtId="0" fontId="4" fillId="0" borderId="2" xfId="0" applyFont="1" applyBorder="1" applyAlignment="1">
      <alignment horizontal="center" vertical="top" wrapText="1"/>
    </xf>
    <xf numFmtId="0" fontId="0" fillId="0" borderId="0" xfId="0" applyAlignment="1">
      <alignment horizontal="center" vertical="top"/>
    </xf>
    <xf numFmtId="0" fontId="4" fillId="2" borderId="17" xfId="0" applyFont="1" applyFill="1" applyBorder="1" applyAlignment="1">
      <alignment horizontal="center" vertical="top"/>
    </xf>
    <xf numFmtId="0" fontId="4" fillId="2" borderId="20" xfId="0" applyFont="1" applyFill="1" applyBorder="1" applyAlignment="1">
      <alignment horizontal="center" vertical="top"/>
    </xf>
    <xf numFmtId="0" fontId="4" fillId="2" borderId="21" xfId="0" applyFont="1" applyFill="1" applyBorder="1" applyAlignment="1">
      <alignment horizontal="center" vertical="top"/>
    </xf>
    <xf numFmtId="2" fontId="4" fillId="2" borderId="21" xfId="0" applyNumberFormat="1" applyFont="1" applyFill="1" applyBorder="1" applyAlignment="1">
      <alignment horizontal="center" vertical="top"/>
    </xf>
    <xf numFmtId="2" fontId="4" fillId="2" borderId="22" xfId="0" applyNumberFormat="1" applyFont="1" applyFill="1" applyBorder="1" applyAlignment="1">
      <alignment horizontal="center" vertical="top"/>
    </xf>
    <xf numFmtId="0" fontId="3" fillId="2" borderId="18" xfId="0" applyFont="1" applyFill="1" applyBorder="1" applyAlignment="1">
      <alignment horizontal="center" vertical="top" wrapText="1"/>
    </xf>
    <xf numFmtId="2" fontId="3" fillId="2" borderId="4" xfId="0" applyNumberFormat="1" applyFont="1" applyFill="1" applyBorder="1" applyAlignment="1">
      <alignment horizontal="center" vertical="top"/>
    </xf>
    <xf numFmtId="2" fontId="3" fillId="2" borderId="4" xfId="0" applyNumberFormat="1" applyFont="1" applyFill="1" applyBorder="1" applyAlignment="1">
      <alignment horizontal="center" vertical="top" wrapText="1"/>
    </xf>
    <xf numFmtId="2" fontId="3" fillId="2" borderId="19" xfId="0" applyNumberFormat="1" applyFont="1" applyFill="1" applyBorder="1" applyAlignment="1">
      <alignment horizontal="center" vertical="top"/>
    </xf>
    <xf numFmtId="0" fontId="3" fillId="2" borderId="11" xfId="0" applyFont="1" applyFill="1" applyBorder="1" applyAlignment="1">
      <alignment horizontal="center" vertical="top"/>
    </xf>
    <xf numFmtId="2" fontId="3" fillId="2" borderId="1" xfId="0" applyNumberFormat="1" applyFont="1" applyFill="1" applyBorder="1" applyAlignment="1">
      <alignment horizontal="center" vertical="top"/>
    </xf>
    <xf numFmtId="2" fontId="3" fillId="2" borderId="12" xfId="0" applyNumberFormat="1" applyFont="1" applyFill="1" applyBorder="1" applyAlignment="1">
      <alignment horizontal="center" vertical="top"/>
    </xf>
    <xf numFmtId="0" fontId="3" fillId="2" borderId="11" xfId="0" applyFont="1" applyFill="1" applyBorder="1" applyAlignment="1">
      <alignment horizontal="center" vertical="top" wrapText="1"/>
    </xf>
    <xf numFmtId="0" fontId="3" fillId="2" borderId="23" xfId="0" applyFont="1" applyFill="1" applyBorder="1" applyAlignment="1">
      <alignment horizontal="center" vertical="top" wrapText="1"/>
    </xf>
    <xf numFmtId="0" fontId="3" fillId="2" borderId="13" xfId="0" applyFont="1" applyFill="1" applyBorder="1" applyAlignment="1">
      <alignment horizontal="center" vertical="top"/>
    </xf>
    <xf numFmtId="0" fontId="3" fillId="2" borderId="15" xfId="0" applyFont="1" applyFill="1" applyBorder="1" applyAlignment="1">
      <alignment horizontal="center" vertical="top"/>
    </xf>
    <xf numFmtId="2" fontId="3" fillId="2" borderId="15" xfId="0" applyNumberFormat="1" applyFont="1" applyFill="1" applyBorder="1" applyAlignment="1">
      <alignment horizontal="center" vertical="top"/>
    </xf>
    <xf numFmtId="2" fontId="3" fillId="2" borderId="16" xfId="0" applyNumberFormat="1" applyFont="1" applyFill="1" applyBorder="1" applyAlignment="1">
      <alignment horizontal="center" vertical="top"/>
    </xf>
    <xf numFmtId="0" fontId="5" fillId="3" borderId="17" xfId="0" applyFont="1" applyFill="1" applyBorder="1" applyAlignment="1">
      <alignment horizontal="center" vertical="top"/>
    </xf>
    <xf numFmtId="0" fontId="5" fillId="3" borderId="20" xfId="0" applyFont="1" applyFill="1" applyBorder="1" applyAlignment="1">
      <alignment horizontal="center" vertical="top" wrapText="1"/>
    </xf>
    <xf numFmtId="0" fontId="5" fillId="3" borderId="21" xfId="0" applyFont="1" applyFill="1" applyBorder="1" applyAlignment="1">
      <alignment horizontal="center" vertical="top"/>
    </xf>
    <xf numFmtId="2" fontId="5" fillId="3" borderId="21" xfId="0" applyNumberFormat="1" applyFont="1" applyFill="1" applyBorder="1" applyAlignment="1">
      <alignment horizontal="center" vertical="top"/>
    </xf>
    <xf numFmtId="2" fontId="5" fillId="3" borderId="22" xfId="0" applyNumberFormat="1" applyFont="1" applyFill="1" applyBorder="1" applyAlignment="1">
      <alignment horizontal="center" vertical="top"/>
    </xf>
    <xf numFmtId="0" fontId="6" fillId="3" borderId="18" xfId="0" applyFont="1" applyFill="1" applyBorder="1" applyAlignment="1">
      <alignment horizontal="center" vertical="top" wrapText="1"/>
    </xf>
    <xf numFmtId="2" fontId="6" fillId="3" borderId="4" xfId="0" applyNumberFormat="1" applyFont="1" applyFill="1" applyBorder="1" applyAlignment="1">
      <alignment horizontal="center" vertical="top"/>
    </xf>
    <xf numFmtId="2" fontId="6" fillId="3" borderId="19" xfId="0" applyNumberFormat="1" applyFont="1" applyFill="1" applyBorder="1" applyAlignment="1">
      <alignment horizontal="center" vertical="top"/>
    </xf>
    <xf numFmtId="0" fontId="6" fillId="3" borderId="11" xfId="0" applyFont="1" applyFill="1" applyBorder="1" applyAlignment="1">
      <alignment horizontal="center" vertical="top"/>
    </xf>
    <xf numFmtId="2" fontId="6" fillId="3" borderId="1" xfId="0" applyNumberFormat="1" applyFont="1" applyFill="1" applyBorder="1" applyAlignment="1">
      <alignment horizontal="center" vertical="top"/>
    </xf>
    <xf numFmtId="2" fontId="6" fillId="3" borderId="12" xfId="0" applyNumberFormat="1" applyFont="1" applyFill="1" applyBorder="1" applyAlignment="1">
      <alignment horizontal="center" vertical="top"/>
    </xf>
    <xf numFmtId="0" fontId="6" fillId="3" borderId="11" xfId="0" applyFont="1" applyFill="1" applyBorder="1" applyAlignment="1">
      <alignment horizontal="center" vertical="top" wrapText="1"/>
    </xf>
    <xf numFmtId="0" fontId="6" fillId="3" borderId="13" xfId="0" applyFont="1" applyFill="1" applyBorder="1" applyAlignment="1">
      <alignment horizontal="center" vertical="top"/>
    </xf>
    <xf numFmtId="2" fontId="6" fillId="3" borderId="15" xfId="0" applyNumberFormat="1" applyFont="1" applyFill="1" applyBorder="1" applyAlignment="1">
      <alignment horizontal="center" vertical="top"/>
    </xf>
    <xf numFmtId="2" fontId="6" fillId="3" borderId="16" xfId="0" applyNumberFormat="1" applyFont="1" applyFill="1" applyBorder="1" applyAlignment="1">
      <alignment horizontal="center" vertical="top"/>
    </xf>
    <xf numFmtId="0" fontId="6" fillId="3" borderId="7" xfId="0" applyFont="1" applyFill="1" applyBorder="1" applyAlignment="1">
      <alignment horizontal="center" vertical="top" wrapText="1"/>
    </xf>
    <xf numFmtId="2" fontId="6" fillId="3" borderId="9" xfId="0" applyNumberFormat="1" applyFont="1" applyFill="1" applyBorder="1" applyAlignment="1">
      <alignment horizontal="center" vertical="top"/>
    </xf>
    <xf numFmtId="2" fontId="6" fillId="3" borderId="10" xfId="0" applyNumberFormat="1" applyFont="1" applyFill="1" applyBorder="1" applyAlignment="1">
      <alignment horizontal="center" vertical="top"/>
    </xf>
    <xf numFmtId="0" fontId="4" fillId="4" borderId="23" xfId="0" applyFont="1" applyFill="1" applyBorder="1" applyAlignment="1">
      <alignment horizontal="center" vertical="top"/>
    </xf>
    <xf numFmtId="0" fontId="4" fillId="4" borderId="7" xfId="0" applyFont="1" applyFill="1" applyBorder="1" applyAlignment="1">
      <alignment horizontal="center" vertical="top"/>
    </xf>
    <xf numFmtId="0" fontId="4" fillId="4" borderId="9" xfId="0" applyFont="1" applyFill="1" applyBorder="1" applyAlignment="1">
      <alignment horizontal="center" vertical="top"/>
    </xf>
    <xf numFmtId="4" fontId="4" fillId="4" borderId="9" xfId="0" applyNumberFormat="1" applyFont="1" applyFill="1" applyBorder="1" applyAlignment="1">
      <alignment horizontal="center" vertical="top"/>
    </xf>
    <xf numFmtId="4" fontId="4" fillId="4" borderId="10" xfId="0" applyNumberFormat="1" applyFont="1" applyFill="1" applyBorder="1" applyAlignment="1">
      <alignment horizontal="center" vertical="top"/>
    </xf>
    <xf numFmtId="0" fontId="3" fillId="4" borderId="11" xfId="0" applyFont="1" applyFill="1" applyBorder="1" applyAlignment="1">
      <alignment horizontal="center" vertical="top" wrapText="1"/>
    </xf>
    <xf numFmtId="0" fontId="3" fillId="4" borderId="1" xfId="0" applyFont="1" applyFill="1" applyBorder="1" applyAlignment="1">
      <alignment horizontal="center" vertical="top" wrapText="1"/>
    </xf>
    <xf numFmtId="3" fontId="3" fillId="4" borderId="1" xfId="0" applyNumberFormat="1" applyFont="1" applyFill="1" applyBorder="1" applyAlignment="1">
      <alignment horizontal="center" vertical="top"/>
    </xf>
    <xf numFmtId="0" fontId="3" fillId="4" borderId="0" xfId="0" applyFont="1" applyFill="1" applyAlignment="1">
      <alignment horizontal="center" vertical="top"/>
    </xf>
    <xf numFmtId="0" fontId="3" fillId="4" borderId="1" xfId="0" applyFont="1" applyFill="1" applyBorder="1" applyAlignment="1">
      <alignment horizontal="center" vertical="top"/>
    </xf>
    <xf numFmtId="0" fontId="3" fillId="4" borderId="12" xfId="0" applyFont="1" applyFill="1" applyBorder="1" applyAlignment="1">
      <alignment horizontal="center" vertical="top"/>
    </xf>
    <xf numFmtId="0" fontId="3" fillId="4" borderId="13" xfId="0" applyFont="1" applyFill="1" applyBorder="1" applyAlignment="1">
      <alignment horizontal="center" vertical="top" wrapText="1"/>
    </xf>
    <xf numFmtId="0" fontId="3" fillId="4" borderId="15" xfId="0" applyFont="1" applyFill="1" applyBorder="1" applyAlignment="1">
      <alignment horizontal="center" vertical="top" wrapText="1"/>
    </xf>
    <xf numFmtId="3" fontId="3" fillId="4" borderId="15" xfId="0" applyNumberFormat="1" applyFont="1" applyFill="1" applyBorder="1" applyAlignment="1">
      <alignment horizontal="center" vertical="top"/>
    </xf>
    <xf numFmtId="0" fontId="3" fillId="4" borderId="15" xfId="0" applyFont="1" applyFill="1" applyBorder="1" applyAlignment="1">
      <alignment horizontal="center" vertical="top"/>
    </xf>
    <xf numFmtId="0" fontId="3" fillId="4" borderId="16" xfId="0" applyFont="1" applyFill="1" applyBorder="1" applyAlignment="1">
      <alignment horizontal="center" vertical="top"/>
    </xf>
    <xf numFmtId="0" fontId="3" fillId="0" borderId="0" xfId="0" applyFont="1" applyAlignment="1">
      <alignment horizontal="center" vertical="top"/>
    </xf>
    <xf numFmtId="0" fontId="4" fillId="0" borderId="25" xfId="0" applyFont="1" applyBorder="1" applyAlignment="1">
      <alignment horizontal="center" vertical="top"/>
    </xf>
    <xf numFmtId="0" fontId="3" fillId="0" borderId="25" xfId="0" applyFont="1" applyBorder="1" applyAlignment="1">
      <alignment horizontal="center" vertical="top"/>
    </xf>
    <xf numFmtId="0" fontId="6" fillId="0" borderId="0" xfId="0" applyFont="1" applyAlignment="1">
      <alignment horizontal="center" vertical="top"/>
    </xf>
    <xf numFmtId="0" fontId="5" fillId="0" borderId="0" xfId="0" applyFont="1" applyAlignment="1">
      <alignment horizontal="center" vertical="top"/>
    </xf>
    <xf numFmtId="3" fontId="3" fillId="0" borderId="0" xfId="0" applyNumberFormat="1" applyFont="1"/>
    <xf numFmtId="4" fontId="3" fillId="0" borderId="0" xfId="0" applyNumberFormat="1" applyFont="1"/>
    <xf numFmtId="0" fontId="3" fillId="2" borderId="1" xfId="0" applyFont="1" applyFill="1" applyBorder="1" applyAlignment="1">
      <alignment vertical="center" wrapText="1"/>
    </xf>
    <xf numFmtId="0" fontId="3" fillId="2" borderId="1" xfId="0" applyFont="1" applyFill="1" applyBorder="1" applyAlignment="1">
      <alignment vertical="center"/>
    </xf>
    <xf numFmtId="0" fontId="6" fillId="3" borderId="1" xfId="0" applyFont="1" applyFill="1" applyBorder="1" applyAlignment="1">
      <alignment vertical="center" wrapText="1"/>
    </xf>
    <xf numFmtId="3" fontId="0" fillId="0" borderId="0" xfId="0" applyNumberFormat="1"/>
    <xf numFmtId="4" fontId="0" fillId="0" borderId="0" xfId="0" applyNumberFormat="1"/>
    <xf numFmtId="3" fontId="0" fillId="0" borderId="0" xfId="0" applyNumberFormat="1" applyAlignment="1">
      <alignment horizontal="center" vertical="top"/>
    </xf>
    <xf numFmtId="0" fontId="6" fillId="3" borderId="1" xfId="0" applyFont="1" applyFill="1" applyBorder="1" applyAlignment="1">
      <alignment horizontal="center" vertical="top" wrapText="1"/>
    </xf>
    <xf numFmtId="0" fontId="6" fillId="3" borderId="1" xfId="0" applyFont="1" applyFill="1" applyBorder="1" applyAlignment="1">
      <alignment vertical="top" wrapText="1"/>
    </xf>
    <xf numFmtId="0" fontId="6" fillId="3" borderId="1" xfId="0" applyFont="1" applyFill="1" applyBorder="1" applyAlignment="1">
      <alignment horizontal="center" vertical="top"/>
    </xf>
    <xf numFmtId="0" fontId="0" fillId="0" borderId="0" xfId="0" pivotButton="1"/>
    <xf numFmtId="0" fontId="0" fillId="0" borderId="0" xfId="0" applyAlignment="1">
      <alignment horizontal="left"/>
    </xf>
    <xf numFmtId="0" fontId="18" fillId="0" borderId="1" xfId="0" applyFont="1" applyBorder="1" applyAlignment="1">
      <alignment horizontal="center"/>
    </xf>
    <xf numFmtId="0" fontId="4" fillId="2" borderId="1" xfId="0" applyFont="1" applyFill="1" applyBorder="1" applyAlignment="1">
      <alignment vertical="center" wrapText="1"/>
    </xf>
    <xf numFmtId="0" fontId="4" fillId="4" borderId="1" xfId="0" applyFont="1" applyFill="1" applyBorder="1" applyAlignment="1">
      <alignment wrapText="1"/>
    </xf>
    <xf numFmtId="4" fontId="6" fillId="0" borderId="0" xfId="0" applyNumberFormat="1" applyFont="1" applyFill="1"/>
    <xf numFmtId="0" fontId="0" fillId="0" borderId="0" xfId="0" applyFill="1"/>
    <xf numFmtId="4" fontId="19" fillId="0" borderId="1" xfId="0" applyNumberFormat="1" applyFont="1" applyFill="1" applyBorder="1" applyAlignment="1">
      <alignment horizontal="center"/>
    </xf>
    <xf numFmtId="0" fontId="18" fillId="0" borderId="1" xfId="0" applyFont="1" applyFill="1" applyBorder="1" applyAlignment="1">
      <alignment horizontal="center"/>
    </xf>
    <xf numFmtId="4" fontId="4" fillId="0" borderId="1" xfId="0" applyNumberFormat="1" applyFont="1" applyFill="1" applyBorder="1" applyAlignment="1">
      <alignment horizontal="center" vertical="center"/>
    </xf>
    <xf numFmtId="0" fontId="0" fillId="0" borderId="1" xfId="0" applyFill="1" applyBorder="1"/>
    <xf numFmtId="4" fontId="6" fillId="0" borderId="1" xfId="0" applyNumberFormat="1" applyFont="1" applyFill="1" applyBorder="1" applyAlignment="1">
      <alignment horizontal="center"/>
    </xf>
    <xf numFmtId="4" fontId="5" fillId="0" borderId="1" xfId="0" applyNumberFormat="1" applyFont="1" applyFill="1" applyBorder="1" applyAlignment="1">
      <alignment horizontal="center"/>
    </xf>
    <xf numFmtId="2" fontId="4"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xf>
    <xf numFmtId="4" fontId="5" fillId="0" borderId="1" xfId="0" applyNumberFormat="1" applyFont="1" applyFill="1" applyBorder="1"/>
    <xf numFmtId="4" fontId="6" fillId="0" borderId="1" xfId="0" applyNumberFormat="1" applyFont="1" applyFill="1" applyBorder="1"/>
    <xf numFmtId="0" fontId="0" fillId="0" borderId="1" xfId="0" applyBorder="1" applyAlignment="1">
      <alignment horizontal="left" wrapText="1"/>
    </xf>
    <xf numFmtId="4" fontId="0" fillId="0" borderId="1" xfId="0" applyNumberFormat="1" applyBorder="1"/>
    <xf numFmtId="4" fontId="20" fillId="0" borderId="1" xfId="0" applyNumberFormat="1" applyFont="1" applyBorder="1"/>
    <xf numFmtId="4" fontId="0" fillId="0" borderId="0" xfId="0" applyNumberFormat="1" applyAlignment="1">
      <alignment horizontal="center" vertical="top"/>
    </xf>
    <xf numFmtId="0" fontId="3" fillId="4" borderId="1" xfId="0" applyFont="1" applyFill="1" applyBorder="1" applyAlignment="1">
      <alignment horizontal="center" vertical="center" wrapText="1"/>
    </xf>
    <xf numFmtId="0" fontId="2" fillId="0" borderId="0" xfId="41"/>
    <xf numFmtId="0" fontId="4" fillId="0" borderId="1" xfId="41" applyFont="1" applyBorder="1" applyAlignment="1">
      <alignment vertical="center"/>
    </xf>
    <xf numFmtId="0" fontId="4" fillId="0" borderId="2" xfId="41" applyFont="1" applyBorder="1" applyAlignment="1">
      <alignment vertical="center"/>
    </xf>
    <xf numFmtId="0" fontId="4" fillId="0" borderId="2" xfId="41" applyFont="1" applyBorder="1" applyAlignment="1">
      <alignment horizontal="center" vertical="center"/>
    </xf>
    <xf numFmtId="0" fontId="4" fillId="0" borderId="2" xfId="41" applyFont="1" applyBorder="1" applyAlignment="1">
      <alignment horizontal="center" vertical="center" wrapText="1"/>
    </xf>
    <xf numFmtId="0" fontId="4" fillId="2" borderId="17" xfId="41" applyFont="1" applyFill="1" applyBorder="1" applyAlignment="1">
      <alignment vertical="center"/>
    </xf>
    <xf numFmtId="0" fontId="4" fillId="2" borderId="20" xfId="41" applyFont="1" applyFill="1" applyBorder="1" applyAlignment="1">
      <alignment vertical="center"/>
    </xf>
    <xf numFmtId="0" fontId="4" fillId="2" borderId="21" xfId="41" applyFont="1" applyFill="1" applyBorder="1" applyAlignment="1">
      <alignment horizontal="center" vertical="center"/>
    </xf>
    <xf numFmtId="2" fontId="4" fillId="2" borderId="21" xfId="41" applyNumberFormat="1" applyFont="1" applyFill="1" applyBorder="1" applyAlignment="1">
      <alignment horizontal="center" vertical="center"/>
    </xf>
    <xf numFmtId="2" fontId="4" fillId="2" borderId="22" xfId="41" applyNumberFormat="1" applyFont="1" applyFill="1" applyBorder="1" applyAlignment="1">
      <alignment horizontal="center" vertical="center"/>
    </xf>
    <xf numFmtId="0" fontId="3" fillId="2" borderId="18" xfId="41" applyFont="1" applyFill="1" applyBorder="1" applyAlignment="1">
      <alignment wrapText="1"/>
    </xf>
    <xf numFmtId="2" fontId="3" fillId="2" borderId="4" xfId="41" applyNumberFormat="1" applyFont="1" applyFill="1" applyBorder="1" applyAlignment="1">
      <alignment horizontal="center"/>
    </xf>
    <xf numFmtId="2" fontId="3" fillId="2" borderId="4" xfId="41" applyNumberFormat="1" applyFont="1" applyFill="1" applyBorder="1" applyAlignment="1">
      <alignment horizontal="center" wrapText="1"/>
    </xf>
    <xf numFmtId="2" fontId="3" fillId="2" borderId="19" xfId="41" applyNumberFormat="1" applyFont="1" applyFill="1" applyBorder="1" applyAlignment="1">
      <alignment horizontal="center"/>
    </xf>
    <xf numFmtId="0" fontId="3" fillId="2" borderId="11" xfId="41" applyFont="1" applyFill="1" applyBorder="1"/>
    <xf numFmtId="2" fontId="3" fillId="2" borderId="1" xfId="41" applyNumberFormat="1" applyFont="1" applyFill="1" applyBorder="1" applyAlignment="1">
      <alignment horizontal="center"/>
    </xf>
    <xf numFmtId="2" fontId="3" fillId="2" borderId="12" xfId="41" applyNumberFormat="1" applyFont="1" applyFill="1" applyBorder="1" applyAlignment="1">
      <alignment horizontal="center"/>
    </xf>
    <xf numFmtId="0" fontId="3" fillId="2" borderId="11" xfId="41" applyFont="1" applyFill="1" applyBorder="1" applyAlignment="1">
      <alignment horizontal="right"/>
    </xf>
    <xf numFmtId="0" fontId="3" fillId="2" borderId="11" xfId="41" applyFont="1" applyFill="1" applyBorder="1" applyAlignment="1">
      <alignment horizontal="right" wrapText="1"/>
    </xf>
    <xf numFmtId="0" fontId="3" fillId="2" borderId="23" xfId="41" applyFont="1" applyFill="1" applyBorder="1" applyAlignment="1">
      <alignment horizontal="center" wrapText="1"/>
    </xf>
    <xf numFmtId="0" fontId="3" fillId="2" borderId="13" xfId="41" applyFont="1" applyFill="1" applyBorder="1"/>
    <xf numFmtId="0" fontId="3" fillId="2" borderId="15" xfId="41" applyFont="1" applyFill="1" applyBorder="1" applyAlignment="1">
      <alignment horizontal="center"/>
    </xf>
    <xf numFmtId="2" fontId="3" fillId="2" borderId="15" xfId="41" applyNumberFormat="1" applyFont="1" applyFill="1" applyBorder="1" applyAlignment="1">
      <alignment horizontal="center"/>
    </xf>
    <xf numFmtId="2" fontId="3" fillId="2" borderId="16" xfId="41" applyNumberFormat="1" applyFont="1" applyFill="1" applyBorder="1" applyAlignment="1">
      <alignment horizontal="center"/>
    </xf>
    <xf numFmtId="0" fontId="5" fillId="3" borderId="17" xfId="41" applyFont="1" applyFill="1" applyBorder="1"/>
    <xf numFmtId="0" fontId="5" fillId="3" borderId="20" xfId="41" applyFont="1" applyFill="1" applyBorder="1" applyAlignment="1">
      <alignment wrapText="1"/>
    </xf>
    <xf numFmtId="0" fontId="5" fillId="3" borderId="21" xfId="41" applyFont="1" applyFill="1" applyBorder="1" applyAlignment="1">
      <alignment horizontal="center"/>
    </xf>
    <xf numFmtId="2" fontId="5" fillId="3" borderId="21" xfId="41" applyNumberFormat="1" applyFont="1" applyFill="1" applyBorder="1" applyAlignment="1">
      <alignment horizontal="center"/>
    </xf>
    <xf numFmtId="2" fontId="5" fillId="3" borderId="22" xfId="41" applyNumberFormat="1" applyFont="1" applyFill="1" applyBorder="1" applyAlignment="1">
      <alignment horizontal="center"/>
    </xf>
    <xf numFmtId="0" fontId="6" fillId="3" borderId="18" xfId="41" applyFont="1" applyFill="1" applyBorder="1" applyAlignment="1">
      <alignment wrapText="1"/>
    </xf>
    <xf numFmtId="2" fontId="6" fillId="3" borderId="4" xfId="41" applyNumberFormat="1" applyFont="1" applyFill="1" applyBorder="1" applyAlignment="1">
      <alignment horizontal="center"/>
    </xf>
    <xf numFmtId="2" fontId="6" fillId="3" borderId="19" xfId="41" applyNumberFormat="1" applyFont="1" applyFill="1" applyBorder="1" applyAlignment="1">
      <alignment horizontal="center"/>
    </xf>
    <xf numFmtId="0" fontId="6" fillId="3" borderId="11" xfId="41" applyFont="1" applyFill="1" applyBorder="1" applyAlignment="1">
      <alignment horizontal="right"/>
    </xf>
    <xf numFmtId="2" fontId="6" fillId="3" borderId="1" xfId="41" applyNumberFormat="1" applyFont="1" applyFill="1" applyBorder="1" applyAlignment="1">
      <alignment horizontal="center"/>
    </xf>
    <xf numFmtId="2" fontId="6" fillId="3" borderId="12" xfId="41" applyNumberFormat="1" applyFont="1" applyFill="1" applyBorder="1" applyAlignment="1">
      <alignment horizontal="center"/>
    </xf>
    <xf numFmtId="0" fontId="6" fillId="3" borderId="11" xfId="41" applyFont="1" applyFill="1" applyBorder="1" applyAlignment="1">
      <alignment horizontal="right" wrapText="1"/>
    </xf>
    <xf numFmtId="0" fontId="6" fillId="3" borderId="13" xfId="41" applyFont="1" applyFill="1" applyBorder="1" applyAlignment="1">
      <alignment horizontal="right"/>
    </xf>
    <xf numFmtId="2" fontId="6" fillId="3" borderId="15" xfId="41" applyNumberFormat="1" applyFont="1" applyFill="1" applyBorder="1" applyAlignment="1">
      <alignment horizontal="center"/>
    </xf>
    <xf numFmtId="2" fontId="6" fillId="3" borderId="16" xfId="41" applyNumberFormat="1" applyFont="1" applyFill="1" applyBorder="1" applyAlignment="1">
      <alignment horizontal="center"/>
    </xf>
    <xf numFmtId="0" fontId="6" fillId="3" borderId="7" xfId="41" applyFont="1" applyFill="1" applyBorder="1" applyAlignment="1">
      <alignment wrapText="1"/>
    </xf>
    <xf numFmtId="2" fontId="6" fillId="3" borderId="9" xfId="41" applyNumberFormat="1" applyFont="1" applyFill="1" applyBorder="1" applyAlignment="1">
      <alignment horizontal="center"/>
    </xf>
    <xf numFmtId="2" fontId="6" fillId="3" borderId="10" xfId="41" applyNumberFormat="1" applyFont="1" applyFill="1" applyBorder="1" applyAlignment="1">
      <alignment horizontal="center"/>
    </xf>
    <xf numFmtId="0" fontId="4" fillId="4" borderId="23" xfId="41" applyFont="1" applyFill="1" applyBorder="1"/>
    <xf numFmtId="0" fontId="4" fillId="4" borderId="7" xfId="41" applyFont="1" applyFill="1" applyBorder="1"/>
    <xf numFmtId="0" fontId="4" fillId="4" borderId="9" xfId="41" applyFont="1" applyFill="1" applyBorder="1"/>
    <xf numFmtId="4" fontId="4" fillId="4" borderId="9" xfId="41" applyNumberFormat="1" applyFont="1" applyFill="1" applyBorder="1" applyAlignment="1">
      <alignment horizontal="center"/>
    </xf>
    <xf numFmtId="4" fontId="4" fillId="4" borderId="10" xfId="41" applyNumberFormat="1" applyFont="1" applyFill="1" applyBorder="1" applyAlignment="1">
      <alignment horizontal="center"/>
    </xf>
    <xf numFmtId="0" fontId="3" fillId="4" borderId="11" xfId="41" applyFont="1" applyFill="1" applyBorder="1" applyAlignment="1">
      <alignment wrapText="1"/>
    </xf>
    <xf numFmtId="0" fontId="3" fillId="4" borderId="1" xfId="41" applyFont="1" applyFill="1" applyBorder="1" applyAlignment="1">
      <alignment horizontal="center" vertical="center" wrapText="1"/>
    </xf>
    <xf numFmtId="3" fontId="3" fillId="4" borderId="1" xfId="41" applyNumberFormat="1" applyFont="1" applyFill="1" applyBorder="1" applyAlignment="1">
      <alignment horizontal="center"/>
    </xf>
    <xf numFmtId="0" fontId="3" fillId="4" borderId="0" xfId="41" applyFont="1" applyFill="1"/>
    <xf numFmtId="0" fontId="3" fillId="4" borderId="1" xfId="41" applyFont="1" applyFill="1" applyBorder="1"/>
    <xf numFmtId="0" fontId="3" fillId="4" borderId="12" xfId="41" applyFont="1" applyFill="1" applyBorder="1"/>
    <xf numFmtId="0" fontId="3" fillId="4" borderId="13" xfId="41" applyFont="1" applyFill="1" applyBorder="1" applyAlignment="1">
      <alignment wrapText="1"/>
    </xf>
    <xf numFmtId="0" fontId="3" fillId="4" borderId="15" xfId="41" applyFont="1" applyFill="1" applyBorder="1" applyAlignment="1">
      <alignment horizontal="center" vertical="center" wrapText="1"/>
    </xf>
    <xf numFmtId="3" fontId="3" fillId="4" borderId="15" xfId="41" applyNumberFormat="1" applyFont="1" applyFill="1" applyBorder="1" applyAlignment="1">
      <alignment horizontal="center"/>
    </xf>
    <xf numFmtId="0" fontId="3" fillId="4" borderId="15" xfId="41" applyFont="1" applyFill="1" applyBorder="1"/>
    <xf numFmtId="0" fontId="3" fillId="4" borderId="16" xfId="41" applyFont="1" applyFill="1" applyBorder="1"/>
    <xf numFmtId="0" fontId="3" fillId="0" borderId="0" xfId="41" applyFont="1"/>
    <xf numFmtId="0" fontId="4" fillId="0" borderId="25" xfId="41" applyFont="1" applyBorder="1"/>
    <xf numFmtId="0" fontId="3" fillId="0" borderId="25" xfId="41" applyFont="1" applyBorder="1"/>
    <xf numFmtId="0" fontId="6" fillId="0" borderId="0" xfId="41" applyFont="1"/>
    <xf numFmtId="0" fontId="5" fillId="0" borderId="0" xfId="41" applyFont="1"/>
    <xf numFmtId="0" fontId="6" fillId="3" borderId="1" xfId="41" applyFont="1" applyFill="1" applyBorder="1" applyAlignment="1">
      <alignment wrapText="1"/>
    </xf>
    <xf numFmtId="0" fontId="6" fillId="3" borderId="1" xfId="41" applyFont="1" applyFill="1" applyBorder="1" applyAlignment="1">
      <alignment vertical="center" wrapText="1"/>
    </xf>
    <xf numFmtId="0" fontId="6" fillId="3" borderId="1" xfId="41" applyFont="1" applyFill="1" applyBorder="1" applyAlignment="1">
      <alignment horizontal="right"/>
    </xf>
    <xf numFmtId="0" fontId="6" fillId="3" borderId="1" xfId="41" applyFont="1" applyFill="1" applyBorder="1" applyAlignment="1">
      <alignment horizontal="right" wrapText="1"/>
    </xf>
    <xf numFmtId="0" fontId="3" fillId="4" borderId="1" xfId="0" applyFont="1" applyFill="1" applyBorder="1" applyAlignment="1">
      <alignment horizontal="center" vertical="center" wrapText="1"/>
    </xf>
    <xf numFmtId="0" fontId="10" fillId="0" borderId="24" xfId="0" applyFont="1" applyBorder="1" applyAlignment="1">
      <alignment horizontal="center" wrapText="1"/>
    </xf>
    <xf numFmtId="0" fontId="3" fillId="4"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xf>
    <xf numFmtId="0" fontId="6" fillId="0" borderId="0" xfId="0" applyFont="1" applyAlignment="1">
      <alignment horizontal="left" wrapText="1"/>
    </xf>
    <xf numFmtId="0" fontId="3" fillId="4" borderId="17"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wrapText="1"/>
    </xf>
    <xf numFmtId="0" fontId="3" fillId="0" borderId="0" xfId="0" applyFont="1" applyAlignment="1">
      <alignment horizontal="left" wrapText="1"/>
    </xf>
    <xf numFmtId="0" fontId="6" fillId="3" borderId="8"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center" vertical="top" wrapText="1"/>
    </xf>
    <xf numFmtId="0" fontId="3" fillId="2" borderId="17"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2" xfId="0" applyFont="1" applyFill="1" applyBorder="1" applyAlignment="1">
      <alignment horizontal="center" vertical="top"/>
    </xf>
    <xf numFmtId="0" fontId="3" fillId="2" borderId="3" xfId="0" applyFont="1" applyFill="1" applyBorder="1" applyAlignment="1">
      <alignment horizontal="center" vertical="top"/>
    </xf>
    <xf numFmtId="0" fontId="3" fillId="2" borderId="4" xfId="0" applyFont="1" applyFill="1" applyBorder="1" applyAlignment="1">
      <alignment horizontal="center" vertical="top"/>
    </xf>
    <xf numFmtId="0" fontId="6" fillId="3" borderId="17" xfId="0" applyFont="1" applyFill="1" applyBorder="1" applyAlignment="1">
      <alignment horizontal="center" vertical="top" wrapText="1"/>
    </xf>
    <xf numFmtId="0" fontId="6" fillId="3" borderId="5" xfId="0" applyFont="1" applyFill="1" applyBorder="1" applyAlignment="1">
      <alignment horizontal="center" vertical="top" wrapText="1"/>
    </xf>
    <xf numFmtId="0" fontId="6" fillId="3" borderId="6" xfId="0" applyFont="1" applyFill="1" applyBorder="1" applyAlignment="1">
      <alignment horizontal="center" vertical="top" wrapText="1"/>
    </xf>
    <xf numFmtId="0" fontId="6" fillId="3" borderId="3"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8" xfId="0" applyFont="1" applyFill="1" applyBorder="1" applyAlignment="1">
      <alignment horizontal="center" vertical="top" wrapText="1"/>
    </xf>
    <xf numFmtId="0" fontId="3" fillId="4" borderId="17" xfId="0" applyFont="1" applyFill="1" applyBorder="1" applyAlignment="1">
      <alignment horizontal="center" vertical="top" wrapText="1"/>
    </xf>
    <xf numFmtId="0" fontId="3" fillId="4" borderId="6" xfId="0" applyFont="1" applyFill="1" applyBorder="1" applyAlignment="1">
      <alignment horizontal="center" vertical="top" wrapText="1"/>
    </xf>
    <xf numFmtId="0" fontId="3" fillId="0" borderId="0" xfId="0" applyFont="1" applyAlignment="1">
      <alignment horizontal="center" vertical="top" wrapText="1"/>
    </xf>
    <xf numFmtId="0" fontId="6" fillId="0" borderId="0" xfId="41" applyFont="1" applyAlignment="1">
      <alignment horizontal="left" wrapText="1"/>
    </xf>
    <xf numFmtId="0" fontId="6" fillId="0" borderId="0" xfId="41" applyFont="1" applyAlignment="1">
      <alignment horizontal="left" vertical="center" wrapText="1"/>
    </xf>
    <xf numFmtId="0" fontId="10" fillId="0" borderId="24" xfId="41" applyFont="1" applyBorder="1" applyAlignment="1">
      <alignment horizontal="center" wrapText="1"/>
    </xf>
    <xf numFmtId="0" fontId="3" fillId="2" borderId="17" xfId="41" applyFont="1" applyFill="1" applyBorder="1" applyAlignment="1">
      <alignment horizontal="center" vertical="center" wrapText="1"/>
    </xf>
    <xf numFmtId="0" fontId="3" fillId="2" borderId="5" xfId="41" applyFont="1" applyFill="1" applyBorder="1" applyAlignment="1">
      <alignment horizontal="center" vertical="center" wrapText="1"/>
    </xf>
    <xf numFmtId="0" fontId="3" fillId="2" borderId="6" xfId="41" applyFont="1" applyFill="1" applyBorder="1" applyAlignment="1">
      <alignment horizontal="center" vertical="center" wrapText="1"/>
    </xf>
    <xf numFmtId="0" fontId="3" fillId="2" borderId="3" xfId="41" applyFont="1" applyFill="1" applyBorder="1" applyAlignment="1">
      <alignment horizontal="center" vertical="center" wrapText="1"/>
    </xf>
    <xf numFmtId="0" fontId="3" fillId="2" borderId="4" xfId="41" applyFont="1" applyFill="1" applyBorder="1" applyAlignment="1">
      <alignment horizontal="center" vertical="center" wrapText="1"/>
    </xf>
    <xf numFmtId="0" fontId="3" fillId="2" borderId="2" xfId="41" applyFont="1" applyFill="1" applyBorder="1" applyAlignment="1">
      <alignment horizontal="center" vertical="center"/>
    </xf>
    <xf numFmtId="0" fontId="3" fillId="2" borderId="3" xfId="41" applyFont="1" applyFill="1" applyBorder="1" applyAlignment="1">
      <alignment horizontal="center" vertical="center"/>
    </xf>
    <xf numFmtId="0" fontId="3" fillId="2" borderId="4" xfId="41" applyFont="1" applyFill="1" applyBorder="1" applyAlignment="1">
      <alignment horizontal="center" vertical="center"/>
    </xf>
    <xf numFmtId="0" fontId="6" fillId="3" borderId="17" xfId="41" applyFont="1" applyFill="1" applyBorder="1" applyAlignment="1">
      <alignment horizontal="center" vertical="center" wrapText="1"/>
    </xf>
    <xf numFmtId="0" fontId="6" fillId="3" borderId="5" xfId="41" applyFont="1" applyFill="1" applyBorder="1" applyAlignment="1">
      <alignment horizontal="center" vertical="center" wrapText="1"/>
    </xf>
    <xf numFmtId="0" fontId="6" fillId="3" borderId="6" xfId="41" applyFont="1" applyFill="1" applyBorder="1" applyAlignment="1">
      <alignment horizontal="center" vertical="center" wrapText="1"/>
    </xf>
    <xf numFmtId="0" fontId="6" fillId="3" borderId="3" xfId="41" applyFont="1" applyFill="1" applyBorder="1" applyAlignment="1">
      <alignment horizontal="center" vertical="center" wrapText="1"/>
    </xf>
    <xf numFmtId="0" fontId="6" fillId="3" borderId="14" xfId="41" applyFont="1" applyFill="1" applyBorder="1" applyAlignment="1">
      <alignment horizontal="center" vertical="center" wrapText="1"/>
    </xf>
    <xf numFmtId="0" fontId="6" fillId="3" borderId="8" xfId="41" applyFont="1" applyFill="1" applyBorder="1" applyAlignment="1">
      <alignment horizontal="center" vertical="center" wrapText="1"/>
    </xf>
    <xf numFmtId="0" fontId="3" fillId="4" borderId="17" xfId="41" applyFont="1" applyFill="1" applyBorder="1" applyAlignment="1">
      <alignment horizontal="center" vertical="center" wrapText="1"/>
    </xf>
    <xf numFmtId="0" fontId="3" fillId="4" borderId="6" xfId="41" applyFont="1" applyFill="1" applyBorder="1" applyAlignment="1">
      <alignment horizontal="center" vertical="center" wrapText="1"/>
    </xf>
    <xf numFmtId="0" fontId="3" fillId="0" borderId="0" xfId="41" applyFont="1" applyAlignment="1">
      <alignment horizontal="left" wrapText="1"/>
    </xf>
    <xf numFmtId="0" fontId="18" fillId="0" borderId="0" xfId="0" applyFont="1" applyAlignment="1">
      <alignment horizontal="center" wrapText="1"/>
    </xf>
    <xf numFmtId="0" fontId="10" fillId="0" borderId="24" xfId="42" applyFont="1" applyBorder="1" applyAlignment="1">
      <alignment horizontal="center" wrapText="1"/>
    </xf>
    <xf numFmtId="0" fontId="1" fillId="0" borderId="0" xfId="42"/>
    <xf numFmtId="0" fontId="4" fillId="0" borderId="1" xfId="42" applyFont="1" applyBorder="1" applyAlignment="1">
      <alignment vertical="center"/>
    </xf>
    <xf numFmtId="0" fontId="4" fillId="0" borderId="2" xfId="42" applyFont="1" applyBorder="1" applyAlignment="1">
      <alignment vertical="center"/>
    </xf>
    <xf numFmtId="0" fontId="4" fillId="0" borderId="2" xfId="42" applyFont="1" applyBorder="1" applyAlignment="1">
      <alignment horizontal="center" vertical="center"/>
    </xf>
    <xf numFmtId="0" fontId="4" fillId="0" borderId="2" xfId="42" applyFont="1" applyBorder="1" applyAlignment="1">
      <alignment horizontal="center" vertical="center" wrapText="1"/>
    </xf>
    <xf numFmtId="0" fontId="4" fillId="2" borderId="17" xfId="42" applyFont="1" applyFill="1" applyBorder="1" applyAlignment="1">
      <alignment vertical="center"/>
    </xf>
    <xf numFmtId="0" fontId="4" fillId="2" borderId="20" xfId="42" applyFont="1" applyFill="1" applyBorder="1" applyAlignment="1">
      <alignment vertical="center"/>
    </xf>
    <xf numFmtId="0" fontId="4" fillId="2" borderId="21" xfId="42" applyFont="1" applyFill="1" applyBorder="1" applyAlignment="1">
      <alignment horizontal="center" vertical="center"/>
    </xf>
    <xf numFmtId="2" fontId="4" fillId="2" borderId="21" xfId="42" applyNumberFormat="1" applyFont="1" applyFill="1" applyBorder="1" applyAlignment="1">
      <alignment horizontal="center" vertical="center"/>
    </xf>
    <xf numFmtId="2" fontId="4" fillId="2" borderId="22" xfId="42" applyNumberFormat="1" applyFont="1" applyFill="1" applyBorder="1" applyAlignment="1">
      <alignment horizontal="center" vertical="center"/>
    </xf>
    <xf numFmtId="0" fontId="3" fillId="2" borderId="17" xfId="42" applyFont="1" applyFill="1" applyBorder="1" applyAlignment="1">
      <alignment horizontal="center" vertical="center" wrapText="1"/>
    </xf>
    <xf numFmtId="0" fontId="3" fillId="2" borderId="18" xfId="42" applyFont="1" applyFill="1" applyBorder="1" applyAlignment="1">
      <alignment wrapText="1"/>
    </xf>
    <xf numFmtId="0" fontId="3" fillId="2" borderId="3" xfId="42" applyFont="1" applyFill="1" applyBorder="1" applyAlignment="1">
      <alignment horizontal="center" vertical="center" wrapText="1"/>
    </xf>
    <xf numFmtId="2" fontId="3" fillId="2" borderId="4" xfId="42" applyNumberFormat="1" applyFont="1" applyFill="1" applyBorder="1" applyAlignment="1">
      <alignment horizontal="center"/>
    </xf>
    <xf numFmtId="2" fontId="3" fillId="2" borderId="4" xfId="42" applyNumberFormat="1" applyFont="1" applyFill="1" applyBorder="1" applyAlignment="1">
      <alignment horizontal="center" wrapText="1"/>
    </xf>
    <xf numFmtId="2" fontId="3" fillId="2" borderId="19" xfId="42" applyNumberFormat="1" applyFont="1" applyFill="1" applyBorder="1" applyAlignment="1">
      <alignment horizontal="center"/>
    </xf>
    <xf numFmtId="0" fontId="3" fillId="2" borderId="5" xfId="42" applyFont="1" applyFill="1" applyBorder="1" applyAlignment="1">
      <alignment horizontal="center" vertical="center" wrapText="1"/>
    </xf>
    <xf numFmtId="0" fontId="3" fillId="2" borderId="11" xfId="42" applyFont="1" applyFill="1" applyBorder="1"/>
    <xf numFmtId="2" fontId="3" fillId="2" borderId="1" xfId="42" applyNumberFormat="1" applyFont="1" applyFill="1" applyBorder="1" applyAlignment="1">
      <alignment horizontal="center"/>
    </xf>
    <xf numFmtId="2" fontId="3" fillId="2" borderId="12" xfId="42" applyNumberFormat="1" applyFont="1" applyFill="1" applyBorder="1" applyAlignment="1">
      <alignment horizontal="center"/>
    </xf>
    <xf numFmtId="0" fontId="3" fillId="2" borderId="11" xfId="42" applyFont="1" applyFill="1" applyBorder="1" applyAlignment="1">
      <alignment horizontal="right"/>
    </xf>
    <xf numFmtId="0" fontId="3" fillId="2" borderId="4" xfId="42" applyFont="1" applyFill="1" applyBorder="1" applyAlignment="1">
      <alignment horizontal="center" vertical="center" wrapText="1"/>
    </xf>
    <xf numFmtId="0" fontId="3" fillId="2" borderId="2" xfId="42" applyFont="1" applyFill="1" applyBorder="1" applyAlignment="1">
      <alignment horizontal="center" vertical="center"/>
    </xf>
    <xf numFmtId="0" fontId="3" fillId="2" borderId="3" xfId="42" applyFont="1" applyFill="1" applyBorder="1" applyAlignment="1">
      <alignment horizontal="center" vertical="center"/>
    </xf>
    <xf numFmtId="0" fontId="3" fillId="2" borderId="11" xfId="42" applyFont="1" applyFill="1" applyBorder="1" applyAlignment="1">
      <alignment horizontal="right" wrapText="1"/>
    </xf>
    <xf numFmtId="0" fontId="3" fillId="2" borderId="6" xfId="42" applyFont="1" applyFill="1" applyBorder="1" applyAlignment="1">
      <alignment horizontal="center" vertical="center" wrapText="1"/>
    </xf>
    <xf numFmtId="0" fontId="3" fillId="2" borderId="4" xfId="42" applyFont="1" applyFill="1" applyBorder="1" applyAlignment="1">
      <alignment horizontal="center" vertical="center"/>
    </xf>
    <xf numFmtId="0" fontId="3" fillId="2" borderId="23" xfId="42" applyFont="1" applyFill="1" applyBorder="1" applyAlignment="1">
      <alignment horizontal="center" wrapText="1"/>
    </xf>
    <xf numFmtId="0" fontId="3" fillId="2" borderId="13" xfId="42" applyFont="1" applyFill="1" applyBorder="1"/>
    <xf numFmtId="0" fontId="3" fillId="2" borderId="15" xfId="42" applyFont="1" applyFill="1" applyBorder="1" applyAlignment="1">
      <alignment horizontal="center"/>
    </xf>
    <xf numFmtId="2" fontId="3" fillId="2" borderId="15" xfId="42" applyNumberFormat="1" applyFont="1" applyFill="1" applyBorder="1" applyAlignment="1">
      <alignment horizontal="center"/>
    </xf>
    <xf numFmtId="2" fontId="3" fillId="2" borderId="16" xfId="42" applyNumberFormat="1" applyFont="1" applyFill="1" applyBorder="1" applyAlignment="1">
      <alignment horizontal="center"/>
    </xf>
    <xf numFmtId="0" fontId="5" fillId="3" borderId="17" xfId="42" applyFont="1" applyFill="1" applyBorder="1"/>
    <xf numFmtId="0" fontId="5" fillId="3" borderId="20" xfId="42" applyFont="1" applyFill="1" applyBorder="1" applyAlignment="1">
      <alignment wrapText="1"/>
    </xf>
    <xf numFmtId="0" fontId="5" fillId="3" borderId="21" xfId="42" applyFont="1" applyFill="1" applyBorder="1" applyAlignment="1">
      <alignment horizontal="center"/>
    </xf>
    <xf numFmtId="2" fontId="5" fillId="3" borderId="21" xfId="42" applyNumberFormat="1" applyFont="1" applyFill="1" applyBorder="1" applyAlignment="1">
      <alignment horizontal="center"/>
    </xf>
    <xf numFmtId="2" fontId="5" fillId="3" borderId="22" xfId="42" applyNumberFormat="1" applyFont="1" applyFill="1" applyBorder="1" applyAlignment="1">
      <alignment horizontal="center"/>
    </xf>
    <xf numFmtId="0" fontId="6" fillId="3" borderId="17" xfId="42" applyFont="1" applyFill="1" applyBorder="1" applyAlignment="1">
      <alignment horizontal="center" vertical="center" wrapText="1"/>
    </xf>
    <xf numFmtId="0" fontId="6" fillId="3" borderId="18" xfId="42" applyFont="1" applyFill="1" applyBorder="1" applyAlignment="1">
      <alignment wrapText="1"/>
    </xf>
    <xf numFmtId="0" fontId="6" fillId="3" borderId="3" xfId="42" applyFont="1" applyFill="1" applyBorder="1" applyAlignment="1">
      <alignment horizontal="center" vertical="center" wrapText="1"/>
    </xf>
    <xf numFmtId="2" fontId="6" fillId="3" borderId="4" xfId="42" applyNumberFormat="1" applyFont="1" applyFill="1" applyBorder="1" applyAlignment="1">
      <alignment horizontal="center"/>
    </xf>
    <xf numFmtId="2" fontId="6" fillId="3" borderId="19" xfId="42" applyNumberFormat="1" applyFont="1" applyFill="1" applyBorder="1" applyAlignment="1">
      <alignment horizontal="center"/>
    </xf>
    <xf numFmtId="0" fontId="6" fillId="3" borderId="5" xfId="42" applyFont="1" applyFill="1" applyBorder="1" applyAlignment="1">
      <alignment horizontal="center" vertical="center" wrapText="1"/>
    </xf>
    <xf numFmtId="0" fontId="6" fillId="3" borderId="11" xfId="42" applyFont="1" applyFill="1" applyBorder="1" applyAlignment="1">
      <alignment horizontal="right"/>
    </xf>
    <xf numFmtId="2" fontId="6" fillId="3" borderId="1" xfId="42" applyNumberFormat="1" applyFont="1" applyFill="1" applyBorder="1" applyAlignment="1">
      <alignment horizontal="center"/>
    </xf>
    <xf numFmtId="2" fontId="6" fillId="3" borderId="12" xfId="42" applyNumberFormat="1" applyFont="1" applyFill="1" applyBorder="1" applyAlignment="1">
      <alignment horizontal="center"/>
    </xf>
    <xf numFmtId="0" fontId="6" fillId="3" borderId="11" xfId="42" applyFont="1" applyFill="1" applyBorder="1" applyAlignment="1">
      <alignment horizontal="right" wrapText="1"/>
    </xf>
    <xf numFmtId="0" fontId="6" fillId="3" borderId="13" xfId="42" applyFont="1" applyFill="1" applyBorder="1" applyAlignment="1">
      <alignment horizontal="right"/>
    </xf>
    <xf numFmtId="0" fontId="6" fillId="3" borderId="14" xfId="42" applyFont="1" applyFill="1" applyBorder="1" applyAlignment="1">
      <alignment horizontal="center" vertical="center" wrapText="1"/>
    </xf>
    <xf numFmtId="2" fontId="6" fillId="3" borderId="15" xfId="42" applyNumberFormat="1" applyFont="1" applyFill="1" applyBorder="1" applyAlignment="1">
      <alignment horizontal="center"/>
    </xf>
    <xf numFmtId="2" fontId="6" fillId="3" borderId="16" xfId="42" applyNumberFormat="1" applyFont="1" applyFill="1" applyBorder="1" applyAlignment="1">
      <alignment horizontal="center"/>
    </xf>
    <xf numFmtId="0" fontId="6" fillId="3" borderId="7" xfId="42" applyFont="1" applyFill="1" applyBorder="1" applyAlignment="1">
      <alignment wrapText="1"/>
    </xf>
    <xf numFmtId="0" fontId="6" fillId="3" borderId="8" xfId="42" applyFont="1" applyFill="1" applyBorder="1" applyAlignment="1">
      <alignment horizontal="center" vertical="center" wrapText="1"/>
    </xf>
    <xf numFmtId="2" fontId="6" fillId="3" borderId="9" xfId="42" applyNumberFormat="1" applyFont="1" applyFill="1" applyBorder="1" applyAlignment="1">
      <alignment horizontal="center"/>
    </xf>
    <xf numFmtId="2" fontId="6" fillId="3" borderId="10" xfId="42" applyNumberFormat="1" applyFont="1" applyFill="1" applyBorder="1" applyAlignment="1">
      <alignment horizontal="center"/>
    </xf>
    <xf numFmtId="0" fontId="6" fillId="3" borderId="6" xfId="42" applyFont="1" applyFill="1" applyBorder="1" applyAlignment="1">
      <alignment horizontal="center" vertical="center" wrapText="1"/>
    </xf>
    <xf numFmtId="0" fontId="4" fillId="4" borderId="23" xfId="42" applyFont="1" applyFill="1" applyBorder="1"/>
    <xf numFmtId="0" fontId="4" fillId="4" borderId="7" xfId="42" applyFont="1" applyFill="1" applyBorder="1"/>
    <xf numFmtId="0" fontId="4" fillId="4" borderId="9" xfId="42" applyFont="1" applyFill="1" applyBorder="1"/>
    <xf numFmtId="4" fontId="4" fillId="4" borderId="9" xfId="42" applyNumberFormat="1" applyFont="1" applyFill="1" applyBorder="1" applyAlignment="1">
      <alignment horizontal="center"/>
    </xf>
    <xf numFmtId="4" fontId="4" fillId="4" borderId="10" xfId="42" applyNumberFormat="1" applyFont="1" applyFill="1" applyBorder="1" applyAlignment="1">
      <alignment horizontal="center"/>
    </xf>
    <xf numFmtId="0" fontId="3" fillId="4" borderId="17" xfId="42" applyFont="1" applyFill="1" applyBorder="1" applyAlignment="1">
      <alignment horizontal="center" vertical="center" wrapText="1"/>
    </xf>
    <xf numFmtId="0" fontId="3" fillId="4" borderId="11" xfId="42" applyFont="1" applyFill="1" applyBorder="1" applyAlignment="1">
      <alignment wrapText="1"/>
    </xf>
    <xf numFmtId="0" fontId="3" fillId="4" borderId="1" xfId="42" applyFont="1" applyFill="1" applyBorder="1" applyAlignment="1">
      <alignment horizontal="center" vertical="center" wrapText="1"/>
    </xf>
    <xf numFmtId="3" fontId="3" fillId="4" borderId="1" xfId="42" applyNumberFormat="1" applyFont="1" applyFill="1" applyBorder="1" applyAlignment="1">
      <alignment horizontal="center"/>
    </xf>
    <xf numFmtId="0" fontId="3" fillId="4" borderId="0" xfId="42" applyFont="1" applyFill="1"/>
    <xf numFmtId="0" fontId="3" fillId="4" borderId="1" xfId="42" applyFont="1" applyFill="1" applyBorder="1"/>
    <xf numFmtId="0" fontId="3" fillId="4" borderId="12" xfId="42" applyFont="1" applyFill="1" applyBorder="1"/>
    <xf numFmtId="0" fontId="3" fillId="4" borderId="6" xfId="42" applyFont="1" applyFill="1" applyBorder="1" applyAlignment="1">
      <alignment horizontal="center" vertical="center" wrapText="1"/>
    </xf>
    <xf numFmtId="0" fontId="3" fillId="4" borderId="13" xfId="42" applyFont="1" applyFill="1" applyBorder="1" applyAlignment="1">
      <alignment wrapText="1"/>
    </xf>
    <xf numFmtId="0" fontId="3" fillId="4" borderId="15" xfId="42" applyFont="1" applyFill="1" applyBorder="1" applyAlignment="1">
      <alignment horizontal="center" vertical="center" wrapText="1"/>
    </xf>
    <xf numFmtId="3" fontId="3" fillId="4" borderId="15" xfId="42" applyNumberFormat="1" applyFont="1" applyFill="1" applyBorder="1" applyAlignment="1">
      <alignment horizontal="center"/>
    </xf>
    <xf numFmtId="0" fontId="3" fillId="4" borderId="15" xfId="42" applyFont="1" applyFill="1" applyBorder="1"/>
    <xf numFmtId="0" fontId="3" fillId="4" borderId="16" xfId="42" applyFont="1" applyFill="1" applyBorder="1"/>
    <xf numFmtId="0" fontId="3" fillId="0" borderId="0" xfId="42" applyFont="1"/>
    <xf numFmtId="0" fontId="4" fillId="0" borderId="25" xfId="42" applyFont="1" applyBorder="1"/>
    <xf numFmtId="0" fontId="3" fillId="0" borderId="25" xfId="42" applyFont="1" applyBorder="1"/>
    <xf numFmtId="0" fontId="6" fillId="0" borderId="0" xfId="42" applyFont="1" applyAlignment="1">
      <alignment horizontal="left" wrapText="1"/>
    </xf>
    <xf numFmtId="0" fontId="6" fillId="0" borderId="0" xfId="42" applyFont="1"/>
    <xf numFmtId="0" fontId="3" fillId="0" borderId="0" xfId="42" applyFont="1" applyAlignment="1">
      <alignment horizontal="left" wrapText="1"/>
    </xf>
    <xf numFmtId="0" fontId="5" fillId="0" borderId="0" xfId="42" applyFont="1"/>
    <xf numFmtId="0" fontId="6" fillId="0" borderId="0" xfId="42" applyFont="1" applyAlignment="1">
      <alignment horizontal="left" vertical="center" wrapText="1"/>
    </xf>
    <xf numFmtId="0" fontId="6" fillId="3" borderId="1" xfId="42" applyFont="1" applyFill="1" applyBorder="1" applyAlignment="1">
      <alignment wrapText="1"/>
    </xf>
    <xf numFmtId="0" fontId="6" fillId="3" borderId="1" xfId="42" applyFont="1" applyFill="1" applyBorder="1" applyAlignment="1">
      <alignment vertical="center" wrapText="1"/>
    </xf>
    <xf numFmtId="0" fontId="6" fillId="3" borderId="1" xfId="42" applyFont="1" applyFill="1" applyBorder="1" applyAlignment="1">
      <alignment horizontal="right"/>
    </xf>
    <xf numFmtId="0" fontId="6" fillId="3" borderId="1" xfId="42" applyFont="1" applyFill="1" applyBorder="1" applyAlignment="1">
      <alignment horizontal="right" wrapText="1"/>
    </xf>
    <xf numFmtId="0" fontId="28" fillId="0" borderId="0" xfId="0" applyFont="1"/>
  </cellXfs>
  <cellStyles count="43">
    <cellStyle name="____page" xfId="5" xr:uid="{74D77B7C-42DA-420E-B848-739344F85662}"/>
    <cellStyle name="___col1" xfId="11" xr:uid="{3466AB15-08CE-4027-AD25-65786391FAF7}"/>
    <cellStyle name="___col2" xfId="6" xr:uid="{3BAC40AE-CC6A-43A4-A612-2E81F2CA0C44}"/>
    <cellStyle name="___col3" xfId="12" xr:uid="{B2B783A9-AF4A-4121-A05F-2D3C3B3CC1BF}"/>
    <cellStyle name="___page" xfId="3" xr:uid="{B3D363F1-1646-4D27-A86D-63C493D41095}"/>
    <cellStyle name="___row1" xfId="13" xr:uid="{303CA20D-6C1A-4645-B1EF-D8ECB5B4928E}"/>
    <cellStyle name="___row2" xfId="14" xr:uid="{9E238941-A2D7-44BE-87B9-6ABBC603C492}"/>
    <cellStyle name="___row3" xfId="15" xr:uid="{D8172D28-6477-4A79-9414-4302C3E2ED9E}"/>
    <cellStyle name="__col1" xfId="16" xr:uid="{725794C4-E011-4597-B8B7-8C1DF642A212}"/>
    <cellStyle name="__col2" xfId="7" xr:uid="{1D02B0C6-71BC-4D8D-A7C1-72AAF3354E1D}"/>
    <cellStyle name="__col3" xfId="17" xr:uid="{F5066648-F7F1-487B-8C17-D96A3E99112F}"/>
    <cellStyle name="__page" xfId="1" xr:uid="{B60E4D8A-B59C-44F0-AAA8-851A1C4D83EB}"/>
    <cellStyle name="__row1" xfId="18" xr:uid="{85DF8917-1F75-4DAD-8776-A32E6B77038A}"/>
    <cellStyle name="__row2" xfId="19" xr:uid="{68ECB45E-DAA2-4E60-AF48-2727E1BB00E5}"/>
    <cellStyle name="__row3" xfId="20" xr:uid="{DB18D2E2-60DF-4904-A668-D26E59A3AF03}"/>
    <cellStyle name="_col1" xfId="8" xr:uid="{1BDCBE33-D09E-4452-95FF-AFAAF6C6BD10}"/>
    <cellStyle name="_col2" xfId="21" xr:uid="{8CA989D1-551D-4E1A-9348-1AAF7B5F256D}"/>
    <cellStyle name="_col3" xfId="22" xr:uid="{8CE0BD8B-7DE7-4583-A06C-546BC7D330F6}"/>
    <cellStyle name="_data" xfId="10" xr:uid="{E3A6EB95-0D68-469A-806B-A3EEE9F300B5}"/>
    <cellStyle name="_freeze" xfId="23" xr:uid="{53E75D0C-C31D-427A-8A61-46E5BD6C66D7}"/>
    <cellStyle name="_page" xfId="4" xr:uid="{604080F9-9EB4-4006-B462-5099CE5EFF47}"/>
    <cellStyle name="_row1" xfId="9" xr:uid="{B2C9CF7D-84A5-468D-81C8-AB5AF8849EC5}"/>
    <cellStyle name="_row2" xfId="24" xr:uid="{BC5779A9-5665-4FC8-8881-95AA6CAEF9BA}"/>
    <cellStyle name="_row3" xfId="25" xr:uid="{4403DFD7-4530-45EC-B40C-8832F23C4632}"/>
    <cellStyle name="Normal" xfId="0" builtinId="0" customBuiltin="1"/>
    <cellStyle name="Normal 2" xfId="2" xr:uid="{0FFC2B5C-B882-4E29-9892-435AA8CAF55B}"/>
    <cellStyle name="Normal 3" xfId="41" xr:uid="{6CDEEDBF-FE17-433A-A07F-752CD9E3AC7F}"/>
    <cellStyle name="Normal 4" xfId="42" xr:uid="{9833D115-DED0-4DF2-9EF1-821AB2EC395F}"/>
    <cellStyle name="WhiteColumn" xfId="34" xr:uid="{992C266B-E90D-4390-90D9-9B6DC9167A52}"/>
    <cellStyle name="WhiteColumnHidden" xfId="35" xr:uid="{553BF722-37F8-4FFC-845D-99D7F3F0F469}"/>
    <cellStyle name="WhiteColumnSpacer" xfId="33" xr:uid="{122B8E68-CDB7-4062-92F7-A613D193D789}"/>
    <cellStyle name="WhiteData" xfId="38" xr:uid="{60AC8543-228C-41AF-B7D5-D28A76ABB1BE}"/>
    <cellStyle name="WhiteHeaderDimension" xfId="31" xr:uid="{BACC0005-A30C-4CFF-A912-6651EDD9F0F1}"/>
    <cellStyle name="WhiteHeaderElement" xfId="32" xr:uid="{E618E79B-464C-49E4-801A-05EE6EA7E318}"/>
    <cellStyle name="WhiteHeaderSpacer" xfId="30" xr:uid="{4954F65C-4FEE-45DF-8186-EA32847509F2}"/>
    <cellStyle name="WhiteRow" xfId="36" xr:uid="{224343BE-4FBC-4D06-A740-7A9D782E2EE7}"/>
    <cellStyle name="WhiteRowCollapsed" xfId="40" xr:uid="{9BA33C5F-8D5F-4C9D-A65F-861C9819AAFC}"/>
    <cellStyle name="WhiteRowExpanded" xfId="39" xr:uid="{E345E40F-8FA4-4F68-B0D0-7EC52E3B27B0}"/>
    <cellStyle name="WhiteRowHidden" xfId="37" xr:uid="{312F9D51-7AF6-4EA2-B711-F7F7D4DE3DDB}"/>
    <cellStyle name="WhiteSource" xfId="29" xr:uid="{694D043E-17B5-4751-B86C-5141651B83D6}"/>
    <cellStyle name="WhiteSubTitle" xfId="28" xr:uid="{9072E00E-864D-4162-AE92-3158ABD86CA0}"/>
    <cellStyle name="WhiteTitle" xfId="27" xr:uid="{27A8137D-6A99-456D-B1B6-B86DEE2AFB4E}"/>
    <cellStyle name="WhiteTitleSpacer" xfId="26" xr:uid="{B2E98805-35A6-46A4-89E3-45EE9D86D053}"/>
  </cellStyles>
  <dxfs count="32">
    <dxf>
      <alignment wrapText="1"/>
    </dxf>
    <dxf>
      <alignment wrapText="1"/>
    </dxf>
    <dxf>
      <numFmt numFmtId="4" formatCode="#,##0.0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alignment wrapText="1"/>
    </dxf>
    <dxf>
      <alignment wrapText="1"/>
    </dxf>
    <dxf>
      <alignment wrapText="1"/>
    </dxf>
    <dxf>
      <alignment wrapText="1"/>
    </dxf>
    <dxf>
      <numFmt numFmtId="4" formatCode="#,##0.0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alignment wrapText="1"/>
    </dxf>
    <dxf>
      <alignment wrapText="1"/>
    </dxf>
    <dxf>
      <alignment wrapText="1"/>
    </dxf>
    <dxf>
      <alignment wrapText="1"/>
    </dxf>
    <dxf>
      <numFmt numFmtId="4" formatCode="#,##0.0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font>
        <b/>
        <charset val="186"/>
      </font>
    </dxf>
    <dxf>
      <alignment wrapText="1"/>
    </dxf>
    <dxf>
      <alignment wrapText="1"/>
    </dxf>
    <dxf>
      <alignment wrapText="1"/>
    </dxf>
    <dxf>
      <alignment wrapText="1"/>
    </dxf>
    <dxf>
      <font>
        <b/>
        <charset val="186"/>
      </font>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4" formatCode="#,##0.00"/>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97.463129282405" createdVersion="7" refreshedVersion="7" minRefreshableVersion="3" recordCount="372" xr:uid="{E7AF0BE5-B317-44ED-8639-9A06790E8F0E}">
  <cacheSource type="worksheet">
    <worksheetSource ref="B5:G377" sheet="PIVOT"/>
  </cacheSource>
  <cacheFields count="6">
    <cacheField name="Rādītājs" numFmtId="0">
      <sharedItems count="77">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Citi izdevumi ( vienreizlietojami cimdi)"/>
        <s v="(K) Faktiskās izmaksas Covid-19 pandēmijas ierobežošanai, t.sk. "/>
        <s v="Transportlīdzekļu dezinfekcija, to starpā darba spēka izmaksas"/>
        <s v="Transportlīdzekļu papildu mazgāšana, to starpā darba spēka izmaksas"/>
        <s v="Citi izdevumi (vienreizlietojami cimdi)"/>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Citi izdevumi (( vienreizlietojami cimdi)"/>
        <s v="Citi izdevumi (norādīt kādi)"/>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Citi izdevumi (cimdi)"/>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Citi izdevumi (cimdi, testi)"/>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Citi izdevumi (Cimdi, covid testi)"/>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 v="(A) No pasažieriem, t.sk., personām, kurām noteikti pašvaldības noteiktie braukšanas maksas atvieglojumi, saņemtie ieņēmumi par sniegto sabiedriskā transporta pakalpojumu - 01.01.2022.-31.01.2022."/>
        <s v="(N) Faktiskais nobraukums - 01.01.2022.-31.01.2022."/>
        <s v="(C) No pasažieriem, t.sk., personām, kurām noteikti pašvaldības noteiktie braukšanas maksas atvieglojumi, saņemtie ieņēmumi par sniegto sabiedriskā transporta pakalpojumu - 01.01.2019.-31.01.2019."/>
        <s v="(D) Faktiskais nobraukums - 01.01.2019.-31.01.2019."/>
        <s v="(A) No pasažieriem, t.sk., personām, kurām noteikti pašvaldības noteiktie braukšanas maksas atvieglojumi, saņemtie ieņēmumi par sniegto sabiedriskā transporta pakalpojumu - 01.02.2022.-28.02.2022."/>
        <s v="(N) Faktiskais nobraukums - 01.02.2022.-28.02.2022."/>
        <s v="(C) No pasažieriem, t.sk., personām, kurām noteikti pašvaldības noteiktie braukšanas maksas atvieglojumi, saņemtie ieņēmumi par sniegto sabiedriskā transporta pakalpojumu - 01.02.2019.-28.02.2019."/>
        <s v="(D) Faktiskais nobraukums - 01.02.2019.-28.02.2019."/>
      </sharedItems>
    </cacheField>
    <cacheField name="Vienības " numFmtId="0">
      <sharedItems containsBlank="1"/>
    </cacheField>
    <cacheField name="Vērtība" numFmtId="0">
      <sharedItems containsString="0" containsBlank="1" containsNumber="1" minValue="-9368.8470958057769" maxValue="106136.2"/>
    </cacheField>
    <cacheField name="Pārvadājumu veids" numFmtId="0">
      <sharedItems/>
    </cacheField>
    <cacheField name="Pilsēta" numFmtId="0">
      <sharedItems/>
    </cacheField>
    <cacheField name="Periods " numFmtId="0">
      <sharedItems count="12">
        <s v="09.03.2021.- 31.03.2021."/>
        <s v="Aprīlis"/>
        <s v="Maijs"/>
        <s v="Jūnijs"/>
        <s v="Jūlijs"/>
        <s v="Augusts"/>
        <s v="Septembris"/>
        <s v="Oktobris"/>
        <s v="Novembris"/>
        <s v="Decembris"/>
        <s v="Janvāris"/>
        <s v="Februā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72">
  <r>
    <x v="0"/>
    <m/>
    <n v="0"/>
    <s v="Autobuss"/>
    <s v="Rēzekne"/>
    <x v="0"/>
  </r>
  <r>
    <x v="1"/>
    <s v="skaits"/>
    <n v="29"/>
    <s v="Autobuss"/>
    <s v="Rēzekne"/>
    <x v="0"/>
  </r>
  <r>
    <x v="2"/>
    <s v="skaits"/>
    <n v="8635"/>
    <s v="Autobuss"/>
    <s v="Rēzekne"/>
    <x v="0"/>
  </r>
  <r>
    <x v="3"/>
    <s v="skaits"/>
    <n v="8635"/>
    <s v="Autobuss"/>
    <s v="Rēzekne"/>
    <x v="0"/>
  </r>
  <r>
    <x v="4"/>
    <s v="skaits"/>
    <m/>
    <s v="Autobuss"/>
    <s v="Rēzekne"/>
    <x v="0"/>
  </r>
  <r>
    <x v="5"/>
    <s v="skaits"/>
    <m/>
    <s v="Autobuss"/>
    <s v="Rēzekne"/>
    <x v="0"/>
  </r>
  <r>
    <x v="6"/>
    <s v="km"/>
    <n v="77873.7"/>
    <s v="Autobuss"/>
    <s v="Rēzekne"/>
    <x v="0"/>
  </r>
  <r>
    <x v="7"/>
    <s v="km"/>
    <n v="77873.7"/>
    <s v="Autobuss"/>
    <s v="Rēzekne"/>
    <x v="0"/>
  </r>
  <r>
    <x v="8"/>
    <s v="km"/>
    <m/>
    <s v="Autobuss"/>
    <s v="Rēzekne"/>
    <x v="0"/>
  </r>
  <r>
    <x v="9"/>
    <s v="km"/>
    <m/>
    <s v="Autobuss"/>
    <s v="Rēzekne"/>
    <x v="0"/>
  </r>
  <r>
    <x v="10"/>
    <s v="EUR/km"/>
    <n v="1.5318000000000001"/>
    <s v="Autobuss"/>
    <s v="Rēzekne"/>
    <x v="0"/>
  </r>
  <r>
    <x v="11"/>
    <m/>
    <n v="165.40604000000002"/>
    <s v="Autobuss"/>
    <s v="Rēzekne"/>
    <x v="0"/>
  </r>
  <r>
    <x v="12"/>
    <s v="skaits (jānorāda atbilstoša mērvienība gab., litri, reižu skaits, darba stundas u.c.) "/>
    <m/>
    <s v="Autobuss"/>
    <s v="Rēzekne"/>
    <x v="0"/>
  </r>
  <r>
    <x v="13"/>
    <s v="skaits (jānorāda atbilstoša mērvienība gab., litri, reižu skaits, darba stundas u.c.) "/>
    <n v="17.8"/>
    <s v="Autobuss"/>
    <s v="Rēzekne"/>
    <x v="0"/>
  </r>
  <r>
    <x v="14"/>
    <s v="skaits (jānorāda atbilstoša mērvienība gab., litri, reižu skaits, darba stundas u.c.) "/>
    <n v="370"/>
    <s v="Autobuss"/>
    <s v="Rēzekne"/>
    <x v="0"/>
  </r>
  <r>
    <x v="15"/>
    <s v="skaits (jānorāda atbilstoša mērvienība gab., litri, reižu skaits, darba stundas u.c.) "/>
    <m/>
    <s v="Autobuss"/>
    <s v="Rēzekne"/>
    <x v="0"/>
  </r>
  <r>
    <x v="16"/>
    <s v="skaits (jānorāda atbilstoša mērvienība gab., litri, reižu skaits, darba stundas u.c.) "/>
    <n v="17.420000000000002"/>
    <s v="Autobuss"/>
    <s v="Rēzekne"/>
    <x v="0"/>
  </r>
  <r>
    <x v="17"/>
    <s v="skaits (jānorāda atbilstoša mērvienība gab., litri, reižu skaits, darba stundas u.c.) "/>
    <m/>
    <s v="Autobuss"/>
    <s v="Rēzekne"/>
    <x v="0"/>
  </r>
  <r>
    <x v="18"/>
    <s v="skaits (jānorāda atbilstoša mērvienība gab., litri, reižu skaits, darba stundas u.c.) "/>
    <n v="150"/>
    <s v="Autobuss"/>
    <s v="Rēzekne"/>
    <x v="0"/>
  </r>
  <r>
    <x v="19"/>
    <s v="EUR/vien bez PVN"/>
    <m/>
    <s v="Autobuss"/>
    <s v="Rēzekne"/>
    <x v="0"/>
  </r>
  <r>
    <x v="13"/>
    <s v="EUR/vien bez PVN"/>
    <n v="3.0908000000000002"/>
    <s v="Autobuss"/>
    <s v="Rēzekne"/>
    <x v="0"/>
  </r>
  <r>
    <x v="14"/>
    <s v="EUR/vien bez PVN"/>
    <n v="7.0000000000000007E-2"/>
    <s v="Autobuss"/>
    <s v="Rēzekne"/>
    <x v="0"/>
  </r>
  <r>
    <x v="15"/>
    <s v="EUR/vien bez PVN"/>
    <m/>
    <s v="Autobuss"/>
    <s v="Rēzekne"/>
    <x v="0"/>
  </r>
  <r>
    <x v="20"/>
    <s v="EUR/vien bez PVN"/>
    <n v="1.69"/>
    <s v="Autobuss"/>
    <s v="Rēzekne"/>
    <x v="0"/>
  </r>
  <r>
    <x v="21"/>
    <s v="EUR/vien bez PVN"/>
    <m/>
    <s v="Autobuss"/>
    <s v="Rēzekne"/>
    <x v="0"/>
  </r>
  <r>
    <x v="22"/>
    <s v="EUR/vien bez PVN"/>
    <n v="0.36699999999999999"/>
    <s v="Autobuss"/>
    <s v="Rēzekne"/>
    <x v="0"/>
  </r>
  <r>
    <x v="23"/>
    <m/>
    <n v="7052.9323668353491"/>
    <s v="Autobuss"/>
    <s v="Rēzekne"/>
    <x v="0"/>
  </r>
  <r>
    <x v="24"/>
    <s v="EUR bez PVN"/>
    <n v="8685.16"/>
    <s v="Autobuss"/>
    <s v="Rēzekne"/>
    <x v="0"/>
  </r>
  <r>
    <x v="25"/>
    <s v="km"/>
    <n v="77873.7"/>
    <s v="Autobuss"/>
    <s v="Rēzekne"/>
    <x v="0"/>
  </r>
  <r>
    <x v="26"/>
    <s v="EUR bez PVN"/>
    <n v="15787"/>
    <s v="Autobuss"/>
    <s v="Rēzekne"/>
    <x v="0"/>
  </r>
  <r>
    <x v="27"/>
    <s v="km"/>
    <n v="78115.7"/>
    <s v="Autobuss"/>
    <s v="Rēzekne"/>
    <x v="0"/>
  </r>
  <r>
    <x v="0"/>
    <m/>
    <n v="122.232"/>
    <s v="Autobuss"/>
    <s v="Rēzekne"/>
    <x v="1"/>
  </r>
  <r>
    <x v="1"/>
    <s v="skaits"/>
    <n v="29"/>
    <s v="Autobuss"/>
    <s v="Rēzekne"/>
    <x v="1"/>
  </r>
  <r>
    <x v="2"/>
    <s v="skaits"/>
    <n v="11304"/>
    <s v="Autobuss"/>
    <s v="Rēzekne"/>
    <x v="1"/>
  </r>
  <r>
    <x v="3"/>
    <s v="skaits"/>
    <n v="11324"/>
    <s v="Autobuss"/>
    <s v="Rēzekne"/>
    <x v="1"/>
  </r>
  <r>
    <x v="4"/>
    <s v="skaits"/>
    <n v="20"/>
    <s v="Autobuss"/>
    <s v="Rēzekne"/>
    <x v="1"/>
  </r>
  <r>
    <x v="5"/>
    <s v="skaits"/>
    <m/>
    <s v="Autobuss"/>
    <s v="Rēzekne"/>
    <x v="1"/>
  </r>
  <r>
    <x v="6"/>
    <s v="km"/>
    <n v="102031.5"/>
    <s v="Autobuss"/>
    <s v="Rēzekne"/>
    <x v="1"/>
  </r>
  <r>
    <x v="7"/>
    <s v="km"/>
    <n v="102111.5"/>
    <s v="Autobuss"/>
    <s v="Rēzekne"/>
    <x v="1"/>
  </r>
  <r>
    <x v="8"/>
    <s v="km"/>
    <n v="80"/>
    <s v="Autobuss"/>
    <s v="Rēzekne"/>
    <x v="1"/>
  </r>
  <r>
    <x v="9"/>
    <s v="km"/>
    <m/>
    <s v="Autobuss"/>
    <s v="Rēzekne"/>
    <x v="1"/>
  </r>
  <r>
    <x v="10"/>
    <s v="EUR/km"/>
    <n v="1.5279"/>
    <s v="Autobuss"/>
    <s v="Rēzekne"/>
    <x v="1"/>
  </r>
  <r>
    <x v="11"/>
    <m/>
    <n v="166.25"/>
    <s v="Autobuss"/>
    <s v="Rēzekne"/>
    <x v="1"/>
  </r>
  <r>
    <x v="12"/>
    <s v="skaits (jānorāda atbilstoša mērvienība gab., litri, reižu skaits, darba stundas u.c.) "/>
    <m/>
    <s v="Autobuss"/>
    <s v="Rēzekne"/>
    <x v="1"/>
  </r>
  <r>
    <x v="13"/>
    <s v="skaits (jānorāda atbilstoša mērvienība gab., litri, reižu skaits, darba stundas u.c.) "/>
    <n v="8"/>
    <s v="Autobuss"/>
    <s v="Rēzekne"/>
    <x v="1"/>
  </r>
  <r>
    <x v="14"/>
    <s v="skaits (jānorāda atbilstoša mērvienība gab., litri, reižu skaits, darba stundas u.c.) "/>
    <n v="500"/>
    <s v="Autobuss"/>
    <s v="Rēzekne"/>
    <x v="1"/>
  </r>
  <r>
    <x v="15"/>
    <s v="skaits (jānorāda atbilstoša mērvienība gab., litri, reižu skaits, darba stundas u.c.) "/>
    <m/>
    <s v="Autobuss"/>
    <s v="Rēzekne"/>
    <x v="1"/>
  </r>
  <r>
    <x v="16"/>
    <s v="skaits (jānorāda atbilstoša mērvienība gab., litri, reižu skaits, darba stundas u.c.) "/>
    <n v="33"/>
    <s v="Autobuss"/>
    <s v="Rēzekne"/>
    <x v="1"/>
  </r>
  <r>
    <x v="17"/>
    <s v="skaits (jānorāda atbilstoša mērvienība gab., litri, reižu skaits, darba stundas u.c.) "/>
    <m/>
    <s v="Autobuss"/>
    <s v="Rēzekne"/>
    <x v="1"/>
  </r>
  <r>
    <x v="28"/>
    <s v="skaits (jānorāda atbilstoša mērvienība gab., litri, reižu skaits, darba stundas u.c.) "/>
    <n v="300"/>
    <s v="Autobuss"/>
    <s v="Rēzekne"/>
    <x v="1"/>
  </r>
  <r>
    <x v="19"/>
    <s v="EUR/vien bez PVN"/>
    <m/>
    <s v="Autobuss"/>
    <s v="Rēzekne"/>
    <x v="1"/>
  </r>
  <r>
    <x v="13"/>
    <s v="EUR/vien bez PVN"/>
    <n v="3.0975000000000001"/>
    <s v="Autobuss"/>
    <s v="Rēzekne"/>
    <x v="1"/>
  </r>
  <r>
    <x v="14"/>
    <s v="EUR/vien bez PVN"/>
    <n v="7.0000000000000007E-2"/>
    <s v="Autobuss"/>
    <s v="Rēzekne"/>
    <x v="1"/>
  </r>
  <r>
    <x v="15"/>
    <s v="EUR/vien bez PVN"/>
    <m/>
    <s v="Autobuss"/>
    <s v="Rēzekne"/>
    <x v="1"/>
  </r>
  <r>
    <x v="20"/>
    <s v="EUR/vien bez PVN"/>
    <n v="1.59"/>
    <s v="Autobuss"/>
    <s v="Rēzekne"/>
    <x v="1"/>
  </r>
  <r>
    <x v="21"/>
    <s v="EUR/vien bez PVN"/>
    <m/>
    <s v="Autobuss"/>
    <s v="Rēzekne"/>
    <x v="1"/>
  </r>
  <r>
    <x v="29"/>
    <s v="EUR/vien bez PVN"/>
    <n v="0.18"/>
    <s v="Autobuss"/>
    <s v="Rēzekne"/>
    <x v="1"/>
  </r>
  <r>
    <x v="23"/>
    <m/>
    <n v="9627.463548704498"/>
    <s v="Autobuss"/>
    <s v="Rēzekne"/>
    <x v="1"/>
  </r>
  <r>
    <x v="30"/>
    <s v="EUR bez PVN"/>
    <n v="11282.35"/>
    <s v="Autobuss"/>
    <s v="Rēzekne"/>
    <x v="1"/>
  </r>
  <r>
    <x v="31"/>
    <s v="km"/>
    <n v="102111.5"/>
    <s v="Autobuss"/>
    <s v="Rēzekne"/>
    <x v="1"/>
  </r>
  <r>
    <x v="32"/>
    <s v="EUR bez PVN"/>
    <n v="20749.25"/>
    <s v="Autobuss"/>
    <s v="Rēzekne"/>
    <x v="1"/>
  </r>
  <r>
    <x v="33"/>
    <s v="km"/>
    <n v="101327.4"/>
    <s v="Autobuss"/>
    <s v="Rēzekne"/>
    <x v="1"/>
  </r>
  <r>
    <x v="0"/>
    <m/>
    <n v="126.67999999999999"/>
    <s v="Autobuss"/>
    <s v="Rēzekne"/>
    <x v="2"/>
  </r>
  <r>
    <x v="1"/>
    <s v="skaits"/>
    <n v="29"/>
    <s v="Autobuss"/>
    <s v="Rēzekne"/>
    <x v="2"/>
  </r>
  <r>
    <x v="2"/>
    <s v="skaits"/>
    <n v="11736"/>
    <s v="Autobuss"/>
    <s v="Rēzekne"/>
    <x v="2"/>
  </r>
  <r>
    <x v="3"/>
    <s v="skaits"/>
    <n v="11756"/>
    <s v="Autobuss"/>
    <s v="Rēzekne"/>
    <x v="2"/>
  </r>
  <r>
    <x v="4"/>
    <s v="skaits"/>
    <n v="20"/>
    <s v="Autobuss"/>
    <s v="Rēzekne"/>
    <x v="2"/>
  </r>
  <r>
    <x v="5"/>
    <s v="skaits"/>
    <m/>
    <s v="Autobuss"/>
    <s v="Rēzekne"/>
    <x v="2"/>
  </r>
  <r>
    <x v="6"/>
    <s v="km"/>
    <n v="106047.5"/>
    <s v="Autobuss"/>
    <s v="Rēzekne"/>
    <x v="2"/>
  </r>
  <r>
    <x v="7"/>
    <s v="km"/>
    <n v="106127.5"/>
    <s v="Autobuss"/>
    <s v="Rēzekne"/>
    <x v="2"/>
  </r>
  <r>
    <x v="8"/>
    <s v="km"/>
    <n v="80"/>
    <s v="Autobuss"/>
    <s v="Rēzekne"/>
    <x v="2"/>
  </r>
  <r>
    <x v="9"/>
    <s v="km"/>
    <m/>
    <s v="Autobuss"/>
    <s v="Rēzekne"/>
    <x v="2"/>
  </r>
  <r>
    <x v="10"/>
    <s v="EUR/km"/>
    <n v="1.5834999999999999"/>
    <s v="Autobuss"/>
    <s v="Rēzekne"/>
    <x v="2"/>
  </r>
  <r>
    <x v="11"/>
    <m/>
    <n v="148.85000000000002"/>
    <s v="Autobuss"/>
    <s v="Rēzekne"/>
    <x v="2"/>
  </r>
  <r>
    <x v="12"/>
    <s v="skaits (jānorāda atbilstoša mērvienība gab., litri, reižu skaits, darba stundas u.c.) "/>
    <m/>
    <s v="Autobuss"/>
    <s v="Rēzekne"/>
    <x v="2"/>
  </r>
  <r>
    <x v="13"/>
    <s v="skaits (jānorāda atbilstoša mērvienība gab., litri, reižu skaits, darba stundas u.c.) "/>
    <n v="4"/>
    <s v="Autobuss"/>
    <s v="Rēzekne"/>
    <x v="2"/>
  </r>
  <r>
    <x v="14"/>
    <s v="skaits (jānorāda atbilstoša mērvienība gab., litri, reižu skaits, darba stundas u.c.) "/>
    <n v="500"/>
    <s v="Autobuss"/>
    <s v="Rēzekne"/>
    <x v="2"/>
  </r>
  <r>
    <x v="15"/>
    <s v="skaits (jānorāda atbilstoša mērvienība gab., litri, reižu skaits, darba stundas u.c.) "/>
    <n v="66"/>
    <s v="Autobuss"/>
    <s v="Rēzekne"/>
    <x v="2"/>
  </r>
  <r>
    <x v="16"/>
    <s v="skaits (jānorāda atbilstoša mērvienība gab., litri, reižu skaits, darba stundas u.c.) "/>
    <n v="46"/>
    <s v="Autobuss"/>
    <s v="Rēzekne"/>
    <x v="2"/>
  </r>
  <r>
    <x v="17"/>
    <s v="skaits (jānorāda atbilstoša mērvienība gab., litri, reižu skaits, darba stundas u.c.) "/>
    <m/>
    <s v="Autobuss"/>
    <s v="Rēzekne"/>
    <x v="2"/>
  </r>
  <r>
    <x v="29"/>
    <s v="skaits (jānorāda atbilstoša mērvienība gab., litri, reižu skaits, darba stundas u.c.) "/>
    <n v="300"/>
    <s v="Autobuss"/>
    <s v="Rēzekne"/>
    <x v="2"/>
  </r>
  <r>
    <x v="19"/>
    <s v="EUR/vien bez PVN"/>
    <m/>
    <s v="Autobuss"/>
    <s v="Rēzekne"/>
    <x v="2"/>
  </r>
  <r>
    <x v="13"/>
    <s v="EUR/vien bez PVN"/>
    <n v="3.0975000000000001"/>
    <s v="Autobuss"/>
    <s v="Rēzekne"/>
    <x v="2"/>
  </r>
  <r>
    <x v="14"/>
    <s v="EUR/vien bez PVN"/>
    <n v="7.0000000000000007E-2"/>
    <s v="Autobuss"/>
    <s v="Rēzekne"/>
    <x v="2"/>
  </r>
  <r>
    <x v="15"/>
    <s v="EUR/vien bez PVN"/>
    <n v="0.1"/>
    <s v="Autobuss"/>
    <s v="Rēzekne"/>
    <x v="2"/>
  </r>
  <r>
    <x v="20"/>
    <s v="EUR/vien bez PVN"/>
    <n v="1.47"/>
    <s v="Autobuss"/>
    <s v="Rēzekne"/>
    <x v="2"/>
  </r>
  <r>
    <x v="21"/>
    <s v="EUR/vien bez PVN"/>
    <m/>
    <s v="Autobuss"/>
    <s v="Rēzekne"/>
    <x v="2"/>
  </r>
  <r>
    <x v="29"/>
    <s v="EUR/vien bez PVN"/>
    <n v="9.0800000000000006E-2"/>
    <s v="Autobuss"/>
    <s v="Rēzekne"/>
    <x v="2"/>
  </r>
  <r>
    <x v="23"/>
    <m/>
    <n v="9136.5284757449426"/>
    <s v="Autobuss"/>
    <s v="Rēzekne"/>
    <x v="2"/>
  </r>
  <r>
    <x v="34"/>
    <s v="EUR bez PVN"/>
    <n v="12286.47"/>
    <s v="Autobuss"/>
    <s v="Rēzekne"/>
    <x v="2"/>
  </r>
  <r>
    <x v="35"/>
    <s v="km"/>
    <n v="106127.5"/>
    <s v="Autobuss"/>
    <s v="Rēzekne"/>
    <x v="2"/>
  </r>
  <r>
    <x v="36"/>
    <s v="EUR bez PVN"/>
    <n v="21169.34"/>
    <s v="Autobuss"/>
    <s v="Rēzekne"/>
    <x v="2"/>
  </r>
  <r>
    <x v="37"/>
    <s v="km"/>
    <n v="104870.9"/>
    <s v="Autobuss"/>
    <s v="Rēzekne"/>
    <x v="2"/>
  </r>
  <r>
    <x v="0"/>
    <m/>
    <n v="2668.6559999999999"/>
    <s v="Autobuss"/>
    <s v="Rēzekne"/>
    <x v="3"/>
  </r>
  <r>
    <x v="1"/>
    <s v="skaits"/>
    <n v="29"/>
    <s v="Autobuss"/>
    <s v="Rēzekne"/>
    <x v="3"/>
  </r>
  <r>
    <x v="2"/>
    <s v="skaits"/>
    <n v="11260"/>
    <s v="Autobuss"/>
    <s v="Rēzekne"/>
    <x v="3"/>
  </r>
  <r>
    <x v="3"/>
    <s v="skaits"/>
    <n v="11560"/>
    <s v="Autobuss"/>
    <s v="Rēzekne"/>
    <x v="3"/>
  </r>
  <r>
    <x v="4"/>
    <s v="skaits"/>
    <n v="300"/>
    <s v="Autobuss"/>
    <s v="Rēzekne"/>
    <x v="3"/>
  </r>
  <r>
    <x v="5"/>
    <s v="skaits"/>
    <m/>
    <s v="Autobuss"/>
    <s v="Rēzekne"/>
    <x v="3"/>
  </r>
  <r>
    <x v="6"/>
    <s v="km"/>
    <n v="102273"/>
    <s v="Autobuss"/>
    <s v="Rēzekne"/>
    <x v="3"/>
  </r>
  <r>
    <x v="7"/>
    <s v="km"/>
    <n v="103969"/>
    <s v="Autobuss"/>
    <s v="Rēzekne"/>
    <x v="3"/>
  </r>
  <r>
    <x v="8"/>
    <s v="km"/>
    <n v="1696"/>
    <s v="Autobuss"/>
    <s v="Rēzekne"/>
    <x v="3"/>
  </r>
  <r>
    <x v="9"/>
    <s v="km"/>
    <m/>
    <s v="Autobuss"/>
    <s v="Rēzekne"/>
    <x v="3"/>
  </r>
  <r>
    <x v="10"/>
    <s v="EUR/km"/>
    <n v="1.5734999999999999"/>
    <s v="Autobuss"/>
    <s v="Rēzekne"/>
    <x v="3"/>
  </r>
  <r>
    <x v="11"/>
    <m/>
    <n v="255.56900000000002"/>
    <s v="Autobuss"/>
    <s v="Rēzekne"/>
    <x v="3"/>
  </r>
  <r>
    <x v="12"/>
    <s v="skaits (jānorāda atbilstoša mērvienība gab., litri, reižu skaits, darba stundas u.c.) "/>
    <m/>
    <s v="Autobuss"/>
    <s v="Rēzekne"/>
    <x v="3"/>
  </r>
  <r>
    <x v="13"/>
    <s v="skaits (jānorāda atbilstoša mērvienība gab., litri, reižu skaits, darba stundas u.c.) "/>
    <n v="32"/>
    <s v="Autobuss"/>
    <s v="Rēzekne"/>
    <x v="3"/>
  </r>
  <r>
    <x v="14"/>
    <s v="skaits (jānorāda atbilstoša mērvienība gab., litri, reižu skaits, darba stundas u.c.) "/>
    <n v="750"/>
    <s v="Autobuss"/>
    <s v="Rēzekne"/>
    <x v="3"/>
  </r>
  <r>
    <x v="15"/>
    <s v="skaits (jānorāda atbilstoša mērvienība gab., litri, reižu skaits, darba stundas u.c.) "/>
    <n v="400"/>
    <s v="Autobuss"/>
    <s v="Rēzekne"/>
    <x v="3"/>
  </r>
  <r>
    <x v="16"/>
    <s v="skaits (jānorāda atbilstoša mērvienība gab., litri, reižu skaits, darba stundas u.c.) "/>
    <n v="53"/>
    <s v="Autobuss"/>
    <s v="Rēzekne"/>
    <x v="3"/>
  </r>
  <r>
    <x v="17"/>
    <s v="skaits (jānorāda atbilstoša mērvienība gab., litri, reižu skaits, darba stundas u.c.) "/>
    <m/>
    <s v="Autobuss"/>
    <s v="Rēzekne"/>
    <x v="3"/>
  </r>
  <r>
    <x v="29"/>
    <s v="skaits (jānorāda atbilstoša mērvienība gab., litri, reižu skaits, darba stundas u.c.) "/>
    <n v="300"/>
    <s v="Autobuss"/>
    <s v="Rēzekne"/>
    <x v="3"/>
  </r>
  <r>
    <x v="19"/>
    <s v="EUR/vien bez PVN"/>
    <m/>
    <s v="Autobuss"/>
    <s v="Rēzekne"/>
    <x v="3"/>
  </r>
  <r>
    <x v="13"/>
    <s v="EUR/vien bez PVN"/>
    <n v="2.86"/>
    <s v="Autobuss"/>
    <s v="Rēzekne"/>
    <x v="3"/>
  </r>
  <r>
    <x v="14"/>
    <s v="EUR/vien bez PVN"/>
    <n v="7.0000000000000007E-2"/>
    <s v="Autobuss"/>
    <s v="Rēzekne"/>
    <x v="3"/>
  </r>
  <r>
    <x v="15"/>
    <s v="EUR/vien bez PVN"/>
    <n v="1.38E-2"/>
    <s v="Autobuss"/>
    <s v="Rēzekne"/>
    <x v="3"/>
  </r>
  <r>
    <x v="20"/>
    <s v="EUR/vien bez PVN"/>
    <n v="1.5329999999999999"/>
    <s v="Autobuss"/>
    <s v="Rēzekne"/>
    <x v="3"/>
  </r>
  <r>
    <x v="21"/>
    <s v="EUR/vien bez PVN"/>
    <m/>
    <s v="Autobuss"/>
    <s v="Rēzekne"/>
    <x v="3"/>
  </r>
  <r>
    <x v="29"/>
    <s v="EUR/vien bez PVN"/>
    <n v="8.2600000000000007E-2"/>
    <s v="Autobuss"/>
    <s v="Rēzekne"/>
    <x v="3"/>
  </r>
  <r>
    <x v="23"/>
    <m/>
    <n v="7585.4254326086939"/>
    <s v="Autobuss"/>
    <s v="Rēzekne"/>
    <x v="3"/>
  </r>
  <r>
    <x v="38"/>
    <s v="EUR bez PVN"/>
    <n v="13201.82"/>
    <s v="Autobuss"/>
    <s v="Rēzekne"/>
    <x v="3"/>
  </r>
  <r>
    <x v="39"/>
    <s v="km"/>
    <n v="103969"/>
    <s v="Autobuss"/>
    <s v="Rēzekne"/>
    <x v="3"/>
  </r>
  <r>
    <x v="40"/>
    <s v="EUR bez PVN"/>
    <n v="20233.62"/>
    <s v="Autobuss"/>
    <s v="Rēzekne"/>
    <x v="3"/>
  </r>
  <r>
    <x v="41"/>
    <s v="km"/>
    <n v="101200"/>
    <s v="Autobuss"/>
    <s v="Rēzekne"/>
    <x v="3"/>
  </r>
  <r>
    <x v="0"/>
    <m/>
    <n v="0"/>
    <s v="Autobuss"/>
    <s v="Rēzekne"/>
    <x v="4"/>
  </r>
  <r>
    <x v="1"/>
    <s v="skaits"/>
    <n v="29"/>
    <s v="Autobuss"/>
    <s v="Rēzekne"/>
    <x v="4"/>
  </r>
  <r>
    <x v="2"/>
    <s v="skaits"/>
    <n v="11674"/>
    <s v="Autobuss"/>
    <s v="Rēzekne"/>
    <x v="4"/>
  </r>
  <r>
    <x v="3"/>
    <s v="skaits"/>
    <n v="11674"/>
    <s v="Autobuss"/>
    <s v="Rēzekne"/>
    <x v="4"/>
  </r>
  <r>
    <x v="4"/>
    <s v="skaits"/>
    <m/>
    <s v="Autobuss"/>
    <s v="Rēzekne"/>
    <x v="4"/>
  </r>
  <r>
    <x v="5"/>
    <s v="skaits"/>
    <m/>
    <s v="Autobuss"/>
    <s v="Rēzekne"/>
    <x v="4"/>
  </r>
  <r>
    <x v="6"/>
    <s v="km"/>
    <n v="106112.9"/>
    <s v="Autobuss"/>
    <s v="Rēzekne"/>
    <x v="4"/>
  </r>
  <r>
    <x v="7"/>
    <s v="km"/>
    <n v="106112.9"/>
    <s v="Autobuss"/>
    <s v="Rēzekne"/>
    <x v="4"/>
  </r>
  <r>
    <x v="8"/>
    <s v="km"/>
    <m/>
    <s v="Autobuss"/>
    <s v="Rēzekne"/>
    <x v="4"/>
  </r>
  <r>
    <x v="9"/>
    <s v="km"/>
    <m/>
    <s v="Autobuss"/>
    <s v="Rēzekne"/>
    <x v="4"/>
  </r>
  <r>
    <x v="10"/>
    <s v="EUR/km"/>
    <n v="1.5734999999999999"/>
    <s v="Autobuss"/>
    <s v="Rēzekne"/>
    <x v="4"/>
  </r>
  <r>
    <x v="11"/>
    <m/>
    <n v="132.3168"/>
    <s v="Autobuss"/>
    <s v="Rēzekne"/>
    <x v="4"/>
  </r>
  <r>
    <x v="12"/>
    <s v="skaits (jānorāda atbilstoša mērvienība gab., litri, reižu skaits, darba stundas u.c.) "/>
    <m/>
    <s v="Autobuss"/>
    <s v="Rēzekne"/>
    <x v="4"/>
  </r>
  <r>
    <x v="13"/>
    <s v="skaits (jānorāda atbilstoša mērvienība gab., litri, reižu skaits, darba stundas u.c.) "/>
    <n v="12"/>
    <s v="Autobuss"/>
    <s v="Rēzekne"/>
    <x v="4"/>
  </r>
  <r>
    <x v="14"/>
    <s v="skaits (jānorāda atbilstoša mērvienība gab., litri, reižu skaits, darba stundas u.c.) "/>
    <n v="800"/>
    <s v="Autobuss"/>
    <s v="Rēzekne"/>
    <x v="4"/>
  </r>
  <r>
    <x v="15"/>
    <s v="skaits (jānorāda atbilstoša mērvienība gab., litri, reižu skaits, darba stundas u.c.) "/>
    <m/>
    <s v="Autobuss"/>
    <s v="Rēzekne"/>
    <x v="4"/>
  </r>
  <r>
    <x v="16"/>
    <s v="skaits (jānorāda atbilstoša mērvienība gab., litri, reižu skaits, darba stundas u.c.) "/>
    <n v="36"/>
    <s v="Autobuss"/>
    <s v="Rēzekne"/>
    <x v="4"/>
  </r>
  <r>
    <x v="17"/>
    <s v="skaits (jānorāda atbilstoša mērvienība gab., litri, reižu skaits, darba stundas u.c.) "/>
    <m/>
    <s v="Autobuss"/>
    <s v="Rēzekne"/>
    <x v="4"/>
  </r>
  <r>
    <x v="29"/>
    <s v="skaits (jānorāda atbilstoša mērvienība gab., litri, reižu skaits, darba stundas u.c.) "/>
    <n v="100"/>
    <s v="Autobuss"/>
    <s v="Rēzekne"/>
    <x v="4"/>
  </r>
  <r>
    <x v="19"/>
    <s v="EUR/vien bez PVN"/>
    <m/>
    <s v="Autobuss"/>
    <s v="Rēzekne"/>
    <x v="4"/>
  </r>
  <r>
    <x v="13"/>
    <s v="EUR/vien bez PVN"/>
    <n v="1.22"/>
    <s v="Autobuss"/>
    <s v="Rēzekne"/>
    <x v="4"/>
  </r>
  <r>
    <x v="14"/>
    <s v="EUR/vien bez PVN"/>
    <n v="7.0000000000000007E-2"/>
    <s v="Autobuss"/>
    <s v="Rēzekne"/>
    <x v="4"/>
  </r>
  <r>
    <x v="15"/>
    <s v="EUR/vien bez PVN"/>
    <m/>
    <s v="Autobuss"/>
    <s v="Rēzekne"/>
    <x v="4"/>
  </r>
  <r>
    <x v="20"/>
    <s v="EUR/vien bez PVN"/>
    <n v="1.4838"/>
    <s v="Autobuss"/>
    <s v="Rēzekne"/>
    <x v="4"/>
  </r>
  <r>
    <x v="21"/>
    <s v="EUR/vien bez PVN"/>
    <m/>
    <s v="Autobuss"/>
    <s v="Rēzekne"/>
    <x v="4"/>
  </r>
  <r>
    <x v="29"/>
    <s v="EUR/vien bez PVN"/>
    <n v="8.2600000000000007E-2"/>
    <s v="Autobuss"/>
    <s v="Rēzekne"/>
    <x v="4"/>
  </r>
  <r>
    <x v="23"/>
    <m/>
    <n v="4190.0646819550993"/>
    <s v="Autobuss"/>
    <s v="Rēzekne"/>
    <x v="4"/>
  </r>
  <r>
    <x v="42"/>
    <s v="EUR bez PVN"/>
    <n v="14243.49"/>
    <s v="Autobuss"/>
    <s v="Rēzekne"/>
    <x v="4"/>
  </r>
  <r>
    <x v="43"/>
    <s v="km"/>
    <n v="106112.9"/>
    <s v="Autobuss"/>
    <s v="Rēzekne"/>
    <x v="4"/>
  </r>
  <r>
    <x v="44"/>
    <s v="EUR bez PVN"/>
    <n v="16447.75"/>
    <s v="Autobuss"/>
    <s v="Rēzekne"/>
    <x v="4"/>
  </r>
  <r>
    <x v="45"/>
    <s v="km"/>
    <n v="94681.600000000006"/>
    <s v="Autobuss"/>
    <s v="Rēzekne"/>
    <x v="4"/>
  </r>
  <r>
    <x v="0"/>
    <m/>
    <n v="0"/>
    <s v="Autobuss"/>
    <s v="Rēzekne"/>
    <x v="5"/>
  </r>
  <r>
    <x v="1"/>
    <s v="skaits"/>
    <n v="29"/>
    <s v="Autobuss"/>
    <s v="Rēzekne"/>
    <x v="5"/>
  </r>
  <r>
    <x v="2"/>
    <s v="skaits"/>
    <n v="11674"/>
    <s v="Autobuss"/>
    <s v="Rēzekne"/>
    <x v="5"/>
  </r>
  <r>
    <x v="3"/>
    <s v="skaits"/>
    <n v="11674"/>
    <s v="Autobuss"/>
    <s v="Rēzekne"/>
    <x v="5"/>
  </r>
  <r>
    <x v="4"/>
    <s v="skaits"/>
    <m/>
    <s v="Autobuss"/>
    <s v="Rēzekne"/>
    <x v="5"/>
  </r>
  <r>
    <x v="5"/>
    <s v="skaits"/>
    <m/>
    <s v="Autobuss"/>
    <s v="Rēzekne"/>
    <x v="5"/>
  </r>
  <r>
    <x v="6"/>
    <s v="km"/>
    <n v="106112.9"/>
    <s v="Autobuss"/>
    <s v="Rēzekne"/>
    <x v="5"/>
  </r>
  <r>
    <x v="7"/>
    <s v="km"/>
    <n v="106112.9"/>
    <s v="Autobuss"/>
    <s v="Rēzekne"/>
    <x v="5"/>
  </r>
  <r>
    <x v="8"/>
    <s v="km"/>
    <m/>
    <s v="Autobuss"/>
    <s v="Rēzekne"/>
    <x v="5"/>
  </r>
  <r>
    <x v="9"/>
    <s v="km"/>
    <m/>
    <s v="Autobuss"/>
    <s v="Rēzekne"/>
    <x v="5"/>
  </r>
  <r>
    <x v="10"/>
    <s v="EUR/km"/>
    <n v="1.631"/>
    <s v="Autobuss"/>
    <s v="Rēzekne"/>
    <x v="5"/>
  </r>
  <r>
    <x v="11"/>
    <m/>
    <n v="124.0698"/>
    <s v="Autobuss"/>
    <s v="Rēzekne"/>
    <x v="5"/>
  </r>
  <r>
    <x v="12"/>
    <s v="skaits (jānorāda atbilstoša mērvienība gab., litri, reižu skaits, darba stundas u.c.) "/>
    <m/>
    <s v="Autobuss"/>
    <s v="Rēzekne"/>
    <x v="5"/>
  </r>
  <r>
    <x v="13"/>
    <s v="skaits (jānorāda atbilstoša mērvienība gab., litri, reižu skaits, darba stundas u.c.) "/>
    <n v="24"/>
    <s v="Autobuss"/>
    <s v="Rēzekne"/>
    <x v="5"/>
  </r>
  <r>
    <x v="14"/>
    <s v="skaits (jānorāda atbilstoša mērvienība gab., litri, reižu skaits, darba stundas u.c.) "/>
    <n v="750"/>
    <s v="Autobuss"/>
    <s v="Rēzekne"/>
    <x v="5"/>
  </r>
  <r>
    <x v="15"/>
    <s v="skaits (jānorāda atbilstoša mērvienība gab., litri, reižu skaits, darba stundas u.c.) "/>
    <m/>
    <s v="Autobuss"/>
    <s v="Rēzekne"/>
    <x v="5"/>
  </r>
  <r>
    <x v="16"/>
    <s v="skaits (jānorāda atbilstoša mērvienība gab., litri, reižu skaits, darba stundas u.c.) "/>
    <n v="11"/>
    <s v="Autobuss"/>
    <s v="Rēzekne"/>
    <x v="5"/>
  </r>
  <r>
    <x v="17"/>
    <s v="skaits (jānorāda atbilstoša mērvienība gab., litri, reižu skaits, darba stundas u.c.) "/>
    <m/>
    <s v="Autobuss"/>
    <s v="Rēzekne"/>
    <x v="5"/>
  </r>
  <r>
    <x v="29"/>
    <s v="skaits (jānorāda atbilstoša mērvienība gab., litri, reižu skaits, darba stundas u.c.) "/>
    <n v="300"/>
    <s v="Autobuss"/>
    <s v="Rēzekne"/>
    <x v="5"/>
  </r>
  <r>
    <x v="19"/>
    <s v="EUR/vien bez PVN"/>
    <m/>
    <s v="Autobuss"/>
    <s v="Rēzekne"/>
    <x v="5"/>
  </r>
  <r>
    <x v="13"/>
    <s v="EUR/vien bez PVN"/>
    <n v="1.22"/>
    <s v="Autobuss"/>
    <s v="Rēzekne"/>
    <x v="5"/>
  </r>
  <r>
    <x v="14"/>
    <s v="EUR/vien bez PVN"/>
    <n v="7.0000000000000007E-2"/>
    <s v="Autobuss"/>
    <s v="Rēzekne"/>
    <x v="5"/>
  </r>
  <r>
    <x v="15"/>
    <s v="EUR/vien bez PVN"/>
    <m/>
    <s v="Autobuss"/>
    <s v="Rēzekne"/>
    <x v="5"/>
  </r>
  <r>
    <x v="20"/>
    <s v="EUR/vien bez PVN"/>
    <n v="1.5918000000000001"/>
    <s v="Autobuss"/>
    <s v="Rēzekne"/>
    <x v="5"/>
  </r>
  <r>
    <x v="21"/>
    <s v="EUR/vien bez PVN"/>
    <m/>
    <s v="Autobuss"/>
    <s v="Rēzekne"/>
    <x v="5"/>
  </r>
  <r>
    <x v="29"/>
    <s v="EUR/vien bez PVN"/>
    <n v="8.2600000000000007E-2"/>
    <s v="Autobuss"/>
    <s v="Rēzekne"/>
    <x v="5"/>
  </r>
  <r>
    <x v="23"/>
    <m/>
    <n v="5590.7359312573617"/>
    <s v="Autobuss"/>
    <s v="Rēzekne"/>
    <x v="5"/>
  </r>
  <r>
    <x v="46"/>
    <s v="EUR bez PVN"/>
    <n v="14232.72"/>
    <s v="Autobuss"/>
    <s v="Rēzekne"/>
    <x v="5"/>
  </r>
  <r>
    <x v="47"/>
    <s v="km"/>
    <n v="106112.9"/>
    <s v="Autobuss"/>
    <s v="Rēzekne"/>
    <x v="5"/>
  </r>
  <r>
    <x v="48"/>
    <s v="EUR bez PVN"/>
    <n v="17474.689999999999"/>
    <s v="Autobuss"/>
    <s v="Rēzekne"/>
    <x v="5"/>
  </r>
  <r>
    <x v="49"/>
    <s v="km"/>
    <n v="93540.2"/>
    <s v="Autobuss"/>
    <s v="Rēzekne"/>
    <x v="5"/>
  </r>
  <r>
    <x v="0"/>
    <m/>
    <n v="0"/>
    <s v="Autobuss"/>
    <s v="Rēzekne"/>
    <x v="6"/>
  </r>
  <r>
    <x v="1"/>
    <s v="skaits"/>
    <n v="29"/>
    <s v="Autobuss"/>
    <s v="Rēzekne"/>
    <x v="6"/>
  </r>
  <r>
    <x v="2"/>
    <s v="skaits"/>
    <n v="11282"/>
    <s v="Autobuss"/>
    <s v="Rēzekne"/>
    <x v="6"/>
  </r>
  <r>
    <x v="3"/>
    <s v="skaits"/>
    <n v="11282"/>
    <s v="Autobuss"/>
    <s v="Rēzekne"/>
    <x v="6"/>
  </r>
  <r>
    <x v="4"/>
    <s v="skaits"/>
    <m/>
    <s v="Autobuss"/>
    <s v="Rēzekne"/>
    <x v="6"/>
  </r>
  <r>
    <x v="5"/>
    <s v="skaits"/>
    <m/>
    <s v="Autobuss"/>
    <s v="Rēzekne"/>
    <x v="6"/>
  </r>
  <r>
    <x v="6"/>
    <s v="km"/>
    <n v="103083"/>
    <s v="Autobuss"/>
    <s v="Rēzekne"/>
    <x v="6"/>
  </r>
  <r>
    <x v="7"/>
    <s v="km"/>
    <n v="103083"/>
    <s v="Autobuss"/>
    <s v="Rēzekne"/>
    <x v="6"/>
  </r>
  <r>
    <x v="8"/>
    <s v="km"/>
    <m/>
    <s v="Autobuss"/>
    <s v="Rēzekne"/>
    <x v="6"/>
  </r>
  <r>
    <x v="9"/>
    <s v="km"/>
    <m/>
    <s v="Autobuss"/>
    <s v="Rēzekne"/>
    <x v="6"/>
  </r>
  <r>
    <x v="10"/>
    <s v="EUR/km"/>
    <n v="1.6015999999999999"/>
    <s v="Autobuss"/>
    <s v="Rēzekne"/>
    <x v="6"/>
  </r>
  <r>
    <x v="11"/>
    <m/>
    <n v="155.38983500000001"/>
    <s v="Autobuss"/>
    <s v="Rēzekne"/>
    <x v="6"/>
  </r>
  <r>
    <x v="12"/>
    <s v="skaits (jānorāda atbilstoša mērvienība gab., litri, reižu skaits, darba stundas u.c.) "/>
    <m/>
    <s v="Autobuss"/>
    <s v="Rēzekne"/>
    <x v="6"/>
  </r>
  <r>
    <x v="13"/>
    <s v="skaits (jānorāda atbilstoša mērvienība gab., litri, reižu skaits, darba stundas u.c.) "/>
    <n v="4"/>
    <s v="Autobuss"/>
    <s v="Rēzekne"/>
    <x v="6"/>
  </r>
  <r>
    <x v="14"/>
    <s v="skaits (jānorāda atbilstoša mērvienība gab., litri, reižu skaits, darba stundas u.c.) "/>
    <n v="950"/>
    <s v="Autobuss"/>
    <s v="Rēzekne"/>
    <x v="6"/>
  </r>
  <r>
    <x v="15"/>
    <s v="skaits (jānorāda atbilstoša mērvienība gab., litri, reižu skaits, darba stundas u.c.) "/>
    <m/>
    <s v="Autobuss"/>
    <s v="Rēzekne"/>
    <x v="6"/>
  </r>
  <r>
    <x v="16"/>
    <s v="skaits (jānorāda atbilstoša mērvienība gab., litri, reižu skaits, darba stundas u.c.) "/>
    <n v="35.5"/>
    <s v="Autobuss"/>
    <s v="Rēzekne"/>
    <x v="6"/>
  </r>
  <r>
    <x v="17"/>
    <s v="skaits (jānorāda atbilstoša mērvienība gab., litri, reižu skaits, darba stundas u.c.) "/>
    <m/>
    <s v="Autobuss"/>
    <s v="Rēzekne"/>
    <x v="6"/>
  </r>
  <r>
    <x v="29"/>
    <s v="skaits (jānorāda atbilstoša mērvienība gab., litri, reižu skaits, darba stundas u.c.) "/>
    <n v="400"/>
    <s v="Autobuss"/>
    <s v="Rēzekne"/>
    <x v="6"/>
  </r>
  <r>
    <x v="19"/>
    <s v="EUR/vien bez PVN"/>
    <m/>
    <s v="Autobuss"/>
    <s v="Rēzekne"/>
    <x v="6"/>
  </r>
  <r>
    <x v="13"/>
    <s v="EUR/vien bez PVN"/>
    <n v="1.22"/>
    <s v="Autobuss"/>
    <s v="Rēzekne"/>
    <x v="6"/>
  </r>
  <r>
    <x v="14"/>
    <s v="EUR/vien bez PVN"/>
    <n v="7.0000000000000007E-2"/>
    <s v="Autobuss"/>
    <s v="Rēzekne"/>
    <x v="6"/>
  </r>
  <r>
    <x v="15"/>
    <s v="EUR/vien bez PVN"/>
    <m/>
    <s v="Autobuss"/>
    <s v="Rēzekne"/>
    <x v="6"/>
  </r>
  <r>
    <x v="20"/>
    <s v="EUR/vien bez PVN"/>
    <n v="1.43577"/>
    <s v="Autobuss"/>
    <s v="Rēzekne"/>
    <x v="6"/>
  </r>
  <r>
    <x v="21"/>
    <s v="EUR/vien bez PVN"/>
    <m/>
    <s v="Autobuss"/>
    <s v="Rēzekne"/>
    <x v="6"/>
  </r>
  <r>
    <x v="29"/>
    <s v="EUR/vien bez PVN"/>
    <n v="8.2600000000000007E-2"/>
    <s v="Autobuss"/>
    <s v="Rēzekne"/>
    <x v="6"/>
  </r>
  <r>
    <x v="23"/>
    <m/>
    <n v="6278.5242170168494"/>
    <s v="Autobuss"/>
    <s v="Rēzekne"/>
    <x v="6"/>
  </r>
  <r>
    <x v="50"/>
    <s v="EUR bez PVN"/>
    <n v="14192.66"/>
    <s v="Autobuss"/>
    <s v="Rēzekne"/>
    <x v="6"/>
  </r>
  <r>
    <x v="51"/>
    <s v="km"/>
    <n v="103083"/>
    <s v="Autobuss"/>
    <s v="Rēzekne"/>
    <x v="6"/>
  </r>
  <r>
    <x v="52"/>
    <s v="EUR bez PVN"/>
    <n v="17971.580000000002"/>
    <s v="Autobuss"/>
    <s v="Rēzekne"/>
    <x v="6"/>
  </r>
  <r>
    <x v="53"/>
    <s v="km"/>
    <n v="90496.2"/>
    <s v="Autobuss"/>
    <s v="Rēzekne"/>
    <x v="6"/>
  </r>
  <r>
    <x v="0"/>
    <m/>
    <n v="0"/>
    <s v="Autobuss"/>
    <s v="Rēzekne"/>
    <x v="7"/>
  </r>
  <r>
    <x v="1"/>
    <s v="skaits"/>
    <n v="29"/>
    <s v="Autobuss"/>
    <s v="Rēzekne"/>
    <x v="7"/>
  </r>
  <r>
    <x v="2"/>
    <s v="skaits"/>
    <n v="11583"/>
    <s v="Autobuss"/>
    <s v="Rēzekne"/>
    <x v="7"/>
  </r>
  <r>
    <x v="3"/>
    <s v="skaits"/>
    <n v="11583"/>
    <s v="Autobuss"/>
    <s v="Rēzekne"/>
    <x v="7"/>
  </r>
  <r>
    <x v="4"/>
    <s v="skaits"/>
    <m/>
    <s v="Autobuss"/>
    <s v="Rēzekne"/>
    <x v="7"/>
  </r>
  <r>
    <x v="5"/>
    <s v="skaits"/>
    <m/>
    <s v="Autobuss"/>
    <s v="Rēzekne"/>
    <x v="7"/>
  </r>
  <r>
    <x v="6"/>
    <s v="km"/>
    <n v="105401.7"/>
    <s v="Autobuss"/>
    <s v="Rēzekne"/>
    <x v="7"/>
  </r>
  <r>
    <x v="7"/>
    <s v="km"/>
    <n v="105401.7"/>
    <s v="Autobuss"/>
    <s v="Rēzekne"/>
    <x v="7"/>
  </r>
  <r>
    <x v="8"/>
    <s v="km"/>
    <m/>
    <s v="Autobuss"/>
    <s v="Rēzekne"/>
    <x v="7"/>
  </r>
  <r>
    <x v="9"/>
    <s v="km"/>
    <m/>
    <s v="Autobuss"/>
    <s v="Rēzekne"/>
    <x v="7"/>
  </r>
  <r>
    <x v="10"/>
    <s v="EUR/km"/>
    <n v="1.5788"/>
    <s v="Autobuss"/>
    <s v="Rēzekne"/>
    <x v="7"/>
  </r>
  <r>
    <x v="11"/>
    <m/>
    <n v="205.22613000000001"/>
    <s v="Autobuss"/>
    <s v="Rēzekne"/>
    <x v="7"/>
  </r>
  <r>
    <x v="12"/>
    <s v="skaits (jānorāda atbilstoša mērvienība gab., litri, reižu skaits, darba stundas u.c.) "/>
    <m/>
    <s v="Autobuss"/>
    <s v="Rēzekne"/>
    <x v="7"/>
  </r>
  <r>
    <x v="13"/>
    <s v="skaits (jānorāda atbilstoša mērvienība gab., litri, reižu skaits, darba stundas u.c.) "/>
    <n v="32"/>
    <s v="Autobuss"/>
    <s v="Rēzekne"/>
    <x v="7"/>
  </r>
  <r>
    <x v="14"/>
    <s v="skaits (jānorāda atbilstoša mērvienība gab., litri, reižu skaits, darba stundas u.c.) "/>
    <n v="600"/>
    <s v="Autobuss"/>
    <s v="Rēzekne"/>
    <x v="7"/>
  </r>
  <r>
    <x v="15"/>
    <s v="skaits (jānorāda atbilstoša mērvienība gab., litri, reižu skaits, darba stundas u.c.) "/>
    <n v="298"/>
    <s v="Autobuss"/>
    <s v="Rēzekne"/>
    <x v="7"/>
  </r>
  <r>
    <x v="16"/>
    <s v="skaits (jānorāda atbilstoša mērvienība gab., litri, reižu skaits, darba stundas u.c.) "/>
    <n v="30.5"/>
    <s v="Autobuss"/>
    <s v="Rēzekne"/>
    <x v="7"/>
  </r>
  <r>
    <x v="17"/>
    <s v="skaits (jānorāda atbilstoša mērvienība gab., litri, reižu skaits, darba stundas u.c.) "/>
    <m/>
    <s v="Autobuss"/>
    <s v="Rēzekne"/>
    <x v="7"/>
  </r>
  <r>
    <x v="29"/>
    <s v="skaits (jānorāda atbilstoša mērvienība gab., litri, reižu skaits, darba stundas u.c.) "/>
    <n v="316"/>
    <s v="Autobuss"/>
    <s v="Rēzekne"/>
    <x v="7"/>
  </r>
  <r>
    <x v="19"/>
    <s v="EUR/vien bez PVN"/>
    <m/>
    <s v="Autobuss"/>
    <s v="Rēzekne"/>
    <x v="7"/>
  </r>
  <r>
    <x v="13"/>
    <s v="EUR/vien bez PVN"/>
    <n v="1.22"/>
    <s v="Autobuss"/>
    <s v="Rēzekne"/>
    <x v="7"/>
  </r>
  <r>
    <x v="14"/>
    <s v="EUR/vien bez PVN"/>
    <n v="7.0000000000000007E-2"/>
    <s v="Autobuss"/>
    <s v="Rēzekne"/>
    <x v="7"/>
  </r>
  <r>
    <x v="15"/>
    <s v="EUR/vien bez PVN"/>
    <n v="7.4389999999999998E-2"/>
    <s v="Autobuss"/>
    <s v="Rēzekne"/>
    <x v="7"/>
  </r>
  <r>
    <x v="20"/>
    <s v="EUR/vien bez PVN"/>
    <n v="1.5767"/>
    <s v="Autobuss"/>
    <s v="Rēzekne"/>
    <x v="7"/>
  </r>
  <r>
    <x v="21"/>
    <s v="EUR/vien bez PVN"/>
    <m/>
    <s v="Autobuss"/>
    <s v="Rēzekne"/>
    <x v="7"/>
  </r>
  <r>
    <x v="54"/>
    <s v="EUR/vien bez PVN"/>
    <n v="0.17066000000000001"/>
    <s v="Autobuss"/>
    <s v="Rēzekne"/>
    <x v="7"/>
  </r>
  <r>
    <x v="23"/>
    <m/>
    <n v="-281.7007303006522"/>
    <s v="Autobuss"/>
    <s v="Rēzekne"/>
    <x v="7"/>
  </r>
  <r>
    <x v="55"/>
    <s v="EUR bez PVN"/>
    <n v="19742.25"/>
    <s v="Autobuss"/>
    <s v="Rēzekne"/>
    <x v="7"/>
  </r>
  <r>
    <x v="56"/>
    <s v="km"/>
    <n v="105401.7"/>
    <s v="Autobuss"/>
    <s v="Rēzekne"/>
    <x v="7"/>
  </r>
  <r>
    <x v="57"/>
    <s v="EUR bez PVN"/>
    <n v="19477"/>
    <s v="Autobuss"/>
    <s v="Rēzekne"/>
    <x v="7"/>
  </r>
  <r>
    <x v="58"/>
    <s v="km"/>
    <n v="105490.8"/>
    <s v="Autobuss"/>
    <s v="Rēzekne"/>
    <x v="7"/>
  </r>
  <r>
    <x v="0"/>
    <m/>
    <n v="0"/>
    <s v="Autobuss"/>
    <s v="Rēzekne"/>
    <x v="8"/>
  </r>
  <r>
    <x v="1"/>
    <s v="skaits"/>
    <n v="29"/>
    <s v="Autobuss"/>
    <s v="Rēzekne"/>
    <x v="8"/>
  </r>
  <r>
    <x v="2"/>
    <s v="skaits"/>
    <n v="10819"/>
    <s v="Autobuss"/>
    <s v="Rēzekne"/>
    <x v="8"/>
  </r>
  <r>
    <x v="3"/>
    <s v="skaits"/>
    <n v="10819"/>
    <s v="Autobuss"/>
    <s v="Rēzekne"/>
    <x v="8"/>
  </r>
  <r>
    <x v="4"/>
    <s v="skaits"/>
    <m/>
    <s v="Autobuss"/>
    <s v="Rēzekne"/>
    <x v="8"/>
  </r>
  <r>
    <x v="5"/>
    <s v="skaits"/>
    <m/>
    <s v="Autobuss"/>
    <s v="Rēzekne"/>
    <x v="8"/>
  </r>
  <r>
    <x v="6"/>
    <s v="km"/>
    <n v="97824.1"/>
    <s v="Autobuss"/>
    <s v="Rēzekne"/>
    <x v="8"/>
  </r>
  <r>
    <x v="7"/>
    <s v="km"/>
    <n v="97824.1"/>
    <s v="Autobuss"/>
    <s v="Rēzekne"/>
    <x v="8"/>
  </r>
  <r>
    <x v="8"/>
    <s v="km"/>
    <m/>
    <s v="Autobuss"/>
    <s v="Rēzekne"/>
    <x v="8"/>
  </r>
  <r>
    <x v="9"/>
    <s v="km"/>
    <m/>
    <s v="Autobuss"/>
    <s v="Rēzekne"/>
    <x v="8"/>
  </r>
  <r>
    <x v="10"/>
    <s v="EUR/km"/>
    <n v="1.7283999999999999"/>
    <s v="Autobuss"/>
    <s v="Rēzekne"/>
    <x v="8"/>
  </r>
  <r>
    <x v="11"/>
    <m/>
    <n v="126.79754"/>
    <s v="Autobuss"/>
    <s v="Rēzekne"/>
    <x v="8"/>
  </r>
  <r>
    <x v="12"/>
    <s v="skaits (jānorāda atbilstoša mērvienība gab., litri, reižu skaits, darba stundas u.c.) "/>
    <m/>
    <s v="Autobuss"/>
    <s v="Rēzekne"/>
    <x v="8"/>
  </r>
  <r>
    <x v="13"/>
    <s v="skaits (jānorāda atbilstoša mērvienība gab., litri, reižu skaits, darba stundas u.c.) "/>
    <n v="12"/>
    <s v="Autobuss"/>
    <s v="Rēzekne"/>
    <x v="8"/>
  </r>
  <r>
    <x v="14"/>
    <s v="skaits (jānorāda atbilstoša mērvienība gab., litri, reižu skaits, darba stundas u.c.) "/>
    <n v="721"/>
    <s v="Autobuss"/>
    <s v="Rēzekne"/>
    <x v="8"/>
  </r>
  <r>
    <x v="15"/>
    <s v="skaits (jānorāda atbilstoša mērvienība gab., litri, reižu skaits, darba stundas u.c.) "/>
    <n v="0"/>
    <s v="Autobuss"/>
    <s v="Rēzekne"/>
    <x v="8"/>
  </r>
  <r>
    <x v="16"/>
    <s v="skaits (jānorāda atbilstoša mērvienība gab., litri, reižu skaits, darba stundas u.c.) "/>
    <n v="23"/>
    <s v="Autobuss"/>
    <s v="Rēzekne"/>
    <x v="8"/>
  </r>
  <r>
    <x v="17"/>
    <s v="skaits (jānorāda atbilstoša mērvienība gab., litri, reižu skaits, darba stundas u.c.) "/>
    <m/>
    <s v="Autobuss"/>
    <s v="Rēzekne"/>
    <x v="8"/>
  </r>
  <r>
    <x v="54"/>
    <s v="skaits (jānorāda atbilstoša mērvienība gab., litri, reižu skaits, darba stundas u.c.) "/>
    <n v="200"/>
    <s v="Autobuss"/>
    <s v="Rēzekne"/>
    <x v="8"/>
  </r>
  <r>
    <x v="19"/>
    <s v="EUR/vien bez PVN"/>
    <m/>
    <s v="Autobuss"/>
    <s v="Rēzekne"/>
    <x v="8"/>
  </r>
  <r>
    <x v="13"/>
    <s v="EUR/vien bez PVN"/>
    <n v="1.22"/>
    <s v="Autobuss"/>
    <s v="Rēzekne"/>
    <x v="8"/>
  </r>
  <r>
    <x v="14"/>
    <s v="EUR/vien bez PVN"/>
    <n v="8.4339999999999998E-2"/>
    <s v="Autobuss"/>
    <s v="Rēzekne"/>
    <x v="8"/>
  </r>
  <r>
    <x v="15"/>
    <s v="EUR/vien bez PVN"/>
    <m/>
    <s v="Autobuss"/>
    <s v="Rēzekne"/>
    <x v="8"/>
  </r>
  <r>
    <x v="20"/>
    <s v="EUR/vien bez PVN"/>
    <n v="1.5107999999999999"/>
    <s v="Autobuss"/>
    <s v="Rēzekne"/>
    <x v="8"/>
  </r>
  <r>
    <x v="21"/>
    <s v="EUR/vien bez PVN"/>
    <m/>
    <s v="Autobuss"/>
    <s v="Rēzekne"/>
    <x v="8"/>
  </r>
  <r>
    <x v="59"/>
    <s v="EUR/vien bez PVN"/>
    <n v="8.3000000000000004E-2"/>
    <s v="Autobuss"/>
    <s v="Rēzekne"/>
    <x v="8"/>
  </r>
  <r>
    <x v="23"/>
    <m/>
    <n v="-9368.8470958057769"/>
    <s v="Autobuss"/>
    <s v="Rēzekne"/>
    <x v="8"/>
  </r>
  <r>
    <x v="60"/>
    <s v="EUR bez PVN"/>
    <n v="27438.28"/>
    <s v="Autobuss"/>
    <s v="Rēzekne"/>
    <x v="8"/>
  </r>
  <r>
    <x v="61"/>
    <s v="km"/>
    <n v="97824.1"/>
    <s v="Autobuss"/>
    <s v="Rēzekne"/>
    <x v="8"/>
  </r>
  <r>
    <x v="62"/>
    <s v="EUR bez PVN"/>
    <n v="18717.02"/>
    <s v="Autobuss"/>
    <s v="Rēzekne"/>
    <x v="8"/>
  </r>
  <r>
    <x v="63"/>
    <s v="km"/>
    <n v="101330"/>
    <s v="Autobuss"/>
    <s v="Rēzekne"/>
    <x v="8"/>
  </r>
  <r>
    <x v="0"/>
    <m/>
    <n v="0"/>
    <s v="Autobuss"/>
    <s v="Rēzekne"/>
    <x v="9"/>
  </r>
  <r>
    <x v="1"/>
    <s v="skaits"/>
    <n v="29"/>
    <s v="Autobuss"/>
    <s v="Rēzekne"/>
    <x v="9"/>
  </r>
  <r>
    <x v="2"/>
    <s v="skaits"/>
    <n v="11521"/>
    <s v="Autobuss"/>
    <s v="Rēzekne"/>
    <x v="9"/>
  </r>
  <r>
    <x v="3"/>
    <s v="skaits"/>
    <n v="11521"/>
    <s v="Autobuss"/>
    <s v="Rēzekne"/>
    <x v="9"/>
  </r>
  <r>
    <x v="4"/>
    <s v="skaits"/>
    <m/>
    <s v="Autobuss"/>
    <s v="Rēzekne"/>
    <x v="9"/>
  </r>
  <r>
    <x v="5"/>
    <s v="skaits"/>
    <m/>
    <s v="Autobuss"/>
    <s v="Rēzekne"/>
    <x v="9"/>
  </r>
  <r>
    <x v="6"/>
    <s v="km"/>
    <n v="103898.7"/>
    <s v="Autobuss"/>
    <s v="Rēzekne"/>
    <x v="9"/>
  </r>
  <r>
    <x v="7"/>
    <s v="km"/>
    <n v="103898.7"/>
    <s v="Autobuss"/>
    <s v="Rēzekne"/>
    <x v="9"/>
  </r>
  <r>
    <x v="8"/>
    <s v="km"/>
    <m/>
    <s v="Autobuss"/>
    <s v="Rēzekne"/>
    <x v="9"/>
  </r>
  <r>
    <x v="9"/>
    <s v="km"/>
    <m/>
    <s v="Autobuss"/>
    <s v="Rēzekne"/>
    <x v="9"/>
  </r>
  <r>
    <x v="10"/>
    <s v="EUR/km"/>
    <n v="1.8009999999999999"/>
    <s v="Autobuss"/>
    <s v="Rēzekne"/>
    <x v="9"/>
  </r>
  <r>
    <x v="11"/>
    <m/>
    <n v="169.05628000000002"/>
    <s v="Autobuss"/>
    <s v="Rēzekne"/>
    <x v="9"/>
  </r>
  <r>
    <x v="12"/>
    <s v="skaits (jānorāda atbilstoša mērvienība gab., litri, reižu skaits, darba stundas u.c.) "/>
    <m/>
    <s v="Autobuss"/>
    <s v="Rēzekne"/>
    <x v="9"/>
  </r>
  <r>
    <x v="13"/>
    <s v="skaits (jānorāda atbilstoša mērvienība gab., litri, reižu skaits, darba stundas u.c.) "/>
    <n v="8"/>
    <s v="Autobuss"/>
    <s v="Rēzekne"/>
    <x v="9"/>
  </r>
  <r>
    <x v="14"/>
    <s v="skaits (jānorāda atbilstoša mērvienība gab., litri, reižu skaits, darba stundas u.c.) "/>
    <n v="749"/>
    <s v="Autobuss"/>
    <s v="Rēzekne"/>
    <x v="9"/>
  </r>
  <r>
    <x v="15"/>
    <s v="skaits (jānorāda atbilstoša mērvienība gab., litri, reižu skaits, darba stundas u.c.) "/>
    <n v="0"/>
    <s v="Autobuss"/>
    <s v="Rēzekne"/>
    <x v="9"/>
  </r>
  <r>
    <x v="16"/>
    <s v="skaits (jānorāda atbilstoša mērvienība gab., litri, reižu skaits, darba stundas u.c.) "/>
    <n v="36"/>
    <s v="Autobuss"/>
    <s v="Rēzekne"/>
    <x v="9"/>
  </r>
  <r>
    <x v="17"/>
    <s v="skaits (jānorāda atbilstoša mērvienība gab., litri, reižu skaits, darba stundas u.c.) "/>
    <m/>
    <s v="Autobuss"/>
    <s v="Rēzekne"/>
    <x v="9"/>
  </r>
  <r>
    <x v="64"/>
    <s v="skaits (jānorāda atbilstoša mērvienība gab., litri, reižu skaits, darba stundas u.c.) "/>
    <n v="202"/>
    <s v="Autobuss"/>
    <s v="Rēzekne"/>
    <x v="9"/>
  </r>
  <r>
    <x v="19"/>
    <s v="EUR/vien bez PVN"/>
    <m/>
    <s v="Autobuss"/>
    <s v="Rēzekne"/>
    <x v="9"/>
  </r>
  <r>
    <x v="13"/>
    <s v="EUR/vien bez PVN"/>
    <n v="1.22"/>
    <s v="Autobuss"/>
    <s v="Rēzekne"/>
    <x v="9"/>
  </r>
  <r>
    <x v="14"/>
    <s v="EUR/vien bez PVN"/>
    <n v="6.2880000000000005E-2"/>
    <s v="Autobuss"/>
    <s v="Rēzekne"/>
    <x v="9"/>
  </r>
  <r>
    <x v="15"/>
    <s v="EUR/vien bez PVN"/>
    <m/>
    <s v="Autobuss"/>
    <s v="Rēzekne"/>
    <x v="9"/>
  </r>
  <r>
    <x v="20"/>
    <s v="EUR/vien bez PVN"/>
    <n v="1.2666599999999999"/>
    <s v="Autobuss"/>
    <s v="Rēzekne"/>
    <x v="9"/>
  </r>
  <r>
    <x v="21"/>
    <s v="EUR/vien bez PVN"/>
    <m/>
    <s v="Autobuss"/>
    <s v="Rēzekne"/>
    <x v="9"/>
  </r>
  <r>
    <x v="59"/>
    <s v="EUR/vien bez PVN"/>
    <n v="0.32969999999999999"/>
    <s v="Autobuss"/>
    <s v="Rēzekne"/>
    <x v="9"/>
  </r>
  <r>
    <x v="23"/>
    <m/>
    <n v="-2962.0408985688568"/>
    <s v="Autobuss"/>
    <s v="Rēzekne"/>
    <x v="9"/>
  </r>
  <r>
    <x v="65"/>
    <s v="EUR bez PVN"/>
    <n v="21839.89"/>
    <s v="Autobuss"/>
    <s v="Rēzekne"/>
    <x v="9"/>
  </r>
  <r>
    <x v="66"/>
    <s v="km"/>
    <n v="103898.7"/>
    <s v="Autobuss"/>
    <s v="Rēzekne"/>
    <x v="9"/>
  </r>
  <r>
    <x v="67"/>
    <s v="EUR bez PVN"/>
    <n v="18818.98"/>
    <s v="Autobuss"/>
    <s v="Rēzekne"/>
    <x v="9"/>
  </r>
  <r>
    <x v="68"/>
    <s v="km"/>
    <n v="103574.7"/>
    <s v="Autobuss"/>
    <s v="Rēzekne"/>
    <x v="9"/>
  </r>
  <r>
    <x v="0"/>
    <m/>
    <n v="0"/>
    <s v="Autobuss"/>
    <s v="Rēzekne"/>
    <x v="10"/>
  </r>
  <r>
    <x v="1"/>
    <s v="skaits"/>
    <n v="29"/>
    <s v="Autobuss"/>
    <s v="Rēzekne"/>
    <x v="10"/>
  </r>
  <r>
    <x v="2"/>
    <s v="skaits"/>
    <n v="11521"/>
    <s v="Autobuss"/>
    <s v="Rēzekne"/>
    <x v="10"/>
  </r>
  <r>
    <x v="3"/>
    <s v="skaits"/>
    <n v="11521"/>
    <s v="Autobuss"/>
    <s v="Rēzekne"/>
    <x v="10"/>
  </r>
  <r>
    <x v="4"/>
    <s v="skaits"/>
    <m/>
    <s v="Autobuss"/>
    <s v="Rēzekne"/>
    <x v="10"/>
  </r>
  <r>
    <x v="5"/>
    <s v="skaits"/>
    <m/>
    <s v="Autobuss"/>
    <s v="Rēzekne"/>
    <x v="10"/>
  </r>
  <r>
    <x v="6"/>
    <s v="km"/>
    <n v="103939.6"/>
    <s v="Autobuss"/>
    <s v="Rēzekne"/>
    <x v="10"/>
  </r>
  <r>
    <x v="7"/>
    <s v="km"/>
    <n v="103939.6"/>
    <s v="Autobuss"/>
    <s v="Rēzekne"/>
    <x v="10"/>
  </r>
  <r>
    <x v="8"/>
    <s v="km"/>
    <m/>
    <s v="Autobuss"/>
    <s v="Rēzekne"/>
    <x v="10"/>
  </r>
  <r>
    <x v="9"/>
    <s v="km"/>
    <m/>
    <s v="Autobuss"/>
    <s v="Rēzekne"/>
    <x v="10"/>
  </r>
  <r>
    <x v="10"/>
    <s v="EUR/km"/>
    <n v="1.6546000000000001"/>
    <s v="Autobuss"/>
    <s v="Rēzekne"/>
    <x v="10"/>
  </r>
  <r>
    <x v="11"/>
    <m/>
    <n v="127.79996850000001"/>
    <s v="Autobuss"/>
    <s v="Rēzekne"/>
    <x v="10"/>
  </r>
  <r>
    <x v="12"/>
    <s v="skaits (jānorāda atbilstoša mērvienība gab., litri, reižu skaits, darba stundas u.c.) "/>
    <m/>
    <s v="Autobuss"/>
    <s v="Rēzekne"/>
    <x v="10"/>
  </r>
  <r>
    <x v="13"/>
    <m/>
    <n v="12"/>
    <s v="Autobuss"/>
    <s v="Rēzekne"/>
    <x v="10"/>
  </r>
  <r>
    <x v="14"/>
    <m/>
    <n v="919"/>
    <s v="Autobuss"/>
    <s v="Rēzekne"/>
    <x v="10"/>
  </r>
  <r>
    <x v="15"/>
    <m/>
    <n v="0"/>
    <s v="Autobuss"/>
    <s v="Rēzekne"/>
    <x v="10"/>
  </r>
  <r>
    <x v="16"/>
    <m/>
    <n v="23.5"/>
    <s v="Autobuss"/>
    <s v="Rēzekne"/>
    <x v="10"/>
  </r>
  <r>
    <x v="17"/>
    <m/>
    <m/>
    <s v="Autobuss"/>
    <s v="Rēzekne"/>
    <x v="10"/>
  </r>
  <r>
    <x v="64"/>
    <m/>
    <n v="400"/>
    <s v="Autobuss"/>
    <s v="Rēzekne"/>
    <x v="10"/>
  </r>
  <r>
    <x v="19"/>
    <s v="EUR/vien bez PVN"/>
    <m/>
    <s v="Autobuss"/>
    <s v="Rēzekne"/>
    <x v="10"/>
  </r>
  <r>
    <x v="13"/>
    <m/>
    <n v="1.22"/>
    <s v="Autobuss"/>
    <s v="Rēzekne"/>
    <x v="10"/>
  </r>
  <r>
    <x v="14"/>
    <m/>
    <n v="6.26115E-2"/>
    <s v="Autobuss"/>
    <s v="Rēzekne"/>
    <x v="10"/>
  </r>
  <r>
    <x v="15"/>
    <m/>
    <m/>
    <s v="Autobuss"/>
    <s v="Rēzekne"/>
    <x v="10"/>
  </r>
  <r>
    <x v="20"/>
    <m/>
    <n v="1.1200000000000001"/>
    <s v="Autobuss"/>
    <s v="Rēzekne"/>
    <x v="10"/>
  </r>
  <r>
    <x v="21"/>
    <m/>
    <m/>
    <s v="Autobuss"/>
    <s v="Rēzekne"/>
    <x v="10"/>
  </r>
  <r>
    <x v="59"/>
    <m/>
    <n v="7.3249999999999996E-2"/>
    <s v="Autobuss"/>
    <s v="Rēzekne"/>
    <x v="10"/>
  </r>
  <r>
    <x v="23"/>
    <m/>
    <n v="3908.8384414554139"/>
    <s v="Autobuss"/>
    <s v="Rēzekne"/>
    <x v="10"/>
  </r>
  <r>
    <x v="69"/>
    <s v="EUR bez PVN"/>
    <n v="17107.23"/>
    <s v="Autobuss"/>
    <s v="Rēzekne"/>
    <x v="10"/>
  </r>
  <r>
    <x v="70"/>
    <s v="km"/>
    <n v="103939.6"/>
    <s v="Autobuss"/>
    <s v="Rēzekne"/>
    <x v="10"/>
  </r>
  <r>
    <x v="71"/>
    <s v="EUR bez PVN"/>
    <n v="21460.21"/>
    <s v="Autobuss"/>
    <s v="Rēzekne"/>
    <x v="10"/>
  </r>
  <r>
    <x v="72"/>
    <s v="km"/>
    <n v="106136.2"/>
    <s v="Autobuss"/>
    <s v="Rēzekne"/>
    <x v="10"/>
  </r>
  <r>
    <x v="0"/>
    <m/>
    <n v="0"/>
    <s v="Autobuss"/>
    <s v="Rēzekne"/>
    <x v="11"/>
  </r>
  <r>
    <x v="1"/>
    <s v="skaits"/>
    <n v="29"/>
    <s v="Autobuss"/>
    <s v="Rēzekne"/>
    <x v="11"/>
  </r>
  <r>
    <x v="2"/>
    <s v="skaits"/>
    <n v="11521"/>
    <s v="Autobuss"/>
    <s v="Rēzekne"/>
    <x v="11"/>
  </r>
  <r>
    <x v="3"/>
    <s v="skaits"/>
    <n v="11521"/>
    <s v="Autobuss"/>
    <s v="Rēzekne"/>
    <x v="11"/>
  </r>
  <r>
    <x v="4"/>
    <s v="skaits"/>
    <m/>
    <s v="Autobuss"/>
    <s v="Rēzekne"/>
    <x v="11"/>
  </r>
  <r>
    <x v="5"/>
    <s v="skaits"/>
    <m/>
    <s v="Autobuss"/>
    <s v="Rēzekne"/>
    <x v="11"/>
  </r>
  <r>
    <x v="6"/>
    <s v="km"/>
    <n v="94215.6"/>
    <s v="Autobuss"/>
    <s v="Rēzekne"/>
    <x v="11"/>
  </r>
  <r>
    <x v="7"/>
    <s v="km"/>
    <n v="94215.6"/>
    <s v="Autobuss"/>
    <s v="Rēzekne"/>
    <x v="11"/>
  </r>
  <r>
    <x v="8"/>
    <s v="km"/>
    <m/>
    <s v="Autobuss"/>
    <s v="Rēzekne"/>
    <x v="11"/>
  </r>
  <r>
    <x v="9"/>
    <s v="km"/>
    <m/>
    <s v="Autobuss"/>
    <s v="Rēzekne"/>
    <x v="11"/>
  </r>
  <r>
    <x v="10"/>
    <s v="EUR/km"/>
    <n v="1.7574000000000001"/>
    <s v="Autobuss"/>
    <s v="Rēzekne"/>
    <x v="11"/>
  </r>
  <r>
    <x v="11"/>
    <m/>
    <n v="515.54996800000004"/>
    <s v="Autobuss"/>
    <s v="Rēzekne"/>
    <x v="11"/>
  </r>
  <r>
    <x v="12"/>
    <s v="skaits (jānorāda atbilstoša mērvienība gab., litri, reižu skaits, darba stundas u.c.) "/>
    <m/>
    <s v="Autobuss"/>
    <s v="Rēzekne"/>
    <x v="11"/>
  </r>
  <r>
    <x v="13"/>
    <m/>
    <n v="16"/>
    <s v="Autobuss"/>
    <s v="Rēzekne"/>
    <x v="11"/>
  </r>
  <r>
    <x v="14"/>
    <m/>
    <n v="900"/>
    <s v="Autobuss"/>
    <s v="Rēzekne"/>
    <x v="11"/>
  </r>
  <r>
    <x v="15"/>
    <m/>
    <n v="0"/>
    <s v="Autobuss"/>
    <s v="Rēzekne"/>
    <x v="11"/>
  </r>
  <r>
    <x v="16"/>
    <m/>
    <n v="23.5"/>
    <s v="Autobuss"/>
    <s v="Rēzekne"/>
    <x v="11"/>
  </r>
  <r>
    <x v="17"/>
    <m/>
    <m/>
    <s v="Autobuss"/>
    <s v="Rēzekne"/>
    <x v="11"/>
  </r>
  <r>
    <x v="64"/>
    <m/>
    <n v="350"/>
    <s v="Autobuss"/>
    <s v="Rēzekne"/>
    <x v="11"/>
  </r>
  <r>
    <x v="19"/>
    <s v="EUR/vien bez PVN"/>
    <m/>
    <s v="Autobuss"/>
    <s v="Rēzekne"/>
    <x v="11"/>
  </r>
  <r>
    <x v="13"/>
    <m/>
    <n v="1.22"/>
    <s v="Autobuss"/>
    <s v="Rēzekne"/>
    <x v="11"/>
  </r>
  <r>
    <x v="14"/>
    <m/>
    <n v="5.0733300000000002E-2"/>
    <s v="Autobuss"/>
    <s v="Rēzekne"/>
    <x v="11"/>
  </r>
  <r>
    <x v="15"/>
    <m/>
    <m/>
    <s v="Autobuss"/>
    <s v="Rēzekne"/>
    <x v="11"/>
  </r>
  <r>
    <x v="20"/>
    <m/>
    <n v="0.99446800000000002"/>
    <s v="Autobuss"/>
    <s v="Rēzekne"/>
    <x v="11"/>
  </r>
  <r>
    <x v="21"/>
    <m/>
    <m/>
    <s v="Autobuss"/>
    <s v="Rēzekne"/>
    <x v="11"/>
  </r>
  <r>
    <x v="59"/>
    <m/>
    <n v="1.22"/>
    <s v="Autobuss"/>
    <s v="Rēzekne"/>
    <x v="11"/>
  </r>
  <r>
    <x v="23"/>
    <m/>
    <n v="4466.5154910139518"/>
    <s v="Autobuss"/>
    <s v="Rēzekne"/>
    <x v="11"/>
  </r>
  <r>
    <x v="73"/>
    <s v="EUR bez PVN"/>
    <n v="14932.3"/>
    <s v="Autobuss"/>
    <s v="Rēzekne"/>
    <x v="11"/>
  </r>
  <r>
    <x v="74"/>
    <s v="km"/>
    <n v="94215.6"/>
    <s v="Autobuss"/>
    <s v="Rēzekne"/>
    <x v="11"/>
  </r>
  <r>
    <x v="75"/>
    <s v="EUR bez PVN"/>
    <n v="19764.82"/>
    <s v="Autobuss"/>
    <s v="Rēzekne"/>
    <x v="11"/>
  </r>
  <r>
    <x v="76"/>
    <s v="km"/>
    <n v="95993.2"/>
    <s v="Autobuss"/>
    <s v="Rēzekne"/>
    <x v="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9BCAC7B-CA10-4313-A310-E154F098DE8F}" name="PivotTable1" cacheId="34"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J8" firstHeaderRow="1" firstDataRow="2" firstDataCol="1"/>
  <pivotFields count="6">
    <pivotField axis="axisRow" showAll="0">
      <items count="78">
        <item h="1" x="30"/>
        <item h="1" x="34"/>
        <item h="1" x="38"/>
        <item h="1" x="24"/>
        <item h="1" x="32"/>
        <item h="1" x="36"/>
        <item h="1" x="40"/>
        <item h="1" x="26"/>
        <item h="1" x="33"/>
        <item h="1" x="37"/>
        <item h="1" x="41"/>
        <item h="1" x="27"/>
        <item h="1" x="10"/>
        <item h="1" x="19"/>
        <item h="1" x="31"/>
        <item h="1" x="35"/>
        <item h="1" x="39"/>
        <item h="1" x="25"/>
        <item h="1" x="7"/>
        <item h="1" x="6"/>
        <item h="1" x="3"/>
        <item h="1" x="2"/>
        <item h="1" x="12"/>
        <item x="0"/>
        <item x="11"/>
        <item x="23"/>
        <item h="1" x="18"/>
        <item h="1" x="28"/>
        <item h="1" x="29"/>
        <item h="1" x="22"/>
        <item h="1" x="13"/>
        <item h="1" x="1"/>
        <item h="1" x="14"/>
        <item h="1" x="15"/>
        <item h="1" x="5"/>
        <item h="1" x="9"/>
        <item h="1" x="4"/>
        <item h="1" x="8"/>
        <item h="1" x="16"/>
        <item h="1" x="20"/>
        <item h="1" x="17"/>
        <item h="1" x="21"/>
        <item h="1" x="59"/>
        <item h="1" x="64"/>
        <item h="1" x="42"/>
        <item h="1" x="43"/>
        <item h="1" x="44"/>
        <item h="1" x="45"/>
        <item h="1" x="46"/>
        <item h="1" x="47"/>
        <item h="1" x="48"/>
        <item h="1" x="49"/>
        <item h="1" x="50"/>
        <item h="1" x="51"/>
        <item h="1" x="52"/>
        <item h="1" x="53"/>
        <item h="1" x="55"/>
        <item h="1" x="56"/>
        <item h="1" x="57"/>
        <item h="1" x="58"/>
        <item h="1" x="60"/>
        <item h="1" x="61"/>
        <item h="1" x="62"/>
        <item h="1" x="63"/>
        <item h="1" x="65"/>
        <item h="1" x="66"/>
        <item h="1" x="67"/>
        <item h="1" x="54"/>
        <item h="1" x="68"/>
        <item h="1" x="69"/>
        <item h="1" x="70"/>
        <item h="1" x="71"/>
        <item h="1" x="72"/>
        <item h="1" x="73"/>
        <item h="1" x="74"/>
        <item h="1" x="75"/>
        <item h="1" x="76"/>
        <item t="default"/>
      </items>
    </pivotField>
    <pivotField showAll="0"/>
    <pivotField dataField="1" showAll="0"/>
    <pivotField showAll="0"/>
    <pivotField showAll="0"/>
    <pivotField axis="axisCol" showAll="0">
      <items count="13">
        <item h="1" x="0"/>
        <item h="1" x="1"/>
        <item h="1" x="2"/>
        <item h="1" x="3"/>
        <item x="4"/>
        <item x="5"/>
        <item x="6"/>
        <item x="7"/>
        <item x="8"/>
        <item x="9"/>
        <item x="10"/>
        <item x="11"/>
        <item t="default"/>
      </items>
    </pivotField>
  </pivotFields>
  <rowFields count="1">
    <field x="0"/>
  </rowFields>
  <rowItems count="4">
    <i>
      <x v="23"/>
    </i>
    <i>
      <x v="24"/>
    </i>
    <i>
      <x v="25"/>
    </i>
    <i t="grand">
      <x/>
    </i>
  </rowItems>
  <colFields count="1">
    <field x="5"/>
  </colFields>
  <colItems count="9">
    <i>
      <x v="4"/>
    </i>
    <i>
      <x v="5"/>
    </i>
    <i>
      <x v="6"/>
    </i>
    <i>
      <x v="7"/>
    </i>
    <i>
      <x v="8"/>
    </i>
    <i>
      <x v="9"/>
    </i>
    <i>
      <x v="10"/>
    </i>
    <i>
      <x v="11"/>
    </i>
    <i t="grand">
      <x/>
    </i>
  </colItems>
  <dataFields count="1">
    <dataField name="Sum of Vērtība" fld="2" baseField="0" baseItem="0" numFmtId="4"/>
  </dataFields>
  <formats count="8">
    <format dxfId="31">
      <pivotArea dataOnly="0" labelOnly="1" fieldPosition="0">
        <references count="1">
          <reference field="0" count="1">
            <x v="24"/>
          </reference>
        </references>
      </pivotArea>
    </format>
    <format dxfId="30">
      <pivotArea dataOnly="0" labelOnly="1" fieldPosition="0">
        <references count="1">
          <reference field="0" count="1">
            <x v="23"/>
          </reference>
        </references>
      </pivotArea>
    </format>
    <format dxfId="29">
      <pivotArea outline="0" collapsedLevelsAreSubtotals="1" fieldPosition="0"/>
    </format>
    <format dxfId="28">
      <pivotArea collapsedLevelsAreSubtotals="1" fieldPosition="0">
        <references count="1">
          <reference field="0" count="0"/>
        </references>
      </pivotArea>
    </format>
    <format dxfId="27">
      <pivotArea dataOnly="0" labelOnly="1" fieldPosition="0">
        <references count="1">
          <reference field="0" count="0"/>
        </references>
      </pivotArea>
    </format>
    <format dxfId="26">
      <pivotArea field="0" grandCol="1" collapsedLevelsAreSubtotals="1" axis="axisRow" fieldPosition="0">
        <references count="1">
          <reference field="0" count="0"/>
        </references>
      </pivotArea>
    </format>
    <format dxfId="25">
      <pivotArea dataOnly="0" labelOnly="1" fieldPosition="0">
        <references count="1">
          <reference field="5" count="1">
            <x v="0"/>
          </reference>
        </references>
      </pivotArea>
    </format>
    <format dxfId="24">
      <pivotArea dataOnly="0" labelOnly="1" fieldPosition="0">
        <references count="1">
          <reference field="0" count="1">
            <x v="2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ivotTable" Target="../pivotTables/pivotTable1.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C79E7-D15E-4488-85C0-17937660FD0F}">
  <sheetPr codeName="Sheet1"/>
  <dimension ref="A1:G45"/>
  <sheetViews>
    <sheetView workbookViewId="0">
      <selection activeCell="I4" sqref="I4"/>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16384" width="9.1796875" style="1"/>
  </cols>
  <sheetData>
    <row r="1" spans="1:7" ht="36.75" customHeight="1" x14ac:dyDescent="0.35">
      <c r="A1" s="260" t="s">
        <v>71</v>
      </c>
      <c r="B1" s="260"/>
      <c r="C1" s="260"/>
      <c r="D1" s="260"/>
      <c r="E1" s="260"/>
      <c r="F1" s="260"/>
      <c r="G1" s="260"/>
    </row>
    <row r="2" spans="1:7" s="11" customFormat="1" ht="28" x14ac:dyDescent="0.3">
      <c r="A2" s="12" t="s">
        <v>4</v>
      </c>
      <c r="B2" s="12"/>
      <c r="C2" s="13" t="s">
        <v>5</v>
      </c>
      <c r="D2" s="13" t="s">
        <v>1</v>
      </c>
      <c r="E2" s="14" t="s">
        <v>11</v>
      </c>
      <c r="F2" s="13" t="s">
        <v>2</v>
      </c>
      <c r="G2" s="13" t="s">
        <v>3</v>
      </c>
    </row>
    <row r="3" spans="1:7" s="11" customFormat="1" x14ac:dyDescent="0.3">
      <c r="A3" s="10" t="s">
        <v>17</v>
      </c>
      <c r="B3" s="10" t="s">
        <v>68</v>
      </c>
      <c r="C3" s="88"/>
      <c r="D3" s="25">
        <f>(D10-D9)*D13</f>
        <v>1884.96</v>
      </c>
      <c r="E3" s="25">
        <f>(E9-E10)*E13</f>
        <v>0</v>
      </c>
      <c r="F3" s="25">
        <f>(F9-F10)*F13</f>
        <v>0</v>
      </c>
      <c r="G3" s="25">
        <f>(G9-G10)*G13</f>
        <v>0</v>
      </c>
    </row>
    <row r="4" spans="1:7" x14ac:dyDescent="0.3">
      <c r="A4" s="263" t="s">
        <v>7</v>
      </c>
      <c r="B4" s="2" t="s">
        <v>13</v>
      </c>
      <c r="C4" s="263" t="s">
        <v>6</v>
      </c>
      <c r="D4" s="16">
        <v>20</v>
      </c>
      <c r="E4" s="17"/>
      <c r="F4" s="16"/>
      <c r="G4" s="16"/>
    </row>
    <row r="5" spans="1:7" ht="15" customHeight="1" x14ac:dyDescent="0.3">
      <c r="A5" s="263"/>
      <c r="B5" s="4" t="s">
        <v>65</v>
      </c>
      <c r="C5" s="263"/>
      <c r="D5" s="16">
        <v>5479</v>
      </c>
      <c r="E5" s="16"/>
      <c r="F5" s="16"/>
      <c r="G5" s="16"/>
    </row>
    <row r="6" spans="1:7" x14ac:dyDescent="0.3">
      <c r="A6" s="263"/>
      <c r="B6" s="4" t="s">
        <v>66</v>
      </c>
      <c r="C6" s="263"/>
      <c r="D6" s="16">
        <f>D5+D7-D8</f>
        <v>5567</v>
      </c>
      <c r="E6" s="16">
        <f>E5+E7-E8</f>
        <v>0</v>
      </c>
      <c r="F6" s="16">
        <f>F5+F7-F8</f>
        <v>0</v>
      </c>
      <c r="G6" s="16">
        <f>G5+G7-G8</f>
        <v>0</v>
      </c>
    </row>
    <row r="7" spans="1:7" x14ac:dyDescent="0.3">
      <c r="A7" s="263"/>
      <c r="B7" s="5" t="s">
        <v>61</v>
      </c>
      <c r="C7" s="263"/>
      <c r="D7" s="16">
        <v>830</v>
      </c>
      <c r="E7" s="16"/>
      <c r="F7" s="16"/>
      <c r="G7" s="16"/>
    </row>
    <row r="8" spans="1:7" x14ac:dyDescent="0.3">
      <c r="A8" s="263"/>
      <c r="B8" s="5" t="s">
        <v>62</v>
      </c>
      <c r="C8" s="263"/>
      <c r="D8" s="16">
        <v>742</v>
      </c>
      <c r="E8" s="16"/>
      <c r="F8" s="16"/>
      <c r="G8" s="16"/>
    </row>
    <row r="9" spans="1:7" x14ac:dyDescent="0.3">
      <c r="A9" s="263"/>
      <c r="B9" s="4" t="s">
        <v>59</v>
      </c>
      <c r="C9" s="264" t="s">
        <v>8</v>
      </c>
      <c r="D9" s="16">
        <v>57529</v>
      </c>
      <c r="E9" s="16"/>
      <c r="F9" s="16"/>
      <c r="G9" s="16"/>
    </row>
    <row r="10" spans="1:7" x14ac:dyDescent="0.3">
      <c r="A10" s="263"/>
      <c r="B10" s="4" t="s">
        <v>67</v>
      </c>
      <c r="C10" s="264"/>
      <c r="D10" s="16">
        <f>D9+D11-D12</f>
        <v>58453</v>
      </c>
      <c r="E10" s="16">
        <f>E9+E11-E12</f>
        <v>0</v>
      </c>
      <c r="F10" s="16">
        <f>F9+F11-F12</f>
        <v>0</v>
      </c>
      <c r="G10" s="16">
        <f>G9+G11-G12</f>
        <v>0</v>
      </c>
    </row>
    <row r="11" spans="1:7" ht="16.5" customHeight="1" x14ac:dyDescent="0.3">
      <c r="A11" s="263"/>
      <c r="B11" s="6" t="s">
        <v>63</v>
      </c>
      <c r="C11" s="264"/>
      <c r="D11" s="16">
        <v>8715</v>
      </c>
      <c r="E11" s="16"/>
      <c r="F11" s="16"/>
      <c r="G11" s="16"/>
    </row>
    <row r="12" spans="1:7" ht="16.5" customHeight="1" x14ac:dyDescent="0.3">
      <c r="A12" s="263"/>
      <c r="B12" s="6" t="s">
        <v>64</v>
      </c>
      <c r="C12" s="264"/>
      <c r="D12" s="16">
        <v>7791</v>
      </c>
      <c r="E12" s="16"/>
      <c r="F12" s="16"/>
      <c r="G12" s="16"/>
    </row>
    <row r="13" spans="1:7" ht="28" x14ac:dyDescent="0.3">
      <c r="A13" s="2" t="s">
        <v>16</v>
      </c>
      <c r="B13" s="4" t="s">
        <v>60</v>
      </c>
      <c r="C13" s="3" t="s">
        <v>9</v>
      </c>
      <c r="D13" s="16">
        <v>2.04</v>
      </c>
      <c r="E13" s="16"/>
      <c r="F13" s="16"/>
      <c r="G13" s="16"/>
    </row>
    <row r="14" spans="1:7" s="11" customFormat="1" ht="28" x14ac:dyDescent="0.3">
      <c r="A14" s="89" t="s">
        <v>18</v>
      </c>
      <c r="B14" s="34" t="s">
        <v>58</v>
      </c>
      <c r="C14" s="90"/>
      <c r="D14" s="26">
        <f>SUM(D25*D36,D24*D35,D23*D34,D22*D33,D20*D31,D19*D30,D17*D28,D16*D27)</f>
        <v>16414.940000000002</v>
      </c>
      <c r="E14" s="26">
        <f>SUM(E25*E36,E24*E35,E23*E34,E22*E33,E20*E31,E19*E30,E17*E28,E16*E27)</f>
        <v>0</v>
      </c>
      <c r="F14" s="26">
        <f>SUM(F25*F36,F24*F35,F23*F34,F22*F33,F20*F31,F19*F30,F17*F28,F16*F27)</f>
        <v>0</v>
      </c>
      <c r="G14" s="26">
        <f>SUM(G25*G36,G24*G35,G23*G34,G22*G33,G20*G31,G19*G30,G17*G28,G16*G27)</f>
        <v>0</v>
      </c>
    </row>
    <row r="15" spans="1:7" s="15" customFormat="1" ht="37.5" customHeight="1" x14ac:dyDescent="0.3">
      <c r="A15" s="262" t="s">
        <v>7</v>
      </c>
      <c r="B15" s="7" t="s">
        <v>56</v>
      </c>
      <c r="C15" s="21"/>
      <c r="D15" s="18"/>
      <c r="E15" s="18"/>
      <c r="F15" s="18"/>
      <c r="G15" s="18"/>
    </row>
    <row r="16" spans="1:7" s="15" customFormat="1" x14ac:dyDescent="0.3">
      <c r="A16" s="262"/>
      <c r="B16" s="8" t="s">
        <v>0</v>
      </c>
      <c r="C16" s="21" t="s">
        <v>36</v>
      </c>
      <c r="D16" s="18">
        <v>15</v>
      </c>
      <c r="E16" s="18"/>
      <c r="F16" s="18"/>
      <c r="G16" s="18"/>
    </row>
    <row r="17" spans="1:7" s="15" customFormat="1" x14ac:dyDescent="0.3">
      <c r="A17" s="262"/>
      <c r="B17" s="8" t="s">
        <v>14</v>
      </c>
      <c r="C17" s="21" t="s">
        <v>35</v>
      </c>
      <c r="D17" s="18">
        <v>200</v>
      </c>
      <c r="E17" s="18"/>
      <c r="F17" s="18"/>
      <c r="G17" s="18"/>
    </row>
    <row r="18" spans="1:7" s="15" customFormat="1" ht="18.75" customHeight="1" x14ac:dyDescent="0.3">
      <c r="A18" s="262"/>
      <c r="B18" s="9" t="s">
        <v>20</v>
      </c>
      <c r="C18" s="91"/>
      <c r="D18" s="18"/>
      <c r="E18" s="18"/>
      <c r="F18" s="18"/>
      <c r="G18" s="18"/>
    </row>
    <row r="19" spans="1:7" s="15" customFormat="1" ht="18.75" customHeight="1" x14ac:dyDescent="0.3">
      <c r="A19" s="262"/>
      <c r="B19" s="23" t="s">
        <v>37</v>
      </c>
      <c r="C19" s="24" t="s">
        <v>35</v>
      </c>
      <c r="D19" s="18">
        <v>105</v>
      </c>
      <c r="E19" s="18"/>
      <c r="F19" s="18"/>
      <c r="G19" s="18"/>
    </row>
    <row r="20" spans="1:7" s="15" customFormat="1" ht="18.75" customHeight="1" x14ac:dyDescent="0.3">
      <c r="A20" s="262"/>
      <c r="B20" s="23" t="s">
        <v>39</v>
      </c>
      <c r="C20" s="24" t="s">
        <v>38</v>
      </c>
      <c r="D20" s="18">
        <v>28</v>
      </c>
      <c r="E20" s="18"/>
      <c r="F20" s="18"/>
      <c r="G20" s="18"/>
    </row>
    <row r="21" spans="1:7" s="15" customFormat="1" x14ac:dyDescent="0.3">
      <c r="A21" s="262"/>
      <c r="B21" s="8" t="s">
        <v>12</v>
      </c>
      <c r="C21" s="262" t="s">
        <v>33</v>
      </c>
      <c r="D21" s="18"/>
      <c r="E21" s="18"/>
      <c r="F21" s="18"/>
      <c r="G21" s="18"/>
    </row>
    <row r="22" spans="1:7" s="15" customFormat="1" x14ac:dyDescent="0.3">
      <c r="A22" s="262"/>
      <c r="B22" s="22" t="s">
        <v>40</v>
      </c>
      <c r="C22" s="262"/>
      <c r="D22" s="18">
        <v>84</v>
      </c>
      <c r="E22" s="18"/>
      <c r="F22" s="18"/>
      <c r="G22" s="18"/>
    </row>
    <row r="23" spans="1:7" s="15" customFormat="1" x14ac:dyDescent="0.3">
      <c r="A23" s="262"/>
      <c r="B23" s="22" t="s">
        <v>41</v>
      </c>
      <c r="C23" s="262"/>
      <c r="D23" s="18">
        <v>3658</v>
      </c>
      <c r="E23" s="18"/>
      <c r="F23" s="18"/>
      <c r="G23" s="18"/>
    </row>
    <row r="24" spans="1:7" s="15" customFormat="1" ht="17.25" customHeight="1" x14ac:dyDescent="0.3">
      <c r="A24" s="262"/>
      <c r="B24" s="9" t="s">
        <v>26</v>
      </c>
      <c r="C24" s="21" t="s">
        <v>33</v>
      </c>
      <c r="D24" s="18">
        <v>1783</v>
      </c>
      <c r="E24" s="18"/>
      <c r="F24" s="18"/>
      <c r="G24" s="18"/>
    </row>
    <row r="25" spans="1:7" s="15" customFormat="1" ht="28" x14ac:dyDescent="0.3">
      <c r="A25" s="262"/>
      <c r="B25" s="22" t="s">
        <v>34</v>
      </c>
      <c r="C25" s="21" t="s">
        <v>42</v>
      </c>
      <c r="D25" s="18">
        <v>1</v>
      </c>
      <c r="E25" s="18"/>
      <c r="F25" s="18"/>
      <c r="G25" s="18"/>
    </row>
    <row r="26" spans="1:7" s="15" customFormat="1" ht="28" x14ac:dyDescent="0.3">
      <c r="A26" s="262"/>
      <c r="B26" s="7" t="s">
        <v>57</v>
      </c>
      <c r="C26" s="262" t="s">
        <v>43</v>
      </c>
      <c r="D26" s="92"/>
      <c r="E26" s="18"/>
      <c r="F26" s="18"/>
      <c r="G26" s="18"/>
    </row>
    <row r="27" spans="1:7" s="15" customFormat="1" x14ac:dyDescent="0.3">
      <c r="A27" s="262"/>
      <c r="B27" s="8" t="s">
        <v>0</v>
      </c>
      <c r="C27" s="262"/>
      <c r="D27" s="18">
        <v>3</v>
      </c>
      <c r="E27" s="18"/>
      <c r="F27" s="18"/>
      <c r="G27" s="18"/>
    </row>
    <row r="28" spans="1:7" s="15" customFormat="1" x14ac:dyDescent="0.3">
      <c r="A28" s="262"/>
      <c r="B28" s="8" t="s">
        <v>14</v>
      </c>
      <c r="C28" s="262"/>
      <c r="D28" s="18">
        <v>0.55000000000000004</v>
      </c>
      <c r="E28" s="18"/>
      <c r="F28" s="18"/>
      <c r="G28" s="18"/>
    </row>
    <row r="29" spans="1:7" s="15" customFormat="1" ht="18.75" customHeight="1" x14ac:dyDescent="0.3">
      <c r="A29" s="262"/>
      <c r="B29" s="9" t="s">
        <v>20</v>
      </c>
      <c r="C29" s="262"/>
      <c r="D29" s="18"/>
      <c r="E29" s="18"/>
      <c r="F29" s="18"/>
      <c r="G29" s="18"/>
    </row>
    <row r="30" spans="1:7" s="15" customFormat="1" ht="18.75" customHeight="1" x14ac:dyDescent="0.3">
      <c r="A30" s="262"/>
      <c r="B30" s="23" t="s">
        <v>37</v>
      </c>
      <c r="C30" s="262"/>
      <c r="D30" s="18">
        <v>0.53</v>
      </c>
      <c r="E30" s="18"/>
      <c r="F30" s="18"/>
      <c r="G30" s="18"/>
    </row>
    <row r="31" spans="1:7" s="15" customFormat="1" ht="15.75" customHeight="1" x14ac:dyDescent="0.3">
      <c r="A31" s="262"/>
      <c r="B31" s="23" t="s">
        <v>39</v>
      </c>
      <c r="C31" s="262"/>
      <c r="D31" s="18">
        <v>4.87</v>
      </c>
      <c r="E31" s="18"/>
      <c r="F31" s="18"/>
      <c r="G31" s="18"/>
    </row>
    <row r="32" spans="1:7" s="15" customFormat="1" x14ac:dyDescent="0.3">
      <c r="A32" s="262"/>
      <c r="B32" s="8" t="s">
        <v>12</v>
      </c>
      <c r="C32" s="262"/>
      <c r="D32" s="18"/>
      <c r="E32" s="18"/>
      <c r="F32" s="18"/>
      <c r="G32" s="18"/>
    </row>
    <row r="33" spans="1:7" s="15" customFormat="1" x14ac:dyDescent="0.3">
      <c r="A33" s="262"/>
      <c r="B33" s="22" t="s">
        <v>40</v>
      </c>
      <c r="C33" s="262"/>
      <c r="D33" s="18">
        <v>5.54</v>
      </c>
      <c r="E33" s="18"/>
      <c r="F33" s="18"/>
      <c r="G33" s="18"/>
    </row>
    <row r="34" spans="1:7" s="15" customFormat="1" x14ac:dyDescent="0.3">
      <c r="A34" s="262"/>
      <c r="B34" s="22" t="s">
        <v>41</v>
      </c>
      <c r="C34" s="262"/>
      <c r="D34" s="18">
        <v>2.2599999999999998</v>
      </c>
      <c r="E34" s="18"/>
      <c r="F34" s="18"/>
      <c r="G34" s="18"/>
    </row>
    <row r="35" spans="1:7" s="15" customFormat="1" ht="17.25" customHeight="1" x14ac:dyDescent="0.3">
      <c r="A35" s="262"/>
      <c r="B35" s="9" t="s">
        <v>26</v>
      </c>
      <c r="C35" s="262"/>
      <c r="D35" s="18">
        <v>4.03</v>
      </c>
      <c r="E35" s="18"/>
      <c r="F35" s="18"/>
      <c r="G35" s="18"/>
    </row>
    <row r="36" spans="1:7" s="15" customFormat="1" x14ac:dyDescent="0.3">
      <c r="A36" s="262"/>
      <c r="B36" s="22" t="s">
        <v>34</v>
      </c>
      <c r="C36" s="262"/>
      <c r="D36" s="18">
        <v>150</v>
      </c>
      <c r="E36" s="18"/>
      <c r="F36" s="18"/>
      <c r="G36" s="18"/>
    </row>
    <row r="37" spans="1:7" s="11" customFormat="1" x14ac:dyDescent="0.3">
      <c r="A37" s="31" t="s">
        <v>44</v>
      </c>
      <c r="B37" s="31" t="s">
        <v>70</v>
      </c>
      <c r="C37" s="31"/>
      <c r="D37" s="77">
        <f>((D40/D41)-(D38/D39))*D39</f>
        <v>4716.5993557374186</v>
      </c>
      <c r="E37" s="77" t="e">
        <f>((E40/E41)-(E38/E39))*E39</f>
        <v>#DIV/0!</v>
      </c>
      <c r="F37" s="77" t="e">
        <f>((F40/F41)-(F38/F39))*F39</f>
        <v>#DIV/0!</v>
      </c>
      <c r="G37" s="77" t="e">
        <f>((G40/G41)-(G38/G39))*G39</f>
        <v>#DIV/0!</v>
      </c>
    </row>
    <row r="38" spans="1:7" ht="56" x14ac:dyDescent="0.3">
      <c r="A38" s="261" t="s">
        <v>45</v>
      </c>
      <c r="B38" s="29" t="s">
        <v>53</v>
      </c>
      <c r="C38" s="30" t="s">
        <v>47</v>
      </c>
      <c r="D38" s="32">
        <v>20573</v>
      </c>
      <c r="E38" s="28"/>
      <c r="F38" s="28"/>
      <c r="G38" s="28"/>
    </row>
    <row r="39" spans="1:7" x14ac:dyDescent="0.3">
      <c r="A39" s="261"/>
      <c r="B39" s="29" t="s">
        <v>69</v>
      </c>
      <c r="C39" s="30" t="s">
        <v>8</v>
      </c>
      <c r="D39" s="32">
        <v>58453</v>
      </c>
      <c r="E39" s="28"/>
      <c r="F39" s="28"/>
      <c r="G39" s="28"/>
    </row>
    <row r="40" spans="1:7" ht="56" x14ac:dyDescent="0.3">
      <c r="A40" s="261" t="s">
        <v>46</v>
      </c>
      <c r="B40" s="29" t="s">
        <v>54</v>
      </c>
      <c r="C40" s="30" t="s">
        <v>47</v>
      </c>
      <c r="D40" s="32">
        <v>24847</v>
      </c>
      <c r="E40" s="28"/>
      <c r="F40" s="28"/>
      <c r="G40" s="28"/>
    </row>
    <row r="41" spans="1:7" x14ac:dyDescent="0.3">
      <c r="A41" s="261"/>
      <c r="B41" s="29" t="s">
        <v>55</v>
      </c>
      <c r="C41" s="30" t="s">
        <v>8</v>
      </c>
      <c r="D41" s="32">
        <v>57430</v>
      </c>
      <c r="E41" s="28"/>
      <c r="F41" s="28"/>
      <c r="G41" s="28"/>
    </row>
    <row r="44" spans="1:7" ht="14.5" thickBot="1" x14ac:dyDescent="0.35">
      <c r="B44" s="95" t="s">
        <v>72</v>
      </c>
      <c r="C44" s="94"/>
      <c r="D44" s="94"/>
      <c r="E44" s="94"/>
      <c r="F44" s="94"/>
      <c r="G44" s="94"/>
    </row>
    <row r="45" spans="1:7" ht="14.5" thickTop="1" x14ac:dyDescent="0.3"/>
  </sheetData>
  <mergeCells count="9">
    <mergeCell ref="A1:G1"/>
    <mergeCell ref="A38:A39"/>
    <mergeCell ref="A40:A41"/>
    <mergeCell ref="C21:C23"/>
    <mergeCell ref="A15:A36"/>
    <mergeCell ref="C26:C36"/>
    <mergeCell ref="A4:A12"/>
    <mergeCell ref="C4:C8"/>
    <mergeCell ref="C9:C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DDED1-19A7-4818-AD83-198CD6BAF943}">
  <sheetPr>
    <tabColor theme="8"/>
    <pageSetUpPr fitToPage="1"/>
  </sheetPr>
  <dimension ref="A1:G54"/>
  <sheetViews>
    <sheetView topLeftCell="A13" workbookViewId="0">
      <selection activeCell="D14" sqref="D14:D28"/>
    </sheetView>
  </sheetViews>
  <sheetFormatPr defaultRowHeight="14.5" x14ac:dyDescent="0.35"/>
  <cols>
    <col min="1" max="1" width="8.7265625" style="326"/>
    <col min="2" max="2" width="41" style="326" customWidth="1"/>
    <col min="3" max="3" width="8.7265625" style="326"/>
    <col min="4" max="4" width="9.453125" style="326" bestFit="1" customWidth="1"/>
    <col min="5" max="16384" width="8.7265625" style="326"/>
  </cols>
  <sheetData>
    <row r="1" spans="1:7" ht="17.5" x14ac:dyDescent="0.35">
      <c r="A1" s="325" t="s">
        <v>71</v>
      </c>
      <c r="B1" s="325"/>
      <c r="C1" s="325"/>
      <c r="D1" s="325"/>
      <c r="E1" s="325"/>
      <c r="F1" s="325"/>
      <c r="G1" s="325"/>
    </row>
    <row r="2" spans="1:7" ht="42.5" thickBot="1" x14ac:dyDescent="0.4">
      <c r="A2" s="327" t="s">
        <v>4</v>
      </c>
      <c r="B2" s="328"/>
      <c r="C2" s="329" t="s">
        <v>5</v>
      </c>
      <c r="D2" s="329" t="s">
        <v>1</v>
      </c>
      <c r="E2" s="330" t="s">
        <v>11</v>
      </c>
      <c r="F2" s="329" t="s">
        <v>2</v>
      </c>
      <c r="G2" s="329" t="s">
        <v>3</v>
      </c>
    </row>
    <row r="3" spans="1:7" ht="15" thickBot="1" x14ac:dyDescent="0.4">
      <c r="A3" s="331" t="s">
        <v>17</v>
      </c>
      <c r="B3" s="332" t="s">
        <v>68</v>
      </c>
      <c r="C3" s="333"/>
      <c r="D3" s="334">
        <f>(D10-D9)*D13</f>
        <v>0</v>
      </c>
      <c r="E3" s="334">
        <f>(E10-E9)*E13</f>
        <v>0</v>
      </c>
      <c r="F3" s="334">
        <f>(F10-F9)*F13</f>
        <v>0</v>
      </c>
      <c r="G3" s="335">
        <f>(G10-G9)*G13</f>
        <v>0</v>
      </c>
    </row>
    <row r="4" spans="1:7" ht="15" customHeight="1" x14ac:dyDescent="0.35">
      <c r="A4" s="336"/>
      <c r="B4" s="337" t="s">
        <v>13</v>
      </c>
      <c r="C4" s="338" t="s">
        <v>6</v>
      </c>
      <c r="D4" s="339">
        <v>29</v>
      </c>
      <c r="E4" s="340"/>
      <c r="F4" s="339"/>
      <c r="G4" s="341"/>
    </row>
    <row r="5" spans="1:7" ht="15" customHeight="1" x14ac:dyDescent="0.35">
      <c r="A5" s="342"/>
      <c r="B5" s="343" t="s">
        <v>65</v>
      </c>
      <c r="C5" s="338"/>
      <c r="D5" s="344">
        <v>11583</v>
      </c>
      <c r="E5" s="344"/>
      <c r="F5" s="344"/>
      <c r="G5" s="345"/>
    </row>
    <row r="6" spans="1:7" ht="15" customHeight="1" x14ac:dyDescent="0.35">
      <c r="A6" s="342"/>
      <c r="B6" s="343" t="s">
        <v>66</v>
      </c>
      <c r="C6" s="338"/>
      <c r="D6" s="344">
        <v>11583</v>
      </c>
      <c r="E6" s="344">
        <f>E5+E7-E8</f>
        <v>0</v>
      </c>
      <c r="F6" s="344">
        <f>F5+F7-F8</f>
        <v>0</v>
      </c>
      <c r="G6" s="345">
        <f>G5+G7-G8</f>
        <v>0</v>
      </c>
    </row>
    <row r="7" spans="1:7" ht="15" customHeight="1" x14ac:dyDescent="0.35">
      <c r="A7" s="342"/>
      <c r="B7" s="346" t="s">
        <v>61</v>
      </c>
      <c r="C7" s="338"/>
      <c r="D7" s="344"/>
      <c r="E7" s="344"/>
      <c r="F7" s="344"/>
      <c r="G7" s="345"/>
    </row>
    <row r="8" spans="1:7" ht="15" customHeight="1" x14ac:dyDescent="0.35">
      <c r="A8" s="342"/>
      <c r="B8" s="346" t="s">
        <v>62</v>
      </c>
      <c r="C8" s="347"/>
      <c r="D8" s="344"/>
      <c r="E8" s="344"/>
      <c r="F8" s="344"/>
      <c r="G8" s="345"/>
    </row>
    <row r="9" spans="1:7" ht="15" customHeight="1" x14ac:dyDescent="0.35">
      <c r="A9" s="342"/>
      <c r="B9" s="343" t="s">
        <v>59</v>
      </c>
      <c r="C9" s="348" t="s">
        <v>8</v>
      </c>
      <c r="D9" s="344">
        <v>105401.7</v>
      </c>
      <c r="E9" s="344"/>
      <c r="F9" s="344"/>
      <c r="G9" s="345"/>
    </row>
    <row r="10" spans="1:7" ht="15" customHeight="1" x14ac:dyDescent="0.35">
      <c r="A10" s="342"/>
      <c r="B10" s="343" t="s">
        <v>67</v>
      </c>
      <c r="C10" s="349"/>
      <c r="D10" s="344">
        <f>D9+D11-D12</f>
        <v>105401.7</v>
      </c>
      <c r="E10" s="344">
        <f>E9+E11-E12</f>
        <v>0</v>
      </c>
      <c r="F10" s="344">
        <f>F9+F11-F12</f>
        <v>0</v>
      </c>
      <c r="G10" s="345">
        <f>G9+G11-G12</f>
        <v>0</v>
      </c>
    </row>
    <row r="11" spans="1:7" ht="15" customHeight="1" x14ac:dyDescent="0.35">
      <c r="A11" s="342"/>
      <c r="B11" s="350" t="s">
        <v>63</v>
      </c>
      <c r="C11" s="349"/>
      <c r="D11" s="344"/>
      <c r="E11" s="344"/>
      <c r="F11" s="344"/>
      <c r="G11" s="345"/>
    </row>
    <row r="12" spans="1:7" ht="15" customHeight="1" x14ac:dyDescent="0.35">
      <c r="A12" s="351"/>
      <c r="B12" s="350" t="s">
        <v>64</v>
      </c>
      <c r="C12" s="352"/>
      <c r="D12" s="344"/>
      <c r="E12" s="344"/>
      <c r="F12" s="344"/>
      <c r="G12" s="345"/>
    </row>
    <row r="13" spans="1:7" ht="15" customHeight="1" thickBot="1" x14ac:dyDescent="0.4">
      <c r="A13" s="353"/>
      <c r="B13" s="354" t="s">
        <v>60</v>
      </c>
      <c r="C13" s="355" t="s">
        <v>9</v>
      </c>
      <c r="D13" s="356">
        <v>1.5788</v>
      </c>
      <c r="E13" s="356"/>
      <c r="F13" s="356"/>
      <c r="G13" s="357"/>
    </row>
    <row r="14" spans="1:7" ht="15" customHeight="1" thickBot="1" x14ac:dyDescent="0.4">
      <c r="A14" s="358" t="s">
        <v>18</v>
      </c>
      <c r="B14" s="359" t="s">
        <v>58</v>
      </c>
      <c r="C14" s="360"/>
      <c r="D14" s="361">
        <f>SUM(D16*D23,D17*D24,D18*D25,D19*D26,D20*D27,D21*D28)</f>
        <v>205.22613000000001</v>
      </c>
      <c r="E14" s="361">
        <f>SUM(E16*E23,E17*E24,E18*E25,E19*E26,E20*E27,E21*E28)</f>
        <v>0</v>
      </c>
      <c r="F14" s="361">
        <f>SUM(F16*F23,F17*F24,F18*F25,F19*F26,F20*F27,F21*F28)</f>
        <v>0</v>
      </c>
      <c r="G14" s="362">
        <f>SUM(G16*G23,G17*G24,G18*G25,G19*G26,G20*G27,G21*G28)</f>
        <v>0</v>
      </c>
    </row>
    <row r="15" spans="1:7" ht="15" customHeight="1" x14ac:dyDescent="0.35">
      <c r="A15" s="363"/>
      <c r="B15" s="364" t="s">
        <v>56</v>
      </c>
      <c r="C15" s="365" t="s">
        <v>30</v>
      </c>
      <c r="D15" s="366"/>
      <c r="E15" s="366"/>
      <c r="F15" s="366"/>
      <c r="G15" s="367"/>
    </row>
    <row r="16" spans="1:7" ht="15" customHeight="1" x14ac:dyDescent="0.35">
      <c r="A16" s="368"/>
      <c r="B16" s="369" t="s">
        <v>0</v>
      </c>
      <c r="C16" s="365"/>
      <c r="D16" s="370">
        <v>32</v>
      </c>
      <c r="E16" s="370"/>
      <c r="F16" s="370"/>
      <c r="G16" s="371"/>
    </row>
    <row r="17" spans="1:7" ht="15" customHeight="1" x14ac:dyDescent="0.35">
      <c r="A17" s="368"/>
      <c r="B17" s="369" t="s">
        <v>14</v>
      </c>
      <c r="C17" s="365"/>
      <c r="D17" s="370">
        <v>600</v>
      </c>
      <c r="E17" s="370"/>
      <c r="F17" s="370"/>
      <c r="G17" s="371"/>
    </row>
    <row r="18" spans="1:7" ht="15" customHeight="1" x14ac:dyDescent="0.35">
      <c r="A18" s="368"/>
      <c r="B18" s="372" t="s">
        <v>20</v>
      </c>
      <c r="C18" s="365"/>
      <c r="D18" s="370">
        <v>298</v>
      </c>
      <c r="E18" s="370"/>
      <c r="F18" s="370"/>
      <c r="G18" s="371"/>
    </row>
    <row r="19" spans="1:7" ht="15" customHeight="1" x14ac:dyDescent="0.35">
      <c r="A19" s="368"/>
      <c r="B19" s="369" t="s">
        <v>12</v>
      </c>
      <c r="C19" s="365"/>
      <c r="D19" s="370">
        <v>30.5</v>
      </c>
      <c r="E19" s="370"/>
      <c r="F19" s="370"/>
      <c r="G19" s="371"/>
    </row>
    <row r="20" spans="1:7" ht="15" customHeight="1" x14ac:dyDescent="0.35">
      <c r="A20" s="368"/>
      <c r="B20" s="372" t="s">
        <v>26</v>
      </c>
      <c r="C20" s="365"/>
      <c r="D20" s="370"/>
      <c r="E20" s="370"/>
      <c r="F20" s="370"/>
      <c r="G20" s="371"/>
    </row>
    <row r="21" spans="1:7" ht="15" customHeight="1" thickBot="1" x14ac:dyDescent="0.4">
      <c r="A21" s="368"/>
      <c r="B21" s="373" t="s">
        <v>15</v>
      </c>
      <c r="C21" s="374"/>
      <c r="D21" s="375">
        <v>316</v>
      </c>
      <c r="E21" s="375"/>
      <c r="F21" s="375"/>
      <c r="G21" s="376"/>
    </row>
    <row r="22" spans="1:7" ht="15" customHeight="1" x14ac:dyDescent="0.35">
      <c r="A22" s="368"/>
      <c r="B22" s="377" t="s">
        <v>57</v>
      </c>
      <c r="C22" s="378" t="s">
        <v>43</v>
      </c>
      <c r="D22" s="379"/>
      <c r="E22" s="379"/>
      <c r="F22" s="379"/>
      <c r="G22" s="380"/>
    </row>
    <row r="23" spans="1:7" ht="15" customHeight="1" x14ac:dyDescent="0.35">
      <c r="A23" s="368"/>
      <c r="B23" s="369" t="s">
        <v>0</v>
      </c>
      <c r="C23" s="365"/>
      <c r="D23" s="370">
        <v>1.22</v>
      </c>
      <c r="E23" s="370"/>
      <c r="F23" s="370"/>
      <c r="G23" s="371"/>
    </row>
    <row r="24" spans="1:7" ht="15" customHeight="1" x14ac:dyDescent="0.35">
      <c r="A24" s="368"/>
      <c r="B24" s="369" t="s">
        <v>14</v>
      </c>
      <c r="C24" s="365"/>
      <c r="D24" s="370">
        <v>7.0000000000000007E-2</v>
      </c>
      <c r="E24" s="370"/>
      <c r="F24" s="370"/>
      <c r="G24" s="371"/>
    </row>
    <row r="25" spans="1:7" ht="15" customHeight="1" x14ac:dyDescent="0.35">
      <c r="A25" s="368"/>
      <c r="B25" s="372" t="s">
        <v>20</v>
      </c>
      <c r="C25" s="365"/>
      <c r="D25" s="370">
        <v>7.4389999999999998E-2</v>
      </c>
      <c r="E25" s="370"/>
      <c r="F25" s="370"/>
      <c r="G25" s="371"/>
    </row>
    <row r="26" spans="1:7" ht="15" customHeight="1" x14ac:dyDescent="0.35">
      <c r="A26" s="368"/>
      <c r="B26" s="372" t="s">
        <v>25</v>
      </c>
      <c r="C26" s="365"/>
      <c r="D26" s="370">
        <v>1.5767</v>
      </c>
      <c r="E26" s="370"/>
      <c r="F26" s="370"/>
      <c r="G26" s="371"/>
    </row>
    <row r="27" spans="1:7" ht="15" customHeight="1" x14ac:dyDescent="0.35">
      <c r="A27" s="368"/>
      <c r="B27" s="372" t="s">
        <v>27</v>
      </c>
      <c r="C27" s="365"/>
      <c r="D27" s="370"/>
      <c r="E27" s="370"/>
      <c r="F27" s="370"/>
      <c r="G27" s="371"/>
    </row>
    <row r="28" spans="1:7" ht="15" customHeight="1" thickBot="1" x14ac:dyDescent="0.4">
      <c r="A28" s="381"/>
      <c r="B28" s="373" t="s">
        <v>142</v>
      </c>
      <c r="C28" s="374"/>
      <c r="D28" s="375">
        <v>0.17066000000000001</v>
      </c>
      <c r="E28" s="375"/>
      <c r="F28" s="375"/>
      <c r="G28" s="376"/>
    </row>
    <row r="29" spans="1:7" ht="15" customHeight="1" x14ac:dyDescent="0.35">
      <c r="A29" s="382" t="s">
        <v>44</v>
      </c>
      <c r="B29" s="383" t="s">
        <v>70</v>
      </c>
      <c r="C29" s="384"/>
      <c r="D29" s="385">
        <f>((D32/D33)-(D30/D31))*D31</f>
        <v>-281.7007303006522</v>
      </c>
      <c r="E29" s="385"/>
      <c r="F29" s="385"/>
      <c r="G29" s="386"/>
    </row>
    <row r="30" spans="1:7" ht="15" customHeight="1" x14ac:dyDescent="0.35">
      <c r="A30" s="387"/>
      <c r="B30" s="388" t="s">
        <v>53</v>
      </c>
      <c r="C30" s="389" t="s">
        <v>47</v>
      </c>
      <c r="D30" s="390">
        <v>19742.25</v>
      </c>
      <c r="E30" s="391"/>
      <c r="F30" s="392"/>
      <c r="G30" s="393"/>
    </row>
    <row r="31" spans="1:7" ht="15" customHeight="1" x14ac:dyDescent="0.35">
      <c r="A31" s="394"/>
      <c r="B31" s="388" t="s">
        <v>69</v>
      </c>
      <c r="C31" s="389" t="s">
        <v>8</v>
      </c>
      <c r="D31" s="390">
        <v>105401.7</v>
      </c>
      <c r="E31" s="392"/>
      <c r="F31" s="392"/>
      <c r="G31" s="393"/>
    </row>
    <row r="32" spans="1:7" ht="15" customHeight="1" x14ac:dyDescent="0.35">
      <c r="A32" s="387"/>
      <c r="B32" s="388" t="s">
        <v>54</v>
      </c>
      <c r="C32" s="389" t="s">
        <v>47</v>
      </c>
      <c r="D32" s="390">
        <v>19477</v>
      </c>
      <c r="E32" s="392"/>
      <c r="F32" s="392"/>
      <c r="G32" s="393"/>
    </row>
    <row r="33" spans="1:7" ht="15" customHeight="1" thickBot="1" x14ac:dyDescent="0.4">
      <c r="A33" s="394"/>
      <c r="B33" s="395" t="s">
        <v>55</v>
      </c>
      <c r="C33" s="396" t="s">
        <v>8</v>
      </c>
      <c r="D33" s="397">
        <v>105490.8</v>
      </c>
      <c r="E33" s="398"/>
      <c r="F33" s="398"/>
      <c r="G33" s="399"/>
    </row>
    <row r="34" spans="1:7" x14ac:dyDescent="0.35">
      <c r="A34" s="400"/>
      <c r="B34" s="400"/>
      <c r="C34" s="400"/>
      <c r="D34" s="400"/>
      <c r="E34" s="400"/>
      <c r="F34" s="400"/>
      <c r="G34" s="400"/>
    </row>
    <row r="35" spans="1:7" x14ac:dyDescent="0.35">
      <c r="A35" s="400"/>
      <c r="B35" s="400"/>
      <c r="C35" s="400"/>
      <c r="D35" s="400"/>
      <c r="E35" s="400"/>
      <c r="F35" s="400"/>
      <c r="G35" s="400"/>
    </row>
    <row r="36" spans="1:7" ht="15" thickBot="1" x14ac:dyDescent="0.4">
      <c r="A36" s="400"/>
      <c r="B36" s="401" t="s">
        <v>72</v>
      </c>
      <c r="C36" s="402"/>
      <c r="D36" s="402"/>
      <c r="E36" s="402"/>
      <c r="F36" s="402"/>
      <c r="G36" s="402"/>
    </row>
    <row r="37" spans="1:7" ht="15" thickTop="1" x14ac:dyDescent="0.35">
      <c r="A37" s="400"/>
      <c r="B37" s="400"/>
      <c r="C37" s="400"/>
      <c r="D37" s="400"/>
      <c r="E37" s="400"/>
      <c r="F37" s="400"/>
      <c r="G37" s="400"/>
    </row>
    <row r="38" spans="1:7" x14ac:dyDescent="0.35">
      <c r="A38" s="400"/>
      <c r="B38" s="400"/>
      <c r="C38" s="400"/>
      <c r="D38" s="400"/>
      <c r="E38" s="400"/>
      <c r="F38" s="400"/>
      <c r="G38" s="400"/>
    </row>
    <row r="39" spans="1:7" x14ac:dyDescent="0.35">
      <c r="A39" s="400" t="s">
        <v>10</v>
      </c>
      <c r="B39" s="400"/>
      <c r="C39" s="400"/>
      <c r="D39" s="400"/>
      <c r="E39" s="400"/>
      <c r="F39" s="400"/>
      <c r="G39" s="400"/>
    </row>
    <row r="40" spans="1:7" x14ac:dyDescent="0.35">
      <c r="A40" s="403" t="s">
        <v>32</v>
      </c>
      <c r="B40" s="403"/>
      <c r="C40" s="403"/>
      <c r="D40" s="403"/>
      <c r="E40" s="403"/>
      <c r="F40" s="403"/>
      <c r="G40" s="403"/>
    </row>
    <row r="41" spans="1:7" x14ac:dyDescent="0.35">
      <c r="A41" s="404" t="s">
        <v>31</v>
      </c>
      <c r="B41" s="404"/>
      <c r="C41" s="404"/>
      <c r="D41" s="404"/>
      <c r="E41" s="404"/>
      <c r="F41" s="404"/>
      <c r="G41" s="404"/>
    </row>
    <row r="42" spans="1:7" x14ac:dyDescent="0.35">
      <c r="A42" s="405" t="s">
        <v>19</v>
      </c>
      <c r="B42" s="405"/>
      <c r="C42" s="405"/>
      <c r="D42" s="405"/>
      <c r="E42" s="405"/>
      <c r="F42" s="405"/>
      <c r="G42" s="405"/>
    </row>
    <row r="43" spans="1:7" x14ac:dyDescent="0.35">
      <c r="A43" s="403" t="s">
        <v>22</v>
      </c>
      <c r="B43" s="403"/>
      <c r="C43" s="403"/>
      <c r="D43" s="403"/>
      <c r="E43" s="403"/>
      <c r="F43" s="403"/>
      <c r="G43" s="403"/>
    </row>
    <row r="44" spans="1:7" x14ac:dyDescent="0.35">
      <c r="A44" s="403" t="s">
        <v>48</v>
      </c>
      <c r="B44" s="403"/>
      <c r="C44" s="403"/>
      <c r="D44" s="403"/>
      <c r="E44" s="403"/>
      <c r="F44" s="403"/>
      <c r="G44" s="403"/>
    </row>
    <row r="45" spans="1:7" x14ac:dyDescent="0.35">
      <c r="A45" s="404"/>
      <c r="B45" s="404"/>
      <c r="C45" s="404"/>
      <c r="D45" s="404"/>
      <c r="E45" s="404"/>
      <c r="F45" s="404"/>
      <c r="G45" s="404"/>
    </row>
    <row r="46" spans="1:7" x14ac:dyDescent="0.35">
      <c r="A46" s="406" t="s">
        <v>21</v>
      </c>
      <c r="B46" s="404"/>
      <c r="C46" s="404"/>
      <c r="D46" s="404"/>
      <c r="E46" s="404"/>
      <c r="F46" s="404"/>
      <c r="G46" s="404"/>
    </row>
    <row r="47" spans="1:7" x14ac:dyDescent="0.35">
      <c r="A47" s="403" t="s">
        <v>49</v>
      </c>
      <c r="B47" s="403"/>
      <c r="C47" s="403"/>
      <c r="D47" s="403"/>
      <c r="E47" s="403"/>
      <c r="F47" s="403"/>
      <c r="G47" s="403"/>
    </row>
    <row r="48" spans="1:7" x14ac:dyDescent="0.35">
      <c r="A48" s="403" t="s">
        <v>23</v>
      </c>
      <c r="B48" s="403"/>
      <c r="C48" s="403"/>
      <c r="D48" s="403"/>
      <c r="E48" s="403"/>
      <c r="F48" s="403"/>
      <c r="G48" s="403"/>
    </row>
    <row r="49" spans="1:7" x14ac:dyDescent="0.35">
      <c r="A49" s="403" t="s">
        <v>28</v>
      </c>
      <c r="B49" s="403"/>
      <c r="C49" s="403"/>
      <c r="D49" s="403"/>
      <c r="E49" s="403"/>
      <c r="F49" s="403"/>
      <c r="G49" s="403"/>
    </row>
    <row r="50" spans="1:7" x14ac:dyDescent="0.35">
      <c r="A50" s="403" t="s">
        <v>50</v>
      </c>
      <c r="B50" s="403"/>
      <c r="C50" s="403"/>
      <c r="D50" s="403"/>
      <c r="E50" s="403"/>
      <c r="F50" s="403"/>
      <c r="G50" s="403"/>
    </row>
    <row r="51" spans="1:7" x14ac:dyDescent="0.35">
      <c r="A51" s="403" t="s">
        <v>24</v>
      </c>
      <c r="B51" s="403"/>
      <c r="C51" s="403"/>
      <c r="D51" s="403"/>
      <c r="E51" s="403"/>
      <c r="F51" s="403"/>
      <c r="G51" s="403"/>
    </row>
    <row r="52" spans="1:7" x14ac:dyDescent="0.35">
      <c r="A52" s="407" t="s">
        <v>29</v>
      </c>
      <c r="B52" s="407"/>
      <c r="C52" s="407"/>
      <c r="D52" s="407"/>
      <c r="E52" s="407"/>
      <c r="F52" s="407"/>
      <c r="G52" s="407"/>
    </row>
    <row r="53" spans="1:7" x14ac:dyDescent="0.35">
      <c r="A53" s="403" t="s">
        <v>51</v>
      </c>
      <c r="B53" s="403"/>
      <c r="C53" s="403"/>
      <c r="D53" s="403"/>
      <c r="E53" s="403"/>
      <c r="F53" s="403"/>
      <c r="G53" s="403"/>
    </row>
    <row r="54" spans="1:7" x14ac:dyDescent="0.35">
      <c r="A54" s="403" t="s">
        <v>52</v>
      </c>
      <c r="B54" s="403"/>
      <c r="C54" s="403"/>
      <c r="D54" s="403"/>
      <c r="E54" s="403"/>
      <c r="F54" s="403"/>
      <c r="G54" s="403"/>
    </row>
  </sheetData>
  <mergeCells count="21">
    <mergeCell ref="A53:G53"/>
    <mergeCell ref="A54:G54"/>
    <mergeCell ref="A47:G47"/>
    <mergeCell ref="A48:G48"/>
    <mergeCell ref="A49:G49"/>
    <mergeCell ref="A50:G50"/>
    <mergeCell ref="A51:G51"/>
    <mergeCell ref="A52:G52"/>
    <mergeCell ref="A30:A31"/>
    <mergeCell ref="A32:A33"/>
    <mergeCell ref="A40:G40"/>
    <mergeCell ref="A42:G42"/>
    <mergeCell ref="A43:G43"/>
    <mergeCell ref="A44:G44"/>
    <mergeCell ref="A1:G1"/>
    <mergeCell ref="A4:A12"/>
    <mergeCell ref="C4:C8"/>
    <mergeCell ref="C9:C12"/>
    <mergeCell ref="A15:A28"/>
    <mergeCell ref="C15:C21"/>
    <mergeCell ref="C22:C28"/>
  </mergeCells>
  <pageMargins left="0.7" right="0.7" top="0.75" bottom="0.75" header="0.3" footer="0.3"/>
  <pageSetup paperSize="9" scale="7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4AE4FA-FEFF-48D9-A755-00F678D84A1A}">
  <sheetPr codeName="Sheet13">
    <tabColor theme="4" tint="0.59999389629810485"/>
    <pageSetUpPr fitToPage="1"/>
  </sheetPr>
  <dimension ref="A1:G64"/>
  <sheetViews>
    <sheetView topLeftCell="A13" workbookViewId="0">
      <selection activeCell="H2" sqref="H2"/>
    </sheetView>
  </sheetViews>
  <sheetFormatPr defaultRowHeight="14.5" x14ac:dyDescent="0.35"/>
  <cols>
    <col min="1" max="1" width="8.7265625" style="192"/>
    <col min="2" max="2" width="53.26953125" style="192" customWidth="1"/>
    <col min="3" max="3" width="8.7265625" style="192"/>
    <col min="4" max="4" width="11.81640625" style="192" customWidth="1"/>
    <col min="5" max="5" width="11.54296875" style="192" customWidth="1"/>
    <col min="6" max="16384" width="8.7265625" style="192"/>
  </cols>
  <sheetData>
    <row r="1" spans="1:7" ht="15" customHeight="1" x14ac:dyDescent="0.35">
      <c r="A1" s="306" t="s">
        <v>71</v>
      </c>
      <c r="B1" s="306"/>
      <c r="C1" s="306"/>
      <c r="D1" s="306"/>
      <c r="E1" s="306"/>
      <c r="F1" s="306"/>
      <c r="G1" s="306"/>
    </row>
    <row r="2" spans="1:7" ht="27.75" customHeight="1" thickBot="1" x14ac:dyDescent="0.4">
      <c r="A2" s="193" t="s">
        <v>4</v>
      </c>
      <c r="B2" s="194"/>
      <c r="C2" s="195" t="s">
        <v>5</v>
      </c>
      <c r="D2" s="195" t="s">
        <v>1</v>
      </c>
      <c r="E2" s="196" t="s">
        <v>11</v>
      </c>
      <c r="F2" s="195" t="s">
        <v>2</v>
      </c>
      <c r="G2" s="195" t="s">
        <v>3</v>
      </c>
    </row>
    <row r="3" spans="1:7" ht="15" customHeight="1" thickBot="1" x14ac:dyDescent="0.4">
      <c r="A3" s="197" t="s">
        <v>17</v>
      </c>
      <c r="B3" s="198" t="s">
        <v>68</v>
      </c>
      <c r="C3" s="199"/>
      <c r="D3" s="200">
        <f>(D10-D9)*D13</f>
        <v>0</v>
      </c>
      <c r="E3" s="200">
        <f>(E10-E9)*E13</f>
        <v>0</v>
      </c>
      <c r="F3" s="200">
        <f>(F10-F9)*F13</f>
        <v>0</v>
      </c>
      <c r="G3" s="201">
        <f>(G10-G9)*G13</f>
        <v>0</v>
      </c>
    </row>
    <row r="4" spans="1:7" ht="15" customHeight="1" x14ac:dyDescent="0.35">
      <c r="A4" s="307"/>
      <c r="B4" s="202" t="s">
        <v>13</v>
      </c>
      <c r="C4" s="310" t="s">
        <v>6</v>
      </c>
      <c r="D4" s="203">
        <v>29</v>
      </c>
      <c r="E4" s="204"/>
      <c r="F4" s="203"/>
      <c r="G4" s="205"/>
    </row>
    <row r="5" spans="1:7" ht="15" customHeight="1" x14ac:dyDescent="0.35">
      <c r="A5" s="308"/>
      <c r="B5" s="206" t="s">
        <v>65</v>
      </c>
      <c r="C5" s="310"/>
      <c r="D5" s="207">
        <v>10819</v>
      </c>
      <c r="E5" s="207"/>
      <c r="F5" s="207"/>
      <c r="G5" s="208"/>
    </row>
    <row r="6" spans="1:7" ht="15" customHeight="1" x14ac:dyDescent="0.35">
      <c r="A6" s="308"/>
      <c r="B6" s="206" t="s">
        <v>66</v>
      </c>
      <c r="C6" s="310"/>
      <c r="D6" s="207">
        <v>10819</v>
      </c>
      <c r="E6" s="207">
        <f>E5+E7-E8</f>
        <v>0</v>
      </c>
      <c r="F6" s="207">
        <f>F5+F7-F8</f>
        <v>0</v>
      </c>
      <c r="G6" s="208">
        <f>G5+G7-G8</f>
        <v>0</v>
      </c>
    </row>
    <row r="7" spans="1:7" ht="15" customHeight="1" x14ac:dyDescent="0.35">
      <c r="A7" s="308"/>
      <c r="B7" s="209" t="s">
        <v>61</v>
      </c>
      <c r="C7" s="310"/>
      <c r="D7" s="207"/>
      <c r="E7" s="207"/>
      <c r="F7" s="207"/>
      <c r="G7" s="208"/>
    </row>
    <row r="8" spans="1:7" ht="15" customHeight="1" x14ac:dyDescent="0.35">
      <c r="A8" s="308"/>
      <c r="B8" s="209" t="s">
        <v>62</v>
      </c>
      <c r="C8" s="311"/>
      <c r="D8" s="207"/>
      <c r="E8" s="207"/>
      <c r="F8" s="207"/>
      <c r="G8" s="208"/>
    </row>
    <row r="9" spans="1:7" ht="15" customHeight="1" x14ac:dyDescent="0.35">
      <c r="A9" s="308"/>
      <c r="B9" s="206" t="s">
        <v>59</v>
      </c>
      <c r="C9" s="312" t="s">
        <v>8</v>
      </c>
      <c r="D9" s="207">
        <v>97824.1</v>
      </c>
      <c r="E9" s="207"/>
      <c r="F9" s="207"/>
      <c r="G9" s="208"/>
    </row>
    <row r="10" spans="1:7" ht="15" customHeight="1" x14ac:dyDescent="0.35">
      <c r="A10" s="308"/>
      <c r="B10" s="206" t="s">
        <v>67</v>
      </c>
      <c r="C10" s="313"/>
      <c r="D10" s="207">
        <f>D9+D11-D12</f>
        <v>97824.1</v>
      </c>
      <c r="E10" s="207">
        <f>E9+E11-E12</f>
        <v>0</v>
      </c>
      <c r="F10" s="207">
        <f>F9+F11-F12</f>
        <v>0</v>
      </c>
      <c r="G10" s="208">
        <f>G9+G11-G12</f>
        <v>0</v>
      </c>
    </row>
    <row r="11" spans="1:7" ht="15" customHeight="1" x14ac:dyDescent="0.35">
      <c r="A11" s="308"/>
      <c r="B11" s="210" t="s">
        <v>63</v>
      </c>
      <c r="C11" s="313"/>
      <c r="D11" s="207"/>
      <c r="E11" s="207"/>
      <c r="F11" s="207"/>
      <c r="G11" s="208"/>
    </row>
    <row r="12" spans="1:7" ht="15" customHeight="1" x14ac:dyDescent="0.35">
      <c r="A12" s="309"/>
      <c r="B12" s="210" t="s">
        <v>64</v>
      </c>
      <c r="C12" s="314"/>
      <c r="D12" s="207"/>
      <c r="E12" s="207"/>
      <c r="F12" s="207"/>
      <c r="G12" s="208"/>
    </row>
    <row r="13" spans="1:7" ht="15" customHeight="1" thickBot="1" x14ac:dyDescent="0.4">
      <c r="A13" s="211"/>
      <c r="B13" s="212" t="s">
        <v>60</v>
      </c>
      <c r="C13" s="213" t="s">
        <v>9</v>
      </c>
      <c r="D13" s="214">
        <v>1.7283999999999999</v>
      </c>
      <c r="E13" s="214"/>
      <c r="F13" s="214"/>
      <c r="G13" s="215"/>
    </row>
    <row r="14" spans="1:7" ht="15" customHeight="1" thickBot="1" x14ac:dyDescent="0.4">
      <c r="A14" s="216" t="s">
        <v>18</v>
      </c>
      <c r="B14" s="217" t="s">
        <v>58</v>
      </c>
      <c r="C14" s="218"/>
      <c r="D14" s="219">
        <f>SUM(D16*D23,D17*D24,D18*D25,D19*D26,D20*D27,D21*D28)</f>
        <v>2358.27754</v>
      </c>
      <c r="E14" s="219">
        <f>SUM(E16*E23,E17*E24,E18*E25,E19*E26,E20*E27,E21*E28)</f>
        <v>0</v>
      </c>
      <c r="F14" s="219">
        <f>SUM(F16*F23,F17*F24,F18*F25,F19*F26,F20*F27,F21*F28)</f>
        <v>0</v>
      </c>
      <c r="G14" s="220">
        <f>SUM(G16*G23,G17*G24,G18*G25,G19*G26,G20*G27,G21*G28)</f>
        <v>0</v>
      </c>
    </row>
    <row r="15" spans="1:7" ht="15" customHeight="1" x14ac:dyDescent="0.35">
      <c r="A15" s="315"/>
      <c r="B15" s="221" t="s">
        <v>56</v>
      </c>
      <c r="C15" s="318" t="s">
        <v>30</v>
      </c>
      <c r="D15" s="222"/>
      <c r="E15" s="222"/>
      <c r="F15" s="222"/>
      <c r="G15" s="223"/>
    </row>
    <row r="16" spans="1:7" ht="15" customHeight="1" x14ac:dyDescent="0.35">
      <c r="A16" s="316"/>
      <c r="B16" s="224" t="s">
        <v>0</v>
      </c>
      <c r="C16" s="318"/>
      <c r="D16" s="225">
        <v>12</v>
      </c>
      <c r="E16" s="225"/>
      <c r="F16" s="225"/>
      <c r="G16" s="226"/>
    </row>
    <row r="17" spans="1:7" ht="15" customHeight="1" x14ac:dyDescent="0.35">
      <c r="A17" s="316"/>
      <c r="B17" s="224" t="s">
        <v>14</v>
      </c>
      <c r="C17" s="318"/>
      <c r="D17" s="225">
        <v>721</v>
      </c>
      <c r="E17" s="225"/>
      <c r="F17" s="225"/>
      <c r="G17" s="226"/>
    </row>
    <row r="18" spans="1:7" ht="15" customHeight="1" x14ac:dyDescent="0.35">
      <c r="A18" s="316"/>
      <c r="B18" s="227" t="s">
        <v>20</v>
      </c>
      <c r="C18" s="318"/>
      <c r="D18" s="225">
        <v>0</v>
      </c>
      <c r="E18" s="225"/>
      <c r="F18" s="225"/>
      <c r="G18" s="226"/>
    </row>
    <row r="19" spans="1:7" ht="15" customHeight="1" x14ac:dyDescent="0.35">
      <c r="A19" s="316"/>
      <c r="B19" s="224" t="s">
        <v>12</v>
      </c>
      <c r="C19" s="318"/>
      <c r="D19" s="225">
        <v>23</v>
      </c>
      <c r="E19" s="225"/>
      <c r="F19" s="225"/>
      <c r="G19" s="226"/>
    </row>
    <row r="20" spans="1:7" ht="15" customHeight="1" x14ac:dyDescent="0.35">
      <c r="A20" s="316"/>
      <c r="B20" s="227" t="s">
        <v>26</v>
      </c>
      <c r="C20" s="318"/>
      <c r="D20" s="225"/>
      <c r="E20" s="225"/>
      <c r="F20" s="225"/>
      <c r="G20" s="226"/>
    </row>
    <row r="21" spans="1:7" ht="15" customHeight="1" thickBot="1" x14ac:dyDescent="0.4">
      <c r="A21" s="316"/>
      <c r="B21" s="228" t="s">
        <v>112</v>
      </c>
      <c r="C21" s="319"/>
      <c r="D21" s="229">
        <v>323</v>
      </c>
      <c r="E21" s="229"/>
      <c r="F21" s="229"/>
      <c r="G21" s="230"/>
    </row>
    <row r="22" spans="1:7" ht="15" customHeight="1" x14ac:dyDescent="0.35">
      <c r="A22" s="316"/>
      <c r="B22" s="231" t="s">
        <v>57</v>
      </c>
      <c r="C22" s="320" t="s">
        <v>43</v>
      </c>
      <c r="D22" s="232"/>
      <c r="E22" s="232"/>
      <c r="F22" s="232"/>
      <c r="G22" s="233"/>
    </row>
    <row r="23" spans="1:7" ht="15" customHeight="1" x14ac:dyDescent="0.35">
      <c r="A23" s="316"/>
      <c r="B23" s="224" t="s">
        <v>0</v>
      </c>
      <c r="C23" s="318"/>
      <c r="D23" s="225">
        <v>1.22</v>
      </c>
      <c r="E23" s="225"/>
      <c r="F23" s="225"/>
      <c r="G23" s="226"/>
    </row>
    <row r="24" spans="1:7" ht="15" customHeight="1" x14ac:dyDescent="0.35">
      <c r="A24" s="316"/>
      <c r="B24" s="224" t="s">
        <v>14</v>
      </c>
      <c r="C24" s="318"/>
      <c r="D24" s="225">
        <v>8.4339999999999998E-2</v>
      </c>
      <c r="E24" s="225"/>
      <c r="F24" s="225"/>
      <c r="G24" s="226"/>
    </row>
    <row r="25" spans="1:7" ht="15" customHeight="1" x14ac:dyDescent="0.35">
      <c r="A25" s="316"/>
      <c r="B25" s="227" t="s">
        <v>20</v>
      </c>
      <c r="C25" s="318"/>
      <c r="D25" s="225"/>
      <c r="E25" s="225"/>
      <c r="F25" s="225"/>
      <c r="G25" s="226"/>
    </row>
    <row r="26" spans="1:7" ht="15" customHeight="1" x14ac:dyDescent="0.35">
      <c r="A26" s="316"/>
      <c r="B26" s="227" t="s">
        <v>25</v>
      </c>
      <c r="C26" s="318"/>
      <c r="D26" s="225">
        <v>1.5107999999999999</v>
      </c>
      <c r="E26" s="225"/>
      <c r="F26" s="225"/>
      <c r="G26" s="226"/>
    </row>
    <row r="27" spans="1:7" ht="15" customHeight="1" x14ac:dyDescent="0.35">
      <c r="A27" s="316"/>
      <c r="B27" s="227" t="s">
        <v>27</v>
      </c>
      <c r="C27" s="318"/>
      <c r="D27" s="225"/>
      <c r="E27" s="225"/>
      <c r="F27" s="225"/>
      <c r="G27" s="226"/>
    </row>
    <row r="28" spans="1:7" ht="15" customHeight="1" thickBot="1" x14ac:dyDescent="0.4">
      <c r="A28" s="317"/>
      <c r="B28" s="228" t="s">
        <v>111</v>
      </c>
      <c r="C28" s="319"/>
      <c r="D28" s="229">
        <v>6.96</v>
      </c>
      <c r="E28" s="229"/>
      <c r="F28" s="229"/>
      <c r="G28" s="230"/>
    </row>
    <row r="29" spans="1:7" ht="15" customHeight="1" x14ac:dyDescent="0.35">
      <c r="A29" s="234" t="s">
        <v>44</v>
      </c>
      <c r="B29" s="235" t="s">
        <v>70</v>
      </c>
      <c r="C29" s="236"/>
      <c r="D29" s="237">
        <f>((D32/D33)-(D30/D31))*D31</f>
        <v>-9368.8470958057769</v>
      </c>
      <c r="E29" s="237"/>
      <c r="F29" s="237"/>
      <c r="G29" s="238"/>
    </row>
    <row r="30" spans="1:7" ht="15" customHeight="1" x14ac:dyDescent="0.35">
      <c r="A30" s="321"/>
      <c r="B30" s="239" t="s">
        <v>53</v>
      </c>
      <c r="C30" s="240" t="s">
        <v>47</v>
      </c>
      <c r="D30" s="241">
        <v>27438.28</v>
      </c>
      <c r="E30" s="242"/>
      <c r="F30" s="243"/>
      <c r="G30" s="244"/>
    </row>
    <row r="31" spans="1:7" ht="15" customHeight="1" x14ac:dyDescent="0.35">
      <c r="A31" s="322"/>
      <c r="B31" s="239" t="s">
        <v>69</v>
      </c>
      <c r="C31" s="240" t="s">
        <v>8</v>
      </c>
      <c r="D31" s="241">
        <v>97824.1</v>
      </c>
      <c r="E31" s="243"/>
      <c r="F31" s="243"/>
      <c r="G31" s="244"/>
    </row>
    <row r="32" spans="1:7" ht="15" customHeight="1" x14ac:dyDescent="0.35">
      <c r="A32" s="321"/>
      <c r="B32" s="239" t="s">
        <v>54</v>
      </c>
      <c r="C32" s="240" t="s">
        <v>47</v>
      </c>
      <c r="D32" s="241">
        <v>18717.02</v>
      </c>
      <c r="E32" s="243"/>
      <c r="F32" s="243"/>
      <c r="G32" s="244"/>
    </row>
    <row r="33" spans="1:7" ht="15" customHeight="1" thickBot="1" x14ac:dyDescent="0.4">
      <c r="A33" s="322"/>
      <c r="B33" s="245" t="s">
        <v>55</v>
      </c>
      <c r="C33" s="246" t="s">
        <v>8</v>
      </c>
      <c r="D33" s="247">
        <v>101330</v>
      </c>
      <c r="E33" s="248"/>
      <c r="F33" s="248"/>
      <c r="G33" s="249"/>
    </row>
    <row r="34" spans="1:7" ht="15" customHeight="1" x14ac:dyDescent="0.35">
      <c r="A34" s="250"/>
      <c r="B34" s="250"/>
      <c r="C34" s="250"/>
      <c r="D34" s="250"/>
      <c r="E34" s="250"/>
      <c r="F34" s="250"/>
      <c r="G34" s="250"/>
    </row>
    <row r="35" spans="1:7" ht="15" customHeight="1" x14ac:dyDescent="0.35">
      <c r="A35" s="250"/>
      <c r="B35" s="250"/>
      <c r="C35" s="250"/>
      <c r="D35" s="250"/>
      <c r="E35" s="250"/>
      <c r="F35" s="250"/>
      <c r="G35" s="250"/>
    </row>
    <row r="36" spans="1:7" ht="15" customHeight="1" thickBot="1" x14ac:dyDescent="0.4">
      <c r="A36" s="250"/>
      <c r="B36" s="251" t="s">
        <v>72</v>
      </c>
      <c r="C36" s="252"/>
      <c r="D36" s="252"/>
      <c r="E36" s="252"/>
      <c r="F36" s="252"/>
      <c r="G36" s="252"/>
    </row>
    <row r="37" spans="1:7" ht="15" customHeight="1" thickTop="1" x14ac:dyDescent="0.35">
      <c r="A37" s="250"/>
      <c r="B37" s="250"/>
      <c r="C37" s="250"/>
      <c r="D37" s="250"/>
      <c r="E37" s="250"/>
      <c r="F37" s="250"/>
      <c r="G37" s="250"/>
    </row>
    <row r="38" spans="1:7" ht="15" customHeight="1" x14ac:dyDescent="0.35">
      <c r="A38" s="250"/>
      <c r="B38" s="250"/>
      <c r="C38" s="250"/>
      <c r="D38" s="250"/>
      <c r="E38" s="250"/>
      <c r="F38" s="250"/>
      <c r="G38" s="250"/>
    </row>
    <row r="39" spans="1:7" ht="15" customHeight="1" x14ac:dyDescent="0.35">
      <c r="A39" s="250" t="s">
        <v>10</v>
      </c>
      <c r="B39" s="250"/>
      <c r="C39" s="250"/>
      <c r="D39" s="250"/>
      <c r="E39" s="250"/>
      <c r="F39" s="250"/>
      <c r="G39" s="250"/>
    </row>
    <row r="40" spans="1:7" ht="15" customHeight="1" x14ac:dyDescent="0.35">
      <c r="A40" s="304" t="s">
        <v>32</v>
      </c>
      <c r="B40" s="304"/>
      <c r="C40" s="304"/>
      <c r="D40" s="304"/>
      <c r="E40" s="304"/>
      <c r="F40" s="304"/>
      <c r="G40" s="304"/>
    </row>
    <row r="41" spans="1:7" ht="15" customHeight="1" x14ac:dyDescent="0.35">
      <c r="A41" s="253" t="s">
        <v>31</v>
      </c>
      <c r="B41" s="253"/>
      <c r="C41" s="253"/>
      <c r="D41" s="253"/>
      <c r="E41" s="253"/>
      <c r="F41" s="253"/>
      <c r="G41" s="253"/>
    </row>
    <row r="42" spans="1:7" ht="15" customHeight="1" x14ac:dyDescent="0.35">
      <c r="A42" s="323" t="s">
        <v>19</v>
      </c>
      <c r="B42" s="323"/>
      <c r="C42" s="323"/>
      <c r="D42" s="323"/>
      <c r="E42" s="323"/>
      <c r="F42" s="323"/>
      <c r="G42" s="323"/>
    </row>
    <row r="43" spans="1:7" ht="15" customHeight="1" x14ac:dyDescent="0.35">
      <c r="A43" s="304" t="s">
        <v>22</v>
      </c>
      <c r="B43" s="304"/>
      <c r="C43" s="304"/>
      <c r="D43" s="304"/>
      <c r="E43" s="304"/>
      <c r="F43" s="304"/>
      <c r="G43" s="304"/>
    </row>
    <row r="44" spans="1:7" ht="15" customHeight="1" x14ac:dyDescent="0.35">
      <c r="A44" s="304" t="s">
        <v>48</v>
      </c>
      <c r="B44" s="304"/>
      <c r="C44" s="304"/>
      <c r="D44" s="304"/>
      <c r="E44" s="304"/>
      <c r="F44" s="304"/>
      <c r="G44" s="304"/>
    </row>
    <row r="45" spans="1:7" ht="15" customHeight="1" x14ac:dyDescent="0.35">
      <c r="A45" s="253"/>
      <c r="B45" s="253"/>
      <c r="C45" s="253"/>
      <c r="D45" s="253"/>
      <c r="E45" s="253"/>
      <c r="F45" s="253"/>
      <c r="G45" s="253"/>
    </row>
    <row r="46" spans="1:7" ht="15" customHeight="1" x14ac:dyDescent="0.35">
      <c r="A46" s="254" t="s">
        <v>21</v>
      </c>
      <c r="B46" s="253"/>
      <c r="C46" s="253"/>
      <c r="D46" s="253"/>
      <c r="E46" s="253"/>
      <c r="F46" s="253"/>
      <c r="G46" s="253"/>
    </row>
    <row r="47" spans="1:7" ht="15" customHeight="1" x14ac:dyDescent="0.35">
      <c r="A47" s="304" t="s">
        <v>49</v>
      </c>
      <c r="B47" s="304"/>
      <c r="C47" s="304"/>
      <c r="D47" s="304"/>
      <c r="E47" s="304"/>
      <c r="F47" s="304"/>
      <c r="G47" s="304"/>
    </row>
    <row r="48" spans="1:7" ht="15" customHeight="1" x14ac:dyDescent="0.35">
      <c r="A48" s="304" t="s">
        <v>23</v>
      </c>
      <c r="B48" s="304"/>
      <c r="C48" s="304"/>
      <c r="D48" s="304"/>
      <c r="E48" s="304"/>
      <c r="F48" s="304"/>
      <c r="G48" s="304"/>
    </row>
    <row r="49" spans="1:7" ht="15" customHeight="1" x14ac:dyDescent="0.35">
      <c r="A49" s="304" t="s">
        <v>28</v>
      </c>
      <c r="B49" s="304"/>
      <c r="C49" s="304"/>
      <c r="D49" s="304"/>
      <c r="E49" s="304"/>
      <c r="F49" s="304"/>
      <c r="G49" s="304"/>
    </row>
    <row r="50" spans="1:7" ht="15" customHeight="1" x14ac:dyDescent="0.35">
      <c r="A50" s="304" t="s">
        <v>50</v>
      </c>
      <c r="B50" s="304"/>
      <c r="C50" s="304"/>
      <c r="D50" s="304"/>
      <c r="E50" s="304"/>
      <c r="F50" s="304"/>
      <c r="G50" s="304"/>
    </row>
    <row r="51" spans="1:7" ht="15" customHeight="1" x14ac:dyDescent="0.35">
      <c r="A51" s="304" t="s">
        <v>24</v>
      </c>
      <c r="B51" s="304"/>
      <c r="C51" s="304"/>
      <c r="D51" s="304"/>
      <c r="E51" s="304"/>
      <c r="F51" s="304"/>
      <c r="G51" s="304"/>
    </row>
    <row r="52" spans="1:7" ht="15" customHeight="1" x14ac:dyDescent="0.35">
      <c r="A52" s="305" t="s">
        <v>29</v>
      </c>
      <c r="B52" s="305"/>
      <c r="C52" s="305"/>
      <c r="D52" s="305"/>
      <c r="E52" s="305"/>
      <c r="F52" s="305"/>
      <c r="G52" s="305"/>
    </row>
    <row r="53" spans="1:7" ht="15" customHeight="1" x14ac:dyDescent="0.35">
      <c r="A53" s="304" t="s">
        <v>51</v>
      </c>
      <c r="B53" s="304"/>
      <c r="C53" s="304"/>
      <c r="D53" s="304"/>
      <c r="E53" s="304"/>
      <c r="F53" s="304"/>
      <c r="G53" s="304"/>
    </row>
    <row r="54" spans="1:7" ht="15" customHeight="1" x14ac:dyDescent="0.35">
      <c r="A54" s="304" t="s">
        <v>52</v>
      </c>
      <c r="B54" s="304"/>
      <c r="C54" s="304"/>
      <c r="D54" s="304"/>
      <c r="E54" s="304"/>
      <c r="F54" s="304"/>
      <c r="G54" s="304"/>
    </row>
    <row r="55" spans="1:7" ht="15" customHeight="1" x14ac:dyDescent="0.35"/>
    <row r="56" spans="1:7" ht="15" customHeight="1" x14ac:dyDescent="0.35"/>
    <row r="57" spans="1:7" ht="15" customHeight="1" x14ac:dyDescent="0.35"/>
    <row r="58" spans="1:7" ht="15" customHeight="1" x14ac:dyDescent="0.35"/>
    <row r="59" spans="1:7" ht="15" customHeight="1" x14ac:dyDescent="0.35"/>
    <row r="60" spans="1:7" ht="15" customHeight="1" x14ac:dyDescent="0.35"/>
    <row r="61" spans="1:7" ht="15" customHeight="1" x14ac:dyDescent="0.35"/>
    <row r="62" spans="1:7" ht="15" customHeight="1" x14ac:dyDescent="0.35"/>
    <row r="63" spans="1:7" ht="15" customHeight="1" x14ac:dyDescent="0.35"/>
    <row r="64" spans="1:7" ht="15" customHeight="1" x14ac:dyDescent="0.35"/>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77"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26DBC-411A-4D87-93CC-92943ECD73D2}">
  <sheetPr>
    <tabColor theme="8"/>
    <pageSetUpPr fitToPage="1"/>
  </sheetPr>
  <dimension ref="A1:G64"/>
  <sheetViews>
    <sheetView topLeftCell="A13" workbookViewId="0">
      <selection activeCell="D14" sqref="D14:D28"/>
    </sheetView>
  </sheetViews>
  <sheetFormatPr defaultRowHeight="14.5" x14ac:dyDescent="0.35"/>
  <cols>
    <col min="1" max="1" width="8.7265625" style="326"/>
    <col min="2" max="2" width="53.26953125" style="326" customWidth="1"/>
    <col min="3" max="3" width="8.7265625" style="326"/>
    <col min="4" max="4" width="11.81640625" style="326" customWidth="1"/>
    <col min="5" max="5" width="11.54296875" style="326" customWidth="1"/>
    <col min="6" max="16384" width="8.7265625" style="326"/>
  </cols>
  <sheetData>
    <row r="1" spans="1:7" ht="15" customHeight="1" x14ac:dyDescent="0.35">
      <c r="A1" s="325" t="s">
        <v>71</v>
      </c>
      <c r="B1" s="325"/>
      <c r="C1" s="325"/>
      <c r="D1" s="325"/>
      <c r="E1" s="325"/>
      <c r="F1" s="325"/>
      <c r="G1" s="325"/>
    </row>
    <row r="2" spans="1:7" ht="27.75" customHeight="1" thickBot="1" x14ac:dyDescent="0.4">
      <c r="A2" s="327" t="s">
        <v>4</v>
      </c>
      <c r="B2" s="328"/>
      <c r="C2" s="329" t="s">
        <v>5</v>
      </c>
      <c r="D2" s="329" t="s">
        <v>1</v>
      </c>
      <c r="E2" s="330" t="s">
        <v>11</v>
      </c>
      <c r="F2" s="329" t="s">
        <v>2</v>
      </c>
      <c r="G2" s="329" t="s">
        <v>3</v>
      </c>
    </row>
    <row r="3" spans="1:7" ht="15" customHeight="1" thickBot="1" x14ac:dyDescent="0.4">
      <c r="A3" s="331" t="s">
        <v>17</v>
      </c>
      <c r="B3" s="332" t="s">
        <v>68</v>
      </c>
      <c r="C3" s="333"/>
      <c r="D3" s="334">
        <f>(D10-D9)*D13</f>
        <v>0</v>
      </c>
      <c r="E3" s="334">
        <f>(E10-E9)*E13</f>
        <v>0</v>
      </c>
      <c r="F3" s="334">
        <f>(F10-F9)*F13</f>
        <v>0</v>
      </c>
      <c r="G3" s="335">
        <f>(G10-G9)*G13</f>
        <v>0</v>
      </c>
    </row>
    <row r="4" spans="1:7" ht="15" customHeight="1" x14ac:dyDescent="0.35">
      <c r="A4" s="336"/>
      <c r="B4" s="337" t="s">
        <v>13</v>
      </c>
      <c r="C4" s="338" t="s">
        <v>6</v>
      </c>
      <c r="D4" s="339">
        <v>29</v>
      </c>
      <c r="E4" s="340"/>
      <c r="F4" s="339"/>
      <c r="G4" s="341"/>
    </row>
    <row r="5" spans="1:7" ht="15" customHeight="1" x14ac:dyDescent="0.35">
      <c r="A5" s="342"/>
      <c r="B5" s="343" t="s">
        <v>65</v>
      </c>
      <c r="C5" s="338"/>
      <c r="D5" s="344">
        <v>10819</v>
      </c>
      <c r="E5" s="344"/>
      <c r="F5" s="344"/>
      <c r="G5" s="345"/>
    </row>
    <row r="6" spans="1:7" ht="15" customHeight="1" x14ac:dyDescent="0.35">
      <c r="A6" s="342"/>
      <c r="B6" s="343" t="s">
        <v>66</v>
      </c>
      <c r="C6" s="338"/>
      <c r="D6" s="344">
        <v>10819</v>
      </c>
      <c r="E6" s="344">
        <f>E5+E7-E8</f>
        <v>0</v>
      </c>
      <c r="F6" s="344">
        <f>F5+F7-F8</f>
        <v>0</v>
      </c>
      <c r="G6" s="345">
        <f>G5+G7-G8</f>
        <v>0</v>
      </c>
    </row>
    <row r="7" spans="1:7" ht="15" customHeight="1" x14ac:dyDescent="0.35">
      <c r="A7" s="342"/>
      <c r="B7" s="346" t="s">
        <v>61</v>
      </c>
      <c r="C7" s="338"/>
      <c r="D7" s="344"/>
      <c r="E7" s="344"/>
      <c r="F7" s="344"/>
      <c r="G7" s="345"/>
    </row>
    <row r="8" spans="1:7" ht="15" customHeight="1" x14ac:dyDescent="0.35">
      <c r="A8" s="342"/>
      <c r="B8" s="346" t="s">
        <v>62</v>
      </c>
      <c r="C8" s="347"/>
      <c r="D8" s="344"/>
      <c r="E8" s="344"/>
      <c r="F8" s="344"/>
      <c r="G8" s="345"/>
    </row>
    <row r="9" spans="1:7" ht="15" customHeight="1" x14ac:dyDescent="0.35">
      <c r="A9" s="342"/>
      <c r="B9" s="343" t="s">
        <v>59</v>
      </c>
      <c r="C9" s="348" t="s">
        <v>8</v>
      </c>
      <c r="D9" s="344">
        <v>97824.1</v>
      </c>
      <c r="E9" s="344"/>
      <c r="F9" s="344"/>
      <c r="G9" s="345"/>
    </row>
    <row r="10" spans="1:7" ht="15" customHeight="1" x14ac:dyDescent="0.35">
      <c r="A10" s="342"/>
      <c r="B10" s="343" t="s">
        <v>67</v>
      </c>
      <c r="C10" s="349"/>
      <c r="D10" s="344">
        <f>D9+D11-D12</f>
        <v>97824.1</v>
      </c>
      <c r="E10" s="344">
        <f>E9+E11-E12</f>
        <v>0</v>
      </c>
      <c r="F10" s="344">
        <f>F9+F11-F12</f>
        <v>0</v>
      </c>
      <c r="G10" s="345">
        <f>G9+G11-G12</f>
        <v>0</v>
      </c>
    </row>
    <row r="11" spans="1:7" ht="15" customHeight="1" x14ac:dyDescent="0.35">
      <c r="A11" s="342"/>
      <c r="B11" s="350" t="s">
        <v>63</v>
      </c>
      <c r="C11" s="349"/>
      <c r="D11" s="344"/>
      <c r="E11" s="344"/>
      <c r="F11" s="344"/>
      <c r="G11" s="345"/>
    </row>
    <row r="12" spans="1:7" ht="15" customHeight="1" x14ac:dyDescent="0.35">
      <c r="A12" s="351"/>
      <c r="B12" s="350" t="s">
        <v>64</v>
      </c>
      <c r="C12" s="352"/>
      <c r="D12" s="344"/>
      <c r="E12" s="344"/>
      <c r="F12" s="344"/>
      <c r="G12" s="345"/>
    </row>
    <row r="13" spans="1:7" ht="15" customHeight="1" thickBot="1" x14ac:dyDescent="0.4">
      <c r="A13" s="353"/>
      <c r="B13" s="354" t="s">
        <v>60</v>
      </c>
      <c r="C13" s="355" t="s">
        <v>9</v>
      </c>
      <c r="D13" s="356">
        <v>1.7283999999999999</v>
      </c>
      <c r="E13" s="356"/>
      <c r="F13" s="356"/>
      <c r="G13" s="357"/>
    </row>
    <row r="14" spans="1:7" ht="15" customHeight="1" thickBot="1" x14ac:dyDescent="0.4">
      <c r="A14" s="358" t="s">
        <v>18</v>
      </c>
      <c r="B14" s="359" t="s">
        <v>58</v>
      </c>
      <c r="C14" s="360"/>
      <c r="D14" s="361">
        <f>SUM(D16*D23,D17*D24,D18*D25,D19*D26,D20*D27,D21*D28)</f>
        <v>126.79754</v>
      </c>
      <c r="E14" s="361">
        <f>SUM(E16*E23,E17*E24,E18*E25,E19*E26,E20*E27,E21*E28)</f>
        <v>0</v>
      </c>
      <c r="F14" s="361">
        <f>SUM(F16*F23,F17*F24,F18*F25,F19*F26,F20*F27,F21*F28)</f>
        <v>0</v>
      </c>
      <c r="G14" s="362">
        <f>SUM(G16*G23,G17*G24,G18*G25,G19*G26,G20*G27,G21*G28)</f>
        <v>0</v>
      </c>
    </row>
    <row r="15" spans="1:7" ht="15" customHeight="1" x14ac:dyDescent="0.35">
      <c r="A15" s="363"/>
      <c r="B15" s="364" t="s">
        <v>56</v>
      </c>
      <c r="C15" s="365" t="s">
        <v>30</v>
      </c>
      <c r="D15" s="366"/>
      <c r="E15" s="366"/>
      <c r="F15" s="366"/>
      <c r="G15" s="367"/>
    </row>
    <row r="16" spans="1:7" ht="15" customHeight="1" x14ac:dyDescent="0.35">
      <c r="A16" s="368"/>
      <c r="B16" s="369" t="s">
        <v>0</v>
      </c>
      <c r="C16" s="365"/>
      <c r="D16" s="370">
        <v>12</v>
      </c>
      <c r="E16" s="370"/>
      <c r="F16" s="370"/>
      <c r="G16" s="371"/>
    </row>
    <row r="17" spans="1:7" ht="15" customHeight="1" x14ac:dyDescent="0.35">
      <c r="A17" s="368"/>
      <c r="B17" s="369" t="s">
        <v>14</v>
      </c>
      <c r="C17" s="365"/>
      <c r="D17" s="370">
        <v>721</v>
      </c>
      <c r="E17" s="370"/>
      <c r="F17" s="370"/>
      <c r="G17" s="371"/>
    </row>
    <row r="18" spans="1:7" ht="15" customHeight="1" x14ac:dyDescent="0.35">
      <c r="A18" s="368"/>
      <c r="B18" s="372" t="s">
        <v>20</v>
      </c>
      <c r="C18" s="365"/>
      <c r="D18" s="370">
        <v>0</v>
      </c>
      <c r="E18" s="370"/>
      <c r="F18" s="370"/>
      <c r="G18" s="371"/>
    </row>
    <row r="19" spans="1:7" ht="15" customHeight="1" x14ac:dyDescent="0.35">
      <c r="A19" s="368"/>
      <c r="B19" s="369" t="s">
        <v>12</v>
      </c>
      <c r="C19" s="365"/>
      <c r="D19" s="370">
        <v>23</v>
      </c>
      <c r="E19" s="370"/>
      <c r="F19" s="370"/>
      <c r="G19" s="371"/>
    </row>
    <row r="20" spans="1:7" ht="15" customHeight="1" x14ac:dyDescent="0.35">
      <c r="A20" s="368"/>
      <c r="B20" s="372" t="s">
        <v>26</v>
      </c>
      <c r="C20" s="365"/>
      <c r="D20" s="370"/>
      <c r="E20" s="370"/>
      <c r="F20" s="370"/>
      <c r="G20" s="371"/>
    </row>
    <row r="21" spans="1:7" ht="15" customHeight="1" thickBot="1" x14ac:dyDescent="0.4">
      <c r="A21" s="368"/>
      <c r="B21" s="373" t="s">
        <v>143</v>
      </c>
      <c r="C21" s="374"/>
      <c r="D21" s="375">
        <v>200</v>
      </c>
      <c r="E21" s="375"/>
      <c r="F21" s="375"/>
      <c r="G21" s="376"/>
    </row>
    <row r="22" spans="1:7" ht="15" customHeight="1" x14ac:dyDescent="0.35">
      <c r="A22" s="368"/>
      <c r="B22" s="377" t="s">
        <v>57</v>
      </c>
      <c r="C22" s="378" t="s">
        <v>43</v>
      </c>
      <c r="D22" s="379"/>
      <c r="E22" s="379"/>
      <c r="F22" s="379"/>
      <c r="G22" s="380"/>
    </row>
    <row r="23" spans="1:7" ht="15" customHeight="1" x14ac:dyDescent="0.35">
      <c r="A23" s="368"/>
      <c r="B23" s="369" t="s">
        <v>0</v>
      </c>
      <c r="C23" s="365"/>
      <c r="D23" s="370">
        <v>1.22</v>
      </c>
      <c r="E23" s="370"/>
      <c r="F23" s="370"/>
      <c r="G23" s="371"/>
    </row>
    <row r="24" spans="1:7" ht="15" customHeight="1" x14ac:dyDescent="0.35">
      <c r="A24" s="368"/>
      <c r="B24" s="369" t="s">
        <v>14</v>
      </c>
      <c r="C24" s="365"/>
      <c r="D24" s="370">
        <v>8.4339999999999998E-2</v>
      </c>
      <c r="E24" s="370"/>
      <c r="F24" s="370"/>
      <c r="G24" s="371"/>
    </row>
    <row r="25" spans="1:7" ht="15" customHeight="1" x14ac:dyDescent="0.35">
      <c r="A25" s="368"/>
      <c r="B25" s="372" t="s">
        <v>20</v>
      </c>
      <c r="C25" s="365"/>
      <c r="D25" s="370"/>
      <c r="E25" s="370"/>
      <c r="F25" s="370"/>
      <c r="G25" s="371"/>
    </row>
    <row r="26" spans="1:7" ht="15" customHeight="1" x14ac:dyDescent="0.35">
      <c r="A26" s="368"/>
      <c r="B26" s="372" t="s">
        <v>25</v>
      </c>
      <c r="C26" s="365"/>
      <c r="D26" s="370">
        <v>1.5107999999999999</v>
      </c>
      <c r="E26" s="370"/>
      <c r="F26" s="370"/>
      <c r="G26" s="371"/>
    </row>
    <row r="27" spans="1:7" ht="15" customHeight="1" x14ac:dyDescent="0.35">
      <c r="A27" s="368"/>
      <c r="B27" s="372" t="s">
        <v>27</v>
      </c>
      <c r="C27" s="365"/>
      <c r="D27" s="370"/>
      <c r="E27" s="370"/>
      <c r="F27" s="370"/>
      <c r="G27" s="371"/>
    </row>
    <row r="28" spans="1:7" ht="15" customHeight="1" thickBot="1" x14ac:dyDescent="0.4">
      <c r="A28" s="381"/>
      <c r="B28" s="373" t="s">
        <v>144</v>
      </c>
      <c r="C28" s="374"/>
      <c r="D28" s="375">
        <v>8.3000000000000004E-2</v>
      </c>
      <c r="E28" s="375"/>
      <c r="F28" s="375"/>
      <c r="G28" s="376"/>
    </row>
    <row r="29" spans="1:7" ht="15" customHeight="1" x14ac:dyDescent="0.35">
      <c r="A29" s="382" t="s">
        <v>44</v>
      </c>
      <c r="B29" s="383" t="s">
        <v>70</v>
      </c>
      <c r="C29" s="384"/>
      <c r="D29" s="385">
        <f>((D32/D33)-(D30/D31))*D31</f>
        <v>-9368.8470958057769</v>
      </c>
      <c r="E29" s="385"/>
      <c r="F29" s="385"/>
      <c r="G29" s="386"/>
    </row>
    <row r="30" spans="1:7" ht="15" customHeight="1" x14ac:dyDescent="0.35">
      <c r="A30" s="387"/>
      <c r="B30" s="388" t="s">
        <v>53</v>
      </c>
      <c r="C30" s="389" t="s">
        <v>47</v>
      </c>
      <c r="D30" s="390">
        <v>27438.28</v>
      </c>
      <c r="E30" s="391"/>
      <c r="F30" s="392"/>
      <c r="G30" s="393"/>
    </row>
    <row r="31" spans="1:7" ht="15" customHeight="1" x14ac:dyDescent="0.35">
      <c r="A31" s="394"/>
      <c r="B31" s="388" t="s">
        <v>69</v>
      </c>
      <c r="C31" s="389" t="s">
        <v>8</v>
      </c>
      <c r="D31" s="390">
        <v>97824.1</v>
      </c>
      <c r="E31" s="392"/>
      <c r="F31" s="392"/>
      <c r="G31" s="393"/>
    </row>
    <row r="32" spans="1:7" ht="15" customHeight="1" x14ac:dyDescent="0.35">
      <c r="A32" s="387"/>
      <c r="B32" s="388" t="s">
        <v>54</v>
      </c>
      <c r="C32" s="389" t="s">
        <v>47</v>
      </c>
      <c r="D32" s="390">
        <v>18717.02</v>
      </c>
      <c r="E32" s="392"/>
      <c r="F32" s="392"/>
      <c r="G32" s="393"/>
    </row>
    <row r="33" spans="1:7" ht="15" customHeight="1" thickBot="1" x14ac:dyDescent="0.4">
      <c r="A33" s="394"/>
      <c r="B33" s="395" t="s">
        <v>55</v>
      </c>
      <c r="C33" s="396" t="s">
        <v>8</v>
      </c>
      <c r="D33" s="397">
        <v>101330</v>
      </c>
      <c r="E33" s="398"/>
      <c r="F33" s="398"/>
      <c r="G33" s="399"/>
    </row>
    <row r="34" spans="1:7" ht="15" customHeight="1" x14ac:dyDescent="0.35">
      <c r="A34" s="400"/>
      <c r="B34" s="400"/>
      <c r="C34" s="400"/>
      <c r="D34" s="400"/>
      <c r="E34" s="400"/>
      <c r="F34" s="400"/>
      <c r="G34" s="400"/>
    </row>
    <row r="35" spans="1:7" ht="15" customHeight="1" x14ac:dyDescent="0.35">
      <c r="A35" s="400"/>
      <c r="B35" s="400"/>
      <c r="C35" s="400"/>
      <c r="D35" s="400"/>
      <c r="E35" s="400"/>
      <c r="F35" s="400"/>
      <c r="G35" s="400"/>
    </row>
    <row r="36" spans="1:7" ht="15" customHeight="1" thickBot="1" x14ac:dyDescent="0.4">
      <c r="A36" s="400"/>
      <c r="B36" s="401" t="s">
        <v>72</v>
      </c>
      <c r="C36" s="402"/>
      <c r="D36" s="402"/>
      <c r="E36" s="402"/>
      <c r="F36" s="402"/>
      <c r="G36" s="402"/>
    </row>
    <row r="37" spans="1:7" ht="15" customHeight="1" thickTop="1" x14ac:dyDescent="0.35">
      <c r="A37" s="400"/>
      <c r="B37" s="400"/>
      <c r="C37" s="400"/>
      <c r="D37" s="400"/>
      <c r="E37" s="400"/>
      <c r="F37" s="400"/>
      <c r="G37" s="400"/>
    </row>
    <row r="38" spans="1:7" ht="15" customHeight="1" x14ac:dyDescent="0.35">
      <c r="A38" s="400"/>
      <c r="B38" s="400"/>
      <c r="C38" s="400"/>
      <c r="D38" s="400"/>
      <c r="E38" s="400"/>
      <c r="F38" s="400"/>
      <c r="G38" s="400"/>
    </row>
    <row r="39" spans="1:7" ht="15" customHeight="1" x14ac:dyDescent="0.35">
      <c r="A39" s="400" t="s">
        <v>10</v>
      </c>
      <c r="B39" s="400"/>
      <c r="C39" s="400"/>
      <c r="D39" s="400"/>
      <c r="E39" s="400"/>
      <c r="F39" s="400"/>
      <c r="G39" s="400"/>
    </row>
    <row r="40" spans="1:7" ht="15" customHeight="1" x14ac:dyDescent="0.35">
      <c r="A40" s="403" t="s">
        <v>32</v>
      </c>
      <c r="B40" s="403"/>
      <c r="C40" s="403"/>
      <c r="D40" s="403"/>
      <c r="E40" s="403"/>
      <c r="F40" s="403"/>
      <c r="G40" s="403"/>
    </row>
    <row r="41" spans="1:7" ht="15" customHeight="1" x14ac:dyDescent="0.35">
      <c r="A41" s="404" t="s">
        <v>31</v>
      </c>
      <c r="B41" s="404"/>
      <c r="C41" s="404"/>
      <c r="D41" s="404"/>
      <c r="E41" s="404"/>
      <c r="F41" s="404"/>
      <c r="G41" s="404"/>
    </row>
    <row r="42" spans="1:7" ht="15" customHeight="1" x14ac:dyDescent="0.35">
      <c r="A42" s="405" t="s">
        <v>19</v>
      </c>
      <c r="B42" s="405"/>
      <c r="C42" s="405"/>
      <c r="D42" s="405"/>
      <c r="E42" s="405"/>
      <c r="F42" s="405"/>
      <c r="G42" s="405"/>
    </row>
    <row r="43" spans="1:7" ht="15" customHeight="1" x14ac:dyDescent="0.35">
      <c r="A43" s="403" t="s">
        <v>22</v>
      </c>
      <c r="B43" s="403"/>
      <c r="C43" s="403"/>
      <c r="D43" s="403"/>
      <c r="E43" s="403"/>
      <c r="F43" s="403"/>
      <c r="G43" s="403"/>
    </row>
    <row r="44" spans="1:7" ht="15" customHeight="1" x14ac:dyDescent="0.35">
      <c r="A44" s="403" t="s">
        <v>48</v>
      </c>
      <c r="B44" s="403"/>
      <c r="C44" s="403"/>
      <c r="D44" s="403"/>
      <c r="E44" s="403"/>
      <c r="F44" s="403"/>
      <c r="G44" s="403"/>
    </row>
    <row r="45" spans="1:7" ht="15" customHeight="1" x14ac:dyDescent="0.35">
      <c r="A45" s="404"/>
      <c r="B45" s="404"/>
      <c r="C45" s="404"/>
      <c r="D45" s="404"/>
      <c r="E45" s="404"/>
      <c r="F45" s="404"/>
      <c r="G45" s="404"/>
    </row>
    <row r="46" spans="1:7" ht="15" customHeight="1" x14ac:dyDescent="0.35">
      <c r="A46" s="406" t="s">
        <v>21</v>
      </c>
      <c r="B46" s="404"/>
      <c r="C46" s="404"/>
      <c r="D46" s="404"/>
      <c r="E46" s="404"/>
      <c r="F46" s="404"/>
      <c r="G46" s="404"/>
    </row>
    <row r="47" spans="1:7" ht="15" customHeight="1" x14ac:dyDescent="0.35">
      <c r="A47" s="403" t="s">
        <v>49</v>
      </c>
      <c r="B47" s="403"/>
      <c r="C47" s="403"/>
      <c r="D47" s="403"/>
      <c r="E47" s="403"/>
      <c r="F47" s="403"/>
      <c r="G47" s="403"/>
    </row>
    <row r="48" spans="1:7" ht="15" customHeight="1" x14ac:dyDescent="0.35">
      <c r="A48" s="403" t="s">
        <v>23</v>
      </c>
      <c r="B48" s="403"/>
      <c r="C48" s="403"/>
      <c r="D48" s="403"/>
      <c r="E48" s="403"/>
      <c r="F48" s="403"/>
      <c r="G48" s="403"/>
    </row>
    <row r="49" spans="1:7" ht="15" customHeight="1" x14ac:dyDescent="0.35">
      <c r="A49" s="403" t="s">
        <v>28</v>
      </c>
      <c r="B49" s="403"/>
      <c r="C49" s="403"/>
      <c r="D49" s="403"/>
      <c r="E49" s="403"/>
      <c r="F49" s="403"/>
      <c r="G49" s="403"/>
    </row>
    <row r="50" spans="1:7" ht="15" customHeight="1" x14ac:dyDescent="0.35">
      <c r="A50" s="403" t="s">
        <v>50</v>
      </c>
      <c r="B50" s="403"/>
      <c r="C50" s="403"/>
      <c r="D50" s="403"/>
      <c r="E50" s="403"/>
      <c r="F50" s="403"/>
      <c r="G50" s="403"/>
    </row>
    <row r="51" spans="1:7" ht="15" customHeight="1" x14ac:dyDescent="0.35">
      <c r="A51" s="403" t="s">
        <v>24</v>
      </c>
      <c r="B51" s="403"/>
      <c r="C51" s="403"/>
      <c r="D51" s="403"/>
      <c r="E51" s="403"/>
      <c r="F51" s="403"/>
      <c r="G51" s="403"/>
    </row>
    <row r="52" spans="1:7" ht="15" customHeight="1" x14ac:dyDescent="0.35">
      <c r="A52" s="407" t="s">
        <v>29</v>
      </c>
      <c r="B52" s="407"/>
      <c r="C52" s="407"/>
      <c r="D52" s="407"/>
      <c r="E52" s="407"/>
      <c r="F52" s="407"/>
      <c r="G52" s="407"/>
    </row>
    <row r="53" spans="1:7" ht="15" customHeight="1" x14ac:dyDescent="0.35">
      <c r="A53" s="403" t="s">
        <v>51</v>
      </c>
      <c r="B53" s="403"/>
      <c r="C53" s="403"/>
      <c r="D53" s="403"/>
      <c r="E53" s="403"/>
      <c r="F53" s="403"/>
      <c r="G53" s="403"/>
    </row>
    <row r="54" spans="1:7" ht="15" customHeight="1" x14ac:dyDescent="0.35">
      <c r="A54" s="403" t="s">
        <v>52</v>
      </c>
      <c r="B54" s="403"/>
      <c r="C54" s="403"/>
      <c r="D54" s="403"/>
      <c r="E54" s="403"/>
      <c r="F54" s="403"/>
      <c r="G54" s="403"/>
    </row>
    <row r="55" spans="1:7" ht="15" customHeight="1" x14ac:dyDescent="0.35"/>
    <row r="56" spans="1:7" ht="15" customHeight="1" x14ac:dyDescent="0.35"/>
    <row r="57" spans="1:7" ht="15" customHeight="1" x14ac:dyDescent="0.35"/>
    <row r="58" spans="1:7" ht="15" customHeight="1" x14ac:dyDescent="0.35"/>
    <row r="59" spans="1:7" ht="15" customHeight="1" x14ac:dyDescent="0.35"/>
    <row r="60" spans="1:7" ht="15" customHeight="1" x14ac:dyDescent="0.35"/>
    <row r="61" spans="1:7" ht="15" customHeight="1" x14ac:dyDescent="0.35"/>
    <row r="62" spans="1:7" ht="15" customHeight="1" x14ac:dyDescent="0.35"/>
    <row r="63" spans="1:7" ht="15" customHeight="1" x14ac:dyDescent="0.35"/>
    <row r="64" spans="1:7" ht="15" customHeight="1" x14ac:dyDescent="0.35"/>
  </sheetData>
  <mergeCells count="21">
    <mergeCell ref="A53:G53"/>
    <mergeCell ref="A54:G54"/>
    <mergeCell ref="A47:G47"/>
    <mergeCell ref="A48:G48"/>
    <mergeCell ref="A49:G49"/>
    <mergeCell ref="A50:G50"/>
    <mergeCell ref="A51:G51"/>
    <mergeCell ref="A52:G52"/>
    <mergeCell ref="A30:A31"/>
    <mergeCell ref="A32:A33"/>
    <mergeCell ref="A40:G40"/>
    <mergeCell ref="A42:G42"/>
    <mergeCell ref="A43:G43"/>
    <mergeCell ref="A44:G44"/>
    <mergeCell ref="A1:G1"/>
    <mergeCell ref="A4:A12"/>
    <mergeCell ref="C4:C8"/>
    <mergeCell ref="C9:C12"/>
    <mergeCell ref="A15:A28"/>
    <mergeCell ref="C15:C21"/>
    <mergeCell ref="C22:C28"/>
  </mergeCells>
  <pageMargins left="0.7" right="0.7" top="0.75" bottom="0.75" header="0.3" footer="0.3"/>
  <pageSetup paperSize="9" scale="77"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3FDCA-292D-4B08-8004-0F66DA16CB87}">
  <sheetPr codeName="Sheet14">
    <tabColor theme="8"/>
    <pageSetUpPr fitToPage="1"/>
  </sheetPr>
  <dimension ref="A1:G57"/>
  <sheetViews>
    <sheetView topLeftCell="A16" workbookViewId="0">
      <selection activeCell="K11" sqref="K11"/>
    </sheetView>
  </sheetViews>
  <sheetFormatPr defaultRowHeight="14.5" x14ac:dyDescent="0.35"/>
  <cols>
    <col min="1" max="1" width="12.453125" style="192" customWidth="1"/>
    <col min="2" max="2" width="36.1796875" style="192" customWidth="1"/>
    <col min="3" max="3" width="8.7265625" style="192"/>
    <col min="4" max="4" width="9.453125" style="192" bestFit="1" customWidth="1"/>
    <col min="5" max="16384" width="8.7265625" style="192"/>
  </cols>
  <sheetData>
    <row r="1" spans="1:7" ht="38.25" customHeight="1" x14ac:dyDescent="0.35">
      <c r="A1" s="306" t="s">
        <v>71</v>
      </c>
      <c r="B1" s="306"/>
      <c r="C1" s="306"/>
      <c r="D1" s="306"/>
      <c r="E1" s="306"/>
      <c r="F1" s="306"/>
      <c r="G1" s="306"/>
    </row>
    <row r="2" spans="1:7" ht="42.5" thickBot="1" x14ac:dyDescent="0.4">
      <c r="A2" s="193" t="s">
        <v>4</v>
      </c>
      <c r="B2" s="194"/>
      <c r="C2" s="195" t="s">
        <v>5</v>
      </c>
      <c r="D2" s="195" t="s">
        <v>1</v>
      </c>
      <c r="E2" s="196" t="s">
        <v>11</v>
      </c>
      <c r="F2" s="195" t="s">
        <v>2</v>
      </c>
      <c r="G2" s="195" t="s">
        <v>3</v>
      </c>
    </row>
    <row r="3" spans="1:7" ht="15" customHeight="1" thickBot="1" x14ac:dyDescent="0.4">
      <c r="A3" s="197" t="s">
        <v>17</v>
      </c>
      <c r="B3" s="198" t="s">
        <v>68</v>
      </c>
      <c r="C3" s="199"/>
      <c r="D3" s="200">
        <f>(D10-D9)*D13</f>
        <v>0</v>
      </c>
      <c r="E3" s="200">
        <f>(E10-E9)*E13</f>
        <v>0</v>
      </c>
      <c r="F3" s="200">
        <f>(F10-F9)*F13</f>
        <v>0</v>
      </c>
      <c r="G3" s="201">
        <f>(G10-G9)*G13</f>
        <v>0</v>
      </c>
    </row>
    <row r="4" spans="1:7" ht="15" customHeight="1" x14ac:dyDescent="0.35">
      <c r="A4" s="307"/>
      <c r="B4" s="202" t="s">
        <v>13</v>
      </c>
      <c r="C4" s="310" t="s">
        <v>6</v>
      </c>
      <c r="D4" s="203">
        <v>29</v>
      </c>
      <c r="E4" s="204"/>
      <c r="F4" s="203"/>
      <c r="G4" s="205"/>
    </row>
    <row r="5" spans="1:7" ht="15" customHeight="1" x14ac:dyDescent="0.35">
      <c r="A5" s="308"/>
      <c r="B5" s="206" t="s">
        <v>65</v>
      </c>
      <c r="C5" s="310"/>
      <c r="D5" s="207">
        <v>11521</v>
      </c>
      <c r="E5" s="207"/>
      <c r="F5" s="207"/>
      <c r="G5" s="208"/>
    </row>
    <row r="6" spans="1:7" ht="15" customHeight="1" x14ac:dyDescent="0.35">
      <c r="A6" s="308"/>
      <c r="B6" s="206" t="s">
        <v>66</v>
      </c>
      <c r="C6" s="310"/>
      <c r="D6" s="207">
        <v>11521</v>
      </c>
      <c r="E6" s="207">
        <f>E5+E7-E8</f>
        <v>0</v>
      </c>
      <c r="F6" s="207">
        <f>F5+F7-F8</f>
        <v>0</v>
      </c>
      <c r="G6" s="208">
        <f>G5+G7-G8</f>
        <v>0</v>
      </c>
    </row>
    <row r="7" spans="1:7" ht="15" customHeight="1" x14ac:dyDescent="0.35">
      <c r="A7" s="308"/>
      <c r="B7" s="209" t="s">
        <v>61</v>
      </c>
      <c r="C7" s="310"/>
      <c r="D7" s="207"/>
      <c r="E7" s="207"/>
      <c r="F7" s="207"/>
      <c r="G7" s="208"/>
    </row>
    <row r="8" spans="1:7" ht="15" customHeight="1" x14ac:dyDescent="0.35">
      <c r="A8" s="308"/>
      <c r="B8" s="209" t="s">
        <v>62</v>
      </c>
      <c r="C8" s="311"/>
      <c r="D8" s="207"/>
      <c r="E8" s="207"/>
      <c r="F8" s="207"/>
      <c r="G8" s="208"/>
    </row>
    <row r="9" spans="1:7" ht="15" customHeight="1" x14ac:dyDescent="0.35">
      <c r="A9" s="308"/>
      <c r="B9" s="206" t="s">
        <v>59</v>
      </c>
      <c r="C9" s="312" t="s">
        <v>8</v>
      </c>
      <c r="D9" s="207">
        <v>103898.7</v>
      </c>
      <c r="E9" s="207"/>
      <c r="F9" s="207"/>
      <c r="G9" s="208"/>
    </row>
    <row r="10" spans="1:7" ht="15" customHeight="1" x14ac:dyDescent="0.35">
      <c r="A10" s="308"/>
      <c r="B10" s="206" t="s">
        <v>67</v>
      </c>
      <c r="C10" s="313"/>
      <c r="D10" s="207">
        <f>D9+D11-D12</f>
        <v>103898.7</v>
      </c>
      <c r="E10" s="207">
        <f>E9+E11-E12</f>
        <v>0</v>
      </c>
      <c r="F10" s="207">
        <f>F9+F11-F12</f>
        <v>0</v>
      </c>
      <c r="G10" s="208">
        <f>G9+G11-G12</f>
        <v>0</v>
      </c>
    </row>
    <row r="11" spans="1:7" ht="15" customHeight="1" x14ac:dyDescent="0.35">
      <c r="A11" s="308"/>
      <c r="B11" s="210" t="s">
        <v>63</v>
      </c>
      <c r="C11" s="313"/>
      <c r="D11" s="207"/>
      <c r="E11" s="207"/>
      <c r="F11" s="207"/>
      <c r="G11" s="208"/>
    </row>
    <row r="12" spans="1:7" ht="15" customHeight="1" x14ac:dyDescent="0.35">
      <c r="A12" s="309"/>
      <c r="B12" s="210" t="s">
        <v>64</v>
      </c>
      <c r="C12" s="314"/>
      <c r="D12" s="207"/>
      <c r="E12" s="207"/>
      <c r="F12" s="207"/>
      <c r="G12" s="208"/>
    </row>
    <row r="13" spans="1:7" ht="15" customHeight="1" thickBot="1" x14ac:dyDescent="0.4">
      <c r="A13" s="211"/>
      <c r="B13" s="212" t="s">
        <v>60</v>
      </c>
      <c r="C13" s="213" t="s">
        <v>9</v>
      </c>
      <c r="D13" s="214">
        <v>1.8009999999999999</v>
      </c>
      <c r="E13" s="214"/>
      <c r="F13" s="214"/>
      <c r="G13" s="215"/>
    </row>
    <row r="14" spans="1:7" ht="43" thickBot="1" x14ac:dyDescent="0.4">
      <c r="A14" s="216" t="s">
        <v>18</v>
      </c>
      <c r="B14" s="217" t="s">
        <v>58</v>
      </c>
      <c r="C14" s="218"/>
      <c r="D14" s="219">
        <f>SUM(D16*D23,D17*D24,D18*D25,D19*D26,D20*D27,D21*D28)</f>
        <v>169.05628000000002</v>
      </c>
      <c r="E14" s="219">
        <f>SUM(E16*E23,E17*E24,E18*E25,E19*E26,E20*E27,E21*E28)</f>
        <v>0</v>
      </c>
      <c r="F14" s="219">
        <f>SUM(F16*F23,F17*F24,F18*F25,F19*F26,F20*F27,F21*F28)</f>
        <v>0</v>
      </c>
      <c r="G14" s="220">
        <f>SUM(G16*G23,G17*G24,G18*G25,G19*G26,G20*G27,G21*G28)</f>
        <v>0</v>
      </c>
    </row>
    <row r="15" spans="1:7" ht="15" customHeight="1" x14ac:dyDescent="0.35">
      <c r="A15" s="315"/>
      <c r="B15" s="221" t="s">
        <v>56</v>
      </c>
      <c r="C15" s="318" t="s">
        <v>30</v>
      </c>
      <c r="D15" s="222"/>
      <c r="E15" s="222"/>
      <c r="F15" s="222"/>
      <c r="G15" s="223"/>
    </row>
    <row r="16" spans="1:7" ht="15" customHeight="1" x14ac:dyDescent="0.35">
      <c r="A16" s="316"/>
      <c r="B16" s="224" t="s">
        <v>0</v>
      </c>
      <c r="C16" s="318"/>
      <c r="D16" s="225">
        <v>8</v>
      </c>
      <c r="E16" s="225"/>
      <c r="F16" s="225"/>
      <c r="G16" s="226"/>
    </row>
    <row r="17" spans="1:7" ht="15" customHeight="1" x14ac:dyDescent="0.35">
      <c r="A17" s="316"/>
      <c r="B17" s="224" t="s">
        <v>14</v>
      </c>
      <c r="C17" s="318"/>
      <c r="D17" s="225">
        <v>749</v>
      </c>
      <c r="E17" s="225"/>
      <c r="F17" s="225"/>
      <c r="G17" s="226"/>
    </row>
    <row r="18" spans="1:7" ht="15" customHeight="1" x14ac:dyDescent="0.35">
      <c r="A18" s="316"/>
      <c r="B18" s="227" t="s">
        <v>20</v>
      </c>
      <c r="C18" s="318"/>
      <c r="D18" s="225">
        <v>0</v>
      </c>
      <c r="E18" s="225"/>
      <c r="F18" s="225"/>
      <c r="G18" s="226"/>
    </row>
    <row r="19" spans="1:7" ht="15" customHeight="1" x14ac:dyDescent="0.35">
      <c r="A19" s="316"/>
      <c r="B19" s="224" t="s">
        <v>12</v>
      </c>
      <c r="C19" s="318"/>
      <c r="D19" s="225">
        <v>36</v>
      </c>
      <c r="E19" s="225"/>
      <c r="F19" s="225"/>
      <c r="G19" s="226"/>
    </row>
    <row r="20" spans="1:7" ht="15" customHeight="1" x14ac:dyDescent="0.35">
      <c r="A20" s="316"/>
      <c r="B20" s="227" t="s">
        <v>26</v>
      </c>
      <c r="C20" s="318"/>
      <c r="D20" s="225"/>
      <c r="E20" s="225"/>
      <c r="F20" s="225"/>
      <c r="G20" s="226"/>
    </row>
    <row r="21" spans="1:7" ht="15" customHeight="1" thickBot="1" x14ac:dyDescent="0.4">
      <c r="A21" s="316"/>
      <c r="B21" s="228" t="s">
        <v>112</v>
      </c>
      <c r="C21" s="319"/>
      <c r="D21" s="229">
        <v>202</v>
      </c>
      <c r="E21" s="229"/>
      <c r="F21" s="229"/>
      <c r="G21" s="230"/>
    </row>
    <row r="22" spans="1:7" ht="15" customHeight="1" x14ac:dyDescent="0.35">
      <c r="A22" s="316"/>
      <c r="B22" s="231" t="s">
        <v>57</v>
      </c>
      <c r="C22" s="320" t="s">
        <v>43</v>
      </c>
      <c r="D22" s="232"/>
      <c r="E22" s="232"/>
      <c r="F22" s="232"/>
      <c r="G22" s="233"/>
    </row>
    <row r="23" spans="1:7" ht="15" customHeight="1" x14ac:dyDescent="0.35">
      <c r="A23" s="316"/>
      <c r="B23" s="224" t="s">
        <v>0</v>
      </c>
      <c r="C23" s="318"/>
      <c r="D23" s="225">
        <v>1.22</v>
      </c>
      <c r="E23" s="225"/>
      <c r="F23" s="225"/>
      <c r="G23" s="226"/>
    </row>
    <row r="24" spans="1:7" ht="15" customHeight="1" x14ac:dyDescent="0.35">
      <c r="A24" s="316"/>
      <c r="B24" s="224" t="s">
        <v>14</v>
      </c>
      <c r="C24" s="318"/>
      <c r="D24" s="225">
        <v>6.2880000000000005E-2</v>
      </c>
      <c r="E24" s="225"/>
      <c r="F24" s="225"/>
      <c r="G24" s="226"/>
    </row>
    <row r="25" spans="1:7" ht="15" customHeight="1" x14ac:dyDescent="0.35">
      <c r="A25" s="316"/>
      <c r="B25" s="227" t="s">
        <v>20</v>
      </c>
      <c r="C25" s="318"/>
      <c r="D25" s="225"/>
      <c r="E25" s="225"/>
      <c r="F25" s="225"/>
      <c r="G25" s="226"/>
    </row>
    <row r="26" spans="1:7" ht="15" customHeight="1" x14ac:dyDescent="0.35">
      <c r="A26" s="316"/>
      <c r="B26" s="227" t="s">
        <v>25</v>
      </c>
      <c r="C26" s="318"/>
      <c r="D26" s="225">
        <v>1.2666599999999999</v>
      </c>
      <c r="E26" s="225"/>
      <c r="F26" s="225"/>
      <c r="G26" s="226"/>
    </row>
    <row r="27" spans="1:7" ht="15" customHeight="1" x14ac:dyDescent="0.35">
      <c r="A27" s="316"/>
      <c r="B27" s="227" t="s">
        <v>27</v>
      </c>
      <c r="C27" s="318"/>
      <c r="D27" s="225"/>
      <c r="E27" s="225"/>
      <c r="F27" s="225"/>
      <c r="G27" s="226"/>
    </row>
    <row r="28" spans="1:7" ht="15" customHeight="1" thickBot="1" x14ac:dyDescent="0.4">
      <c r="A28" s="317"/>
      <c r="B28" s="228" t="s">
        <v>111</v>
      </c>
      <c r="C28" s="319"/>
      <c r="D28" s="229">
        <v>0.32969999999999999</v>
      </c>
      <c r="E28" s="229"/>
      <c r="F28" s="229"/>
      <c r="G28" s="230"/>
    </row>
    <row r="29" spans="1:7" x14ac:dyDescent="0.35">
      <c r="A29" s="234" t="s">
        <v>44</v>
      </c>
      <c r="B29" s="235" t="s">
        <v>70</v>
      </c>
      <c r="C29" s="236"/>
      <c r="D29" s="237">
        <f>((D32/D33)-(D30/D31))*D31</f>
        <v>-2962.0408985688568</v>
      </c>
      <c r="E29" s="237"/>
      <c r="F29" s="237"/>
      <c r="G29" s="238"/>
    </row>
    <row r="30" spans="1:7" ht="15" customHeight="1" x14ac:dyDescent="0.35">
      <c r="A30" s="321"/>
      <c r="B30" s="239" t="s">
        <v>53</v>
      </c>
      <c r="C30" s="240" t="s">
        <v>47</v>
      </c>
      <c r="D30" s="241">
        <v>21839.89</v>
      </c>
      <c r="E30" s="242"/>
      <c r="F30" s="243"/>
      <c r="G30" s="244"/>
    </row>
    <row r="31" spans="1:7" ht="15" customHeight="1" x14ac:dyDescent="0.35">
      <c r="A31" s="322"/>
      <c r="B31" s="239" t="s">
        <v>69</v>
      </c>
      <c r="C31" s="240" t="s">
        <v>8</v>
      </c>
      <c r="D31" s="241">
        <v>103898.7</v>
      </c>
      <c r="E31" s="243"/>
      <c r="F31" s="243"/>
      <c r="G31" s="244"/>
    </row>
    <row r="32" spans="1:7" ht="15" customHeight="1" x14ac:dyDescent="0.35">
      <c r="A32" s="321"/>
      <c r="B32" s="239" t="s">
        <v>54</v>
      </c>
      <c r="C32" s="240" t="s">
        <v>47</v>
      </c>
      <c r="D32" s="241">
        <v>18818.98</v>
      </c>
      <c r="E32" s="243"/>
      <c r="F32" s="243"/>
      <c r="G32" s="244"/>
    </row>
    <row r="33" spans="1:7" ht="15" customHeight="1" thickBot="1" x14ac:dyDescent="0.4">
      <c r="A33" s="322"/>
      <c r="B33" s="245" t="s">
        <v>55</v>
      </c>
      <c r="C33" s="246" t="s">
        <v>8</v>
      </c>
      <c r="D33" s="247">
        <v>103574.7</v>
      </c>
      <c r="E33" s="248"/>
      <c r="F33" s="248"/>
      <c r="G33" s="249"/>
    </row>
    <row r="34" spans="1:7" ht="15" customHeight="1" x14ac:dyDescent="0.35">
      <c r="A34" s="250"/>
      <c r="B34" s="250"/>
      <c r="C34" s="250"/>
      <c r="D34" s="250"/>
      <c r="E34" s="250"/>
      <c r="F34" s="250"/>
      <c r="G34" s="250"/>
    </row>
    <row r="35" spans="1:7" ht="15" customHeight="1" x14ac:dyDescent="0.35">
      <c r="A35" s="250"/>
      <c r="B35" s="250"/>
      <c r="C35" s="250"/>
      <c r="D35" s="250"/>
      <c r="E35" s="250"/>
      <c r="F35" s="250"/>
      <c r="G35" s="250"/>
    </row>
    <row r="36" spans="1:7" ht="15" customHeight="1" thickBot="1" x14ac:dyDescent="0.4">
      <c r="A36" s="250"/>
      <c r="B36" s="251" t="s">
        <v>72</v>
      </c>
      <c r="C36" s="252"/>
      <c r="D36" s="252"/>
      <c r="E36" s="252"/>
      <c r="F36" s="252"/>
      <c r="G36" s="252"/>
    </row>
    <row r="37" spans="1:7" ht="15" customHeight="1" thickTop="1" x14ac:dyDescent="0.35">
      <c r="A37" s="250"/>
      <c r="B37" s="250"/>
      <c r="C37" s="250"/>
      <c r="D37" s="250"/>
      <c r="E37" s="250"/>
      <c r="F37" s="250"/>
      <c r="G37" s="250"/>
    </row>
    <row r="38" spans="1:7" ht="15" customHeight="1" x14ac:dyDescent="0.35">
      <c r="A38" s="250"/>
      <c r="B38" s="250"/>
      <c r="C38" s="250"/>
      <c r="D38" s="250"/>
      <c r="E38" s="250"/>
      <c r="F38" s="250"/>
      <c r="G38" s="250"/>
    </row>
    <row r="39" spans="1:7" ht="15" customHeight="1" x14ac:dyDescent="0.35">
      <c r="A39" s="250" t="s">
        <v>10</v>
      </c>
      <c r="B39" s="250"/>
      <c r="C39" s="250"/>
      <c r="D39" s="250"/>
      <c r="E39" s="250"/>
      <c r="F39" s="250"/>
      <c r="G39" s="250"/>
    </row>
    <row r="40" spans="1:7" ht="15" customHeight="1" x14ac:dyDescent="0.35">
      <c r="A40" s="304" t="s">
        <v>32</v>
      </c>
      <c r="B40" s="304"/>
      <c r="C40" s="304"/>
      <c r="D40" s="304"/>
      <c r="E40" s="304"/>
      <c r="F40" s="304"/>
      <c r="G40" s="304"/>
    </row>
    <row r="41" spans="1:7" ht="15" customHeight="1" x14ac:dyDescent="0.35">
      <c r="A41" s="253" t="s">
        <v>31</v>
      </c>
      <c r="B41" s="253"/>
      <c r="C41" s="253"/>
      <c r="D41" s="253"/>
      <c r="E41" s="253"/>
      <c r="F41" s="253"/>
      <c r="G41" s="253"/>
    </row>
    <row r="42" spans="1:7" ht="15" customHeight="1" x14ac:dyDescent="0.35">
      <c r="A42" s="323" t="s">
        <v>19</v>
      </c>
      <c r="B42" s="323"/>
      <c r="C42" s="323"/>
      <c r="D42" s="323"/>
      <c r="E42" s="323"/>
      <c r="F42" s="323"/>
      <c r="G42" s="323"/>
    </row>
    <row r="43" spans="1:7" ht="15" customHeight="1" x14ac:dyDescent="0.35">
      <c r="A43" s="304" t="s">
        <v>22</v>
      </c>
      <c r="B43" s="304"/>
      <c r="C43" s="304"/>
      <c r="D43" s="304"/>
      <c r="E43" s="304"/>
      <c r="F43" s="304"/>
      <c r="G43" s="304"/>
    </row>
    <row r="44" spans="1:7" ht="15" customHeight="1" x14ac:dyDescent="0.35">
      <c r="A44" s="304" t="s">
        <v>48</v>
      </c>
      <c r="B44" s="304"/>
      <c r="C44" s="304"/>
      <c r="D44" s="304"/>
      <c r="E44" s="304"/>
      <c r="F44" s="304"/>
      <c r="G44" s="304"/>
    </row>
    <row r="45" spans="1:7" ht="15" customHeight="1" x14ac:dyDescent="0.35">
      <c r="A45" s="253"/>
      <c r="B45" s="253"/>
      <c r="C45" s="253"/>
      <c r="D45" s="253"/>
      <c r="E45" s="253"/>
      <c r="F45" s="253"/>
      <c r="G45" s="253"/>
    </row>
    <row r="46" spans="1:7" ht="15" customHeight="1" x14ac:dyDescent="0.35">
      <c r="A46" s="254" t="s">
        <v>21</v>
      </c>
      <c r="B46" s="253"/>
      <c r="C46" s="253"/>
      <c r="D46" s="253"/>
      <c r="E46" s="253"/>
      <c r="F46" s="253"/>
      <c r="G46" s="253"/>
    </row>
    <row r="47" spans="1:7" ht="15" customHeight="1" x14ac:dyDescent="0.35">
      <c r="A47" s="304" t="s">
        <v>49</v>
      </c>
      <c r="B47" s="304"/>
      <c r="C47" s="304"/>
      <c r="D47" s="304"/>
      <c r="E47" s="304"/>
      <c r="F47" s="304"/>
      <c r="G47" s="304"/>
    </row>
    <row r="48" spans="1:7" ht="15" customHeight="1" x14ac:dyDescent="0.35">
      <c r="A48" s="304" t="s">
        <v>23</v>
      </c>
      <c r="B48" s="304"/>
      <c r="C48" s="304"/>
      <c r="D48" s="304"/>
      <c r="E48" s="304"/>
      <c r="F48" s="304"/>
      <c r="G48" s="304"/>
    </row>
    <row r="49" spans="1:7" ht="15" customHeight="1" x14ac:dyDescent="0.35">
      <c r="A49" s="304" t="s">
        <v>28</v>
      </c>
      <c r="B49" s="304"/>
      <c r="C49" s="304"/>
      <c r="D49" s="304"/>
      <c r="E49" s="304"/>
      <c r="F49" s="304"/>
      <c r="G49" s="304"/>
    </row>
    <row r="50" spans="1:7" ht="15" customHeight="1" x14ac:dyDescent="0.35">
      <c r="A50" s="304" t="s">
        <v>50</v>
      </c>
      <c r="B50" s="304"/>
      <c r="C50" s="304"/>
      <c r="D50" s="304"/>
      <c r="E50" s="304"/>
      <c r="F50" s="304"/>
      <c r="G50" s="304"/>
    </row>
    <row r="51" spans="1:7" ht="15" customHeight="1" x14ac:dyDescent="0.35">
      <c r="A51" s="304" t="s">
        <v>24</v>
      </c>
      <c r="B51" s="304"/>
      <c r="C51" s="304"/>
      <c r="D51" s="304"/>
      <c r="E51" s="304"/>
      <c r="F51" s="304"/>
      <c r="G51" s="304"/>
    </row>
    <row r="52" spans="1:7" ht="15" customHeight="1" x14ac:dyDescent="0.35">
      <c r="A52" s="305" t="s">
        <v>29</v>
      </c>
      <c r="B52" s="305"/>
      <c r="C52" s="305"/>
      <c r="D52" s="305"/>
      <c r="E52" s="305"/>
      <c r="F52" s="305"/>
      <c r="G52" s="305"/>
    </row>
    <row r="53" spans="1:7" ht="15" customHeight="1" x14ac:dyDescent="0.35">
      <c r="A53" s="304" t="s">
        <v>51</v>
      </c>
      <c r="B53" s="304"/>
      <c r="C53" s="304"/>
      <c r="D53" s="304"/>
      <c r="E53" s="304"/>
      <c r="F53" s="304"/>
      <c r="G53" s="304"/>
    </row>
    <row r="54" spans="1:7" ht="15" customHeight="1" x14ac:dyDescent="0.35">
      <c r="A54" s="304" t="s">
        <v>52</v>
      </c>
      <c r="B54" s="304"/>
      <c r="C54" s="304"/>
      <c r="D54" s="304"/>
      <c r="E54" s="304"/>
      <c r="F54" s="304"/>
      <c r="G54" s="304"/>
    </row>
    <row r="55" spans="1:7" ht="15" customHeight="1" x14ac:dyDescent="0.35"/>
    <row r="56" spans="1:7" ht="15" customHeight="1" x14ac:dyDescent="0.35"/>
    <row r="57" spans="1:7" ht="15" customHeight="1" x14ac:dyDescent="0.35"/>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1" right="1" top="1" bottom="1" header="0.5" footer="0.5"/>
  <pageSetup paperSize="9" scale="65"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957F4-CEDB-4178-B663-9C70B3836C3D}">
  <sheetPr>
    <tabColor theme="8"/>
    <pageSetUpPr fitToPage="1"/>
  </sheetPr>
  <dimension ref="A1:G57"/>
  <sheetViews>
    <sheetView topLeftCell="A19" workbookViewId="0">
      <selection activeCell="D29" sqref="D29:D33"/>
    </sheetView>
  </sheetViews>
  <sheetFormatPr defaultRowHeight="14.5" x14ac:dyDescent="0.35"/>
  <cols>
    <col min="1" max="1" width="8.7265625" style="326"/>
    <col min="2" max="2" width="45.81640625" style="326" customWidth="1"/>
    <col min="3" max="3" width="8.7265625" style="326"/>
    <col min="4" max="4" width="12.1796875" style="326" customWidth="1"/>
    <col min="5" max="6" width="8.7265625" style="326"/>
    <col min="7" max="7" width="10.1796875" style="326" customWidth="1"/>
    <col min="8" max="16384" width="8.7265625" style="326"/>
  </cols>
  <sheetData>
    <row r="1" spans="1:7" ht="15" customHeight="1" x14ac:dyDescent="0.35">
      <c r="A1" s="325" t="s">
        <v>71</v>
      </c>
      <c r="B1" s="325"/>
      <c r="C1" s="325"/>
      <c r="D1" s="325"/>
      <c r="E1" s="325"/>
      <c r="F1" s="325"/>
      <c r="G1" s="325"/>
    </row>
    <row r="2" spans="1:7" ht="52.5" customHeight="1" thickBot="1" x14ac:dyDescent="0.4">
      <c r="A2" s="327" t="s">
        <v>4</v>
      </c>
      <c r="B2" s="328"/>
      <c r="C2" s="329" t="s">
        <v>5</v>
      </c>
      <c r="D2" s="329" t="s">
        <v>1</v>
      </c>
      <c r="E2" s="330" t="s">
        <v>11</v>
      </c>
      <c r="F2" s="329" t="s">
        <v>2</v>
      </c>
      <c r="G2" s="329" t="s">
        <v>3</v>
      </c>
    </row>
    <row r="3" spans="1:7" ht="15" customHeight="1" thickBot="1" x14ac:dyDescent="0.4">
      <c r="A3" s="331" t="s">
        <v>17</v>
      </c>
      <c r="B3" s="332" t="s">
        <v>68</v>
      </c>
      <c r="C3" s="333"/>
      <c r="D3" s="334">
        <f>(D10-D9)*D13</f>
        <v>0</v>
      </c>
      <c r="E3" s="334">
        <f>(E10-E9)*E13</f>
        <v>0</v>
      </c>
      <c r="F3" s="334">
        <f>(F10-F9)*F13</f>
        <v>0</v>
      </c>
      <c r="G3" s="335">
        <f>(G10-G9)*G13</f>
        <v>0</v>
      </c>
    </row>
    <row r="4" spans="1:7" ht="15" customHeight="1" x14ac:dyDescent="0.35">
      <c r="A4" s="336"/>
      <c r="B4" s="337" t="s">
        <v>13</v>
      </c>
      <c r="C4" s="338" t="s">
        <v>6</v>
      </c>
      <c r="D4" s="339">
        <v>29</v>
      </c>
      <c r="E4" s="340"/>
      <c r="F4" s="339"/>
      <c r="G4" s="341"/>
    </row>
    <row r="5" spans="1:7" ht="15" customHeight="1" x14ac:dyDescent="0.35">
      <c r="A5" s="342"/>
      <c r="B5" s="343" t="s">
        <v>65</v>
      </c>
      <c r="C5" s="338"/>
      <c r="D5" s="344">
        <v>11521</v>
      </c>
      <c r="E5" s="344"/>
      <c r="F5" s="344"/>
      <c r="G5" s="345"/>
    </row>
    <row r="6" spans="1:7" ht="15" customHeight="1" x14ac:dyDescent="0.35">
      <c r="A6" s="342"/>
      <c r="B6" s="343" t="s">
        <v>66</v>
      </c>
      <c r="C6" s="338"/>
      <c r="D6" s="344">
        <v>11521</v>
      </c>
      <c r="E6" s="344">
        <f>E5+E7-E8</f>
        <v>0</v>
      </c>
      <c r="F6" s="344">
        <f>F5+F7-F8</f>
        <v>0</v>
      </c>
      <c r="G6" s="345">
        <f>G5+G7-G8</f>
        <v>0</v>
      </c>
    </row>
    <row r="7" spans="1:7" ht="15" customHeight="1" x14ac:dyDescent="0.35">
      <c r="A7" s="342"/>
      <c r="B7" s="346" t="s">
        <v>61</v>
      </c>
      <c r="C7" s="338"/>
      <c r="D7" s="344"/>
      <c r="E7" s="344"/>
      <c r="F7" s="344"/>
      <c r="G7" s="345"/>
    </row>
    <row r="8" spans="1:7" ht="15" customHeight="1" x14ac:dyDescent="0.35">
      <c r="A8" s="342"/>
      <c r="B8" s="346" t="s">
        <v>62</v>
      </c>
      <c r="C8" s="347"/>
      <c r="D8" s="344"/>
      <c r="E8" s="344"/>
      <c r="F8" s="344"/>
      <c r="G8" s="345"/>
    </row>
    <row r="9" spans="1:7" ht="15" customHeight="1" x14ac:dyDescent="0.35">
      <c r="A9" s="342"/>
      <c r="B9" s="343" t="s">
        <v>59</v>
      </c>
      <c r="C9" s="348" t="s">
        <v>8</v>
      </c>
      <c r="D9" s="344">
        <v>103939.6</v>
      </c>
      <c r="E9" s="344"/>
      <c r="F9" s="344"/>
      <c r="G9" s="345"/>
    </row>
    <row r="10" spans="1:7" ht="15" customHeight="1" x14ac:dyDescent="0.35">
      <c r="A10" s="342"/>
      <c r="B10" s="343" t="s">
        <v>67</v>
      </c>
      <c r="C10" s="349"/>
      <c r="D10" s="344">
        <f>D9+D11-D12</f>
        <v>103939.6</v>
      </c>
      <c r="E10" s="344">
        <f>E9+E11-E12</f>
        <v>0</v>
      </c>
      <c r="F10" s="344">
        <f>F9+F11-F12</f>
        <v>0</v>
      </c>
      <c r="G10" s="345">
        <f>G9+G11-G12</f>
        <v>0</v>
      </c>
    </row>
    <row r="11" spans="1:7" ht="15" customHeight="1" x14ac:dyDescent="0.35">
      <c r="A11" s="342"/>
      <c r="B11" s="350" t="s">
        <v>63</v>
      </c>
      <c r="C11" s="349"/>
      <c r="D11" s="344"/>
      <c r="E11" s="344"/>
      <c r="F11" s="344"/>
      <c r="G11" s="345"/>
    </row>
    <row r="12" spans="1:7" ht="15" customHeight="1" x14ac:dyDescent="0.35">
      <c r="A12" s="351"/>
      <c r="B12" s="350" t="s">
        <v>64</v>
      </c>
      <c r="C12" s="352"/>
      <c r="D12" s="344"/>
      <c r="E12" s="344"/>
      <c r="F12" s="344"/>
      <c r="G12" s="345"/>
    </row>
    <row r="13" spans="1:7" ht="15" customHeight="1" thickBot="1" x14ac:dyDescent="0.4">
      <c r="A13" s="353"/>
      <c r="B13" s="354" t="s">
        <v>60</v>
      </c>
      <c r="C13" s="355" t="s">
        <v>9</v>
      </c>
      <c r="D13" s="356">
        <v>1.6546000000000001</v>
      </c>
      <c r="E13" s="356"/>
      <c r="F13" s="356"/>
      <c r="G13" s="357"/>
    </row>
    <row r="14" spans="1:7" ht="15" customHeight="1" thickBot="1" x14ac:dyDescent="0.4">
      <c r="A14" s="358" t="s">
        <v>18</v>
      </c>
      <c r="B14" s="359" t="s">
        <v>58</v>
      </c>
      <c r="C14" s="360"/>
      <c r="D14" s="361">
        <f>SUM(D16*D23,D17*D24,D18*D25,D19*D26,D20*D27,D21*D28)</f>
        <v>127.79996850000001</v>
      </c>
      <c r="E14" s="361">
        <f>SUM(E16*E23,E17*E24,E18*E25,E19*E26,E20*E27,E21*E28)</f>
        <v>0</v>
      </c>
      <c r="F14" s="361">
        <f>SUM(F16*F23,F17*F24,F18*F25,F19*F26,F20*F27,F21*F28)</f>
        <v>0</v>
      </c>
      <c r="G14" s="362">
        <f>SUM(G16*G23,G17*G24,G18*G25,G19*G26,G20*G27,G21*G28)</f>
        <v>0</v>
      </c>
    </row>
    <row r="15" spans="1:7" ht="15" customHeight="1" x14ac:dyDescent="0.35">
      <c r="A15" s="363"/>
      <c r="B15" s="364" t="s">
        <v>56</v>
      </c>
      <c r="C15" s="365" t="s">
        <v>30</v>
      </c>
      <c r="D15" s="366"/>
      <c r="E15" s="366"/>
      <c r="F15" s="366"/>
      <c r="G15" s="367"/>
    </row>
    <row r="16" spans="1:7" ht="15" customHeight="1" x14ac:dyDescent="0.35">
      <c r="A16" s="368"/>
      <c r="B16" s="369" t="s">
        <v>0</v>
      </c>
      <c r="C16" s="365"/>
      <c r="D16" s="370">
        <v>12</v>
      </c>
      <c r="E16" s="370"/>
      <c r="F16" s="370"/>
      <c r="G16" s="371"/>
    </row>
    <row r="17" spans="1:7" ht="15" customHeight="1" x14ac:dyDescent="0.35">
      <c r="A17" s="368"/>
      <c r="B17" s="369" t="s">
        <v>14</v>
      </c>
      <c r="C17" s="365"/>
      <c r="D17" s="370">
        <v>919</v>
      </c>
      <c r="E17" s="370"/>
      <c r="F17" s="370"/>
      <c r="G17" s="371"/>
    </row>
    <row r="18" spans="1:7" ht="15" customHeight="1" x14ac:dyDescent="0.35">
      <c r="A18" s="368"/>
      <c r="B18" s="372" t="s">
        <v>20</v>
      </c>
      <c r="C18" s="365"/>
      <c r="D18" s="370">
        <v>0</v>
      </c>
      <c r="E18" s="370"/>
      <c r="F18" s="370"/>
      <c r="G18" s="371"/>
    </row>
    <row r="19" spans="1:7" ht="15" customHeight="1" x14ac:dyDescent="0.35">
      <c r="A19" s="368"/>
      <c r="B19" s="369" t="s">
        <v>12</v>
      </c>
      <c r="C19" s="365"/>
      <c r="D19" s="370">
        <v>23.5</v>
      </c>
      <c r="E19" s="370"/>
      <c r="F19" s="370"/>
      <c r="G19" s="371"/>
    </row>
    <row r="20" spans="1:7" ht="15" customHeight="1" x14ac:dyDescent="0.35">
      <c r="A20" s="368"/>
      <c r="B20" s="372" t="s">
        <v>26</v>
      </c>
      <c r="C20" s="365"/>
      <c r="D20" s="370"/>
      <c r="E20" s="370"/>
      <c r="F20" s="370"/>
      <c r="G20" s="371"/>
    </row>
    <row r="21" spans="1:7" ht="15" customHeight="1" thickBot="1" x14ac:dyDescent="0.4">
      <c r="A21" s="368"/>
      <c r="B21" s="373" t="s">
        <v>112</v>
      </c>
      <c r="C21" s="374"/>
      <c r="D21" s="375">
        <v>400</v>
      </c>
      <c r="E21" s="375"/>
      <c r="F21" s="375"/>
      <c r="G21" s="376"/>
    </row>
    <row r="22" spans="1:7" ht="15" customHeight="1" x14ac:dyDescent="0.35">
      <c r="A22" s="368"/>
      <c r="B22" s="377" t="s">
        <v>57</v>
      </c>
      <c r="C22" s="378" t="s">
        <v>43</v>
      </c>
      <c r="D22" s="379"/>
      <c r="E22" s="379"/>
      <c r="F22" s="379"/>
      <c r="G22" s="380"/>
    </row>
    <row r="23" spans="1:7" ht="15" customHeight="1" x14ac:dyDescent="0.35">
      <c r="A23" s="368"/>
      <c r="B23" s="369" t="s">
        <v>0</v>
      </c>
      <c r="C23" s="365"/>
      <c r="D23" s="370">
        <v>1.22</v>
      </c>
      <c r="E23" s="370"/>
      <c r="F23" s="370"/>
      <c r="G23" s="371"/>
    </row>
    <row r="24" spans="1:7" ht="15" customHeight="1" x14ac:dyDescent="0.35">
      <c r="A24" s="368"/>
      <c r="B24" s="369" t="s">
        <v>14</v>
      </c>
      <c r="C24" s="365"/>
      <c r="D24" s="370">
        <v>6.26115E-2</v>
      </c>
      <c r="E24" s="370"/>
      <c r="F24" s="370"/>
      <c r="G24" s="371"/>
    </row>
    <row r="25" spans="1:7" ht="15" customHeight="1" x14ac:dyDescent="0.35">
      <c r="A25" s="368"/>
      <c r="B25" s="372" t="s">
        <v>20</v>
      </c>
      <c r="C25" s="365"/>
      <c r="D25" s="370"/>
      <c r="E25" s="370"/>
      <c r="F25" s="370"/>
      <c r="G25" s="371"/>
    </row>
    <row r="26" spans="1:7" ht="15" customHeight="1" x14ac:dyDescent="0.35">
      <c r="A26" s="368"/>
      <c r="B26" s="372" t="s">
        <v>25</v>
      </c>
      <c r="C26" s="365"/>
      <c r="D26" s="370">
        <v>1.1200000000000001</v>
      </c>
      <c r="E26" s="370"/>
      <c r="F26" s="370"/>
      <c r="G26" s="371"/>
    </row>
    <row r="27" spans="1:7" ht="15" customHeight="1" x14ac:dyDescent="0.35">
      <c r="A27" s="368"/>
      <c r="B27" s="372" t="s">
        <v>27</v>
      </c>
      <c r="C27" s="365"/>
      <c r="D27" s="370"/>
      <c r="E27" s="370"/>
      <c r="F27" s="370"/>
      <c r="G27" s="371"/>
    </row>
    <row r="28" spans="1:7" ht="15" customHeight="1" thickBot="1" x14ac:dyDescent="0.4">
      <c r="A28" s="381"/>
      <c r="B28" s="373" t="s">
        <v>111</v>
      </c>
      <c r="C28" s="374"/>
      <c r="D28" s="375">
        <v>7.3249999999999996E-2</v>
      </c>
      <c r="E28" s="375"/>
      <c r="F28" s="375"/>
      <c r="G28" s="376"/>
    </row>
    <row r="29" spans="1:7" ht="15" customHeight="1" x14ac:dyDescent="0.35">
      <c r="A29" s="382" t="s">
        <v>44</v>
      </c>
      <c r="B29" s="383" t="s">
        <v>70</v>
      </c>
      <c r="C29" s="384"/>
      <c r="D29" s="385">
        <f>((D32/D33)-(D30/D31))*D31</f>
        <v>3908.8384414554139</v>
      </c>
      <c r="E29" s="385"/>
      <c r="F29" s="385"/>
      <c r="G29" s="386"/>
    </row>
    <row r="30" spans="1:7" ht="15" customHeight="1" x14ac:dyDescent="0.35">
      <c r="A30" s="387"/>
      <c r="B30" s="388" t="s">
        <v>53</v>
      </c>
      <c r="C30" s="389" t="s">
        <v>47</v>
      </c>
      <c r="D30" s="390">
        <v>17107.23</v>
      </c>
      <c r="E30" s="391"/>
      <c r="F30" s="392"/>
      <c r="G30" s="393"/>
    </row>
    <row r="31" spans="1:7" ht="15" customHeight="1" x14ac:dyDescent="0.35">
      <c r="A31" s="394"/>
      <c r="B31" s="388" t="s">
        <v>69</v>
      </c>
      <c r="C31" s="389" t="s">
        <v>8</v>
      </c>
      <c r="D31" s="390">
        <v>103939.6</v>
      </c>
      <c r="E31" s="392"/>
      <c r="F31" s="392"/>
      <c r="G31" s="393"/>
    </row>
    <row r="32" spans="1:7" ht="15" customHeight="1" x14ac:dyDescent="0.35">
      <c r="A32" s="387"/>
      <c r="B32" s="388" t="s">
        <v>54</v>
      </c>
      <c r="C32" s="389" t="s">
        <v>47</v>
      </c>
      <c r="D32" s="390">
        <v>21460.21</v>
      </c>
      <c r="E32" s="392"/>
      <c r="F32" s="392"/>
      <c r="G32" s="393"/>
    </row>
    <row r="33" spans="1:7" ht="15" customHeight="1" thickBot="1" x14ac:dyDescent="0.4">
      <c r="A33" s="394"/>
      <c r="B33" s="395" t="s">
        <v>55</v>
      </c>
      <c r="C33" s="396" t="s">
        <v>8</v>
      </c>
      <c r="D33" s="397">
        <v>106136.2</v>
      </c>
      <c r="E33" s="398"/>
      <c r="F33" s="398"/>
      <c r="G33" s="399"/>
    </row>
    <row r="34" spans="1:7" ht="15" customHeight="1" x14ac:dyDescent="0.35">
      <c r="A34" s="400"/>
      <c r="B34" s="400"/>
      <c r="C34" s="400"/>
      <c r="D34" s="400"/>
      <c r="E34" s="400"/>
      <c r="F34" s="400"/>
      <c r="G34" s="400"/>
    </row>
    <row r="35" spans="1:7" ht="15" customHeight="1" x14ac:dyDescent="0.35">
      <c r="A35" s="400"/>
      <c r="B35" s="400"/>
      <c r="C35" s="400"/>
      <c r="D35" s="400"/>
      <c r="E35" s="400"/>
      <c r="F35" s="400"/>
      <c r="G35" s="400"/>
    </row>
    <row r="36" spans="1:7" ht="15" customHeight="1" thickBot="1" x14ac:dyDescent="0.4">
      <c r="A36" s="400"/>
      <c r="B36" s="401" t="s">
        <v>72</v>
      </c>
      <c r="C36" s="402"/>
      <c r="D36" s="402"/>
      <c r="E36" s="402"/>
      <c r="F36" s="402"/>
      <c r="G36" s="402"/>
    </row>
    <row r="37" spans="1:7" ht="15" customHeight="1" thickTop="1" x14ac:dyDescent="0.35">
      <c r="A37" s="400"/>
      <c r="B37" s="400"/>
      <c r="C37" s="400"/>
      <c r="D37" s="400"/>
      <c r="E37" s="400"/>
      <c r="F37" s="400"/>
      <c r="G37" s="400"/>
    </row>
    <row r="38" spans="1:7" ht="15" customHeight="1" x14ac:dyDescent="0.35">
      <c r="A38" s="400"/>
      <c r="B38" s="400"/>
      <c r="C38" s="400"/>
      <c r="D38" s="400"/>
      <c r="E38" s="400"/>
      <c r="F38" s="400"/>
      <c r="G38" s="400"/>
    </row>
    <row r="39" spans="1:7" ht="15" customHeight="1" x14ac:dyDescent="0.35">
      <c r="A39" s="400" t="s">
        <v>10</v>
      </c>
      <c r="B39" s="400"/>
      <c r="C39" s="400"/>
      <c r="D39" s="400"/>
      <c r="E39" s="400"/>
      <c r="F39" s="400"/>
      <c r="G39" s="400"/>
    </row>
    <row r="40" spans="1:7" ht="15" customHeight="1" x14ac:dyDescent="0.35">
      <c r="A40" s="403" t="s">
        <v>32</v>
      </c>
      <c r="B40" s="403"/>
      <c r="C40" s="403"/>
      <c r="D40" s="403"/>
      <c r="E40" s="403"/>
      <c r="F40" s="403"/>
      <c r="G40" s="403"/>
    </row>
    <row r="41" spans="1:7" ht="15" customHeight="1" x14ac:dyDescent="0.35">
      <c r="A41" s="404" t="s">
        <v>31</v>
      </c>
      <c r="B41" s="404"/>
      <c r="C41" s="404"/>
      <c r="D41" s="404"/>
      <c r="E41" s="404"/>
      <c r="F41" s="404"/>
      <c r="G41" s="404"/>
    </row>
    <row r="42" spans="1:7" ht="15" customHeight="1" x14ac:dyDescent="0.35">
      <c r="A42" s="405" t="s">
        <v>19</v>
      </c>
      <c r="B42" s="405"/>
      <c r="C42" s="405"/>
      <c r="D42" s="405"/>
      <c r="E42" s="405"/>
      <c r="F42" s="405"/>
      <c r="G42" s="405"/>
    </row>
    <row r="43" spans="1:7" ht="15" customHeight="1" x14ac:dyDescent="0.35">
      <c r="A43" s="403" t="s">
        <v>22</v>
      </c>
      <c r="B43" s="403"/>
      <c r="C43" s="403"/>
      <c r="D43" s="403"/>
      <c r="E43" s="403"/>
      <c r="F43" s="403"/>
      <c r="G43" s="403"/>
    </row>
    <row r="44" spans="1:7" ht="15" customHeight="1" x14ac:dyDescent="0.35">
      <c r="A44" s="403" t="s">
        <v>48</v>
      </c>
      <c r="B44" s="403"/>
      <c r="C44" s="403"/>
      <c r="D44" s="403"/>
      <c r="E44" s="403"/>
      <c r="F44" s="403"/>
      <c r="G44" s="403"/>
    </row>
    <row r="45" spans="1:7" ht="15" customHeight="1" x14ac:dyDescent="0.35">
      <c r="A45" s="404"/>
      <c r="B45" s="404"/>
      <c r="C45" s="404"/>
      <c r="D45" s="404"/>
      <c r="E45" s="404"/>
      <c r="F45" s="404"/>
      <c r="G45" s="404"/>
    </row>
    <row r="46" spans="1:7" ht="15" customHeight="1" x14ac:dyDescent="0.35">
      <c r="A46" s="406" t="s">
        <v>21</v>
      </c>
      <c r="B46" s="404"/>
      <c r="C46" s="404"/>
      <c r="D46" s="404"/>
      <c r="E46" s="404"/>
      <c r="F46" s="404"/>
      <c r="G46" s="404"/>
    </row>
    <row r="47" spans="1:7" ht="15" customHeight="1" x14ac:dyDescent="0.35">
      <c r="A47" s="403" t="s">
        <v>49</v>
      </c>
      <c r="B47" s="403"/>
      <c r="C47" s="403"/>
      <c r="D47" s="403"/>
      <c r="E47" s="403"/>
      <c r="F47" s="403"/>
      <c r="G47" s="403"/>
    </row>
    <row r="48" spans="1:7" ht="15" customHeight="1" x14ac:dyDescent="0.35">
      <c r="A48" s="403" t="s">
        <v>23</v>
      </c>
      <c r="B48" s="403"/>
      <c r="C48" s="403"/>
      <c r="D48" s="403"/>
      <c r="E48" s="403"/>
      <c r="F48" s="403"/>
      <c r="G48" s="403"/>
    </row>
    <row r="49" spans="1:7" ht="15" customHeight="1" x14ac:dyDescent="0.35">
      <c r="A49" s="403" t="s">
        <v>28</v>
      </c>
      <c r="B49" s="403"/>
      <c r="C49" s="403"/>
      <c r="D49" s="403"/>
      <c r="E49" s="403"/>
      <c r="F49" s="403"/>
      <c r="G49" s="403"/>
    </row>
    <row r="50" spans="1:7" ht="15" customHeight="1" x14ac:dyDescent="0.35">
      <c r="A50" s="403" t="s">
        <v>50</v>
      </c>
      <c r="B50" s="403"/>
      <c r="C50" s="403"/>
      <c r="D50" s="403"/>
      <c r="E50" s="403"/>
      <c r="F50" s="403"/>
      <c r="G50" s="403"/>
    </row>
    <row r="51" spans="1:7" ht="15" customHeight="1" x14ac:dyDescent="0.35">
      <c r="A51" s="403" t="s">
        <v>24</v>
      </c>
      <c r="B51" s="403"/>
      <c r="C51" s="403"/>
      <c r="D51" s="403"/>
      <c r="E51" s="403"/>
      <c r="F51" s="403"/>
      <c r="G51" s="403"/>
    </row>
    <row r="52" spans="1:7" ht="15" customHeight="1" x14ac:dyDescent="0.35">
      <c r="A52" s="407" t="s">
        <v>29</v>
      </c>
      <c r="B52" s="407"/>
      <c r="C52" s="407"/>
      <c r="D52" s="407"/>
      <c r="E52" s="407"/>
      <c r="F52" s="407"/>
      <c r="G52" s="407"/>
    </row>
    <row r="53" spans="1:7" ht="15" customHeight="1" x14ac:dyDescent="0.35">
      <c r="A53" s="403" t="s">
        <v>51</v>
      </c>
      <c r="B53" s="403"/>
      <c r="C53" s="403"/>
      <c r="D53" s="403"/>
      <c r="E53" s="403"/>
      <c r="F53" s="403"/>
      <c r="G53" s="403"/>
    </row>
    <row r="54" spans="1:7" ht="15" customHeight="1" x14ac:dyDescent="0.35">
      <c r="A54" s="403" t="s">
        <v>52</v>
      </c>
      <c r="B54" s="403"/>
      <c r="C54" s="403"/>
      <c r="D54" s="403"/>
      <c r="E54" s="403"/>
      <c r="F54" s="403"/>
      <c r="G54" s="403"/>
    </row>
    <row r="55" spans="1:7" ht="15" customHeight="1" x14ac:dyDescent="0.35"/>
    <row r="56" spans="1:7" ht="15" customHeight="1" x14ac:dyDescent="0.35"/>
    <row r="57" spans="1:7" ht="15" customHeight="1" x14ac:dyDescent="0.35"/>
  </sheetData>
  <mergeCells count="21">
    <mergeCell ref="A53:G53"/>
    <mergeCell ref="A54:G54"/>
    <mergeCell ref="A47:G47"/>
    <mergeCell ref="A48:G48"/>
    <mergeCell ref="A49:G49"/>
    <mergeCell ref="A50:G50"/>
    <mergeCell ref="A51:G51"/>
    <mergeCell ref="A52:G52"/>
    <mergeCell ref="A30:A31"/>
    <mergeCell ref="A32:A33"/>
    <mergeCell ref="A40:G40"/>
    <mergeCell ref="A42:G42"/>
    <mergeCell ref="A43:G43"/>
    <mergeCell ref="A44:G44"/>
    <mergeCell ref="A1:G1"/>
    <mergeCell ref="A4:A12"/>
    <mergeCell ref="C4:C8"/>
    <mergeCell ref="C9:C12"/>
    <mergeCell ref="A15:A28"/>
    <mergeCell ref="C15:C21"/>
    <mergeCell ref="C22:C28"/>
  </mergeCells>
  <pageMargins left="0.7" right="0.7" top="0.75" bottom="0.75" header="0.3" footer="0.3"/>
  <pageSetup paperSize="9" scale="76"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B27B9-742F-47AB-A55C-8D83082C19C7}">
  <sheetPr>
    <tabColor theme="8"/>
    <pageSetUpPr fitToPage="1"/>
  </sheetPr>
  <dimension ref="A1:G63"/>
  <sheetViews>
    <sheetView topLeftCell="A19" workbookViewId="0">
      <selection activeCell="D29" sqref="D29:D33"/>
    </sheetView>
  </sheetViews>
  <sheetFormatPr defaultRowHeight="14.5" x14ac:dyDescent="0.35"/>
  <cols>
    <col min="1" max="1" width="8.7265625" style="326"/>
    <col min="2" max="2" width="43.26953125" style="326" customWidth="1"/>
    <col min="3" max="16384" width="8.7265625" style="326"/>
  </cols>
  <sheetData>
    <row r="1" spans="1:7" ht="15" customHeight="1" x14ac:dyDescent="0.35">
      <c r="A1" s="325" t="s">
        <v>71</v>
      </c>
      <c r="B1" s="325"/>
      <c r="C1" s="325"/>
      <c r="D1" s="325"/>
      <c r="E1" s="325"/>
      <c r="F1" s="325"/>
      <c r="G1" s="325"/>
    </row>
    <row r="2" spans="1:7" ht="46.5" customHeight="1" thickBot="1" x14ac:dyDescent="0.4">
      <c r="A2" s="327" t="s">
        <v>4</v>
      </c>
      <c r="B2" s="328"/>
      <c r="C2" s="329" t="s">
        <v>5</v>
      </c>
      <c r="D2" s="329" t="s">
        <v>1</v>
      </c>
      <c r="E2" s="330" t="s">
        <v>11</v>
      </c>
      <c r="F2" s="329" t="s">
        <v>2</v>
      </c>
      <c r="G2" s="329" t="s">
        <v>3</v>
      </c>
    </row>
    <row r="3" spans="1:7" ht="15" customHeight="1" thickBot="1" x14ac:dyDescent="0.4">
      <c r="A3" s="331" t="s">
        <v>17</v>
      </c>
      <c r="B3" s="332" t="s">
        <v>68</v>
      </c>
      <c r="C3" s="333"/>
      <c r="D3" s="334">
        <f>(D10-D9)*D13</f>
        <v>0</v>
      </c>
      <c r="E3" s="334">
        <f>(E10-E9)*E13</f>
        <v>0</v>
      </c>
      <c r="F3" s="334">
        <f>(F10-F9)*F13</f>
        <v>0</v>
      </c>
      <c r="G3" s="335">
        <f>(G10-G9)*G13</f>
        <v>0</v>
      </c>
    </row>
    <row r="4" spans="1:7" ht="15" customHeight="1" x14ac:dyDescent="0.35">
      <c r="A4" s="336"/>
      <c r="B4" s="337" t="s">
        <v>13</v>
      </c>
      <c r="C4" s="338" t="s">
        <v>6</v>
      </c>
      <c r="D4" s="339">
        <v>29</v>
      </c>
      <c r="E4" s="340"/>
      <c r="F4" s="339"/>
      <c r="G4" s="341"/>
    </row>
    <row r="5" spans="1:7" ht="15" customHeight="1" x14ac:dyDescent="0.35">
      <c r="A5" s="342"/>
      <c r="B5" s="343" t="s">
        <v>65</v>
      </c>
      <c r="C5" s="338"/>
      <c r="D5" s="344">
        <v>11521</v>
      </c>
      <c r="E5" s="344"/>
      <c r="F5" s="344"/>
      <c r="G5" s="345"/>
    </row>
    <row r="6" spans="1:7" ht="15" customHeight="1" x14ac:dyDescent="0.35">
      <c r="A6" s="342"/>
      <c r="B6" s="343" t="s">
        <v>66</v>
      </c>
      <c r="C6" s="338"/>
      <c r="D6" s="344">
        <v>11521</v>
      </c>
      <c r="E6" s="344">
        <f>E5+E7-E8</f>
        <v>0</v>
      </c>
      <c r="F6" s="344">
        <f>F5+F7-F8</f>
        <v>0</v>
      </c>
      <c r="G6" s="345">
        <f>G5+G7-G8</f>
        <v>0</v>
      </c>
    </row>
    <row r="7" spans="1:7" ht="15" customHeight="1" x14ac:dyDescent="0.35">
      <c r="A7" s="342"/>
      <c r="B7" s="346" t="s">
        <v>61</v>
      </c>
      <c r="C7" s="338"/>
      <c r="D7" s="344"/>
      <c r="E7" s="344"/>
      <c r="F7" s="344"/>
      <c r="G7" s="345"/>
    </row>
    <row r="8" spans="1:7" ht="15" customHeight="1" x14ac:dyDescent="0.35">
      <c r="A8" s="342"/>
      <c r="B8" s="346" t="s">
        <v>62</v>
      </c>
      <c r="C8" s="347"/>
      <c r="D8" s="344"/>
      <c r="E8" s="344"/>
      <c r="F8" s="344"/>
      <c r="G8" s="345"/>
    </row>
    <row r="9" spans="1:7" ht="15" customHeight="1" x14ac:dyDescent="0.35">
      <c r="A9" s="342"/>
      <c r="B9" s="343" t="s">
        <v>59</v>
      </c>
      <c r="C9" s="348" t="s">
        <v>8</v>
      </c>
      <c r="D9" s="344">
        <v>94215.6</v>
      </c>
      <c r="E9" s="344"/>
      <c r="F9" s="344"/>
      <c r="G9" s="345"/>
    </row>
    <row r="10" spans="1:7" ht="15" customHeight="1" x14ac:dyDescent="0.35">
      <c r="A10" s="342"/>
      <c r="B10" s="343" t="s">
        <v>67</v>
      </c>
      <c r="C10" s="349"/>
      <c r="D10" s="344">
        <f>D9+D11-D12</f>
        <v>94215.6</v>
      </c>
      <c r="E10" s="344">
        <f>E9+E11-E12</f>
        <v>0</v>
      </c>
      <c r="F10" s="344">
        <f>F9+F11-F12</f>
        <v>0</v>
      </c>
      <c r="G10" s="345">
        <f>G9+G11-G12</f>
        <v>0</v>
      </c>
    </row>
    <row r="11" spans="1:7" ht="15" customHeight="1" x14ac:dyDescent="0.35">
      <c r="A11" s="342"/>
      <c r="B11" s="350" t="s">
        <v>63</v>
      </c>
      <c r="C11" s="349"/>
      <c r="D11" s="344"/>
      <c r="E11" s="344"/>
      <c r="F11" s="344"/>
      <c r="G11" s="345"/>
    </row>
    <row r="12" spans="1:7" ht="15" customHeight="1" x14ac:dyDescent="0.35">
      <c r="A12" s="351"/>
      <c r="B12" s="350" t="s">
        <v>64</v>
      </c>
      <c r="C12" s="352"/>
      <c r="D12" s="344"/>
      <c r="E12" s="344"/>
      <c r="F12" s="344"/>
      <c r="G12" s="345"/>
    </row>
    <row r="13" spans="1:7" ht="15" customHeight="1" thickBot="1" x14ac:dyDescent="0.4">
      <c r="A13" s="353"/>
      <c r="B13" s="354" t="s">
        <v>60</v>
      </c>
      <c r="C13" s="355" t="s">
        <v>9</v>
      </c>
      <c r="D13" s="356">
        <v>1.7574000000000001</v>
      </c>
      <c r="E13" s="356"/>
      <c r="F13" s="356"/>
      <c r="G13" s="357"/>
    </row>
    <row r="14" spans="1:7" ht="15" customHeight="1" thickBot="1" x14ac:dyDescent="0.4">
      <c r="A14" s="358" t="s">
        <v>18</v>
      </c>
      <c r="B14" s="359" t="s">
        <v>58</v>
      </c>
      <c r="C14" s="360"/>
      <c r="D14" s="361">
        <f>SUM(D16*D23,D17*D24,D18*D25,D19*D26,D20*D27,D21*D28)</f>
        <v>515.54996800000004</v>
      </c>
      <c r="E14" s="361">
        <f>SUM(E16*E23,E17*E24,E18*E25,E19*E26,E20*E27,E21*E28)</f>
        <v>0</v>
      </c>
      <c r="F14" s="361">
        <f>SUM(F16*F23,F17*F24,F18*F25,F19*F26,F20*F27,F21*F28)</f>
        <v>0</v>
      </c>
      <c r="G14" s="362">
        <f>SUM(G16*G23,G17*G24,G18*G25,G19*G26,G20*G27,G21*G28)</f>
        <v>0</v>
      </c>
    </row>
    <row r="15" spans="1:7" ht="15" customHeight="1" x14ac:dyDescent="0.35">
      <c r="A15" s="363"/>
      <c r="B15" s="364" t="s">
        <v>56</v>
      </c>
      <c r="C15" s="365" t="s">
        <v>30</v>
      </c>
      <c r="D15" s="366"/>
      <c r="E15" s="366"/>
      <c r="F15" s="366"/>
      <c r="G15" s="367"/>
    </row>
    <row r="16" spans="1:7" ht="15" customHeight="1" x14ac:dyDescent="0.35">
      <c r="A16" s="368"/>
      <c r="B16" s="369" t="s">
        <v>0</v>
      </c>
      <c r="C16" s="365"/>
      <c r="D16" s="370">
        <v>16</v>
      </c>
      <c r="E16" s="370"/>
      <c r="F16" s="370"/>
      <c r="G16" s="371"/>
    </row>
    <row r="17" spans="1:7" ht="15" customHeight="1" x14ac:dyDescent="0.35">
      <c r="A17" s="368"/>
      <c r="B17" s="369" t="s">
        <v>14</v>
      </c>
      <c r="C17" s="365"/>
      <c r="D17" s="370">
        <v>900</v>
      </c>
      <c r="E17" s="370"/>
      <c r="F17" s="370"/>
      <c r="G17" s="371"/>
    </row>
    <row r="18" spans="1:7" ht="15" customHeight="1" x14ac:dyDescent="0.35">
      <c r="A18" s="368"/>
      <c r="B18" s="372" t="s">
        <v>20</v>
      </c>
      <c r="C18" s="365"/>
      <c r="D18" s="370">
        <v>0</v>
      </c>
      <c r="E18" s="370"/>
      <c r="F18" s="370"/>
      <c r="G18" s="371"/>
    </row>
    <row r="19" spans="1:7" ht="15" customHeight="1" x14ac:dyDescent="0.35">
      <c r="A19" s="368"/>
      <c r="B19" s="369" t="s">
        <v>12</v>
      </c>
      <c r="C19" s="365"/>
      <c r="D19" s="370">
        <v>23.5</v>
      </c>
      <c r="E19" s="370"/>
      <c r="F19" s="370"/>
      <c r="G19" s="371"/>
    </row>
    <row r="20" spans="1:7" ht="15" customHeight="1" x14ac:dyDescent="0.35">
      <c r="A20" s="368"/>
      <c r="B20" s="372" t="s">
        <v>26</v>
      </c>
      <c r="C20" s="365"/>
      <c r="D20" s="370"/>
      <c r="E20" s="370"/>
      <c r="F20" s="370"/>
      <c r="G20" s="371"/>
    </row>
    <row r="21" spans="1:7" ht="15" customHeight="1" thickBot="1" x14ac:dyDescent="0.4">
      <c r="A21" s="368"/>
      <c r="B21" s="373" t="s">
        <v>112</v>
      </c>
      <c r="C21" s="374"/>
      <c r="D21" s="375">
        <v>350</v>
      </c>
      <c r="E21" s="375"/>
      <c r="F21" s="375"/>
      <c r="G21" s="376"/>
    </row>
    <row r="22" spans="1:7" ht="15" customHeight="1" x14ac:dyDescent="0.35">
      <c r="A22" s="368"/>
      <c r="B22" s="377" t="s">
        <v>57</v>
      </c>
      <c r="C22" s="378" t="s">
        <v>43</v>
      </c>
      <c r="D22" s="379"/>
      <c r="E22" s="379"/>
      <c r="F22" s="379"/>
      <c r="G22" s="380"/>
    </row>
    <row r="23" spans="1:7" ht="15" customHeight="1" x14ac:dyDescent="0.35">
      <c r="A23" s="368"/>
      <c r="B23" s="369" t="s">
        <v>0</v>
      </c>
      <c r="C23" s="365"/>
      <c r="D23" s="370">
        <v>1.22</v>
      </c>
      <c r="E23" s="370"/>
      <c r="F23" s="370"/>
      <c r="G23" s="371"/>
    </row>
    <row r="24" spans="1:7" ht="15" customHeight="1" x14ac:dyDescent="0.35">
      <c r="A24" s="368"/>
      <c r="B24" s="369" t="s">
        <v>14</v>
      </c>
      <c r="C24" s="365"/>
      <c r="D24" s="370">
        <v>5.0733300000000002E-2</v>
      </c>
      <c r="E24" s="370"/>
      <c r="F24" s="370"/>
      <c r="G24" s="371"/>
    </row>
    <row r="25" spans="1:7" ht="15" customHeight="1" x14ac:dyDescent="0.35">
      <c r="A25" s="368"/>
      <c r="B25" s="372" t="s">
        <v>20</v>
      </c>
      <c r="C25" s="365"/>
      <c r="D25" s="370"/>
      <c r="E25" s="370"/>
      <c r="F25" s="370"/>
      <c r="G25" s="371"/>
    </row>
    <row r="26" spans="1:7" ht="15" customHeight="1" x14ac:dyDescent="0.35">
      <c r="A26" s="368"/>
      <c r="B26" s="372" t="s">
        <v>25</v>
      </c>
      <c r="C26" s="365"/>
      <c r="D26" s="370">
        <v>0.99446800000000002</v>
      </c>
      <c r="E26" s="370"/>
      <c r="F26" s="370"/>
      <c r="G26" s="371"/>
    </row>
    <row r="27" spans="1:7" ht="15" customHeight="1" x14ac:dyDescent="0.35">
      <c r="A27" s="368"/>
      <c r="B27" s="372" t="s">
        <v>27</v>
      </c>
      <c r="C27" s="365"/>
      <c r="D27" s="370"/>
      <c r="E27" s="370"/>
      <c r="F27" s="370"/>
      <c r="G27" s="371"/>
    </row>
    <row r="28" spans="1:7" ht="15" customHeight="1" thickBot="1" x14ac:dyDescent="0.4">
      <c r="A28" s="381"/>
      <c r="B28" s="373" t="s">
        <v>111</v>
      </c>
      <c r="C28" s="374"/>
      <c r="D28" s="375">
        <v>1.22</v>
      </c>
      <c r="E28" s="375"/>
      <c r="F28" s="375"/>
      <c r="G28" s="376"/>
    </row>
    <row r="29" spans="1:7" ht="15" customHeight="1" x14ac:dyDescent="0.35">
      <c r="A29" s="382" t="s">
        <v>44</v>
      </c>
      <c r="B29" s="383" t="s">
        <v>70</v>
      </c>
      <c r="C29" s="384"/>
      <c r="D29" s="385">
        <f>((D32/D33)-(D30/D31))*D31</f>
        <v>4466.5154910139518</v>
      </c>
      <c r="E29" s="385"/>
      <c r="F29" s="385"/>
      <c r="G29" s="386"/>
    </row>
    <row r="30" spans="1:7" ht="15" customHeight="1" x14ac:dyDescent="0.35">
      <c r="A30" s="387"/>
      <c r="B30" s="388" t="s">
        <v>53</v>
      </c>
      <c r="C30" s="389" t="s">
        <v>47</v>
      </c>
      <c r="D30" s="390">
        <v>14932.3</v>
      </c>
      <c r="E30" s="391"/>
      <c r="F30" s="392"/>
      <c r="G30" s="393"/>
    </row>
    <row r="31" spans="1:7" ht="15" customHeight="1" x14ac:dyDescent="0.35">
      <c r="A31" s="394"/>
      <c r="B31" s="388" t="s">
        <v>69</v>
      </c>
      <c r="C31" s="389" t="s">
        <v>8</v>
      </c>
      <c r="D31" s="390">
        <v>94215.6</v>
      </c>
      <c r="E31" s="392"/>
      <c r="F31" s="392"/>
      <c r="G31" s="393"/>
    </row>
    <row r="32" spans="1:7" ht="15" customHeight="1" x14ac:dyDescent="0.35">
      <c r="A32" s="387"/>
      <c r="B32" s="388" t="s">
        <v>54</v>
      </c>
      <c r="C32" s="389" t="s">
        <v>47</v>
      </c>
      <c r="D32" s="390">
        <v>19764.82</v>
      </c>
      <c r="E32" s="392"/>
      <c r="F32" s="392"/>
      <c r="G32" s="393"/>
    </row>
    <row r="33" spans="1:7" ht="15" customHeight="1" thickBot="1" x14ac:dyDescent="0.4">
      <c r="A33" s="394"/>
      <c r="B33" s="395" t="s">
        <v>55</v>
      </c>
      <c r="C33" s="396" t="s">
        <v>8</v>
      </c>
      <c r="D33" s="397">
        <v>95993.2</v>
      </c>
      <c r="E33" s="398"/>
      <c r="F33" s="398"/>
      <c r="G33" s="399"/>
    </row>
    <row r="34" spans="1:7" ht="15" customHeight="1" x14ac:dyDescent="0.35">
      <c r="A34" s="400"/>
      <c r="B34" s="400"/>
      <c r="C34" s="400"/>
      <c r="D34" s="400"/>
      <c r="E34" s="400"/>
      <c r="F34" s="400"/>
      <c r="G34" s="400"/>
    </row>
    <row r="35" spans="1:7" ht="15" customHeight="1" x14ac:dyDescent="0.35">
      <c r="A35" s="400"/>
      <c r="B35" s="400"/>
      <c r="C35" s="400"/>
      <c r="D35" s="400"/>
      <c r="E35" s="400"/>
      <c r="F35" s="400"/>
      <c r="G35" s="400"/>
    </row>
    <row r="36" spans="1:7" ht="15" customHeight="1" thickBot="1" x14ac:dyDescent="0.4">
      <c r="A36" s="400"/>
      <c r="B36" s="401" t="s">
        <v>72</v>
      </c>
      <c r="C36" s="402"/>
      <c r="D36" s="402"/>
      <c r="E36" s="402"/>
      <c r="F36" s="402"/>
      <c r="G36" s="402"/>
    </row>
    <row r="37" spans="1:7" ht="15" customHeight="1" thickTop="1" x14ac:dyDescent="0.35">
      <c r="A37" s="400"/>
      <c r="B37" s="400"/>
      <c r="C37" s="400"/>
      <c r="D37" s="400"/>
      <c r="E37" s="400"/>
      <c r="F37" s="400"/>
      <c r="G37" s="400"/>
    </row>
    <row r="38" spans="1:7" ht="15" customHeight="1" x14ac:dyDescent="0.35">
      <c r="A38" s="400"/>
      <c r="B38" s="400"/>
      <c r="C38" s="400"/>
      <c r="D38" s="400"/>
      <c r="E38" s="400"/>
      <c r="F38" s="400"/>
      <c r="G38" s="400"/>
    </row>
    <row r="39" spans="1:7" ht="15" customHeight="1" x14ac:dyDescent="0.35">
      <c r="A39" s="400" t="s">
        <v>10</v>
      </c>
      <c r="B39" s="400"/>
      <c r="C39" s="400"/>
      <c r="D39" s="400"/>
      <c r="E39" s="400"/>
      <c r="F39" s="400"/>
      <c r="G39" s="400"/>
    </row>
    <row r="40" spans="1:7" ht="15" customHeight="1" x14ac:dyDescent="0.35">
      <c r="A40" s="403" t="s">
        <v>32</v>
      </c>
      <c r="B40" s="403"/>
      <c r="C40" s="403"/>
      <c r="D40" s="403"/>
      <c r="E40" s="403"/>
      <c r="F40" s="403"/>
      <c r="G40" s="403"/>
    </row>
    <row r="41" spans="1:7" ht="15" customHeight="1" x14ac:dyDescent="0.35">
      <c r="A41" s="404" t="s">
        <v>31</v>
      </c>
      <c r="B41" s="404"/>
      <c r="C41" s="404"/>
      <c r="D41" s="404"/>
      <c r="E41" s="404"/>
      <c r="F41" s="404"/>
      <c r="G41" s="404"/>
    </row>
    <row r="42" spans="1:7" ht="15" customHeight="1" x14ac:dyDescent="0.35">
      <c r="A42" s="405" t="s">
        <v>19</v>
      </c>
      <c r="B42" s="405"/>
      <c r="C42" s="405"/>
      <c r="D42" s="405"/>
      <c r="E42" s="405"/>
      <c r="F42" s="405"/>
      <c r="G42" s="405"/>
    </row>
    <row r="43" spans="1:7" ht="15" customHeight="1" x14ac:dyDescent="0.35">
      <c r="A43" s="403" t="s">
        <v>22</v>
      </c>
      <c r="B43" s="403"/>
      <c r="C43" s="403"/>
      <c r="D43" s="403"/>
      <c r="E43" s="403"/>
      <c r="F43" s="403"/>
      <c r="G43" s="403"/>
    </row>
    <row r="44" spans="1:7" ht="15" customHeight="1" x14ac:dyDescent="0.35">
      <c r="A44" s="403" t="s">
        <v>48</v>
      </c>
      <c r="B44" s="403"/>
      <c r="C44" s="403"/>
      <c r="D44" s="403"/>
      <c r="E44" s="403"/>
      <c r="F44" s="403"/>
      <c r="G44" s="403"/>
    </row>
    <row r="45" spans="1:7" ht="15" customHeight="1" x14ac:dyDescent="0.35">
      <c r="A45" s="404"/>
      <c r="B45" s="404"/>
      <c r="C45" s="404"/>
      <c r="D45" s="404"/>
      <c r="E45" s="404"/>
      <c r="F45" s="404"/>
      <c r="G45" s="404"/>
    </row>
    <row r="46" spans="1:7" ht="15" customHeight="1" x14ac:dyDescent="0.35">
      <c r="A46" s="406" t="s">
        <v>21</v>
      </c>
      <c r="B46" s="404"/>
      <c r="C46" s="404"/>
      <c r="D46" s="404"/>
      <c r="E46" s="404"/>
      <c r="F46" s="404"/>
      <c r="G46" s="404"/>
    </row>
    <row r="47" spans="1:7" ht="15" customHeight="1" x14ac:dyDescent="0.35">
      <c r="A47" s="403" t="s">
        <v>49</v>
      </c>
      <c r="B47" s="403"/>
      <c r="C47" s="403"/>
      <c r="D47" s="403"/>
      <c r="E47" s="403"/>
      <c r="F47" s="403"/>
      <c r="G47" s="403"/>
    </row>
    <row r="48" spans="1:7" ht="15" customHeight="1" x14ac:dyDescent="0.35">
      <c r="A48" s="403" t="s">
        <v>23</v>
      </c>
      <c r="B48" s="403"/>
      <c r="C48" s="403"/>
      <c r="D48" s="403"/>
      <c r="E48" s="403"/>
      <c r="F48" s="403"/>
      <c r="G48" s="403"/>
    </row>
    <row r="49" spans="1:7" ht="15" customHeight="1" x14ac:dyDescent="0.35">
      <c r="A49" s="403" t="s">
        <v>28</v>
      </c>
      <c r="B49" s="403"/>
      <c r="C49" s="403"/>
      <c r="D49" s="403"/>
      <c r="E49" s="403"/>
      <c r="F49" s="403"/>
      <c r="G49" s="403"/>
    </row>
    <row r="50" spans="1:7" ht="15" customHeight="1" x14ac:dyDescent="0.35">
      <c r="A50" s="403" t="s">
        <v>50</v>
      </c>
      <c r="B50" s="403"/>
      <c r="C50" s="403"/>
      <c r="D50" s="403"/>
      <c r="E50" s="403"/>
      <c r="F50" s="403"/>
      <c r="G50" s="403"/>
    </row>
    <row r="51" spans="1:7" ht="15" customHeight="1" x14ac:dyDescent="0.35">
      <c r="A51" s="403" t="s">
        <v>24</v>
      </c>
      <c r="B51" s="403"/>
      <c r="C51" s="403"/>
      <c r="D51" s="403"/>
      <c r="E51" s="403"/>
      <c r="F51" s="403"/>
      <c r="G51" s="403"/>
    </row>
    <row r="52" spans="1:7" ht="15" customHeight="1" x14ac:dyDescent="0.35">
      <c r="A52" s="407" t="s">
        <v>29</v>
      </c>
      <c r="B52" s="407"/>
      <c r="C52" s="407"/>
      <c r="D52" s="407"/>
      <c r="E52" s="407"/>
      <c r="F52" s="407"/>
      <c r="G52" s="407"/>
    </row>
    <row r="53" spans="1:7" ht="15" customHeight="1" x14ac:dyDescent="0.35">
      <c r="A53" s="403" t="s">
        <v>51</v>
      </c>
      <c r="B53" s="403"/>
      <c r="C53" s="403"/>
      <c r="D53" s="403"/>
      <c r="E53" s="403"/>
      <c r="F53" s="403"/>
      <c r="G53" s="403"/>
    </row>
    <row r="54" spans="1:7" ht="15" customHeight="1" x14ac:dyDescent="0.35">
      <c r="A54" s="403" t="s">
        <v>52</v>
      </c>
      <c r="B54" s="403"/>
      <c r="C54" s="403"/>
      <c r="D54" s="403"/>
      <c r="E54" s="403"/>
      <c r="F54" s="403"/>
      <c r="G54" s="403"/>
    </row>
    <row r="55" spans="1:7" ht="15" customHeight="1" x14ac:dyDescent="0.35"/>
    <row r="56" spans="1:7" ht="15" customHeight="1" x14ac:dyDescent="0.35"/>
    <row r="57" spans="1:7" ht="15" customHeight="1" x14ac:dyDescent="0.35"/>
    <row r="58" spans="1:7" ht="15" customHeight="1" x14ac:dyDescent="0.35"/>
    <row r="59" spans="1:7" ht="15" customHeight="1" x14ac:dyDescent="0.35"/>
    <row r="60" spans="1:7" ht="15" customHeight="1" x14ac:dyDescent="0.35"/>
    <row r="61" spans="1:7" ht="15" customHeight="1" x14ac:dyDescent="0.35"/>
    <row r="62" spans="1:7" ht="15" customHeight="1" x14ac:dyDescent="0.35"/>
    <row r="63" spans="1:7" ht="15" customHeight="1" x14ac:dyDescent="0.35"/>
  </sheetData>
  <mergeCells count="21">
    <mergeCell ref="A53:G53"/>
    <mergeCell ref="A54:G54"/>
    <mergeCell ref="A47:G47"/>
    <mergeCell ref="A48:G48"/>
    <mergeCell ref="A49:G49"/>
    <mergeCell ref="A50:G50"/>
    <mergeCell ref="A51:G51"/>
    <mergeCell ref="A52:G52"/>
    <mergeCell ref="A30:A31"/>
    <mergeCell ref="A32:A33"/>
    <mergeCell ref="A40:G40"/>
    <mergeCell ref="A42:G42"/>
    <mergeCell ref="A43:G43"/>
    <mergeCell ref="A44:G44"/>
    <mergeCell ref="A1:G1"/>
    <mergeCell ref="A4:A12"/>
    <mergeCell ref="C4:C8"/>
    <mergeCell ref="C9:C12"/>
    <mergeCell ref="A15:A28"/>
    <mergeCell ref="C15:C21"/>
    <mergeCell ref="C22:C28"/>
  </mergeCells>
  <pageMargins left="0.7" right="0.7" top="0.75" bottom="0.75" header="0.3" footer="0.3"/>
  <pageSetup paperSize="9" scale="75"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278BF2-EF27-412F-8A92-5579E46229A4}">
  <sheetPr codeName="Sheet6"/>
  <dimension ref="A1:J8"/>
  <sheetViews>
    <sheetView tabSelected="1" workbookViewId="0">
      <selection activeCell="A10" sqref="A10"/>
    </sheetView>
  </sheetViews>
  <sheetFormatPr defaultRowHeight="14.5" x14ac:dyDescent="0.35"/>
  <cols>
    <col min="1" max="1" width="56.453125" bestFit="1" customWidth="1"/>
    <col min="2" max="10" width="10.453125" customWidth="1"/>
    <col min="11" max="12" width="11" customWidth="1"/>
  </cols>
  <sheetData>
    <row r="1" spans="1:10" ht="18.5" x14ac:dyDescent="0.45">
      <c r="A1" s="412" t="s">
        <v>106</v>
      </c>
    </row>
    <row r="3" spans="1:10" x14ac:dyDescent="0.35">
      <c r="A3" s="170" t="s">
        <v>109</v>
      </c>
      <c r="B3" s="170" t="s">
        <v>110</v>
      </c>
    </row>
    <row r="4" spans="1:10" ht="30" customHeight="1" x14ac:dyDescent="0.35">
      <c r="A4" s="170" t="s">
        <v>107</v>
      </c>
      <c r="B4" t="s">
        <v>113</v>
      </c>
      <c r="C4" t="s">
        <v>114</v>
      </c>
      <c r="D4" t="s">
        <v>115</v>
      </c>
      <c r="E4" t="s">
        <v>116</v>
      </c>
      <c r="F4" t="s">
        <v>117</v>
      </c>
      <c r="G4" t="s">
        <v>118</v>
      </c>
      <c r="H4" t="s">
        <v>147</v>
      </c>
      <c r="I4" t="s">
        <v>153</v>
      </c>
      <c r="J4" t="s">
        <v>108</v>
      </c>
    </row>
    <row r="5" spans="1:10" ht="51" customHeight="1" x14ac:dyDescent="0.35">
      <c r="A5" s="187" t="s">
        <v>83</v>
      </c>
      <c r="B5" s="188">
        <v>0</v>
      </c>
      <c r="C5" s="188">
        <v>0</v>
      </c>
      <c r="D5" s="188">
        <v>0</v>
      </c>
      <c r="E5" s="188">
        <v>0</v>
      </c>
      <c r="F5" s="188">
        <v>0</v>
      </c>
      <c r="G5" s="188">
        <v>0</v>
      </c>
      <c r="H5" s="188">
        <v>0</v>
      </c>
      <c r="I5" s="188">
        <v>0</v>
      </c>
      <c r="J5" s="189">
        <v>0</v>
      </c>
    </row>
    <row r="6" spans="1:10" ht="51" customHeight="1" x14ac:dyDescent="0.35">
      <c r="A6" s="187" t="s">
        <v>85</v>
      </c>
      <c r="B6" s="188">
        <v>132.3168</v>
      </c>
      <c r="C6" s="188">
        <v>124.0698</v>
      </c>
      <c r="D6" s="188">
        <v>155.38983500000001</v>
      </c>
      <c r="E6" s="188">
        <v>205.22613000000001</v>
      </c>
      <c r="F6" s="188">
        <v>126.79754</v>
      </c>
      <c r="G6" s="188">
        <v>169.05628000000002</v>
      </c>
      <c r="H6" s="188">
        <v>127.79996850000001</v>
      </c>
      <c r="I6" s="188">
        <v>515.54996800000004</v>
      </c>
      <c r="J6" s="189">
        <v>1556.2063215000001</v>
      </c>
    </row>
    <row r="7" spans="1:10" ht="51" customHeight="1" x14ac:dyDescent="0.35">
      <c r="A7" s="187" t="s">
        <v>86</v>
      </c>
      <c r="B7" s="188">
        <v>4190.0646819550993</v>
      </c>
      <c r="C7" s="188">
        <v>5590.7359312573617</v>
      </c>
      <c r="D7" s="188">
        <v>6278.5242170168494</v>
      </c>
      <c r="E7" s="188">
        <v>-281.7007303006522</v>
      </c>
      <c r="F7" s="188">
        <v>-9368.8470958057769</v>
      </c>
      <c r="G7" s="188">
        <v>-2962.0408985688568</v>
      </c>
      <c r="H7" s="188">
        <v>3908.8384414554139</v>
      </c>
      <c r="I7" s="188">
        <v>4466.5154910139518</v>
      </c>
      <c r="J7" s="189">
        <v>11822.090038023391</v>
      </c>
    </row>
    <row r="8" spans="1:10" x14ac:dyDescent="0.35">
      <c r="A8" s="171" t="s">
        <v>108</v>
      </c>
      <c r="B8" s="165">
        <v>4322.3814819550989</v>
      </c>
      <c r="C8" s="165">
        <v>5714.8057312573619</v>
      </c>
      <c r="D8" s="165">
        <v>6433.9140520168494</v>
      </c>
      <c r="E8" s="165">
        <v>-76.474600300652185</v>
      </c>
      <c r="F8" s="165">
        <v>-9242.0495558057773</v>
      </c>
      <c r="G8" s="165">
        <v>-2792.9846185688566</v>
      </c>
      <c r="H8" s="165">
        <v>4036.6384099554139</v>
      </c>
      <c r="I8" s="165">
        <v>4982.065459013952</v>
      </c>
      <c r="J8" s="165">
        <v>13378.29635952339</v>
      </c>
    </row>
  </sheetData>
  <pageMargins left="0.7" right="0.7" top="0.75" bottom="0.75" header="0.3" footer="0.3"/>
  <pageSetup paperSize="9" orientation="landscape" horizontalDpi="300" verticalDpi="300"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FB20A-B095-452B-98FD-481A04A6C40E}">
  <sheetPr codeName="Sheet7"/>
  <dimension ref="B1:G377"/>
  <sheetViews>
    <sheetView zoomScale="90" zoomScaleNormal="90" workbookViewId="0">
      <pane ySplit="5" topLeftCell="A365" activePane="bottomLeft" state="frozen"/>
      <selection pane="bottomLeft" activeCell="B379" sqref="B379"/>
    </sheetView>
  </sheetViews>
  <sheetFormatPr defaultRowHeight="14.5" x14ac:dyDescent="0.35"/>
  <cols>
    <col min="1" max="1" width="5.453125" customWidth="1"/>
    <col min="2" max="2" width="49.26953125" customWidth="1"/>
    <col min="3" max="3" width="37.54296875" customWidth="1"/>
    <col min="4" max="4" width="13.453125" style="175" customWidth="1"/>
    <col min="5" max="5" width="19.81640625" style="176" bestFit="1" customWidth="1"/>
    <col min="6" max="6" width="13.7265625" style="176" customWidth="1"/>
    <col min="7" max="7" width="23.1796875" style="176" bestFit="1" customWidth="1"/>
  </cols>
  <sheetData>
    <row r="1" spans="2:7" x14ac:dyDescent="0.35">
      <c r="B1" s="324" t="s">
        <v>71</v>
      </c>
      <c r="C1" s="324"/>
      <c r="D1" s="324"/>
      <c r="E1" s="324"/>
      <c r="F1" s="324"/>
      <c r="G1" s="324"/>
    </row>
    <row r="2" spans="2:7" x14ac:dyDescent="0.35">
      <c r="B2" s="324"/>
      <c r="C2" s="324"/>
      <c r="D2" s="324"/>
      <c r="E2" s="324"/>
      <c r="F2" s="324"/>
      <c r="G2" s="324"/>
    </row>
    <row r="5" spans="2:7" ht="15.5" x14ac:dyDescent="0.35">
      <c r="B5" s="172" t="s">
        <v>79</v>
      </c>
      <c r="C5" s="172" t="s">
        <v>5</v>
      </c>
      <c r="D5" s="177" t="s">
        <v>80</v>
      </c>
      <c r="E5" s="178" t="s">
        <v>81</v>
      </c>
      <c r="F5" s="178" t="s">
        <v>82</v>
      </c>
      <c r="G5" s="178" t="s">
        <v>4</v>
      </c>
    </row>
    <row r="6" spans="2:7" ht="42" x14ac:dyDescent="0.35">
      <c r="B6" s="173" t="s">
        <v>83</v>
      </c>
      <c r="C6" s="88"/>
      <c r="D6" s="179">
        <v>0</v>
      </c>
      <c r="E6" s="180" t="s">
        <v>84</v>
      </c>
      <c r="F6" s="180" t="s">
        <v>106</v>
      </c>
      <c r="G6" s="180" t="s">
        <v>7</v>
      </c>
    </row>
    <row r="7" spans="2:7" x14ac:dyDescent="0.35">
      <c r="B7" s="2" t="s">
        <v>13</v>
      </c>
      <c r="C7" s="161" t="s">
        <v>6</v>
      </c>
      <c r="D7" s="181">
        <v>29</v>
      </c>
      <c r="E7" s="180" t="s">
        <v>84</v>
      </c>
      <c r="F7" s="180" t="s">
        <v>106</v>
      </c>
      <c r="G7" s="180" t="s">
        <v>7</v>
      </c>
    </row>
    <row r="8" spans="2:7" x14ac:dyDescent="0.35">
      <c r="B8" s="4" t="s">
        <v>65</v>
      </c>
      <c r="C8" s="161" t="s">
        <v>6</v>
      </c>
      <c r="D8" s="181">
        <v>8635</v>
      </c>
      <c r="E8" s="180" t="s">
        <v>84</v>
      </c>
      <c r="F8" s="180" t="s">
        <v>106</v>
      </c>
      <c r="G8" s="180" t="s">
        <v>7</v>
      </c>
    </row>
    <row r="9" spans="2:7" x14ac:dyDescent="0.35">
      <c r="B9" s="4" t="s">
        <v>66</v>
      </c>
      <c r="C9" s="161" t="s">
        <v>6</v>
      </c>
      <c r="D9" s="181">
        <v>8635</v>
      </c>
      <c r="E9" s="180" t="s">
        <v>84</v>
      </c>
      <c r="F9" s="180" t="s">
        <v>106</v>
      </c>
      <c r="G9" s="180" t="s">
        <v>7</v>
      </c>
    </row>
    <row r="10" spans="2:7" x14ac:dyDescent="0.35">
      <c r="B10" s="5" t="s">
        <v>61</v>
      </c>
      <c r="C10" s="161" t="s">
        <v>6</v>
      </c>
      <c r="D10" s="181"/>
      <c r="E10" s="180" t="s">
        <v>84</v>
      </c>
      <c r="F10" s="180" t="s">
        <v>106</v>
      </c>
      <c r="G10" s="180" t="s">
        <v>7</v>
      </c>
    </row>
    <row r="11" spans="2:7" x14ac:dyDescent="0.35">
      <c r="B11" s="5" t="s">
        <v>62</v>
      </c>
      <c r="C11" s="161" t="s">
        <v>6</v>
      </c>
      <c r="D11" s="181"/>
      <c r="E11" s="180" t="s">
        <v>84</v>
      </c>
      <c r="F11" s="180" t="s">
        <v>106</v>
      </c>
      <c r="G11" s="180" t="s">
        <v>7</v>
      </c>
    </row>
    <row r="12" spans="2:7" x14ac:dyDescent="0.35">
      <c r="B12" s="4" t="s">
        <v>59</v>
      </c>
      <c r="C12" s="162" t="s">
        <v>8</v>
      </c>
      <c r="D12" s="181">
        <v>77873.7</v>
      </c>
      <c r="E12" s="180" t="s">
        <v>84</v>
      </c>
      <c r="F12" s="180" t="s">
        <v>106</v>
      </c>
      <c r="G12" s="180" t="s">
        <v>7</v>
      </c>
    </row>
    <row r="13" spans="2:7" x14ac:dyDescent="0.35">
      <c r="B13" s="4" t="s">
        <v>67</v>
      </c>
      <c r="C13" s="162" t="s">
        <v>8</v>
      </c>
      <c r="D13" s="181">
        <v>77873.7</v>
      </c>
      <c r="E13" s="180" t="s">
        <v>84</v>
      </c>
      <c r="F13" s="180" t="s">
        <v>106</v>
      </c>
      <c r="G13" s="180" t="s">
        <v>7</v>
      </c>
    </row>
    <row r="14" spans="2:7" x14ac:dyDescent="0.35">
      <c r="B14" s="6" t="s">
        <v>63</v>
      </c>
      <c r="C14" s="162" t="s">
        <v>8</v>
      </c>
      <c r="D14" s="181"/>
      <c r="E14" s="180" t="s">
        <v>84</v>
      </c>
      <c r="F14" s="180" t="s">
        <v>106</v>
      </c>
      <c r="G14" s="180" t="s">
        <v>7</v>
      </c>
    </row>
    <row r="15" spans="2:7" x14ac:dyDescent="0.35">
      <c r="B15" s="6" t="s">
        <v>64</v>
      </c>
      <c r="C15" s="162" t="s">
        <v>8</v>
      </c>
      <c r="D15" s="181"/>
      <c r="E15" s="180" t="s">
        <v>84</v>
      </c>
      <c r="F15" s="180" t="s">
        <v>106</v>
      </c>
      <c r="G15" s="180" t="s">
        <v>7</v>
      </c>
    </row>
    <row r="16" spans="2:7" x14ac:dyDescent="0.35">
      <c r="B16" s="4" t="s">
        <v>60</v>
      </c>
      <c r="C16" s="3" t="s">
        <v>9</v>
      </c>
      <c r="D16" s="181">
        <v>1.5318000000000001</v>
      </c>
      <c r="E16" s="180" t="s">
        <v>84</v>
      </c>
      <c r="F16" s="180" t="s">
        <v>106</v>
      </c>
      <c r="G16" s="180" t="s">
        <v>7</v>
      </c>
    </row>
    <row r="17" spans="2:7" ht="56.5" x14ac:dyDescent="0.35">
      <c r="B17" s="34" t="s">
        <v>85</v>
      </c>
      <c r="C17" s="90"/>
      <c r="D17" s="182">
        <v>165.40604000000002</v>
      </c>
      <c r="E17" s="180" t="s">
        <v>84</v>
      </c>
      <c r="F17" s="180" t="s">
        <v>106</v>
      </c>
      <c r="G17" s="180" t="s">
        <v>7</v>
      </c>
    </row>
    <row r="18" spans="2:7" ht="28.5" x14ac:dyDescent="0.35">
      <c r="B18" s="7" t="s">
        <v>56</v>
      </c>
      <c r="C18" s="163" t="s">
        <v>30</v>
      </c>
      <c r="D18" s="181"/>
      <c r="E18" s="180" t="s">
        <v>84</v>
      </c>
      <c r="F18" s="180" t="s">
        <v>106</v>
      </c>
      <c r="G18" s="180" t="s">
        <v>7</v>
      </c>
    </row>
    <row r="19" spans="2:7" ht="28" x14ac:dyDescent="0.35">
      <c r="B19" s="8" t="s">
        <v>0</v>
      </c>
      <c r="C19" s="163" t="s">
        <v>30</v>
      </c>
      <c r="D19" s="181">
        <v>17.8</v>
      </c>
      <c r="E19" s="180" t="s">
        <v>84</v>
      </c>
      <c r="F19" s="180" t="s">
        <v>106</v>
      </c>
      <c r="G19" s="180" t="s">
        <v>7</v>
      </c>
    </row>
    <row r="20" spans="2:7" ht="28" x14ac:dyDescent="0.35">
      <c r="B20" s="8" t="s">
        <v>14</v>
      </c>
      <c r="C20" s="163" t="s">
        <v>30</v>
      </c>
      <c r="D20" s="181">
        <v>370</v>
      </c>
      <c r="E20" s="180" t="s">
        <v>84</v>
      </c>
      <c r="F20" s="180" t="s">
        <v>106</v>
      </c>
      <c r="G20" s="180" t="s">
        <v>7</v>
      </c>
    </row>
    <row r="21" spans="2:7" ht="28" x14ac:dyDescent="0.35">
      <c r="B21" s="9" t="s">
        <v>20</v>
      </c>
      <c r="C21" s="163" t="s">
        <v>30</v>
      </c>
      <c r="D21" s="181"/>
      <c r="E21" s="180" t="s">
        <v>84</v>
      </c>
      <c r="F21" s="180" t="s">
        <v>106</v>
      </c>
      <c r="G21" s="180" t="s">
        <v>7</v>
      </c>
    </row>
    <row r="22" spans="2:7" ht="28" x14ac:dyDescent="0.35">
      <c r="B22" s="8" t="s">
        <v>12</v>
      </c>
      <c r="C22" s="163" t="s">
        <v>30</v>
      </c>
      <c r="D22" s="181">
        <v>17.420000000000002</v>
      </c>
      <c r="E22" s="180" t="s">
        <v>84</v>
      </c>
      <c r="F22" s="180" t="s">
        <v>106</v>
      </c>
      <c r="G22" s="180" t="s">
        <v>7</v>
      </c>
    </row>
    <row r="23" spans="2:7" ht="28" x14ac:dyDescent="0.35">
      <c r="B23" s="9" t="s">
        <v>26</v>
      </c>
      <c r="C23" s="163" t="s">
        <v>30</v>
      </c>
      <c r="D23" s="181"/>
      <c r="E23" s="180" t="s">
        <v>84</v>
      </c>
      <c r="F23" s="180" t="s">
        <v>106</v>
      </c>
      <c r="G23" s="180" t="s">
        <v>7</v>
      </c>
    </row>
    <row r="24" spans="2:7" ht="28" x14ac:dyDescent="0.35">
      <c r="B24" s="8" t="s">
        <v>76</v>
      </c>
      <c r="C24" s="163" t="s">
        <v>30</v>
      </c>
      <c r="D24" s="181">
        <v>150</v>
      </c>
      <c r="E24" s="180" t="s">
        <v>84</v>
      </c>
      <c r="F24" s="180" t="s">
        <v>106</v>
      </c>
      <c r="G24" s="180" t="s">
        <v>7</v>
      </c>
    </row>
    <row r="25" spans="2:7" ht="28.5" x14ac:dyDescent="0.35">
      <c r="B25" s="7" t="s">
        <v>57</v>
      </c>
      <c r="C25" s="163" t="s">
        <v>43</v>
      </c>
      <c r="D25" s="181"/>
      <c r="E25" s="180" t="s">
        <v>84</v>
      </c>
      <c r="F25" s="180" t="s">
        <v>106</v>
      </c>
      <c r="G25" s="180" t="s">
        <v>7</v>
      </c>
    </row>
    <row r="26" spans="2:7" x14ac:dyDescent="0.35">
      <c r="B26" s="8" t="s">
        <v>0</v>
      </c>
      <c r="C26" s="163" t="s">
        <v>43</v>
      </c>
      <c r="D26" s="181">
        <v>3.0908000000000002</v>
      </c>
      <c r="E26" s="180" t="s">
        <v>84</v>
      </c>
      <c r="F26" s="180" t="s">
        <v>106</v>
      </c>
      <c r="G26" s="180" t="s">
        <v>7</v>
      </c>
    </row>
    <row r="27" spans="2:7" x14ac:dyDescent="0.35">
      <c r="B27" s="8" t="s">
        <v>14</v>
      </c>
      <c r="C27" s="163" t="s">
        <v>43</v>
      </c>
      <c r="D27" s="181">
        <v>7.0000000000000007E-2</v>
      </c>
      <c r="E27" s="180" t="s">
        <v>84</v>
      </c>
      <c r="F27" s="180" t="s">
        <v>106</v>
      </c>
      <c r="G27" s="180" t="s">
        <v>7</v>
      </c>
    </row>
    <row r="28" spans="2:7" x14ac:dyDescent="0.35">
      <c r="B28" s="9" t="s">
        <v>20</v>
      </c>
      <c r="C28" s="163" t="s">
        <v>43</v>
      </c>
      <c r="D28" s="181"/>
      <c r="E28" s="180" t="s">
        <v>84</v>
      </c>
      <c r="F28" s="180" t="s">
        <v>106</v>
      </c>
      <c r="G28" s="180" t="s">
        <v>7</v>
      </c>
    </row>
    <row r="29" spans="2:7" ht="28.5" x14ac:dyDescent="0.35">
      <c r="B29" s="9" t="s">
        <v>25</v>
      </c>
      <c r="C29" s="163" t="s">
        <v>43</v>
      </c>
      <c r="D29" s="181">
        <v>1.69</v>
      </c>
      <c r="E29" s="180" t="s">
        <v>84</v>
      </c>
      <c r="F29" s="180" t="s">
        <v>106</v>
      </c>
      <c r="G29" s="180" t="s">
        <v>7</v>
      </c>
    </row>
    <row r="30" spans="2:7" ht="28.5" x14ac:dyDescent="0.35">
      <c r="B30" s="9" t="s">
        <v>27</v>
      </c>
      <c r="C30" s="163" t="s">
        <v>43</v>
      </c>
      <c r="D30" s="181"/>
      <c r="E30" s="180" t="s">
        <v>84</v>
      </c>
      <c r="F30" s="180" t="s">
        <v>106</v>
      </c>
      <c r="G30" s="180" t="s">
        <v>7</v>
      </c>
    </row>
    <row r="31" spans="2:7" x14ac:dyDescent="0.35">
      <c r="B31" s="8" t="s">
        <v>77</v>
      </c>
      <c r="C31" s="163" t="s">
        <v>43</v>
      </c>
      <c r="D31" s="181">
        <v>0.36699999999999999</v>
      </c>
      <c r="E31" s="180" t="s">
        <v>84</v>
      </c>
      <c r="F31" s="180" t="s">
        <v>106</v>
      </c>
      <c r="G31" s="180" t="s">
        <v>7</v>
      </c>
    </row>
    <row r="32" spans="2:7" ht="28.5" x14ac:dyDescent="0.35">
      <c r="B32" s="174" t="s">
        <v>86</v>
      </c>
      <c r="C32" s="31"/>
      <c r="D32" s="182">
        <v>7052.9323668353491</v>
      </c>
      <c r="E32" s="180" t="s">
        <v>84</v>
      </c>
      <c r="F32" s="180" t="s">
        <v>106</v>
      </c>
      <c r="G32" s="180" t="s">
        <v>7</v>
      </c>
    </row>
    <row r="33" spans="2:7" ht="56.5" x14ac:dyDescent="0.35">
      <c r="B33" s="29" t="s">
        <v>87</v>
      </c>
      <c r="C33" s="191" t="s">
        <v>47</v>
      </c>
      <c r="D33" s="181">
        <v>8685.16</v>
      </c>
      <c r="E33" s="180" t="s">
        <v>84</v>
      </c>
      <c r="F33" s="180" t="s">
        <v>106</v>
      </c>
      <c r="G33" s="180" t="s">
        <v>7</v>
      </c>
    </row>
    <row r="34" spans="2:7" x14ac:dyDescent="0.35">
      <c r="B34" s="29" t="s">
        <v>88</v>
      </c>
      <c r="C34" s="191" t="s">
        <v>8</v>
      </c>
      <c r="D34" s="181">
        <v>77873.7</v>
      </c>
      <c r="E34" s="180" t="s">
        <v>84</v>
      </c>
      <c r="F34" s="180" t="s">
        <v>106</v>
      </c>
      <c r="G34" s="180" t="s">
        <v>7</v>
      </c>
    </row>
    <row r="35" spans="2:7" ht="56.5" x14ac:dyDescent="0.35">
      <c r="B35" s="29" t="s">
        <v>89</v>
      </c>
      <c r="C35" s="191" t="s">
        <v>47</v>
      </c>
      <c r="D35" s="181">
        <v>15787</v>
      </c>
      <c r="E35" s="180" t="s">
        <v>84</v>
      </c>
      <c r="F35" s="180" t="s">
        <v>106</v>
      </c>
      <c r="G35" s="180" t="s">
        <v>7</v>
      </c>
    </row>
    <row r="36" spans="2:7" x14ac:dyDescent="0.35">
      <c r="B36" s="29" t="s">
        <v>90</v>
      </c>
      <c r="C36" s="191" t="s">
        <v>8</v>
      </c>
      <c r="D36" s="181">
        <v>78115.7</v>
      </c>
      <c r="E36" s="180" t="s">
        <v>84</v>
      </c>
      <c r="F36" s="180" t="s">
        <v>106</v>
      </c>
      <c r="G36" s="180" t="s">
        <v>7</v>
      </c>
    </row>
    <row r="37" spans="2:7" ht="42" x14ac:dyDescent="0.35">
      <c r="B37" s="173" t="s">
        <v>83</v>
      </c>
      <c r="C37" s="88"/>
      <c r="D37" s="183">
        <f>(D44-D43)*D47</f>
        <v>122.232</v>
      </c>
      <c r="E37" s="180" t="s">
        <v>84</v>
      </c>
      <c r="F37" s="180" t="s">
        <v>106</v>
      </c>
      <c r="G37" s="180" t="s">
        <v>91</v>
      </c>
    </row>
    <row r="38" spans="2:7" x14ac:dyDescent="0.35">
      <c r="B38" s="2" t="s">
        <v>13</v>
      </c>
      <c r="C38" s="161" t="s">
        <v>6</v>
      </c>
      <c r="D38" s="184">
        <v>29</v>
      </c>
      <c r="E38" s="180" t="s">
        <v>84</v>
      </c>
      <c r="F38" s="180" t="s">
        <v>106</v>
      </c>
      <c r="G38" s="180" t="s">
        <v>91</v>
      </c>
    </row>
    <row r="39" spans="2:7" x14ac:dyDescent="0.35">
      <c r="B39" s="4" t="s">
        <v>65</v>
      </c>
      <c r="C39" s="161" t="s">
        <v>6</v>
      </c>
      <c r="D39" s="184">
        <v>11304</v>
      </c>
      <c r="E39" s="180" t="s">
        <v>84</v>
      </c>
      <c r="F39" s="180" t="s">
        <v>106</v>
      </c>
      <c r="G39" s="180" t="s">
        <v>91</v>
      </c>
    </row>
    <row r="40" spans="2:7" x14ac:dyDescent="0.35">
      <c r="B40" s="4" t="s">
        <v>66</v>
      </c>
      <c r="C40" s="161" t="s">
        <v>6</v>
      </c>
      <c r="D40" s="184">
        <f>D39+D41-D42</f>
        <v>11324</v>
      </c>
      <c r="E40" s="180" t="s">
        <v>84</v>
      </c>
      <c r="F40" s="180" t="s">
        <v>106</v>
      </c>
      <c r="G40" s="180" t="s">
        <v>91</v>
      </c>
    </row>
    <row r="41" spans="2:7" x14ac:dyDescent="0.35">
      <c r="B41" s="5" t="s">
        <v>61</v>
      </c>
      <c r="C41" s="161" t="s">
        <v>6</v>
      </c>
      <c r="D41" s="184">
        <v>20</v>
      </c>
      <c r="E41" s="180" t="s">
        <v>84</v>
      </c>
      <c r="F41" s="180" t="s">
        <v>106</v>
      </c>
      <c r="G41" s="180" t="s">
        <v>91</v>
      </c>
    </row>
    <row r="42" spans="2:7" x14ac:dyDescent="0.35">
      <c r="B42" s="5" t="s">
        <v>62</v>
      </c>
      <c r="C42" s="161" t="s">
        <v>6</v>
      </c>
      <c r="D42" s="184"/>
      <c r="E42" s="180" t="s">
        <v>84</v>
      </c>
      <c r="F42" s="180" t="s">
        <v>106</v>
      </c>
      <c r="G42" s="180" t="s">
        <v>91</v>
      </c>
    </row>
    <row r="43" spans="2:7" x14ac:dyDescent="0.35">
      <c r="B43" s="4" t="s">
        <v>59</v>
      </c>
      <c r="C43" s="162" t="s">
        <v>8</v>
      </c>
      <c r="D43" s="184">
        <v>102031.5</v>
      </c>
      <c r="E43" s="180" t="s">
        <v>84</v>
      </c>
      <c r="F43" s="180" t="s">
        <v>106</v>
      </c>
      <c r="G43" s="180" t="s">
        <v>91</v>
      </c>
    </row>
    <row r="44" spans="2:7" x14ac:dyDescent="0.35">
      <c r="B44" s="4" t="s">
        <v>67</v>
      </c>
      <c r="C44" s="162" t="s">
        <v>8</v>
      </c>
      <c r="D44" s="184">
        <f>D43+D45-D46</f>
        <v>102111.5</v>
      </c>
      <c r="E44" s="180" t="s">
        <v>84</v>
      </c>
      <c r="F44" s="180" t="s">
        <v>106</v>
      </c>
      <c r="G44" s="180" t="s">
        <v>91</v>
      </c>
    </row>
    <row r="45" spans="2:7" x14ac:dyDescent="0.35">
      <c r="B45" s="6" t="s">
        <v>63</v>
      </c>
      <c r="C45" s="162" t="s">
        <v>8</v>
      </c>
      <c r="D45" s="184">
        <v>80</v>
      </c>
      <c r="E45" s="180" t="s">
        <v>84</v>
      </c>
      <c r="F45" s="180" t="s">
        <v>106</v>
      </c>
      <c r="G45" s="180" t="s">
        <v>91</v>
      </c>
    </row>
    <row r="46" spans="2:7" x14ac:dyDescent="0.35">
      <c r="B46" s="6" t="s">
        <v>64</v>
      </c>
      <c r="C46" s="162" t="s">
        <v>8</v>
      </c>
      <c r="D46" s="184"/>
      <c r="E46" s="180" t="s">
        <v>84</v>
      </c>
      <c r="F46" s="180" t="s">
        <v>106</v>
      </c>
      <c r="G46" s="180" t="s">
        <v>91</v>
      </c>
    </row>
    <row r="47" spans="2:7" x14ac:dyDescent="0.35">
      <c r="B47" s="4" t="s">
        <v>60</v>
      </c>
      <c r="C47" s="3" t="s">
        <v>9</v>
      </c>
      <c r="D47" s="184">
        <v>1.5279</v>
      </c>
      <c r="E47" s="180" t="s">
        <v>84</v>
      </c>
      <c r="F47" s="180" t="s">
        <v>106</v>
      </c>
      <c r="G47" s="180" t="s">
        <v>91</v>
      </c>
    </row>
    <row r="48" spans="2:7" ht="56.5" x14ac:dyDescent="0.35">
      <c r="B48" s="34" t="s">
        <v>85</v>
      </c>
      <c r="C48" s="90"/>
      <c r="D48" s="182">
        <v>166.25</v>
      </c>
      <c r="E48" s="180" t="s">
        <v>84</v>
      </c>
      <c r="F48" s="180" t="s">
        <v>106</v>
      </c>
      <c r="G48" s="180" t="s">
        <v>91</v>
      </c>
    </row>
    <row r="49" spans="2:7" ht="28.5" x14ac:dyDescent="0.35">
      <c r="B49" s="7" t="s">
        <v>56</v>
      </c>
      <c r="C49" s="163" t="s">
        <v>30</v>
      </c>
      <c r="D49" s="181"/>
      <c r="E49" s="180" t="s">
        <v>84</v>
      </c>
      <c r="F49" s="180" t="s">
        <v>106</v>
      </c>
      <c r="G49" s="180" t="s">
        <v>91</v>
      </c>
    </row>
    <row r="50" spans="2:7" ht="28" x14ac:dyDescent="0.35">
      <c r="B50" s="8" t="s">
        <v>0</v>
      </c>
      <c r="C50" s="163" t="s">
        <v>30</v>
      </c>
      <c r="D50" s="181">
        <v>8</v>
      </c>
      <c r="E50" s="180" t="s">
        <v>84</v>
      </c>
      <c r="F50" s="180" t="s">
        <v>106</v>
      </c>
      <c r="G50" s="180" t="s">
        <v>91</v>
      </c>
    </row>
    <row r="51" spans="2:7" ht="28" x14ac:dyDescent="0.35">
      <c r="B51" s="8" t="s">
        <v>14</v>
      </c>
      <c r="C51" s="163" t="s">
        <v>30</v>
      </c>
      <c r="D51" s="181">
        <v>500</v>
      </c>
      <c r="E51" s="180" t="s">
        <v>84</v>
      </c>
      <c r="F51" s="180" t="s">
        <v>106</v>
      </c>
      <c r="G51" s="180" t="s">
        <v>91</v>
      </c>
    </row>
    <row r="52" spans="2:7" ht="28" x14ac:dyDescent="0.35">
      <c r="B52" s="9" t="s">
        <v>20</v>
      </c>
      <c r="C52" s="163" t="s">
        <v>30</v>
      </c>
      <c r="D52" s="181"/>
      <c r="E52" s="180" t="s">
        <v>84</v>
      </c>
      <c r="F52" s="180" t="s">
        <v>106</v>
      </c>
      <c r="G52" s="180" t="s">
        <v>91</v>
      </c>
    </row>
    <row r="53" spans="2:7" ht="28" x14ac:dyDescent="0.35">
      <c r="B53" s="8" t="s">
        <v>12</v>
      </c>
      <c r="C53" s="163" t="s">
        <v>30</v>
      </c>
      <c r="D53" s="181">
        <v>33</v>
      </c>
      <c r="E53" s="180" t="s">
        <v>84</v>
      </c>
      <c r="F53" s="180" t="s">
        <v>106</v>
      </c>
      <c r="G53" s="180" t="s">
        <v>91</v>
      </c>
    </row>
    <row r="54" spans="2:7" ht="28" x14ac:dyDescent="0.35">
      <c r="B54" s="9" t="s">
        <v>26</v>
      </c>
      <c r="C54" s="163" t="s">
        <v>30</v>
      </c>
      <c r="D54" s="181"/>
      <c r="E54" s="180" t="s">
        <v>84</v>
      </c>
      <c r="F54" s="180" t="s">
        <v>106</v>
      </c>
      <c r="G54" s="180" t="s">
        <v>91</v>
      </c>
    </row>
    <row r="55" spans="2:7" ht="28" x14ac:dyDescent="0.35">
      <c r="B55" s="8" t="s">
        <v>78</v>
      </c>
      <c r="C55" s="163" t="s">
        <v>30</v>
      </c>
      <c r="D55" s="181">
        <v>300</v>
      </c>
      <c r="E55" s="180" t="s">
        <v>84</v>
      </c>
      <c r="F55" s="180" t="s">
        <v>106</v>
      </c>
      <c r="G55" s="180" t="s">
        <v>91</v>
      </c>
    </row>
    <row r="56" spans="2:7" ht="28.5" x14ac:dyDescent="0.35">
      <c r="B56" s="7" t="s">
        <v>57</v>
      </c>
      <c r="C56" s="163" t="s">
        <v>43</v>
      </c>
      <c r="D56" s="181"/>
      <c r="E56" s="180" t="s">
        <v>84</v>
      </c>
      <c r="F56" s="180" t="s">
        <v>106</v>
      </c>
      <c r="G56" s="180" t="s">
        <v>91</v>
      </c>
    </row>
    <row r="57" spans="2:7" x14ac:dyDescent="0.35">
      <c r="B57" s="8" t="s">
        <v>0</v>
      </c>
      <c r="C57" s="163" t="s">
        <v>43</v>
      </c>
      <c r="D57" s="181">
        <v>3.0975000000000001</v>
      </c>
      <c r="E57" s="180" t="s">
        <v>84</v>
      </c>
      <c r="F57" s="180" t="s">
        <v>106</v>
      </c>
      <c r="G57" s="180" t="s">
        <v>91</v>
      </c>
    </row>
    <row r="58" spans="2:7" x14ac:dyDescent="0.35">
      <c r="B58" s="8" t="s">
        <v>14</v>
      </c>
      <c r="C58" s="163" t="s">
        <v>43</v>
      </c>
      <c r="D58" s="181">
        <v>7.0000000000000007E-2</v>
      </c>
      <c r="E58" s="180" t="s">
        <v>84</v>
      </c>
      <c r="F58" s="180" t="s">
        <v>106</v>
      </c>
      <c r="G58" s="180" t="s">
        <v>91</v>
      </c>
    </row>
    <row r="59" spans="2:7" x14ac:dyDescent="0.35">
      <c r="B59" s="9" t="s">
        <v>20</v>
      </c>
      <c r="C59" s="163" t="s">
        <v>43</v>
      </c>
      <c r="D59" s="181"/>
      <c r="E59" s="180" t="s">
        <v>84</v>
      </c>
      <c r="F59" s="180" t="s">
        <v>106</v>
      </c>
      <c r="G59" s="180" t="s">
        <v>91</v>
      </c>
    </row>
    <row r="60" spans="2:7" ht="28.5" x14ac:dyDescent="0.35">
      <c r="B60" s="9" t="s">
        <v>25</v>
      </c>
      <c r="C60" s="163" t="s">
        <v>43</v>
      </c>
      <c r="D60" s="181">
        <v>1.59</v>
      </c>
      <c r="E60" s="180" t="s">
        <v>84</v>
      </c>
      <c r="F60" s="180" t="s">
        <v>106</v>
      </c>
      <c r="G60" s="180" t="s">
        <v>91</v>
      </c>
    </row>
    <row r="61" spans="2:7" ht="28.5" x14ac:dyDescent="0.35">
      <c r="B61" s="9" t="s">
        <v>27</v>
      </c>
      <c r="C61" s="163" t="s">
        <v>43</v>
      </c>
      <c r="D61" s="181"/>
      <c r="E61" s="180" t="s">
        <v>84</v>
      </c>
      <c r="F61" s="180" t="s">
        <v>106</v>
      </c>
      <c r="G61" s="180" t="s">
        <v>91</v>
      </c>
    </row>
    <row r="62" spans="2:7" x14ac:dyDescent="0.35">
      <c r="B62" s="8" t="s">
        <v>15</v>
      </c>
      <c r="C62" s="163" t="s">
        <v>43</v>
      </c>
      <c r="D62" s="181">
        <v>0.18</v>
      </c>
      <c r="E62" s="180" t="s">
        <v>84</v>
      </c>
      <c r="F62" s="180" t="s">
        <v>106</v>
      </c>
      <c r="G62" s="180" t="s">
        <v>91</v>
      </c>
    </row>
    <row r="63" spans="2:7" ht="28.5" x14ac:dyDescent="0.35">
      <c r="B63" s="174" t="s">
        <v>86</v>
      </c>
      <c r="C63" s="31"/>
      <c r="D63" s="185">
        <v>9627.463548704498</v>
      </c>
      <c r="E63" s="180" t="s">
        <v>84</v>
      </c>
      <c r="F63" s="180" t="s">
        <v>106</v>
      </c>
      <c r="G63" s="180" t="s">
        <v>91</v>
      </c>
    </row>
    <row r="64" spans="2:7" ht="56.5" x14ac:dyDescent="0.35">
      <c r="B64" s="29" t="s">
        <v>92</v>
      </c>
      <c r="C64" s="191" t="s">
        <v>47</v>
      </c>
      <c r="D64" s="186">
        <v>11282.35</v>
      </c>
      <c r="E64" s="180" t="s">
        <v>84</v>
      </c>
      <c r="F64" s="180" t="s">
        <v>106</v>
      </c>
      <c r="G64" s="180" t="s">
        <v>91</v>
      </c>
    </row>
    <row r="65" spans="2:7" x14ac:dyDescent="0.35">
      <c r="B65" s="29" t="s">
        <v>93</v>
      </c>
      <c r="C65" s="191" t="s">
        <v>8</v>
      </c>
      <c r="D65" s="186">
        <v>102111.5</v>
      </c>
      <c r="E65" s="180" t="s">
        <v>84</v>
      </c>
      <c r="F65" s="180" t="s">
        <v>106</v>
      </c>
      <c r="G65" s="180" t="s">
        <v>91</v>
      </c>
    </row>
    <row r="66" spans="2:7" ht="56.5" x14ac:dyDescent="0.35">
      <c r="B66" s="29" t="s">
        <v>94</v>
      </c>
      <c r="C66" s="191" t="s">
        <v>47</v>
      </c>
      <c r="D66" s="186">
        <v>20749.25</v>
      </c>
      <c r="E66" s="180" t="s">
        <v>84</v>
      </c>
      <c r="F66" s="180" t="s">
        <v>106</v>
      </c>
      <c r="G66" s="180" t="s">
        <v>91</v>
      </c>
    </row>
    <row r="67" spans="2:7" x14ac:dyDescent="0.35">
      <c r="B67" s="29" t="s">
        <v>95</v>
      </c>
      <c r="C67" s="191" t="s">
        <v>8</v>
      </c>
      <c r="D67" s="186">
        <v>101327.4</v>
      </c>
      <c r="E67" s="180" t="s">
        <v>84</v>
      </c>
      <c r="F67" s="180" t="s">
        <v>106</v>
      </c>
      <c r="G67" s="180" t="s">
        <v>91</v>
      </c>
    </row>
    <row r="68" spans="2:7" ht="42" x14ac:dyDescent="0.35">
      <c r="B68" s="173" t="s">
        <v>83</v>
      </c>
      <c r="C68" s="88"/>
      <c r="D68" s="185">
        <v>126.67999999999999</v>
      </c>
      <c r="E68" s="180" t="s">
        <v>84</v>
      </c>
      <c r="F68" s="180" t="s">
        <v>106</v>
      </c>
      <c r="G68" s="180" t="s">
        <v>96</v>
      </c>
    </row>
    <row r="69" spans="2:7" x14ac:dyDescent="0.35">
      <c r="B69" s="2" t="s">
        <v>13</v>
      </c>
      <c r="C69" s="161" t="s">
        <v>6</v>
      </c>
      <c r="D69" s="186">
        <v>29</v>
      </c>
      <c r="E69" s="180" t="s">
        <v>84</v>
      </c>
      <c r="F69" s="180" t="s">
        <v>106</v>
      </c>
      <c r="G69" s="180" t="s">
        <v>96</v>
      </c>
    </row>
    <row r="70" spans="2:7" x14ac:dyDescent="0.35">
      <c r="B70" s="4" t="s">
        <v>65</v>
      </c>
      <c r="C70" s="161" t="s">
        <v>6</v>
      </c>
      <c r="D70" s="186">
        <v>11736</v>
      </c>
      <c r="E70" s="180" t="s">
        <v>84</v>
      </c>
      <c r="F70" s="180" t="s">
        <v>106</v>
      </c>
      <c r="G70" s="180" t="s">
        <v>96</v>
      </c>
    </row>
    <row r="71" spans="2:7" x14ac:dyDescent="0.35">
      <c r="B71" s="4" t="s">
        <v>66</v>
      </c>
      <c r="C71" s="161" t="s">
        <v>6</v>
      </c>
      <c r="D71" s="186">
        <v>11756</v>
      </c>
      <c r="E71" s="180" t="s">
        <v>84</v>
      </c>
      <c r="F71" s="180" t="s">
        <v>106</v>
      </c>
      <c r="G71" s="180" t="s">
        <v>96</v>
      </c>
    </row>
    <row r="72" spans="2:7" x14ac:dyDescent="0.35">
      <c r="B72" s="5" t="s">
        <v>61</v>
      </c>
      <c r="C72" s="161" t="s">
        <v>6</v>
      </c>
      <c r="D72" s="186">
        <v>20</v>
      </c>
      <c r="E72" s="180" t="s">
        <v>84</v>
      </c>
      <c r="F72" s="180" t="s">
        <v>106</v>
      </c>
      <c r="G72" s="180" t="s">
        <v>96</v>
      </c>
    </row>
    <row r="73" spans="2:7" x14ac:dyDescent="0.35">
      <c r="B73" s="5" t="s">
        <v>62</v>
      </c>
      <c r="C73" s="161" t="s">
        <v>6</v>
      </c>
      <c r="D73" s="186"/>
      <c r="E73" s="180" t="s">
        <v>84</v>
      </c>
      <c r="F73" s="180" t="s">
        <v>106</v>
      </c>
      <c r="G73" s="180" t="s">
        <v>96</v>
      </c>
    </row>
    <row r="74" spans="2:7" x14ac:dyDescent="0.35">
      <c r="B74" s="4" t="s">
        <v>59</v>
      </c>
      <c r="C74" s="162" t="s">
        <v>8</v>
      </c>
      <c r="D74" s="186">
        <v>106047.5</v>
      </c>
      <c r="E74" s="180" t="s">
        <v>84</v>
      </c>
      <c r="F74" s="180" t="s">
        <v>106</v>
      </c>
      <c r="G74" s="180" t="s">
        <v>96</v>
      </c>
    </row>
    <row r="75" spans="2:7" x14ac:dyDescent="0.35">
      <c r="B75" s="4" t="s">
        <v>67</v>
      </c>
      <c r="C75" s="162" t="s">
        <v>8</v>
      </c>
      <c r="D75" s="186">
        <v>106127.5</v>
      </c>
      <c r="E75" s="180" t="s">
        <v>84</v>
      </c>
      <c r="F75" s="180" t="s">
        <v>106</v>
      </c>
      <c r="G75" s="180" t="s">
        <v>96</v>
      </c>
    </row>
    <row r="76" spans="2:7" x14ac:dyDescent="0.35">
      <c r="B76" s="6" t="s">
        <v>63</v>
      </c>
      <c r="C76" s="162" t="s">
        <v>8</v>
      </c>
      <c r="D76" s="186">
        <v>80</v>
      </c>
      <c r="E76" s="180" t="s">
        <v>84</v>
      </c>
      <c r="F76" s="180" t="s">
        <v>106</v>
      </c>
      <c r="G76" s="180" t="s">
        <v>96</v>
      </c>
    </row>
    <row r="77" spans="2:7" x14ac:dyDescent="0.35">
      <c r="B77" s="6" t="s">
        <v>64</v>
      </c>
      <c r="C77" s="162" t="s">
        <v>8</v>
      </c>
      <c r="D77" s="186"/>
      <c r="E77" s="180" t="s">
        <v>84</v>
      </c>
      <c r="F77" s="180" t="s">
        <v>106</v>
      </c>
      <c r="G77" s="180" t="s">
        <v>96</v>
      </c>
    </row>
    <row r="78" spans="2:7" x14ac:dyDescent="0.35">
      <c r="B78" s="4" t="s">
        <v>60</v>
      </c>
      <c r="C78" s="3" t="s">
        <v>9</v>
      </c>
      <c r="D78" s="186">
        <v>1.5834999999999999</v>
      </c>
      <c r="E78" s="180" t="s">
        <v>84</v>
      </c>
      <c r="F78" s="180" t="s">
        <v>106</v>
      </c>
      <c r="G78" s="180" t="s">
        <v>96</v>
      </c>
    </row>
    <row r="79" spans="2:7" ht="56.5" x14ac:dyDescent="0.35">
      <c r="B79" s="34" t="s">
        <v>85</v>
      </c>
      <c r="C79" s="90"/>
      <c r="D79" s="185">
        <v>148.85000000000002</v>
      </c>
      <c r="E79" s="180" t="s">
        <v>84</v>
      </c>
      <c r="F79" s="180" t="s">
        <v>106</v>
      </c>
      <c r="G79" s="180" t="s">
        <v>96</v>
      </c>
    </row>
    <row r="80" spans="2:7" ht="28.5" x14ac:dyDescent="0.35">
      <c r="B80" s="7" t="s">
        <v>56</v>
      </c>
      <c r="C80" s="163" t="s">
        <v>30</v>
      </c>
      <c r="D80" s="186"/>
      <c r="E80" s="180" t="s">
        <v>84</v>
      </c>
      <c r="F80" s="180" t="s">
        <v>106</v>
      </c>
      <c r="G80" s="180" t="s">
        <v>96</v>
      </c>
    </row>
    <row r="81" spans="2:7" ht="28" x14ac:dyDescent="0.35">
      <c r="B81" s="8" t="s">
        <v>0</v>
      </c>
      <c r="C81" s="163" t="s">
        <v>30</v>
      </c>
      <c r="D81" s="186">
        <v>4</v>
      </c>
      <c r="E81" s="180" t="s">
        <v>84</v>
      </c>
      <c r="F81" s="180" t="s">
        <v>106</v>
      </c>
      <c r="G81" s="180" t="s">
        <v>96</v>
      </c>
    </row>
    <row r="82" spans="2:7" ht="28" x14ac:dyDescent="0.35">
      <c r="B82" s="8" t="s">
        <v>14</v>
      </c>
      <c r="C82" s="163" t="s">
        <v>30</v>
      </c>
      <c r="D82" s="186">
        <v>500</v>
      </c>
      <c r="E82" s="180" t="s">
        <v>84</v>
      </c>
      <c r="F82" s="180" t="s">
        <v>106</v>
      </c>
      <c r="G82" s="180" t="s">
        <v>96</v>
      </c>
    </row>
    <row r="83" spans="2:7" ht="28" x14ac:dyDescent="0.35">
      <c r="B83" s="9" t="s">
        <v>20</v>
      </c>
      <c r="C83" s="163" t="s">
        <v>30</v>
      </c>
      <c r="D83" s="186">
        <v>66</v>
      </c>
      <c r="E83" s="180" t="s">
        <v>84</v>
      </c>
      <c r="F83" s="180" t="s">
        <v>106</v>
      </c>
      <c r="G83" s="180" t="s">
        <v>96</v>
      </c>
    </row>
    <row r="84" spans="2:7" ht="28" x14ac:dyDescent="0.35">
      <c r="B84" s="8" t="s">
        <v>12</v>
      </c>
      <c r="C84" s="163" t="s">
        <v>30</v>
      </c>
      <c r="D84" s="186">
        <v>46</v>
      </c>
      <c r="E84" s="180" t="s">
        <v>84</v>
      </c>
      <c r="F84" s="180" t="s">
        <v>106</v>
      </c>
      <c r="G84" s="180" t="s">
        <v>96</v>
      </c>
    </row>
    <row r="85" spans="2:7" ht="28" x14ac:dyDescent="0.35">
      <c r="B85" s="9" t="s">
        <v>26</v>
      </c>
      <c r="C85" s="163" t="s">
        <v>30</v>
      </c>
      <c r="D85" s="186"/>
      <c r="E85" s="180" t="s">
        <v>84</v>
      </c>
      <c r="F85" s="180" t="s">
        <v>106</v>
      </c>
      <c r="G85" s="180" t="s">
        <v>96</v>
      </c>
    </row>
    <row r="86" spans="2:7" ht="28" x14ac:dyDescent="0.35">
      <c r="B86" s="8" t="s">
        <v>15</v>
      </c>
      <c r="C86" s="163" t="s">
        <v>30</v>
      </c>
      <c r="D86" s="186">
        <v>300</v>
      </c>
      <c r="E86" s="180" t="s">
        <v>84</v>
      </c>
      <c r="F86" s="180" t="s">
        <v>106</v>
      </c>
      <c r="G86" s="180" t="s">
        <v>96</v>
      </c>
    </row>
    <row r="87" spans="2:7" ht="28.5" x14ac:dyDescent="0.35">
      <c r="B87" s="7" t="s">
        <v>57</v>
      </c>
      <c r="C87" s="163" t="s">
        <v>43</v>
      </c>
      <c r="D87" s="186"/>
      <c r="E87" s="180" t="s">
        <v>84</v>
      </c>
      <c r="F87" s="180" t="s">
        <v>106</v>
      </c>
      <c r="G87" s="180" t="s">
        <v>96</v>
      </c>
    </row>
    <row r="88" spans="2:7" x14ac:dyDescent="0.35">
      <c r="B88" s="8" t="s">
        <v>0</v>
      </c>
      <c r="C88" s="163" t="s">
        <v>43</v>
      </c>
      <c r="D88" s="186">
        <v>3.0975000000000001</v>
      </c>
      <c r="E88" s="180" t="s">
        <v>84</v>
      </c>
      <c r="F88" s="180" t="s">
        <v>106</v>
      </c>
      <c r="G88" s="180" t="s">
        <v>96</v>
      </c>
    </row>
    <row r="89" spans="2:7" x14ac:dyDescent="0.35">
      <c r="B89" s="8" t="s">
        <v>14</v>
      </c>
      <c r="C89" s="163" t="s">
        <v>43</v>
      </c>
      <c r="D89" s="186">
        <v>7.0000000000000007E-2</v>
      </c>
      <c r="E89" s="180" t="s">
        <v>84</v>
      </c>
      <c r="F89" s="180" t="s">
        <v>106</v>
      </c>
      <c r="G89" s="180" t="s">
        <v>96</v>
      </c>
    </row>
    <row r="90" spans="2:7" x14ac:dyDescent="0.35">
      <c r="B90" s="9" t="s">
        <v>20</v>
      </c>
      <c r="C90" s="163" t="s">
        <v>43</v>
      </c>
      <c r="D90" s="186">
        <v>0.1</v>
      </c>
      <c r="E90" s="180" t="s">
        <v>84</v>
      </c>
      <c r="F90" s="180" t="s">
        <v>106</v>
      </c>
      <c r="G90" s="180" t="s">
        <v>96</v>
      </c>
    </row>
    <row r="91" spans="2:7" ht="28.5" x14ac:dyDescent="0.35">
      <c r="B91" s="9" t="s">
        <v>25</v>
      </c>
      <c r="C91" s="163" t="s">
        <v>43</v>
      </c>
      <c r="D91" s="186">
        <v>1.47</v>
      </c>
      <c r="E91" s="180" t="s">
        <v>84</v>
      </c>
      <c r="F91" s="180" t="s">
        <v>106</v>
      </c>
      <c r="G91" s="180" t="s">
        <v>96</v>
      </c>
    </row>
    <row r="92" spans="2:7" ht="28.5" x14ac:dyDescent="0.35">
      <c r="B92" s="9" t="s">
        <v>27</v>
      </c>
      <c r="C92" s="163" t="s">
        <v>43</v>
      </c>
      <c r="D92" s="186"/>
      <c r="E92" s="180" t="s">
        <v>84</v>
      </c>
      <c r="F92" s="180" t="s">
        <v>106</v>
      </c>
      <c r="G92" s="180" t="s">
        <v>96</v>
      </c>
    </row>
    <row r="93" spans="2:7" x14ac:dyDescent="0.35">
      <c r="B93" s="8" t="s">
        <v>15</v>
      </c>
      <c r="C93" s="163" t="s">
        <v>43</v>
      </c>
      <c r="D93" s="186">
        <v>9.0800000000000006E-2</v>
      </c>
      <c r="E93" s="180" t="s">
        <v>84</v>
      </c>
      <c r="F93" s="180" t="s">
        <v>106</v>
      </c>
      <c r="G93" s="180" t="s">
        <v>96</v>
      </c>
    </row>
    <row r="94" spans="2:7" ht="28.5" x14ac:dyDescent="0.35">
      <c r="B94" s="174" t="s">
        <v>86</v>
      </c>
      <c r="C94" s="31"/>
      <c r="D94" s="185">
        <v>9136.5284757449426</v>
      </c>
      <c r="E94" s="180" t="s">
        <v>84</v>
      </c>
      <c r="F94" s="180" t="s">
        <v>106</v>
      </c>
      <c r="G94" s="180" t="s">
        <v>96</v>
      </c>
    </row>
    <row r="95" spans="2:7" ht="56.5" x14ac:dyDescent="0.35">
      <c r="B95" s="29" t="s">
        <v>97</v>
      </c>
      <c r="C95" s="191" t="s">
        <v>47</v>
      </c>
      <c r="D95" s="186">
        <v>12286.47</v>
      </c>
      <c r="E95" s="180" t="s">
        <v>84</v>
      </c>
      <c r="F95" s="180" t="s">
        <v>106</v>
      </c>
      <c r="G95" s="180" t="s">
        <v>96</v>
      </c>
    </row>
    <row r="96" spans="2:7" x14ac:dyDescent="0.35">
      <c r="B96" s="29" t="s">
        <v>98</v>
      </c>
      <c r="C96" s="191" t="s">
        <v>8</v>
      </c>
      <c r="D96" s="186">
        <v>106127.5</v>
      </c>
      <c r="E96" s="180" t="s">
        <v>84</v>
      </c>
      <c r="F96" s="180" t="s">
        <v>106</v>
      </c>
      <c r="G96" s="180" t="s">
        <v>96</v>
      </c>
    </row>
    <row r="97" spans="2:7" ht="56.5" x14ac:dyDescent="0.35">
      <c r="B97" s="29" t="s">
        <v>99</v>
      </c>
      <c r="C97" s="191" t="s">
        <v>47</v>
      </c>
      <c r="D97" s="186">
        <v>21169.34</v>
      </c>
      <c r="E97" s="180" t="s">
        <v>84</v>
      </c>
      <c r="F97" s="180" t="s">
        <v>106</v>
      </c>
      <c r="G97" s="180" t="s">
        <v>96</v>
      </c>
    </row>
    <row r="98" spans="2:7" x14ac:dyDescent="0.35">
      <c r="B98" s="29" t="s">
        <v>100</v>
      </c>
      <c r="C98" s="191" t="s">
        <v>8</v>
      </c>
      <c r="D98" s="186">
        <v>104870.9</v>
      </c>
      <c r="E98" s="180" t="s">
        <v>84</v>
      </c>
      <c r="F98" s="180" t="s">
        <v>106</v>
      </c>
      <c r="G98" s="180" t="s">
        <v>96</v>
      </c>
    </row>
    <row r="99" spans="2:7" ht="42" x14ac:dyDescent="0.35">
      <c r="B99" s="173" t="s">
        <v>83</v>
      </c>
      <c r="C99" s="88"/>
      <c r="D99" s="185">
        <v>2668.6559999999999</v>
      </c>
      <c r="E99" s="180" t="s">
        <v>84</v>
      </c>
      <c r="F99" s="180" t="s">
        <v>106</v>
      </c>
      <c r="G99" s="180" t="s">
        <v>101</v>
      </c>
    </row>
    <row r="100" spans="2:7" x14ac:dyDescent="0.35">
      <c r="B100" s="2" t="s">
        <v>13</v>
      </c>
      <c r="C100" s="161" t="s">
        <v>6</v>
      </c>
      <c r="D100" s="186">
        <v>29</v>
      </c>
      <c r="E100" s="180" t="s">
        <v>84</v>
      </c>
      <c r="F100" s="180" t="s">
        <v>106</v>
      </c>
      <c r="G100" s="180" t="s">
        <v>101</v>
      </c>
    </row>
    <row r="101" spans="2:7" x14ac:dyDescent="0.35">
      <c r="B101" s="4" t="s">
        <v>65</v>
      </c>
      <c r="C101" s="161" t="s">
        <v>6</v>
      </c>
      <c r="D101" s="186">
        <v>11260</v>
      </c>
      <c r="E101" s="180" t="s">
        <v>84</v>
      </c>
      <c r="F101" s="180" t="s">
        <v>106</v>
      </c>
      <c r="G101" s="180" t="s">
        <v>101</v>
      </c>
    </row>
    <row r="102" spans="2:7" x14ac:dyDescent="0.35">
      <c r="B102" s="4" t="s">
        <v>66</v>
      </c>
      <c r="C102" s="161" t="s">
        <v>6</v>
      </c>
      <c r="D102" s="186">
        <v>11560</v>
      </c>
      <c r="E102" s="180" t="s">
        <v>84</v>
      </c>
      <c r="F102" s="180" t="s">
        <v>106</v>
      </c>
      <c r="G102" s="180" t="s">
        <v>101</v>
      </c>
    </row>
    <row r="103" spans="2:7" x14ac:dyDescent="0.35">
      <c r="B103" s="5" t="s">
        <v>61</v>
      </c>
      <c r="C103" s="161" t="s">
        <v>6</v>
      </c>
      <c r="D103" s="186">
        <v>300</v>
      </c>
      <c r="E103" s="180" t="s">
        <v>84</v>
      </c>
      <c r="F103" s="180" t="s">
        <v>106</v>
      </c>
      <c r="G103" s="180" t="s">
        <v>101</v>
      </c>
    </row>
    <row r="104" spans="2:7" x14ac:dyDescent="0.35">
      <c r="B104" s="5" t="s">
        <v>62</v>
      </c>
      <c r="C104" s="161" t="s">
        <v>6</v>
      </c>
      <c r="D104" s="186"/>
      <c r="E104" s="180" t="s">
        <v>84</v>
      </c>
      <c r="F104" s="180" t="s">
        <v>106</v>
      </c>
      <c r="G104" s="180" t="s">
        <v>101</v>
      </c>
    </row>
    <row r="105" spans="2:7" x14ac:dyDescent="0.35">
      <c r="B105" s="4" t="s">
        <v>59</v>
      </c>
      <c r="C105" s="162" t="s">
        <v>8</v>
      </c>
      <c r="D105" s="186">
        <v>102273</v>
      </c>
      <c r="E105" s="180" t="s">
        <v>84</v>
      </c>
      <c r="F105" s="180" t="s">
        <v>106</v>
      </c>
      <c r="G105" s="180" t="s">
        <v>101</v>
      </c>
    </row>
    <row r="106" spans="2:7" x14ac:dyDescent="0.35">
      <c r="B106" s="4" t="s">
        <v>67</v>
      </c>
      <c r="C106" s="162" t="s">
        <v>8</v>
      </c>
      <c r="D106" s="186">
        <v>103969</v>
      </c>
      <c r="E106" s="180" t="s">
        <v>84</v>
      </c>
      <c r="F106" s="180" t="s">
        <v>106</v>
      </c>
      <c r="G106" s="180" t="s">
        <v>101</v>
      </c>
    </row>
    <row r="107" spans="2:7" x14ac:dyDescent="0.35">
      <c r="B107" s="6" t="s">
        <v>63</v>
      </c>
      <c r="C107" s="162" t="s">
        <v>8</v>
      </c>
      <c r="D107" s="186">
        <v>1696</v>
      </c>
      <c r="E107" s="180" t="s">
        <v>84</v>
      </c>
      <c r="F107" s="180" t="s">
        <v>106</v>
      </c>
      <c r="G107" s="180" t="s">
        <v>101</v>
      </c>
    </row>
    <row r="108" spans="2:7" x14ac:dyDescent="0.35">
      <c r="B108" s="6" t="s">
        <v>64</v>
      </c>
      <c r="C108" s="162" t="s">
        <v>8</v>
      </c>
      <c r="D108" s="186"/>
      <c r="E108" s="180" t="s">
        <v>84</v>
      </c>
      <c r="F108" s="180" t="s">
        <v>106</v>
      </c>
      <c r="G108" s="180" t="s">
        <v>101</v>
      </c>
    </row>
    <row r="109" spans="2:7" x14ac:dyDescent="0.35">
      <c r="B109" s="4" t="s">
        <v>60</v>
      </c>
      <c r="C109" s="3" t="s">
        <v>9</v>
      </c>
      <c r="D109" s="186">
        <v>1.5734999999999999</v>
      </c>
      <c r="E109" s="180" t="s">
        <v>84</v>
      </c>
      <c r="F109" s="180" t="s">
        <v>106</v>
      </c>
      <c r="G109" s="180" t="s">
        <v>101</v>
      </c>
    </row>
    <row r="110" spans="2:7" ht="56.5" x14ac:dyDescent="0.35">
      <c r="B110" s="34" t="s">
        <v>85</v>
      </c>
      <c r="C110" s="90"/>
      <c r="D110" s="185">
        <v>255.56900000000002</v>
      </c>
      <c r="E110" s="180" t="s">
        <v>84</v>
      </c>
      <c r="F110" s="180" t="s">
        <v>106</v>
      </c>
      <c r="G110" s="180" t="s">
        <v>101</v>
      </c>
    </row>
    <row r="111" spans="2:7" ht="28" x14ac:dyDescent="0.35">
      <c r="B111" s="167" t="s">
        <v>56</v>
      </c>
      <c r="C111" s="168" t="s">
        <v>30</v>
      </c>
      <c r="D111" s="186"/>
      <c r="E111" s="180" t="s">
        <v>84</v>
      </c>
      <c r="F111" s="180" t="s">
        <v>106</v>
      </c>
      <c r="G111" s="180" t="s">
        <v>101</v>
      </c>
    </row>
    <row r="112" spans="2:7" ht="28" x14ac:dyDescent="0.35">
      <c r="B112" s="169" t="s">
        <v>0</v>
      </c>
      <c r="C112" s="168" t="s">
        <v>30</v>
      </c>
      <c r="D112" s="186">
        <v>32</v>
      </c>
      <c r="E112" s="180" t="s">
        <v>84</v>
      </c>
      <c r="F112" s="180" t="s">
        <v>106</v>
      </c>
      <c r="G112" s="180" t="s">
        <v>101</v>
      </c>
    </row>
    <row r="113" spans="2:7" ht="28" x14ac:dyDescent="0.35">
      <c r="B113" s="169" t="s">
        <v>14</v>
      </c>
      <c r="C113" s="168" t="s">
        <v>30</v>
      </c>
      <c r="D113" s="186">
        <v>750</v>
      </c>
      <c r="E113" s="180" t="s">
        <v>84</v>
      </c>
      <c r="F113" s="180" t="s">
        <v>106</v>
      </c>
      <c r="G113" s="180" t="s">
        <v>101</v>
      </c>
    </row>
    <row r="114" spans="2:7" ht="28" x14ac:dyDescent="0.35">
      <c r="B114" s="167" t="s">
        <v>20</v>
      </c>
      <c r="C114" s="168" t="s">
        <v>30</v>
      </c>
      <c r="D114" s="186">
        <v>400</v>
      </c>
      <c r="E114" s="180" t="s">
        <v>84</v>
      </c>
      <c r="F114" s="180" t="s">
        <v>106</v>
      </c>
      <c r="G114" s="180" t="s">
        <v>101</v>
      </c>
    </row>
    <row r="115" spans="2:7" ht="28" x14ac:dyDescent="0.35">
      <c r="B115" s="169" t="s">
        <v>12</v>
      </c>
      <c r="C115" s="168" t="s">
        <v>30</v>
      </c>
      <c r="D115" s="186">
        <v>53</v>
      </c>
      <c r="E115" s="180" t="s">
        <v>84</v>
      </c>
      <c r="F115" s="180" t="s">
        <v>106</v>
      </c>
      <c r="G115" s="180" t="s">
        <v>101</v>
      </c>
    </row>
    <row r="116" spans="2:7" ht="28" x14ac:dyDescent="0.35">
      <c r="B116" s="167" t="s">
        <v>26</v>
      </c>
      <c r="C116" s="168" t="s">
        <v>30</v>
      </c>
      <c r="D116" s="186"/>
      <c r="E116" s="180" t="s">
        <v>84</v>
      </c>
      <c r="F116" s="180" t="s">
        <v>106</v>
      </c>
      <c r="G116" s="180" t="s">
        <v>101</v>
      </c>
    </row>
    <row r="117" spans="2:7" ht="28" x14ac:dyDescent="0.35">
      <c r="B117" s="169" t="s">
        <v>15</v>
      </c>
      <c r="C117" s="168" t="s">
        <v>30</v>
      </c>
      <c r="D117" s="186">
        <v>300</v>
      </c>
      <c r="E117" s="180" t="s">
        <v>84</v>
      </c>
      <c r="F117" s="180" t="s">
        <v>106</v>
      </c>
      <c r="G117" s="180" t="s">
        <v>101</v>
      </c>
    </row>
    <row r="118" spans="2:7" ht="28" x14ac:dyDescent="0.35">
      <c r="B118" s="167" t="s">
        <v>57</v>
      </c>
      <c r="C118" s="168" t="s">
        <v>43</v>
      </c>
      <c r="D118" s="186"/>
      <c r="E118" s="180" t="s">
        <v>84</v>
      </c>
      <c r="F118" s="180" t="s">
        <v>106</v>
      </c>
      <c r="G118" s="180" t="s">
        <v>101</v>
      </c>
    </row>
    <row r="119" spans="2:7" x14ac:dyDescent="0.35">
      <c r="B119" s="169" t="s">
        <v>0</v>
      </c>
      <c r="C119" s="168" t="s">
        <v>43</v>
      </c>
      <c r="D119" s="186">
        <v>2.86</v>
      </c>
      <c r="E119" s="180" t="s">
        <v>84</v>
      </c>
      <c r="F119" s="180" t="s">
        <v>106</v>
      </c>
      <c r="G119" s="180" t="s">
        <v>101</v>
      </c>
    </row>
    <row r="120" spans="2:7" x14ac:dyDescent="0.35">
      <c r="B120" s="169" t="s">
        <v>14</v>
      </c>
      <c r="C120" s="168" t="s">
        <v>43</v>
      </c>
      <c r="D120" s="186">
        <v>7.0000000000000007E-2</v>
      </c>
      <c r="E120" s="180" t="s">
        <v>84</v>
      </c>
      <c r="F120" s="180" t="s">
        <v>106</v>
      </c>
      <c r="G120" s="180" t="s">
        <v>101</v>
      </c>
    </row>
    <row r="121" spans="2:7" x14ac:dyDescent="0.35">
      <c r="B121" s="167" t="s">
        <v>20</v>
      </c>
      <c r="C121" s="168" t="s">
        <v>43</v>
      </c>
      <c r="D121" s="186">
        <v>1.38E-2</v>
      </c>
      <c r="E121" s="180" t="s">
        <v>84</v>
      </c>
      <c r="F121" s="180" t="s">
        <v>106</v>
      </c>
      <c r="G121" s="180" t="s">
        <v>101</v>
      </c>
    </row>
    <row r="122" spans="2:7" ht="28" x14ac:dyDescent="0.35">
      <c r="B122" s="167" t="s">
        <v>25</v>
      </c>
      <c r="C122" s="168" t="s">
        <v>43</v>
      </c>
      <c r="D122" s="186">
        <v>1.5329999999999999</v>
      </c>
      <c r="E122" s="180" t="s">
        <v>84</v>
      </c>
      <c r="F122" s="180" t="s">
        <v>106</v>
      </c>
      <c r="G122" s="180" t="s">
        <v>101</v>
      </c>
    </row>
    <row r="123" spans="2:7" ht="28" x14ac:dyDescent="0.35">
      <c r="B123" s="167" t="s">
        <v>27</v>
      </c>
      <c r="C123" s="168" t="s">
        <v>43</v>
      </c>
      <c r="D123" s="186"/>
      <c r="E123" s="180" t="s">
        <v>84</v>
      </c>
      <c r="F123" s="180" t="s">
        <v>106</v>
      </c>
      <c r="G123" s="180" t="s">
        <v>101</v>
      </c>
    </row>
    <row r="124" spans="2:7" x14ac:dyDescent="0.35">
      <c r="B124" s="169" t="s">
        <v>15</v>
      </c>
      <c r="C124" s="168" t="s">
        <v>43</v>
      </c>
      <c r="D124" s="186">
        <v>8.2600000000000007E-2</v>
      </c>
      <c r="E124" s="180" t="s">
        <v>84</v>
      </c>
      <c r="F124" s="180" t="s">
        <v>106</v>
      </c>
      <c r="G124" s="180" t="s">
        <v>101</v>
      </c>
    </row>
    <row r="125" spans="2:7" ht="28.5" x14ac:dyDescent="0.35">
      <c r="B125" s="174" t="s">
        <v>86</v>
      </c>
      <c r="C125" s="31"/>
      <c r="D125" s="185">
        <v>7585.4254326086939</v>
      </c>
      <c r="E125" s="180" t="s">
        <v>84</v>
      </c>
      <c r="F125" s="180" t="s">
        <v>106</v>
      </c>
      <c r="G125" s="180" t="s">
        <v>101</v>
      </c>
    </row>
    <row r="126" spans="2:7" ht="56.5" x14ac:dyDescent="0.35">
      <c r="B126" s="29" t="s">
        <v>102</v>
      </c>
      <c r="C126" s="191" t="s">
        <v>47</v>
      </c>
      <c r="D126" s="186">
        <v>13201.82</v>
      </c>
      <c r="E126" s="180" t="s">
        <v>84</v>
      </c>
      <c r="F126" s="180" t="s">
        <v>106</v>
      </c>
      <c r="G126" s="180" t="s">
        <v>101</v>
      </c>
    </row>
    <row r="127" spans="2:7" x14ac:dyDescent="0.35">
      <c r="B127" s="29" t="s">
        <v>103</v>
      </c>
      <c r="C127" s="191" t="s">
        <v>8</v>
      </c>
      <c r="D127" s="186">
        <v>103969</v>
      </c>
      <c r="E127" s="180" t="s">
        <v>84</v>
      </c>
      <c r="F127" s="180" t="s">
        <v>106</v>
      </c>
      <c r="G127" s="180" t="s">
        <v>101</v>
      </c>
    </row>
    <row r="128" spans="2:7" ht="56.5" x14ac:dyDescent="0.35">
      <c r="B128" s="29" t="s">
        <v>104</v>
      </c>
      <c r="C128" s="191" t="s">
        <v>47</v>
      </c>
      <c r="D128" s="186">
        <v>20233.62</v>
      </c>
      <c r="E128" s="180" t="s">
        <v>84</v>
      </c>
      <c r="F128" s="180" t="s">
        <v>106</v>
      </c>
      <c r="G128" s="180" t="s">
        <v>101</v>
      </c>
    </row>
    <row r="129" spans="2:7" x14ac:dyDescent="0.35">
      <c r="B129" s="29" t="s">
        <v>105</v>
      </c>
      <c r="C129" s="191" t="s">
        <v>8</v>
      </c>
      <c r="D129" s="186">
        <v>101200</v>
      </c>
      <c r="E129" s="180" t="s">
        <v>84</v>
      </c>
      <c r="F129" s="180" t="s">
        <v>106</v>
      </c>
      <c r="G129" s="180" t="s">
        <v>101</v>
      </c>
    </row>
    <row r="130" spans="2:7" ht="42" x14ac:dyDescent="0.35">
      <c r="B130" s="173" t="s">
        <v>83</v>
      </c>
      <c r="C130" s="88"/>
      <c r="D130" s="185">
        <v>0</v>
      </c>
      <c r="E130" s="180" t="s">
        <v>84</v>
      </c>
      <c r="F130" s="180" t="s">
        <v>106</v>
      </c>
      <c r="G130" s="180" t="s">
        <v>113</v>
      </c>
    </row>
    <row r="131" spans="2:7" x14ac:dyDescent="0.35">
      <c r="B131" s="2" t="s">
        <v>13</v>
      </c>
      <c r="C131" s="161" t="s">
        <v>6</v>
      </c>
      <c r="D131" s="186">
        <v>29</v>
      </c>
      <c r="E131" s="180" t="s">
        <v>84</v>
      </c>
      <c r="F131" s="180" t="s">
        <v>106</v>
      </c>
      <c r="G131" s="180" t="s">
        <v>113</v>
      </c>
    </row>
    <row r="132" spans="2:7" x14ac:dyDescent="0.35">
      <c r="B132" s="4" t="s">
        <v>65</v>
      </c>
      <c r="C132" s="161" t="s">
        <v>6</v>
      </c>
      <c r="D132" s="186">
        <v>11674</v>
      </c>
      <c r="E132" s="180" t="s">
        <v>84</v>
      </c>
      <c r="F132" s="180" t="s">
        <v>106</v>
      </c>
      <c r="G132" s="180" t="s">
        <v>113</v>
      </c>
    </row>
    <row r="133" spans="2:7" x14ac:dyDescent="0.35">
      <c r="B133" s="4" t="s">
        <v>66</v>
      </c>
      <c r="C133" s="161" t="s">
        <v>6</v>
      </c>
      <c r="D133" s="186">
        <v>11674</v>
      </c>
      <c r="E133" s="180" t="s">
        <v>84</v>
      </c>
      <c r="F133" s="180" t="s">
        <v>106</v>
      </c>
      <c r="G133" s="180" t="s">
        <v>113</v>
      </c>
    </row>
    <row r="134" spans="2:7" x14ac:dyDescent="0.35">
      <c r="B134" s="5" t="s">
        <v>61</v>
      </c>
      <c r="C134" s="161" t="s">
        <v>6</v>
      </c>
      <c r="D134" s="186"/>
      <c r="E134" s="180" t="s">
        <v>84</v>
      </c>
      <c r="F134" s="180" t="s">
        <v>106</v>
      </c>
      <c r="G134" s="180" t="s">
        <v>113</v>
      </c>
    </row>
    <row r="135" spans="2:7" x14ac:dyDescent="0.35">
      <c r="B135" s="5" t="s">
        <v>62</v>
      </c>
      <c r="C135" s="161" t="s">
        <v>6</v>
      </c>
      <c r="D135" s="186"/>
      <c r="E135" s="180" t="s">
        <v>84</v>
      </c>
      <c r="F135" s="180" t="s">
        <v>106</v>
      </c>
      <c r="G135" s="180" t="s">
        <v>113</v>
      </c>
    </row>
    <row r="136" spans="2:7" x14ac:dyDescent="0.35">
      <c r="B136" s="4" t="s">
        <v>59</v>
      </c>
      <c r="C136" s="162" t="s">
        <v>8</v>
      </c>
      <c r="D136" s="186">
        <v>106112.9</v>
      </c>
      <c r="E136" s="180" t="s">
        <v>84</v>
      </c>
      <c r="F136" s="180" t="s">
        <v>106</v>
      </c>
      <c r="G136" s="180" t="s">
        <v>113</v>
      </c>
    </row>
    <row r="137" spans="2:7" x14ac:dyDescent="0.35">
      <c r="B137" s="4" t="s">
        <v>67</v>
      </c>
      <c r="C137" s="162" t="s">
        <v>8</v>
      </c>
      <c r="D137" s="186">
        <v>106112.9</v>
      </c>
      <c r="E137" s="180" t="s">
        <v>84</v>
      </c>
      <c r="F137" s="180" t="s">
        <v>106</v>
      </c>
      <c r="G137" s="180" t="s">
        <v>113</v>
      </c>
    </row>
    <row r="138" spans="2:7" x14ac:dyDescent="0.35">
      <c r="B138" s="6" t="s">
        <v>63</v>
      </c>
      <c r="C138" s="162" t="s">
        <v>8</v>
      </c>
      <c r="D138" s="186"/>
      <c r="E138" s="180" t="s">
        <v>84</v>
      </c>
      <c r="F138" s="180" t="s">
        <v>106</v>
      </c>
      <c r="G138" s="180" t="s">
        <v>113</v>
      </c>
    </row>
    <row r="139" spans="2:7" x14ac:dyDescent="0.35">
      <c r="B139" s="6" t="s">
        <v>64</v>
      </c>
      <c r="C139" s="162" t="s">
        <v>8</v>
      </c>
      <c r="D139" s="186"/>
      <c r="E139" s="180" t="s">
        <v>84</v>
      </c>
      <c r="F139" s="180" t="s">
        <v>106</v>
      </c>
      <c r="G139" s="180" t="s">
        <v>113</v>
      </c>
    </row>
    <row r="140" spans="2:7" x14ac:dyDescent="0.35">
      <c r="B140" s="4" t="s">
        <v>60</v>
      </c>
      <c r="C140" s="3" t="s">
        <v>9</v>
      </c>
      <c r="D140" s="186">
        <v>1.5734999999999999</v>
      </c>
      <c r="E140" s="180" t="s">
        <v>84</v>
      </c>
      <c r="F140" s="180" t="s">
        <v>106</v>
      </c>
      <c r="G140" s="180" t="s">
        <v>113</v>
      </c>
    </row>
    <row r="141" spans="2:7" ht="56.5" x14ac:dyDescent="0.35">
      <c r="B141" s="34" t="s">
        <v>85</v>
      </c>
      <c r="C141" s="90"/>
      <c r="D141" s="185">
        <v>132.3168</v>
      </c>
      <c r="E141" s="180" t="s">
        <v>84</v>
      </c>
      <c r="F141" s="180" t="s">
        <v>106</v>
      </c>
      <c r="G141" s="180" t="s">
        <v>113</v>
      </c>
    </row>
    <row r="142" spans="2:7" ht="28.5" x14ac:dyDescent="0.35">
      <c r="B142" s="255" t="s">
        <v>56</v>
      </c>
      <c r="C142" s="256" t="s">
        <v>30</v>
      </c>
      <c r="D142" s="186"/>
      <c r="E142" s="180" t="s">
        <v>84</v>
      </c>
      <c r="F142" s="180" t="s">
        <v>106</v>
      </c>
      <c r="G142" s="180" t="s">
        <v>113</v>
      </c>
    </row>
    <row r="143" spans="2:7" ht="28" x14ac:dyDescent="0.35">
      <c r="B143" s="257" t="s">
        <v>0</v>
      </c>
      <c r="C143" s="256" t="s">
        <v>30</v>
      </c>
      <c r="D143" s="186">
        <v>12</v>
      </c>
      <c r="E143" s="180" t="s">
        <v>84</v>
      </c>
      <c r="F143" s="180" t="s">
        <v>106</v>
      </c>
      <c r="G143" s="180" t="s">
        <v>113</v>
      </c>
    </row>
    <row r="144" spans="2:7" ht="28" x14ac:dyDescent="0.35">
      <c r="B144" s="257" t="s">
        <v>14</v>
      </c>
      <c r="C144" s="256" t="s">
        <v>30</v>
      </c>
      <c r="D144" s="186">
        <v>800</v>
      </c>
      <c r="E144" s="180" t="s">
        <v>84</v>
      </c>
      <c r="F144" s="180" t="s">
        <v>106</v>
      </c>
      <c r="G144" s="180" t="s">
        <v>113</v>
      </c>
    </row>
    <row r="145" spans="2:7" ht="28" x14ac:dyDescent="0.35">
      <c r="B145" s="258" t="s">
        <v>20</v>
      </c>
      <c r="C145" s="256" t="s">
        <v>30</v>
      </c>
      <c r="D145" s="186"/>
      <c r="E145" s="180" t="s">
        <v>84</v>
      </c>
      <c r="F145" s="180" t="s">
        <v>106</v>
      </c>
      <c r="G145" s="180" t="s">
        <v>113</v>
      </c>
    </row>
    <row r="146" spans="2:7" ht="28" x14ac:dyDescent="0.35">
      <c r="B146" s="257" t="s">
        <v>12</v>
      </c>
      <c r="C146" s="256" t="s">
        <v>30</v>
      </c>
      <c r="D146" s="186">
        <v>36</v>
      </c>
      <c r="E146" s="180" t="s">
        <v>84</v>
      </c>
      <c r="F146" s="180" t="s">
        <v>106</v>
      </c>
      <c r="G146" s="180" t="s">
        <v>113</v>
      </c>
    </row>
    <row r="147" spans="2:7" ht="28" x14ac:dyDescent="0.35">
      <c r="B147" s="258" t="s">
        <v>26</v>
      </c>
      <c r="C147" s="256" t="s">
        <v>30</v>
      </c>
      <c r="D147" s="186"/>
      <c r="E147" s="180" t="s">
        <v>84</v>
      </c>
      <c r="F147" s="180" t="s">
        <v>106</v>
      </c>
      <c r="G147" s="180" t="s">
        <v>113</v>
      </c>
    </row>
    <row r="148" spans="2:7" ht="28" x14ac:dyDescent="0.35">
      <c r="B148" s="257" t="s">
        <v>15</v>
      </c>
      <c r="C148" s="256" t="s">
        <v>30</v>
      </c>
      <c r="D148" s="186">
        <v>100</v>
      </c>
      <c r="E148" s="180" t="s">
        <v>84</v>
      </c>
      <c r="F148" s="180" t="s">
        <v>106</v>
      </c>
      <c r="G148" s="180" t="s">
        <v>113</v>
      </c>
    </row>
    <row r="149" spans="2:7" ht="28.5" x14ac:dyDescent="0.35">
      <c r="B149" s="255" t="s">
        <v>57</v>
      </c>
      <c r="C149" s="256" t="s">
        <v>43</v>
      </c>
      <c r="D149" s="186"/>
      <c r="E149" s="180" t="s">
        <v>84</v>
      </c>
      <c r="F149" s="180" t="s">
        <v>106</v>
      </c>
      <c r="G149" s="180" t="s">
        <v>113</v>
      </c>
    </row>
    <row r="150" spans="2:7" x14ac:dyDescent="0.35">
      <c r="B150" s="257" t="s">
        <v>0</v>
      </c>
      <c r="C150" s="256" t="s">
        <v>43</v>
      </c>
      <c r="D150" s="186">
        <v>1.22</v>
      </c>
      <c r="E150" s="180" t="s">
        <v>84</v>
      </c>
      <c r="F150" s="180" t="s">
        <v>106</v>
      </c>
      <c r="G150" s="180" t="s">
        <v>113</v>
      </c>
    </row>
    <row r="151" spans="2:7" x14ac:dyDescent="0.35">
      <c r="B151" s="257" t="s">
        <v>14</v>
      </c>
      <c r="C151" s="256" t="s">
        <v>43</v>
      </c>
      <c r="D151" s="186">
        <v>7.0000000000000007E-2</v>
      </c>
      <c r="E151" s="180" t="s">
        <v>84</v>
      </c>
      <c r="F151" s="180" t="s">
        <v>106</v>
      </c>
      <c r="G151" s="180" t="s">
        <v>113</v>
      </c>
    </row>
    <row r="152" spans="2:7" x14ac:dyDescent="0.35">
      <c r="B152" s="258" t="s">
        <v>20</v>
      </c>
      <c r="C152" s="256" t="s">
        <v>43</v>
      </c>
      <c r="D152" s="186"/>
      <c r="E152" s="180" t="s">
        <v>84</v>
      </c>
      <c r="F152" s="180" t="s">
        <v>106</v>
      </c>
      <c r="G152" s="180" t="s">
        <v>113</v>
      </c>
    </row>
    <row r="153" spans="2:7" ht="28.5" x14ac:dyDescent="0.35">
      <c r="B153" s="258" t="s">
        <v>25</v>
      </c>
      <c r="C153" s="256" t="s">
        <v>43</v>
      </c>
      <c r="D153" s="186">
        <v>1.4838</v>
      </c>
      <c r="E153" s="180" t="s">
        <v>84</v>
      </c>
      <c r="F153" s="180" t="s">
        <v>106</v>
      </c>
      <c r="G153" s="180" t="s">
        <v>113</v>
      </c>
    </row>
    <row r="154" spans="2:7" ht="28.5" x14ac:dyDescent="0.35">
      <c r="B154" s="258" t="s">
        <v>27</v>
      </c>
      <c r="C154" s="256" t="s">
        <v>43</v>
      </c>
      <c r="D154" s="186"/>
      <c r="E154" s="180" t="s">
        <v>84</v>
      </c>
      <c r="F154" s="180" t="s">
        <v>106</v>
      </c>
      <c r="G154" s="180" t="s">
        <v>113</v>
      </c>
    </row>
    <row r="155" spans="2:7" x14ac:dyDescent="0.35">
      <c r="B155" s="257" t="s">
        <v>15</v>
      </c>
      <c r="C155" s="256" t="s">
        <v>43</v>
      </c>
      <c r="D155" s="186">
        <v>8.2600000000000007E-2</v>
      </c>
      <c r="E155" s="180" t="s">
        <v>84</v>
      </c>
      <c r="F155" s="180" t="s">
        <v>106</v>
      </c>
      <c r="G155" s="180" t="s">
        <v>113</v>
      </c>
    </row>
    <row r="156" spans="2:7" ht="28.5" x14ac:dyDescent="0.35">
      <c r="B156" s="174" t="s">
        <v>86</v>
      </c>
      <c r="C156" s="31"/>
      <c r="D156" s="185">
        <v>4190.0646819550993</v>
      </c>
      <c r="E156" s="180" t="s">
        <v>84</v>
      </c>
      <c r="F156" s="180" t="s">
        <v>106</v>
      </c>
      <c r="G156" s="180" t="s">
        <v>113</v>
      </c>
    </row>
    <row r="157" spans="2:7" ht="56.5" x14ac:dyDescent="0.35">
      <c r="B157" s="29" t="s">
        <v>119</v>
      </c>
      <c r="C157" s="191" t="s">
        <v>47</v>
      </c>
      <c r="D157" s="186">
        <v>14243.49</v>
      </c>
      <c r="E157" s="180" t="s">
        <v>84</v>
      </c>
      <c r="F157" s="180" t="s">
        <v>106</v>
      </c>
      <c r="G157" s="180" t="s">
        <v>113</v>
      </c>
    </row>
    <row r="158" spans="2:7" x14ac:dyDescent="0.35">
      <c r="B158" s="29" t="s">
        <v>120</v>
      </c>
      <c r="C158" s="191" t="s">
        <v>8</v>
      </c>
      <c r="D158" s="186">
        <v>106112.9</v>
      </c>
      <c r="E158" s="180" t="s">
        <v>84</v>
      </c>
      <c r="F158" s="180" t="s">
        <v>106</v>
      </c>
      <c r="G158" s="180" t="s">
        <v>113</v>
      </c>
    </row>
    <row r="159" spans="2:7" ht="56.5" x14ac:dyDescent="0.35">
      <c r="B159" s="29" t="s">
        <v>121</v>
      </c>
      <c r="C159" s="191" t="s">
        <v>47</v>
      </c>
      <c r="D159" s="186">
        <v>16447.75</v>
      </c>
      <c r="E159" s="180" t="s">
        <v>84</v>
      </c>
      <c r="F159" s="180" t="s">
        <v>106</v>
      </c>
      <c r="G159" s="180" t="s">
        <v>113</v>
      </c>
    </row>
    <row r="160" spans="2:7" x14ac:dyDescent="0.35">
      <c r="B160" s="29" t="s">
        <v>126</v>
      </c>
      <c r="C160" s="191" t="s">
        <v>8</v>
      </c>
      <c r="D160" s="186">
        <v>94681.600000000006</v>
      </c>
      <c r="E160" s="180" t="s">
        <v>84</v>
      </c>
      <c r="F160" s="180" t="s">
        <v>106</v>
      </c>
      <c r="G160" s="180" t="s">
        <v>113</v>
      </c>
    </row>
    <row r="161" spans="2:7" ht="42" x14ac:dyDescent="0.35">
      <c r="B161" s="173" t="s">
        <v>83</v>
      </c>
      <c r="C161" s="88"/>
      <c r="D161" s="185">
        <v>0</v>
      </c>
      <c r="E161" s="180" t="s">
        <v>84</v>
      </c>
      <c r="F161" s="180" t="s">
        <v>106</v>
      </c>
      <c r="G161" s="180" t="s">
        <v>114</v>
      </c>
    </row>
    <row r="162" spans="2:7" x14ac:dyDescent="0.35">
      <c r="B162" s="2" t="s">
        <v>13</v>
      </c>
      <c r="C162" s="161" t="s">
        <v>6</v>
      </c>
      <c r="D162" s="186">
        <v>29</v>
      </c>
      <c r="E162" s="180" t="s">
        <v>84</v>
      </c>
      <c r="F162" s="180" t="s">
        <v>106</v>
      </c>
      <c r="G162" s="180" t="s">
        <v>114</v>
      </c>
    </row>
    <row r="163" spans="2:7" x14ac:dyDescent="0.35">
      <c r="B163" s="4" t="s">
        <v>65</v>
      </c>
      <c r="C163" s="161" t="s">
        <v>6</v>
      </c>
      <c r="D163" s="186">
        <v>11674</v>
      </c>
      <c r="E163" s="180" t="s">
        <v>84</v>
      </c>
      <c r="F163" s="180" t="s">
        <v>106</v>
      </c>
      <c r="G163" s="180" t="s">
        <v>114</v>
      </c>
    </row>
    <row r="164" spans="2:7" x14ac:dyDescent="0.35">
      <c r="B164" s="4" t="s">
        <v>66</v>
      </c>
      <c r="C164" s="161" t="s">
        <v>6</v>
      </c>
      <c r="D164" s="186">
        <v>11674</v>
      </c>
      <c r="E164" s="180" t="s">
        <v>84</v>
      </c>
      <c r="F164" s="180" t="s">
        <v>106</v>
      </c>
      <c r="G164" s="180" t="s">
        <v>114</v>
      </c>
    </row>
    <row r="165" spans="2:7" x14ac:dyDescent="0.35">
      <c r="B165" s="5" t="s">
        <v>61</v>
      </c>
      <c r="C165" s="161" t="s">
        <v>6</v>
      </c>
      <c r="D165" s="186"/>
      <c r="E165" s="180" t="s">
        <v>84</v>
      </c>
      <c r="F165" s="180" t="s">
        <v>106</v>
      </c>
      <c r="G165" s="180" t="s">
        <v>114</v>
      </c>
    </row>
    <row r="166" spans="2:7" x14ac:dyDescent="0.35">
      <c r="B166" s="5" t="s">
        <v>62</v>
      </c>
      <c r="C166" s="161" t="s">
        <v>6</v>
      </c>
      <c r="D166" s="186"/>
      <c r="E166" s="180" t="s">
        <v>84</v>
      </c>
      <c r="F166" s="180" t="s">
        <v>106</v>
      </c>
      <c r="G166" s="180" t="s">
        <v>114</v>
      </c>
    </row>
    <row r="167" spans="2:7" x14ac:dyDescent="0.35">
      <c r="B167" s="4" t="s">
        <v>59</v>
      </c>
      <c r="C167" s="162" t="s">
        <v>8</v>
      </c>
      <c r="D167" s="186">
        <v>106112.9</v>
      </c>
      <c r="E167" s="180" t="s">
        <v>84</v>
      </c>
      <c r="F167" s="180" t="s">
        <v>106</v>
      </c>
      <c r="G167" s="180" t="s">
        <v>114</v>
      </c>
    </row>
    <row r="168" spans="2:7" x14ac:dyDescent="0.35">
      <c r="B168" s="4" t="s">
        <v>67</v>
      </c>
      <c r="C168" s="162" t="s">
        <v>8</v>
      </c>
      <c r="D168" s="186">
        <v>106112.9</v>
      </c>
      <c r="E168" s="180" t="s">
        <v>84</v>
      </c>
      <c r="F168" s="180" t="s">
        <v>106</v>
      </c>
      <c r="G168" s="180" t="s">
        <v>114</v>
      </c>
    </row>
    <row r="169" spans="2:7" x14ac:dyDescent="0.35">
      <c r="B169" s="6" t="s">
        <v>63</v>
      </c>
      <c r="C169" s="162" t="s">
        <v>8</v>
      </c>
      <c r="D169" s="186"/>
      <c r="E169" s="180" t="s">
        <v>84</v>
      </c>
      <c r="F169" s="180" t="s">
        <v>106</v>
      </c>
      <c r="G169" s="180" t="s">
        <v>114</v>
      </c>
    </row>
    <row r="170" spans="2:7" x14ac:dyDescent="0.35">
      <c r="B170" s="6" t="s">
        <v>64</v>
      </c>
      <c r="C170" s="162" t="s">
        <v>8</v>
      </c>
      <c r="D170" s="186"/>
      <c r="E170" s="180" t="s">
        <v>84</v>
      </c>
      <c r="F170" s="180" t="s">
        <v>106</v>
      </c>
      <c r="G170" s="180" t="s">
        <v>114</v>
      </c>
    </row>
    <row r="171" spans="2:7" x14ac:dyDescent="0.35">
      <c r="B171" s="4" t="s">
        <v>60</v>
      </c>
      <c r="C171" s="3" t="s">
        <v>9</v>
      </c>
      <c r="D171" s="186">
        <v>1.631</v>
      </c>
      <c r="E171" s="180" t="s">
        <v>84</v>
      </c>
      <c r="F171" s="180" t="s">
        <v>106</v>
      </c>
      <c r="G171" s="180" t="s">
        <v>114</v>
      </c>
    </row>
    <row r="172" spans="2:7" ht="56.5" x14ac:dyDescent="0.35">
      <c r="B172" s="34" t="s">
        <v>85</v>
      </c>
      <c r="C172" s="90"/>
      <c r="D172" s="185">
        <v>124.0698</v>
      </c>
      <c r="E172" s="180" t="s">
        <v>84</v>
      </c>
      <c r="F172" s="180" t="s">
        <v>106</v>
      </c>
      <c r="G172" s="180" t="s">
        <v>114</v>
      </c>
    </row>
    <row r="173" spans="2:7" ht="28.5" x14ac:dyDescent="0.35">
      <c r="B173" s="255" t="s">
        <v>56</v>
      </c>
      <c r="C173" s="256" t="s">
        <v>30</v>
      </c>
      <c r="D173" s="186"/>
      <c r="E173" s="180" t="s">
        <v>84</v>
      </c>
      <c r="F173" s="180" t="s">
        <v>106</v>
      </c>
      <c r="G173" s="180" t="s">
        <v>114</v>
      </c>
    </row>
    <row r="174" spans="2:7" ht="28" x14ac:dyDescent="0.35">
      <c r="B174" s="257" t="s">
        <v>0</v>
      </c>
      <c r="C174" s="256" t="s">
        <v>30</v>
      </c>
      <c r="D174" s="186">
        <v>24</v>
      </c>
      <c r="E174" s="180" t="s">
        <v>84</v>
      </c>
      <c r="F174" s="180" t="s">
        <v>106</v>
      </c>
      <c r="G174" s="180" t="s">
        <v>114</v>
      </c>
    </row>
    <row r="175" spans="2:7" ht="28" x14ac:dyDescent="0.35">
      <c r="B175" s="257" t="s">
        <v>14</v>
      </c>
      <c r="C175" s="256" t="s">
        <v>30</v>
      </c>
      <c r="D175" s="186">
        <v>750</v>
      </c>
      <c r="E175" s="180" t="s">
        <v>84</v>
      </c>
      <c r="F175" s="180" t="s">
        <v>106</v>
      </c>
      <c r="G175" s="180" t="s">
        <v>114</v>
      </c>
    </row>
    <row r="176" spans="2:7" ht="28" x14ac:dyDescent="0.35">
      <c r="B176" s="258" t="s">
        <v>20</v>
      </c>
      <c r="C176" s="256" t="s">
        <v>30</v>
      </c>
      <c r="D176" s="186"/>
      <c r="E176" s="180" t="s">
        <v>84</v>
      </c>
      <c r="F176" s="180" t="s">
        <v>106</v>
      </c>
      <c r="G176" s="180" t="s">
        <v>114</v>
      </c>
    </row>
    <row r="177" spans="2:7" ht="28" x14ac:dyDescent="0.35">
      <c r="B177" s="257" t="s">
        <v>12</v>
      </c>
      <c r="C177" s="256" t="s">
        <v>30</v>
      </c>
      <c r="D177" s="186">
        <v>11</v>
      </c>
      <c r="E177" s="180" t="s">
        <v>84</v>
      </c>
      <c r="F177" s="180" t="s">
        <v>106</v>
      </c>
      <c r="G177" s="180" t="s">
        <v>114</v>
      </c>
    </row>
    <row r="178" spans="2:7" ht="28" x14ac:dyDescent="0.35">
      <c r="B178" s="258" t="s">
        <v>26</v>
      </c>
      <c r="C178" s="256" t="s">
        <v>30</v>
      </c>
      <c r="D178" s="186"/>
      <c r="E178" s="180" t="s">
        <v>84</v>
      </c>
      <c r="F178" s="180" t="s">
        <v>106</v>
      </c>
      <c r="G178" s="180" t="s">
        <v>114</v>
      </c>
    </row>
    <row r="179" spans="2:7" ht="28" x14ac:dyDescent="0.35">
      <c r="B179" s="257" t="s">
        <v>15</v>
      </c>
      <c r="C179" s="256" t="s">
        <v>30</v>
      </c>
      <c r="D179" s="186">
        <v>300</v>
      </c>
      <c r="E179" s="180" t="s">
        <v>84</v>
      </c>
      <c r="F179" s="180" t="s">
        <v>106</v>
      </c>
      <c r="G179" s="180" t="s">
        <v>114</v>
      </c>
    </row>
    <row r="180" spans="2:7" ht="28.5" x14ac:dyDescent="0.35">
      <c r="B180" s="255" t="s">
        <v>57</v>
      </c>
      <c r="C180" s="256" t="s">
        <v>43</v>
      </c>
      <c r="D180" s="186"/>
      <c r="E180" s="180" t="s">
        <v>84</v>
      </c>
      <c r="F180" s="180" t="s">
        <v>106</v>
      </c>
      <c r="G180" s="180" t="s">
        <v>114</v>
      </c>
    </row>
    <row r="181" spans="2:7" x14ac:dyDescent="0.35">
      <c r="B181" s="257" t="s">
        <v>0</v>
      </c>
      <c r="C181" s="256" t="s">
        <v>43</v>
      </c>
      <c r="D181" s="186">
        <v>1.22</v>
      </c>
      <c r="E181" s="180" t="s">
        <v>84</v>
      </c>
      <c r="F181" s="180" t="s">
        <v>106</v>
      </c>
      <c r="G181" s="180" t="s">
        <v>114</v>
      </c>
    </row>
    <row r="182" spans="2:7" x14ac:dyDescent="0.35">
      <c r="B182" s="257" t="s">
        <v>14</v>
      </c>
      <c r="C182" s="256" t="s">
        <v>43</v>
      </c>
      <c r="D182" s="186">
        <v>7.0000000000000007E-2</v>
      </c>
      <c r="E182" s="180" t="s">
        <v>84</v>
      </c>
      <c r="F182" s="180" t="s">
        <v>106</v>
      </c>
      <c r="G182" s="180" t="s">
        <v>114</v>
      </c>
    </row>
    <row r="183" spans="2:7" x14ac:dyDescent="0.35">
      <c r="B183" s="258" t="s">
        <v>20</v>
      </c>
      <c r="C183" s="256" t="s">
        <v>43</v>
      </c>
      <c r="D183" s="186"/>
      <c r="E183" s="180" t="s">
        <v>84</v>
      </c>
      <c r="F183" s="180" t="s">
        <v>106</v>
      </c>
      <c r="G183" s="180" t="s">
        <v>114</v>
      </c>
    </row>
    <row r="184" spans="2:7" ht="28.5" x14ac:dyDescent="0.35">
      <c r="B184" s="258" t="s">
        <v>25</v>
      </c>
      <c r="C184" s="256" t="s">
        <v>43</v>
      </c>
      <c r="D184" s="186">
        <v>1.5918000000000001</v>
      </c>
      <c r="E184" s="180" t="s">
        <v>84</v>
      </c>
      <c r="F184" s="180" t="s">
        <v>106</v>
      </c>
      <c r="G184" s="180" t="s">
        <v>114</v>
      </c>
    </row>
    <row r="185" spans="2:7" ht="28.5" x14ac:dyDescent="0.35">
      <c r="B185" s="258" t="s">
        <v>27</v>
      </c>
      <c r="C185" s="256" t="s">
        <v>43</v>
      </c>
      <c r="D185" s="186"/>
      <c r="E185" s="180" t="s">
        <v>84</v>
      </c>
      <c r="F185" s="180" t="s">
        <v>106</v>
      </c>
      <c r="G185" s="180" t="s">
        <v>114</v>
      </c>
    </row>
    <row r="186" spans="2:7" x14ac:dyDescent="0.35">
      <c r="B186" s="257" t="s">
        <v>15</v>
      </c>
      <c r="C186" s="256" t="s">
        <v>43</v>
      </c>
      <c r="D186" s="186">
        <v>8.2600000000000007E-2</v>
      </c>
      <c r="E186" s="180" t="s">
        <v>84</v>
      </c>
      <c r="F186" s="180" t="s">
        <v>106</v>
      </c>
      <c r="G186" s="180" t="s">
        <v>114</v>
      </c>
    </row>
    <row r="187" spans="2:7" ht="28.5" x14ac:dyDescent="0.35">
      <c r="B187" s="174" t="s">
        <v>86</v>
      </c>
      <c r="C187" s="31"/>
      <c r="D187" s="185">
        <v>5590.7359312573617</v>
      </c>
      <c r="E187" s="180" t="s">
        <v>84</v>
      </c>
      <c r="F187" s="180" t="s">
        <v>106</v>
      </c>
      <c r="G187" s="180" t="s">
        <v>114</v>
      </c>
    </row>
    <row r="188" spans="2:7" ht="56.5" x14ac:dyDescent="0.35">
      <c r="B188" s="29" t="s">
        <v>122</v>
      </c>
      <c r="C188" s="191" t="s">
        <v>47</v>
      </c>
      <c r="D188" s="186">
        <v>14232.72</v>
      </c>
      <c r="E188" s="180" t="s">
        <v>84</v>
      </c>
      <c r="F188" s="180" t="s">
        <v>106</v>
      </c>
      <c r="G188" s="180" t="s">
        <v>114</v>
      </c>
    </row>
    <row r="189" spans="2:7" x14ac:dyDescent="0.35">
      <c r="B189" s="29" t="s">
        <v>123</v>
      </c>
      <c r="C189" s="191" t="s">
        <v>8</v>
      </c>
      <c r="D189" s="186">
        <v>106112.9</v>
      </c>
      <c r="E189" s="180" t="s">
        <v>84</v>
      </c>
      <c r="F189" s="180" t="s">
        <v>106</v>
      </c>
      <c r="G189" s="180" t="s">
        <v>114</v>
      </c>
    </row>
    <row r="190" spans="2:7" ht="56.5" x14ac:dyDescent="0.35">
      <c r="B190" s="29" t="s">
        <v>124</v>
      </c>
      <c r="C190" s="191" t="s">
        <v>47</v>
      </c>
      <c r="D190" s="186">
        <v>17474.689999999999</v>
      </c>
      <c r="E190" s="180" t="s">
        <v>84</v>
      </c>
      <c r="F190" s="180" t="s">
        <v>106</v>
      </c>
      <c r="G190" s="180" t="s">
        <v>114</v>
      </c>
    </row>
    <row r="191" spans="2:7" x14ac:dyDescent="0.35">
      <c r="B191" s="29" t="s">
        <v>125</v>
      </c>
      <c r="C191" s="191" t="s">
        <v>8</v>
      </c>
      <c r="D191" s="186">
        <v>93540.2</v>
      </c>
      <c r="E191" s="180" t="s">
        <v>84</v>
      </c>
      <c r="F191" s="180" t="s">
        <v>106</v>
      </c>
      <c r="G191" s="180" t="s">
        <v>114</v>
      </c>
    </row>
    <row r="192" spans="2:7" ht="42" x14ac:dyDescent="0.35">
      <c r="B192" s="173" t="s">
        <v>83</v>
      </c>
      <c r="C192" s="88"/>
      <c r="D192" s="185">
        <v>0</v>
      </c>
      <c r="E192" s="180" t="s">
        <v>84</v>
      </c>
      <c r="F192" s="180" t="s">
        <v>106</v>
      </c>
      <c r="G192" s="180" t="s">
        <v>115</v>
      </c>
    </row>
    <row r="193" spans="2:7" x14ac:dyDescent="0.35">
      <c r="B193" s="2" t="s">
        <v>13</v>
      </c>
      <c r="C193" s="161" t="s">
        <v>6</v>
      </c>
      <c r="D193" s="186">
        <v>29</v>
      </c>
      <c r="E193" s="180" t="s">
        <v>84</v>
      </c>
      <c r="F193" s="180" t="s">
        <v>106</v>
      </c>
      <c r="G193" s="180" t="s">
        <v>115</v>
      </c>
    </row>
    <row r="194" spans="2:7" x14ac:dyDescent="0.35">
      <c r="B194" s="4" t="s">
        <v>65</v>
      </c>
      <c r="C194" s="161" t="s">
        <v>6</v>
      </c>
      <c r="D194" s="186">
        <v>11282</v>
      </c>
      <c r="E194" s="180" t="s">
        <v>84</v>
      </c>
      <c r="F194" s="180" t="s">
        <v>106</v>
      </c>
      <c r="G194" s="180" t="s">
        <v>115</v>
      </c>
    </row>
    <row r="195" spans="2:7" x14ac:dyDescent="0.35">
      <c r="B195" s="4" t="s">
        <v>66</v>
      </c>
      <c r="C195" s="161" t="s">
        <v>6</v>
      </c>
      <c r="D195" s="186">
        <v>11282</v>
      </c>
      <c r="E195" s="180" t="s">
        <v>84</v>
      </c>
      <c r="F195" s="180" t="s">
        <v>106</v>
      </c>
      <c r="G195" s="180" t="s">
        <v>115</v>
      </c>
    </row>
    <row r="196" spans="2:7" x14ac:dyDescent="0.35">
      <c r="B196" s="5" t="s">
        <v>61</v>
      </c>
      <c r="C196" s="161" t="s">
        <v>6</v>
      </c>
      <c r="D196" s="186"/>
      <c r="E196" s="180" t="s">
        <v>84</v>
      </c>
      <c r="F196" s="180" t="s">
        <v>106</v>
      </c>
      <c r="G196" s="180" t="s">
        <v>115</v>
      </c>
    </row>
    <row r="197" spans="2:7" x14ac:dyDescent="0.35">
      <c r="B197" s="5" t="s">
        <v>62</v>
      </c>
      <c r="C197" s="161" t="s">
        <v>6</v>
      </c>
      <c r="D197" s="186"/>
      <c r="E197" s="180" t="s">
        <v>84</v>
      </c>
      <c r="F197" s="180" t="s">
        <v>106</v>
      </c>
      <c r="G197" s="180" t="s">
        <v>115</v>
      </c>
    </row>
    <row r="198" spans="2:7" x14ac:dyDescent="0.35">
      <c r="B198" s="4" t="s">
        <v>59</v>
      </c>
      <c r="C198" s="162" t="s">
        <v>8</v>
      </c>
      <c r="D198" s="186">
        <v>103083</v>
      </c>
      <c r="E198" s="180" t="s">
        <v>84</v>
      </c>
      <c r="F198" s="180" t="s">
        <v>106</v>
      </c>
      <c r="G198" s="180" t="s">
        <v>115</v>
      </c>
    </row>
    <row r="199" spans="2:7" x14ac:dyDescent="0.35">
      <c r="B199" s="4" t="s">
        <v>67</v>
      </c>
      <c r="C199" s="162" t="s">
        <v>8</v>
      </c>
      <c r="D199" s="186">
        <v>103083</v>
      </c>
      <c r="E199" s="180" t="s">
        <v>84</v>
      </c>
      <c r="F199" s="180" t="s">
        <v>106</v>
      </c>
      <c r="G199" s="180" t="s">
        <v>115</v>
      </c>
    </row>
    <row r="200" spans="2:7" x14ac:dyDescent="0.35">
      <c r="B200" s="6" t="s">
        <v>63</v>
      </c>
      <c r="C200" s="162" t="s">
        <v>8</v>
      </c>
      <c r="D200" s="186"/>
      <c r="E200" s="180" t="s">
        <v>84</v>
      </c>
      <c r="F200" s="180" t="s">
        <v>106</v>
      </c>
      <c r="G200" s="180" t="s">
        <v>115</v>
      </c>
    </row>
    <row r="201" spans="2:7" x14ac:dyDescent="0.35">
      <c r="B201" s="6" t="s">
        <v>64</v>
      </c>
      <c r="C201" s="162" t="s">
        <v>8</v>
      </c>
      <c r="D201" s="186"/>
      <c r="E201" s="180" t="s">
        <v>84</v>
      </c>
      <c r="F201" s="180" t="s">
        <v>106</v>
      </c>
      <c r="G201" s="180" t="s">
        <v>115</v>
      </c>
    </row>
    <row r="202" spans="2:7" x14ac:dyDescent="0.35">
      <c r="B202" s="4" t="s">
        <v>60</v>
      </c>
      <c r="C202" s="3" t="s">
        <v>9</v>
      </c>
      <c r="D202" s="186">
        <v>1.6015999999999999</v>
      </c>
      <c r="E202" s="180" t="s">
        <v>84</v>
      </c>
      <c r="F202" s="180" t="s">
        <v>106</v>
      </c>
      <c r="G202" s="180" t="s">
        <v>115</v>
      </c>
    </row>
    <row r="203" spans="2:7" ht="56.5" x14ac:dyDescent="0.35">
      <c r="B203" s="34" t="s">
        <v>85</v>
      </c>
      <c r="C203" s="90"/>
      <c r="D203" s="185">
        <v>155.38983500000001</v>
      </c>
      <c r="E203" s="180" t="s">
        <v>84</v>
      </c>
      <c r="F203" s="180" t="s">
        <v>106</v>
      </c>
      <c r="G203" s="180" t="s">
        <v>115</v>
      </c>
    </row>
    <row r="204" spans="2:7" ht="28.5" x14ac:dyDescent="0.35">
      <c r="B204" s="255" t="s">
        <v>56</v>
      </c>
      <c r="C204" s="256" t="s">
        <v>30</v>
      </c>
      <c r="D204" s="186"/>
      <c r="E204" s="180" t="s">
        <v>84</v>
      </c>
      <c r="F204" s="180" t="s">
        <v>106</v>
      </c>
      <c r="G204" s="180" t="s">
        <v>115</v>
      </c>
    </row>
    <row r="205" spans="2:7" ht="28" x14ac:dyDescent="0.35">
      <c r="B205" s="257" t="s">
        <v>0</v>
      </c>
      <c r="C205" s="256" t="s">
        <v>30</v>
      </c>
      <c r="D205" s="186">
        <v>4</v>
      </c>
      <c r="E205" s="180" t="s">
        <v>84</v>
      </c>
      <c r="F205" s="180" t="s">
        <v>106</v>
      </c>
      <c r="G205" s="180" t="s">
        <v>115</v>
      </c>
    </row>
    <row r="206" spans="2:7" ht="28" x14ac:dyDescent="0.35">
      <c r="B206" s="257" t="s">
        <v>14</v>
      </c>
      <c r="C206" s="256" t="s">
        <v>30</v>
      </c>
      <c r="D206" s="186">
        <v>950</v>
      </c>
      <c r="E206" s="180" t="s">
        <v>84</v>
      </c>
      <c r="F206" s="180" t="s">
        <v>106</v>
      </c>
      <c r="G206" s="180" t="s">
        <v>115</v>
      </c>
    </row>
    <row r="207" spans="2:7" ht="28" x14ac:dyDescent="0.35">
      <c r="B207" s="258" t="s">
        <v>20</v>
      </c>
      <c r="C207" s="256" t="s">
        <v>30</v>
      </c>
      <c r="D207" s="186"/>
      <c r="E207" s="180" t="s">
        <v>84</v>
      </c>
      <c r="F207" s="180" t="s">
        <v>106</v>
      </c>
      <c r="G207" s="180" t="s">
        <v>115</v>
      </c>
    </row>
    <row r="208" spans="2:7" ht="28" x14ac:dyDescent="0.35">
      <c r="B208" s="257" t="s">
        <v>12</v>
      </c>
      <c r="C208" s="256" t="s">
        <v>30</v>
      </c>
      <c r="D208" s="186">
        <v>35.5</v>
      </c>
      <c r="E208" s="180" t="s">
        <v>84</v>
      </c>
      <c r="F208" s="180" t="s">
        <v>106</v>
      </c>
      <c r="G208" s="180" t="s">
        <v>115</v>
      </c>
    </row>
    <row r="209" spans="2:7" ht="28" x14ac:dyDescent="0.35">
      <c r="B209" s="258" t="s">
        <v>26</v>
      </c>
      <c r="C209" s="256" t="s">
        <v>30</v>
      </c>
      <c r="D209" s="186"/>
      <c r="E209" s="180" t="s">
        <v>84</v>
      </c>
      <c r="F209" s="180" t="s">
        <v>106</v>
      </c>
      <c r="G209" s="180" t="s">
        <v>115</v>
      </c>
    </row>
    <row r="210" spans="2:7" ht="28" x14ac:dyDescent="0.35">
      <c r="B210" s="257" t="s">
        <v>15</v>
      </c>
      <c r="C210" s="256" t="s">
        <v>30</v>
      </c>
      <c r="D210" s="186">
        <v>400</v>
      </c>
      <c r="E210" s="180" t="s">
        <v>84</v>
      </c>
      <c r="F210" s="180" t="s">
        <v>106</v>
      </c>
      <c r="G210" s="180" t="s">
        <v>115</v>
      </c>
    </row>
    <row r="211" spans="2:7" ht="28.5" x14ac:dyDescent="0.35">
      <c r="B211" s="255" t="s">
        <v>57</v>
      </c>
      <c r="C211" s="256" t="s">
        <v>43</v>
      </c>
      <c r="D211" s="186"/>
      <c r="E211" s="180" t="s">
        <v>84</v>
      </c>
      <c r="F211" s="180" t="s">
        <v>106</v>
      </c>
      <c r="G211" s="180" t="s">
        <v>115</v>
      </c>
    </row>
    <row r="212" spans="2:7" x14ac:dyDescent="0.35">
      <c r="B212" s="257" t="s">
        <v>0</v>
      </c>
      <c r="C212" s="256" t="s">
        <v>43</v>
      </c>
      <c r="D212" s="186">
        <v>1.22</v>
      </c>
      <c r="E212" s="180" t="s">
        <v>84</v>
      </c>
      <c r="F212" s="180" t="s">
        <v>106</v>
      </c>
      <c r="G212" s="180" t="s">
        <v>115</v>
      </c>
    </row>
    <row r="213" spans="2:7" x14ac:dyDescent="0.35">
      <c r="B213" s="257" t="s">
        <v>14</v>
      </c>
      <c r="C213" s="256" t="s">
        <v>43</v>
      </c>
      <c r="D213" s="186">
        <v>7.0000000000000007E-2</v>
      </c>
      <c r="E213" s="180" t="s">
        <v>84</v>
      </c>
      <c r="F213" s="180" t="s">
        <v>106</v>
      </c>
      <c r="G213" s="180" t="s">
        <v>115</v>
      </c>
    </row>
    <row r="214" spans="2:7" x14ac:dyDescent="0.35">
      <c r="B214" s="258" t="s">
        <v>20</v>
      </c>
      <c r="C214" s="256" t="s">
        <v>43</v>
      </c>
      <c r="D214" s="186"/>
      <c r="E214" s="180" t="s">
        <v>84</v>
      </c>
      <c r="F214" s="180" t="s">
        <v>106</v>
      </c>
      <c r="G214" s="180" t="s">
        <v>115</v>
      </c>
    </row>
    <row r="215" spans="2:7" ht="28.5" x14ac:dyDescent="0.35">
      <c r="B215" s="258" t="s">
        <v>25</v>
      </c>
      <c r="C215" s="256" t="s">
        <v>43</v>
      </c>
      <c r="D215" s="186">
        <v>1.43577</v>
      </c>
      <c r="E215" s="180" t="s">
        <v>84</v>
      </c>
      <c r="F215" s="180" t="s">
        <v>106</v>
      </c>
      <c r="G215" s="180" t="s">
        <v>115</v>
      </c>
    </row>
    <row r="216" spans="2:7" ht="28.5" x14ac:dyDescent="0.35">
      <c r="B216" s="258" t="s">
        <v>27</v>
      </c>
      <c r="C216" s="256" t="s">
        <v>43</v>
      </c>
      <c r="D216" s="186"/>
      <c r="E216" s="180" t="s">
        <v>84</v>
      </c>
      <c r="F216" s="180" t="s">
        <v>106</v>
      </c>
      <c r="G216" s="180" t="s">
        <v>115</v>
      </c>
    </row>
    <row r="217" spans="2:7" x14ac:dyDescent="0.35">
      <c r="B217" s="257" t="s">
        <v>15</v>
      </c>
      <c r="C217" s="256" t="s">
        <v>43</v>
      </c>
      <c r="D217" s="186">
        <v>8.2600000000000007E-2</v>
      </c>
      <c r="E217" s="180" t="s">
        <v>84</v>
      </c>
      <c r="F217" s="180" t="s">
        <v>106</v>
      </c>
      <c r="G217" s="180" t="s">
        <v>115</v>
      </c>
    </row>
    <row r="218" spans="2:7" ht="28.5" x14ac:dyDescent="0.35">
      <c r="B218" s="174" t="s">
        <v>86</v>
      </c>
      <c r="C218" s="31"/>
      <c r="D218" s="185">
        <v>6278.5242170168494</v>
      </c>
      <c r="E218" s="180" t="s">
        <v>84</v>
      </c>
      <c r="F218" s="180" t="s">
        <v>106</v>
      </c>
      <c r="G218" s="180" t="s">
        <v>115</v>
      </c>
    </row>
    <row r="219" spans="2:7" ht="56.5" x14ac:dyDescent="0.35">
      <c r="B219" s="29" t="s">
        <v>127</v>
      </c>
      <c r="C219" s="191" t="s">
        <v>47</v>
      </c>
      <c r="D219" s="186">
        <v>14192.66</v>
      </c>
      <c r="E219" s="180" t="s">
        <v>84</v>
      </c>
      <c r="F219" s="180" t="s">
        <v>106</v>
      </c>
      <c r="G219" s="180" t="s">
        <v>115</v>
      </c>
    </row>
    <row r="220" spans="2:7" x14ac:dyDescent="0.35">
      <c r="B220" s="29" t="s">
        <v>128</v>
      </c>
      <c r="C220" s="191" t="s">
        <v>8</v>
      </c>
      <c r="D220" s="186">
        <v>103083</v>
      </c>
      <c r="E220" s="180" t="s">
        <v>84</v>
      </c>
      <c r="F220" s="180" t="s">
        <v>106</v>
      </c>
      <c r="G220" s="180" t="s">
        <v>115</v>
      </c>
    </row>
    <row r="221" spans="2:7" ht="56.5" x14ac:dyDescent="0.35">
      <c r="B221" s="29" t="s">
        <v>129</v>
      </c>
      <c r="C221" s="191" t="s">
        <v>47</v>
      </c>
      <c r="D221" s="186">
        <v>17971.580000000002</v>
      </c>
      <c r="E221" s="180" t="s">
        <v>84</v>
      </c>
      <c r="F221" s="180" t="s">
        <v>106</v>
      </c>
      <c r="G221" s="180" t="s">
        <v>115</v>
      </c>
    </row>
    <row r="222" spans="2:7" x14ac:dyDescent="0.35">
      <c r="B222" s="29" t="s">
        <v>130</v>
      </c>
      <c r="C222" s="191" t="s">
        <v>8</v>
      </c>
      <c r="D222" s="186">
        <v>90496.2</v>
      </c>
      <c r="E222" s="180" t="s">
        <v>84</v>
      </c>
      <c r="F222" s="180" t="s">
        <v>106</v>
      </c>
      <c r="G222" s="180" t="s">
        <v>115</v>
      </c>
    </row>
    <row r="223" spans="2:7" ht="42" x14ac:dyDescent="0.35">
      <c r="B223" s="173" t="s">
        <v>83</v>
      </c>
      <c r="C223" s="88"/>
      <c r="D223" s="185">
        <v>0</v>
      </c>
      <c r="E223" s="180" t="s">
        <v>84</v>
      </c>
      <c r="F223" s="180" t="s">
        <v>106</v>
      </c>
      <c r="G223" s="180" t="s">
        <v>116</v>
      </c>
    </row>
    <row r="224" spans="2:7" x14ac:dyDescent="0.35">
      <c r="B224" s="2" t="s">
        <v>13</v>
      </c>
      <c r="C224" s="161" t="s">
        <v>6</v>
      </c>
      <c r="D224" s="186">
        <v>29</v>
      </c>
      <c r="E224" s="180" t="s">
        <v>84</v>
      </c>
      <c r="F224" s="180" t="s">
        <v>106</v>
      </c>
      <c r="G224" s="180" t="s">
        <v>116</v>
      </c>
    </row>
    <row r="225" spans="2:7" x14ac:dyDescent="0.35">
      <c r="B225" s="4" t="s">
        <v>65</v>
      </c>
      <c r="C225" s="161" t="s">
        <v>6</v>
      </c>
      <c r="D225" s="186">
        <v>11583</v>
      </c>
      <c r="E225" s="180" t="s">
        <v>84</v>
      </c>
      <c r="F225" s="180" t="s">
        <v>106</v>
      </c>
      <c r="G225" s="180" t="s">
        <v>116</v>
      </c>
    </row>
    <row r="226" spans="2:7" x14ac:dyDescent="0.35">
      <c r="B226" s="4" t="s">
        <v>66</v>
      </c>
      <c r="C226" s="161" t="s">
        <v>6</v>
      </c>
      <c r="D226" s="186">
        <v>11583</v>
      </c>
      <c r="E226" s="180" t="s">
        <v>84</v>
      </c>
      <c r="F226" s="180" t="s">
        <v>106</v>
      </c>
      <c r="G226" s="180" t="s">
        <v>116</v>
      </c>
    </row>
    <row r="227" spans="2:7" x14ac:dyDescent="0.35">
      <c r="B227" s="5" t="s">
        <v>61</v>
      </c>
      <c r="C227" s="161" t="s">
        <v>6</v>
      </c>
      <c r="D227" s="186"/>
      <c r="E227" s="180" t="s">
        <v>84</v>
      </c>
      <c r="F227" s="180" t="s">
        <v>106</v>
      </c>
      <c r="G227" s="180" t="s">
        <v>116</v>
      </c>
    </row>
    <row r="228" spans="2:7" x14ac:dyDescent="0.35">
      <c r="B228" s="5" t="s">
        <v>62</v>
      </c>
      <c r="C228" s="161" t="s">
        <v>6</v>
      </c>
      <c r="D228" s="186"/>
      <c r="E228" s="180" t="s">
        <v>84</v>
      </c>
      <c r="F228" s="180" t="s">
        <v>106</v>
      </c>
      <c r="G228" s="180" t="s">
        <v>116</v>
      </c>
    </row>
    <row r="229" spans="2:7" x14ac:dyDescent="0.35">
      <c r="B229" s="4" t="s">
        <v>59</v>
      </c>
      <c r="C229" s="162" t="s">
        <v>8</v>
      </c>
      <c r="D229" s="186">
        <v>105401.7</v>
      </c>
      <c r="E229" s="180" t="s">
        <v>84</v>
      </c>
      <c r="F229" s="180" t="s">
        <v>106</v>
      </c>
      <c r="G229" s="180" t="s">
        <v>116</v>
      </c>
    </row>
    <row r="230" spans="2:7" x14ac:dyDescent="0.35">
      <c r="B230" s="4" t="s">
        <v>67</v>
      </c>
      <c r="C230" s="162" t="s">
        <v>8</v>
      </c>
      <c r="D230" s="186">
        <v>105401.7</v>
      </c>
      <c r="E230" s="180" t="s">
        <v>84</v>
      </c>
      <c r="F230" s="180" t="s">
        <v>106</v>
      </c>
      <c r="G230" s="180" t="s">
        <v>116</v>
      </c>
    </row>
    <row r="231" spans="2:7" x14ac:dyDescent="0.35">
      <c r="B231" s="6" t="s">
        <v>63</v>
      </c>
      <c r="C231" s="162" t="s">
        <v>8</v>
      </c>
      <c r="D231" s="186"/>
      <c r="E231" s="180" t="s">
        <v>84</v>
      </c>
      <c r="F231" s="180" t="s">
        <v>106</v>
      </c>
      <c r="G231" s="180" t="s">
        <v>116</v>
      </c>
    </row>
    <row r="232" spans="2:7" x14ac:dyDescent="0.35">
      <c r="B232" s="6" t="s">
        <v>64</v>
      </c>
      <c r="C232" s="162" t="s">
        <v>8</v>
      </c>
      <c r="D232" s="186"/>
      <c r="E232" s="180" t="s">
        <v>84</v>
      </c>
      <c r="F232" s="180" t="s">
        <v>106</v>
      </c>
      <c r="G232" s="180" t="s">
        <v>116</v>
      </c>
    </row>
    <row r="233" spans="2:7" x14ac:dyDescent="0.35">
      <c r="B233" s="4" t="s">
        <v>60</v>
      </c>
      <c r="C233" s="3" t="s">
        <v>9</v>
      </c>
      <c r="D233" s="186">
        <v>1.5788</v>
      </c>
      <c r="E233" s="180" t="s">
        <v>84</v>
      </c>
      <c r="F233" s="180" t="s">
        <v>106</v>
      </c>
      <c r="G233" s="180" t="s">
        <v>116</v>
      </c>
    </row>
    <row r="234" spans="2:7" ht="56.5" x14ac:dyDescent="0.35">
      <c r="B234" s="34" t="s">
        <v>85</v>
      </c>
      <c r="C234" s="90"/>
      <c r="D234" s="185">
        <v>205.22613000000001</v>
      </c>
      <c r="E234" s="180" t="s">
        <v>84</v>
      </c>
      <c r="F234" s="180" t="s">
        <v>106</v>
      </c>
      <c r="G234" s="180" t="s">
        <v>116</v>
      </c>
    </row>
    <row r="235" spans="2:7" ht="28.5" x14ac:dyDescent="0.35">
      <c r="B235" s="255" t="s">
        <v>56</v>
      </c>
      <c r="C235" s="256" t="s">
        <v>30</v>
      </c>
      <c r="D235" s="186"/>
      <c r="E235" s="180" t="s">
        <v>84</v>
      </c>
      <c r="F235" s="180" t="s">
        <v>106</v>
      </c>
      <c r="G235" s="180" t="s">
        <v>116</v>
      </c>
    </row>
    <row r="236" spans="2:7" ht="28" x14ac:dyDescent="0.35">
      <c r="B236" s="257" t="s">
        <v>0</v>
      </c>
      <c r="C236" s="256" t="s">
        <v>30</v>
      </c>
      <c r="D236" s="186">
        <v>32</v>
      </c>
      <c r="E236" s="180" t="s">
        <v>84</v>
      </c>
      <c r="F236" s="180" t="s">
        <v>106</v>
      </c>
      <c r="G236" s="180" t="s">
        <v>116</v>
      </c>
    </row>
    <row r="237" spans="2:7" ht="28" x14ac:dyDescent="0.35">
      <c r="B237" s="257" t="s">
        <v>14</v>
      </c>
      <c r="C237" s="256" t="s">
        <v>30</v>
      </c>
      <c r="D237" s="186">
        <v>600</v>
      </c>
      <c r="E237" s="180" t="s">
        <v>84</v>
      </c>
      <c r="F237" s="180" t="s">
        <v>106</v>
      </c>
      <c r="G237" s="180" t="s">
        <v>116</v>
      </c>
    </row>
    <row r="238" spans="2:7" ht="28" x14ac:dyDescent="0.35">
      <c r="B238" s="258" t="s">
        <v>20</v>
      </c>
      <c r="C238" s="256" t="s">
        <v>30</v>
      </c>
      <c r="D238" s="186">
        <v>298</v>
      </c>
      <c r="E238" s="180" t="s">
        <v>84</v>
      </c>
      <c r="F238" s="180" t="s">
        <v>106</v>
      </c>
      <c r="G238" s="180" t="s">
        <v>116</v>
      </c>
    </row>
    <row r="239" spans="2:7" ht="28" x14ac:dyDescent="0.35">
      <c r="B239" s="257" t="s">
        <v>12</v>
      </c>
      <c r="C239" s="256" t="s">
        <v>30</v>
      </c>
      <c r="D239" s="186">
        <v>30.5</v>
      </c>
      <c r="E239" s="180" t="s">
        <v>84</v>
      </c>
      <c r="F239" s="180" t="s">
        <v>106</v>
      </c>
      <c r="G239" s="180" t="s">
        <v>116</v>
      </c>
    </row>
    <row r="240" spans="2:7" ht="28" x14ac:dyDescent="0.35">
      <c r="B240" s="258" t="s">
        <v>26</v>
      </c>
      <c r="C240" s="256" t="s">
        <v>30</v>
      </c>
      <c r="D240" s="186"/>
      <c r="E240" s="180" t="s">
        <v>84</v>
      </c>
      <c r="F240" s="180" t="s">
        <v>106</v>
      </c>
      <c r="G240" s="180" t="s">
        <v>116</v>
      </c>
    </row>
    <row r="241" spans="2:7" ht="28" x14ac:dyDescent="0.35">
      <c r="B241" s="257" t="s">
        <v>15</v>
      </c>
      <c r="C241" s="256" t="s">
        <v>30</v>
      </c>
      <c r="D241" s="186">
        <v>316</v>
      </c>
      <c r="E241" s="180" t="s">
        <v>84</v>
      </c>
      <c r="F241" s="180" t="s">
        <v>106</v>
      </c>
      <c r="G241" s="180" t="s">
        <v>116</v>
      </c>
    </row>
    <row r="242" spans="2:7" ht="28.5" x14ac:dyDescent="0.35">
      <c r="B242" s="255" t="s">
        <v>57</v>
      </c>
      <c r="C242" s="256" t="s">
        <v>43</v>
      </c>
      <c r="D242" s="186"/>
      <c r="E242" s="180" t="s">
        <v>84</v>
      </c>
      <c r="F242" s="180" t="s">
        <v>106</v>
      </c>
      <c r="G242" s="180" t="s">
        <v>116</v>
      </c>
    </row>
    <row r="243" spans="2:7" x14ac:dyDescent="0.35">
      <c r="B243" s="257" t="s">
        <v>0</v>
      </c>
      <c r="C243" s="256" t="s">
        <v>43</v>
      </c>
      <c r="D243" s="186">
        <v>1.22</v>
      </c>
      <c r="E243" s="180" t="s">
        <v>84</v>
      </c>
      <c r="F243" s="180" t="s">
        <v>106</v>
      </c>
      <c r="G243" s="180" t="s">
        <v>116</v>
      </c>
    </row>
    <row r="244" spans="2:7" x14ac:dyDescent="0.35">
      <c r="B244" s="257" t="s">
        <v>14</v>
      </c>
      <c r="C244" s="256" t="s">
        <v>43</v>
      </c>
      <c r="D244" s="186">
        <v>7.0000000000000007E-2</v>
      </c>
      <c r="E244" s="180" t="s">
        <v>84</v>
      </c>
      <c r="F244" s="180" t="s">
        <v>106</v>
      </c>
      <c r="G244" s="180" t="s">
        <v>116</v>
      </c>
    </row>
    <row r="245" spans="2:7" x14ac:dyDescent="0.35">
      <c r="B245" s="258" t="s">
        <v>20</v>
      </c>
      <c r="C245" s="256" t="s">
        <v>43</v>
      </c>
      <c r="D245" s="186">
        <v>7.4389999999999998E-2</v>
      </c>
      <c r="E245" s="180" t="s">
        <v>84</v>
      </c>
      <c r="F245" s="180" t="s">
        <v>106</v>
      </c>
      <c r="G245" s="180" t="s">
        <v>116</v>
      </c>
    </row>
    <row r="246" spans="2:7" ht="28.5" x14ac:dyDescent="0.35">
      <c r="B246" s="258" t="s">
        <v>25</v>
      </c>
      <c r="C246" s="256" t="s">
        <v>43</v>
      </c>
      <c r="D246" s="186">
        <v>1.5767</v>
      </c>
      <c r="E246" s="180" t="s">
        <v>84</v>
      </c>
      <c r="F246" s="180" t="s">
        <v>106</v>
      </c>
      <c r="G246" s="180" t="s">
        <v>116</v>
      </c>
    </row>
    <row r="247" spans="2:7" ht="28.5" x14ac:dyDescent="0.35">
      <c r="B247" s="258" t="s">
        <v>27</v>
      </c>
      <c r="C247" s="256" t="s">
        <v>43</v>
      </c>
      <c r="D247" s="186"/>
      <c r="E247" s="180" t="s">
        <v>84</v>
      </c>
      <c r="F247" s="180" t="s">
        <v>106</v>
      </c>
      <c r="G247" s="180" t="s">
        <v>116</v>
      </c>
    </row>
    <row r="248" spans="2:7" x14ac:dyDescent="0.35">
      <c r="B248" s="257" t="s">
        <v>145</v>
      </c>
      <c r="C248" s="256" t="s">
        <v>43</v>
      </c>
      <c r="D248" s="186">
        <v>0.17066000000000001</v>
      </c>
      <c r="E248" s="180" t="s">
        <v>84</v>
      </c>
      <c r="F248" s="180" t="s">
        <v>106</v>
      </c>
      <c r="G248" s="180" t="s">
        <v>116</v>
      </c>
    </row>
    <row r="249" spans="2:7" ht="28.5" x14ac:dyDescent="0.35">
      <c r="B249" s="174" t="s">
        <v>86</v>
      </c>
      <c r="C249" s="31"/>
      <c r="D249" s="185">
        <v>-281.7007303006522</v>
      </c>
      <c r="E249" s="180" t="s">
        <v>84</v>
      </c>
      <c r="F249" s="180" t="s">
        <v>106</v>
      </c>
      <c r="G249" s="180" t="s">
        <v>116</v>
      </c>
    </row>
    <row r="250" spans="2:7" ht="56.5" x14ac:dyDescent="0.35">
      <c r="B250" s="29" t="s">
        <v>131</v>
      </c>
      <c r="C250" s="191" t="s">
        <v>47</v>
      </c>
      <c r="D250" s="186">
        <v>19742.25</v>
      </c>
      <c r="E250" s="180" t="s">
        <v>84</v>
      </c>
      <c r="F250" s="180" t="s">
        <v>106</v>
      </c>
      <c r="G250" s="180" t="s">
        <v>116</v>
      </c>
    </row>
    <row r="251" spans="2:7" x14ac:dyDescent="0.35">
      <c r="B251" s="29" t="s">
        <v>132</v>
      </c>
      <c r="C251" s="191" t="s">
        <v>8</v>
      </c>
      <c r="D251" s="186">
        <v>105401.7</v>
      </c>
      <c r="E251" s="180" t="s">
        <v>84</v>
      </c>
      <c r="F251" s="180" t="s">
        <v>106</v>
      </c>
      <c r="G251" s="180" t="s">
        <v>116</v>
      </c>
    </row>
    <row r="252" spans="2:7" ht="56.5" x14ac:dyDescent="0.35">
      <c r="B252" s="29" t="s">
        <v>133</v>
      </c>
      <c r="C252" s="191" t="s">
        <v>47</v>
      </c>
      <c r="D252" s="186">
        <v>19477</v>
      </c>
      <c r="E252" s="180" t="s">
        <v>84</v>
      </c>
      <c r="F252" s="180" t="s">
        <v>106</v>
      </c>
      <c r="G252" s="180" t="s">
        <v>116</v>
      </c>
    </row>
    <row r="253" spans="2:7" x14ac:dyDescent="0.35">
      <c r="B253" s="29" t="s">
        <v>134</v>
      </c>
      <c r="C253" s="191" t="s">
        <v>8</v>
      </c>
      <c r="D253" s="186">
        <v>105490.8</v>
      </c>
      <c r="E253" s="180" t="s">
        <v>84</v>
      </c>
      <c r="F253" s="180" t="s">
        <v>106</v>
      </c>
      <c r="G253" s="180" t="s">
        <v>116</v>
      </c>
    </row>
    <row r="254" spans="2:7" ht="42" x14ac:dyDescent="0.35">
      <c r="B254" s="173" t="s">
        <v>83</v>
      </c>
      <c r="C254" s="88"/>
      <c r="D254" s="185">
        <v>0</v>
      </c>
      <c r="E254" s="180" t="s">
        <v>84</v>
      </c>
      <c r="F254" s="180" t="s">
        <v>106</v>
      </c>
      <c r="G254" s="180" t="s">
        <v>117</v>
      </c>
    </row>
    <row r="255" spans="2:7" x14ac:dyDescent="0.35">
      <c r="B255" s="2" t="s">
        <v>13</v>
      </c>
      <c r="C255" s="161" t="s">
        <v>6</v>
      </c>
      <c r="D255" s="186">
        <v>29</v>
      </c>
      <c r="E255" s="180" t="s">
        <v>84</v>
      </c>
      <c r="F255" s="180" t="s">
        <v>106</v>
      </c>
      <c r="G255" s="180" t="s">
        <v>117</v>
      </c>
    </row>
    <row r="256" spans="2:7" x14ac:dyDescent="0.35">
      <c r="B256" s="4" t="s">
        <v>65</v>
      </c>
      <c r="C256" s="161" t="s">
        <v>6</v>
      </c>
      <c r="D256" s="186">
        <v>10819</v>
      </c>
      <c r="E256" s="180" t="s">
        <v>84</v>
      </c>
      <c r="F256" s="180" t="s">
        <v>106</v>
      </c>
      <c r="G256" s="180" t="s">
        <v>117</v>
      </c>
    </row>
    <row r="257" spans="2:7" x14ac:dyDescent="0.35">
      <c r="B257" s="4" t="s">
        <v>66</v>
      </c>
      <c r="C257" s="161" t="s">
        <v>6</v>
      </c>
      <c r="D257" s="186">
        <v>10819</v>
      </c>
      <c r="E257" s="180" t="s">
        <v>84</v>
      </c>
      <c r="F257" s="180" t="s">
        <v>106</v>
      </c>
      <c r="G257" s="180" t="s">
        <v>117</v>
      </c>
    </row>
    <row r="258" spans="2:7" x14ac:dyDescent="0.35">
      <c r="B258" s="5" t="s">
        <v>61</v>
      </c>
      <c r="C258" s="161" t="s">
        <v>6</v>
      </c>
      <c r="D258" s="186"/>
      <c r="E258" s="180" t="s">
        <v>84</v>
      </c>
      <c r="F258" s="180" t="s">
        <v>106</v>
      </c>
      <c r="G258" s="180" t="s">
        <v>117</v>
      </c>
    </row>
    <row r="259" spans="2:7" x14ac:dyDescent="0.35">
      <c r="B259" s="5" t="s">
        <v>62</v>
      </c>
      <c r="C259" s="161" t="s">
        <v>6</v>
      </c>
      <c r="D259" s="186"/>
      <c r="E259" s="180" t="s">
        <v>84</v>
      </c>
      <c r="F259" s="180" t="s">
        <v>106</v>
      </c>
      <c r="G259" s="180" t="s">
        <v>117</v>
      </c>
    </row>
    <row r="260" spans="2:7" x14ac:dyDescent="0.35">
      <c r="B260" s="4" t="s">
        <v>59</v>
      </c>
      <c r="C260" s="162" t="s">
        <v>8</v>
      </c>
      <c r="D260" s="186">
        <v>97824.1</v>
      </c>
      <c r="E260" s="180" t="s">
        <v>84</v>
      </c>
      <c r="F260" s="180" t="s">
        <v>106</v>
      </c>
      <c r="G260" s="180" t="s">
        <v>117</v>
      </c>
    </row>
    <row r="261" spans="2:7" x14ac:dyDescent="0.35">
      <c r="B261" s="4" t="s">
        <v>67</v>
      </c>
      <c r="C261" s="162" t="s">
        <v>8</v>
      </c>
      <c r="D261" s="186">
        <v>97824.1</v>
      </c>
      <c r="E261" s="180" t="s">
        <v>84</v>
      </c>
      <c r="F261" s="180" t="s">
        <v>106</v>
      </c>
      <c r="G261" s="180" t="s">
        <v>117</v>
      </c>
    </row>
    <row r="262" spans="2:7" x14ac:dyDescent="0.35">
      <c r="B262" s="6" t="s">
        <v>63</v>
      </c>
      <c r="C262" s="162" t="s">
        <v>8</v>
      </c>
      <c r="D262" s="186"/>
      <c r="E262" s="180" t="s">
        <v>84</v>
      </c>
      <c r="F262" s="180" t="s">
        <v>106</v>
      </c>
      <c r="G262" s="180" t="s">
        <v>117</v>
      </c>
    </row>
    <row r="263" spans="2:7" x14ac:dyDescent="0.35">
      <c r="B263" s="6" t="s">
        <v>64</v>
      </c>
      <c r="C263" s="162" t="s">
        <v>8</v>
      </c>
      <c r="D263" s="186"/>
      <c r="E263" s="180" t="s">
        <v>84</v>
      </c>
      <c r="F263" s="180" t="s">
        <v>106</v>
      </c>
      <c r="G263" s="180" t="s">
        <v>117</v>
      </c>
    </row>
    <row r="264" spans="2:7" x14ac:dyDescent="0.35">
      <c r="B264" s="4" t="s">
        <v>60</v>
      </c>
      <c r="C264" s="3" t="s">
        <v>9</v>
      </c>
      <c r="D264" s="186">
        <v>1.7283999999999999</v>
      </c>
      <c r="E264" s="180" t="s">
        <v>84</v>
      </c>
      <c r="F264" s="180" t="s">
        <v>106</v>
      </c>
      <c r="G264" s="180" t="s">
        <v>117</v>
      </c>
    </row>
    <row r="265" spans="2:7" ht="56.5" x14ac:dyDescent="0.35">
      <c r="B265" s="34" t="s">
        <v>85</v>
      </c>
      <c r="C265" s="90"/>
      <c r="D265" s="185">
        <v>126.79754</v>
      </c>
      <c r="E265" s="180" t="s">
        <v>84</v>
      </c>
      <c r="F265" s="180" t="s">
        <v>106</v>
      </c>
      <c r="G265" s="180" t="s">
        <v>117</v>
      </c>
    </row>
    <row r="266" spans="2:7" ht="28.5" x14ac:dyDescent="0.35">
      <c r="B266" s="255" t="s">
        <v>56</v>
      </c>
      <c r="C266" s="256" t="s">
        <v>30</v>
      </c>
      <c r="D266" s="186"/>
      <c r="E266" s="180" t="s">
        <v>84</v>
      </c>
      <c r="F266" s="180" t="s">
        <v>106</v>
      </c>
      <c r="G266" s="180" t="s">
        <v>117</v>
      </c>
    </row>
    <row r="267" spans="2:7" ht="28" x14ac:dyDescent="0.35">
      <c r="B267" s="257" t="s">
        <v>0</v>
      </c>
      <c r="C267" s="256" t="s">
        <v>30</v>
      </c>
      <c r="D267" s="186">
        <v>12</v>
      </c>
      <c r="E267" s="180" t="s">
        <v>84</v>
      </c>
      <c r="F267" s="180" t="s">
        <v>106</v>
      </c>
      <c r="G267" s="180" t="s">
        <v>117</v>
      </c>
    </row>
    <row r="268" spans="2:7" ht="28" x14ac:dyDescent="0.35">
      <c r="B268" s="257" t="s">
        <v>14</v>
      </c>
      <c r="C268" s="256" t="s">
        <v>30</v>
      </c>
      <c r="D268" s="186">
        <v>721</v>
      </c>
      <c r="E268" s="180" t="s">
        <v>84</v>
      </c>
      <c r="F268" s="180" t="s">
        <v>106</v>
      </c>
      <c r="G268" s="180" t="s">
        <v>117</v>
      </c>
    </row>
    <row r="269" spans="2:7" ht="28" x14ac:dyDescent="0.35">
      <c r="B269" s="258" t="s">
        <v>20</v>
      </c>
      <c r="C269" s="256" t="s">
        <v>30</v>
      </c>
      <c r="D269" s="186">
        <v>0</v>
      </c>
      <c r="E269" s="180" t="s">
        <v>84</v>
      </c>
      <c r="F269" s="180" t="s">
        <v>106</v>
      </c>
      <c r="G269" s="180" t="s">
        <v>117</v>
      </c>
    </row>
    <row r="270" spans="2:7" ht="28" x14ac:dyDescent="0.35">
      <c r="B270" s="257" t="s">
        <v>12</v>
      </c>
      <c r="C270" s="256" t="s">
        <v>30</v>
      </c>
      <c r="D270" s="186">
        <v>23</v>
      </c>
      <c r="E270" s="180" t="s">
        <v>84</v>
      </c>
      <c r="F270" s="180" t="s">
        <v>106</v>
      </c>
      <c r="G270" s="180" t="s">
        <v>117</v>
      </c>
    </row>
    <row r="271" spans="2:7" ht="28" x14ac:dyDescent="0.35">
      <c r="B271" s="258" t="s">
        <v>26</v>
      </c>
      <c r="C271" s="256" t="s">
        <v>30</v>
      </c>
      <c r="D271" s="186"/>
      <c r="E271" s="180" t="s">
        <v>84</v>
      </c>
      <c r="F271" s="180" t="s">
        <v>106</v>
      </c>
      <c r="G271" s="180" t="s">
        <v>117</v>
      </c>
    </row>
    <row r="272" spans="2:7" ht="28" x14ac:dyDescent="0.35">
      <c r="B272" s="257" t="s">
        <v>146</v>
      </c>
      <c r="C272" s="256" t="s">
        <v>30</v>
      </c>
      <c r="D272" s="186">
        <v>200</v>
      </c>
      <c r="E272" s="180" t="s">
        <v>84</v>
      </c>
      <c r="F272" s="180" t="s">
        <v>106</v>
      </c>
      <c r="G272" s="180" t="s">
        <v>117</v>
      </c>
    </row>
    <row r="273" spans="2:7" ht="28.5" x14ac:dyDescent="0.35">
      <c r="B273" s="255" t="s">
        <v>57</v>
      </c>
      <c r="C273" s="256" t="s">
        <v>43</v>
      </c>
      <c r="D273" s="186"/>
      <c r="E273" s="180" t="s">
        <v>84</v>
      </c>
      <c r="F273" s="180" t="s">
        <v>106</v>
      </c>
      <c r="G273" s="180" t="s">
        <v>117</v>
      </c>
    </row>
    <row r="274" spans="2:7" x14ac:dyDescent="0.35">
      <c r="B274" s="257" t="s">
        <v>0</v>
      </c>
      <c r="C274" s="256" t="s">
        <v>43</v>
      </c>
      <c r="D274" s="186">
        <v>1.22</v>
      </c>
      <c r="E274" s="180" t="s">
        <v>84</v>
      </c>
      <c r="F274" s="180" t="s">
        <v>106</v>
      </c>
      <c r="G274" s="180" t="s">
        <v>117</v>
      </c>
    </row>
    <row r="275" spans="2:7" x14ac:dyDescent="0.35">
      <c r="B275" s="257" t="s">
        <v>14</v>
      </c>
      <c r="C275" s="256" t="s">
        <v>43</v>
      </c>
      <c r="D275" s="186">
        <v>8.4339999999999998E-2</v>
      </c>
      <c r="E275" s="180" t="s">
        <v>84</v>
      </c>
      <c r="F275" s="180" t="s">
        <v>106</v>
      </c>
      <c r="G275" s="180" t="s">
        <v>117</v>
      </c>
    </row>
    <row r="276" spans="2:7" x14ac:dyDescent="0.35">
      <c r="B276" s="258" t="s">
        <v>20</v>
      </c>
      <c r="C276" s="256" t="s">
        <v>43</v>
      </c>
      <c r="D276" s="186"/>
      <c r="E276" s="180" t="s">
        <v>84</v>
      </c>
      <c r="F276" s="180" t="s">
        <v>106</v>
      </c>
      <c r="G276" s="180" t="s">
        <v>117</v>
      </c>
    </row>
    <row r="277" spans="2:7" ht="28.5" x14ac:dyDescent="0.35">
      <c r="B277" s="258" t="s">
        <v>25</v>
      </c>
      <c r="C277" s="256" t="s">
        <v>43</v>
      </c>
      <c r="D277" s="186">
        <v>1.5107999999999999</v>
      </c>
      <c r="E277" s="180" t="s">
        <v>84</v>
      </c>
      <c r="F277" s="180" t="s">
        <v>106</v>
      </c>
      <c r="G277" s="180" t="s">
        <v>117</v>
      </c>
    </row>
    <row r="278" spans="2:7" ht="28.5" x14ac:dyDescent="0.35">
      <c r="B278" s="258" t="s">
        <v>27</v>
      </c>
      <c r="C278" s="256" t="s">
        <v>43</v>
      </c>
      <c r="D278" s="186"/>
      <c r="E278" s="180" t="s">
        <v>84</v>
      </c>
      <c r="F278" s="180" t="s">
        <v>106</v>
      </c>
      <c r="G278" s="180" t="s">
        <v>117</v>
      </c>
    </row>
    <row r="279" spans="2:7" x14ac:dyDescent="0.35">
      <c r="B279" s="257" t="s">
        <v>111</v>
      </c>
      <c r="C279" s="256" t="s">
        <v>43</v>
      </c>
      <c r="D279" s="186">
        <v>8.3000000000000004E-2</v>
      </c>
      <c r="E279" s="180" t="s">
        <v>84</v>
      </c>
      <c r="F279" s="180" t="s">
        <v>106</v>
      </c>
      <c r="G279" s="180" t="s">
        <v>117</v>
      </c>
    </row>
    <row r="280" spans="2:7" ht="28.5" x14ac:dyDescent="0.35">
      <c r="B280" s="174" t="s">
        <v>86</v>
      </c>
      <c r="C280" s="31"/>
      <c r="D280" s="185">
        <v>-9368.8470958057769</v>
      </c>
      <c r="E280" s="180" t="s">
        <v>84</v>
      </c>
      <c r="F280" s="180" t="s">
        <v>106</v>
      </c>
      <c r="G280" s="180" t="s">
        <v>117</v>
      </c>
    </row>
    <row r="281" spans="2:7" ht="56.5" x14ac:dyDescent="0.35">
      <c r="B281" s="29" t="s">
        <v>135</v>
      </c>
      <c r="C281" s="191" t="s">
        <v>47</v>
      </c>
      <c r="D281" s="186">
        <v>27438.28</v>
      </c>
      <c r="E281" s="180" t="s">
        <v>84</v>
      </c>
      <c r="F281" s="180" t="s">
        <v>106</v>
      </c>
      <c r="G281" s="180" t="s">
        <v>117</v>
      </c>
    </row>
    <row r="282" spans="2:7" x14ac:dyDescent="0.35">
      <c r="B282" s="29" t="s">
        <v>136</v>
      </c>
      <c r="C282" s="191" t="s">
        <v>8</v>
      </c>
      <c r="D282" s="186">
        <v>97824.1</v>
      </c>
      <c r="E282" s="180" t="s">
        <v>84</v>
      </c>
      <c r="F282" s="180" t="s">
        <v>106</v>
      </c>
      <c r="G282" s="180" t="s">
        <v>117</v>
      </c>
    </row>
    <row r="283" spans="2:7" ht="56.5" x14ac:dyDescent="0.35">
      <c r="B283" s="29" t="s">
        <v>137</v>
      </c>
      <c r="C283" s="191" t="s">
        <v>47</v>
      </c>
      <c r="D283" s="186">
        <v>18717.02</v>
      </c>
      <c r="E283" s="180" t="s">
        <v>84</v>
      </c>
      <c r="F283" s="180" t="s">
        <v>106</v>
      </c>
      <c r="G283" s="180" t="s">
        <v>117</v>
      </c>
    </row>
    <row r="284" spans="2:7" x14ac:dyDescent="0.35">
      <c r="B284" s="29" t="s">
        <v>138</v>
      </c>
      <c r="C284" s="191" t="s">
        <v>8</v>
      </c>
      <c r="D284" s="186">
        <v>101330</v>
      </c>
      <c r="E284" s="180" t="s">
        <v>84</v>
      </c>
      <c r="F284" s="180" t="s">
        <v>106</v>
      </c>
      <c r="G284" s="180" t="s">
        <v>117</v>
      </c>
    </row>
    <row r="285" spans="2:7" ht="42" x14ac:dyDescent="0.35">
      <c r="B285" s="173" t="s">
        <v>83</v>
      </c>
      <c r="C285" s="88"/>
      <c r="D285" s="185">
        <v>0</v>
      </c>
      <c r="E285" s="180" t="s">
        <v>84</v>
      </c>
      <c r="F285" s="180" t="s">
        <v>106</v>
      </c>
      <c r="G285" s="180" t="s">
        <v>118</v>
      </c>
    </row>
    <row r="286" spans="2:7" x14ac:dyDescent="0.35">
      <c r="B286" s="2" t="s">
        <v>13</v>
      </c>
      <c r="C286" s="161" t="s">
        <v>6</v>
      </c>
      <c r="D286" s="186">
        <v>29</v>
      </c>
      <c r="E286" s="180" t="s">
        <v>84</v>
      </c>
      <c r="F286" s="180" t="s">
        <v>106</v>
      </c>
      <c r="G286" s="180" t="s">
        <v>118</v>
      </c>
    </row>
    <row r="287" spans="2:7" x14ac:dyDescent="0.35">
      <c r="B287" s="4" t="s">
        <v>65</v>
      </c>
      <c r="C287" s="161" t="s">
        <v>6</v>
      </c>
      <c r="D287" s="186">
        <v>11521</v>
      </c>
      <c r="E287" s="180" t="s">
        <v>84</v>
      </c>
      <c r="F287" s="180" t="s">
        <v>106</v>
      </c>
      <c r="G287" s="180" t="s">
        <v>118</v>
      </c>
    </row>
    <row r="288" spans="2:7" x14ac:dyDescent="0.35">
      <c r="B288" s="4" t="s">
        <v>66</v>
      </c>
      <c r="C288" s="161" t="s">
        <v>6</v>
      </c>
      <c r="D288" s="186">
        <v>11521</v>
      </c>
      <c r="E288" s="180" t="s">
        <v>84</v>
      </c>
      <c r="F288" s="180" t="s">
        <v>106</v>
      </c>
      <c r="G288" s="180" t="s">
        <v>118</v>
      </c>
    </row>
    <row r="289" spans="2:7" x14ac:dyDescent="0.35">
      <c r="B289" s="5" t="s">
        <v>61</v>
      </c>
      <c r="C289" s="161" t="s">
        <v>6</v>
      </c>
      <c r="D289" s="186"/>
      <c r="E289" s="180" t="s">
        <v>84</v>
      </c>
      <c r="F289" s="180" t="s">
        <v>106</v>
      </c>
      <c r="G289" s="180" t="s">
        <v>118</v>
      </c>
    </row>
    <row r="290" spans="2:7" x14ac:dyDescent="0.35">
      <c r="B290" s="5" t="s">
        <v>62</v>
      </c>
      <c r="C290" s="161" t="s">
        <v>6</v>
      </c>
      <c r="D290" s="186"/>
      <c r="E290" s="180" t="s">
        <v>84</v>
      </c>
      <c r="F290" s="180" t="s">
        <v>106</v>
      </c>
      <c r="G290" s="180" t="s">
        <v>118</v>
      </c>
    </row>
    <row r="291" spans="2:7" x14ac:dyDescent="0.35">
      <c r="B291" s="4" t="s">
        <v>59</v>
      </c>
      <c r="C291" s="162" t="s">
        <v>8</v>
      </c>
      <c r="D291" s="186">
        <v>103898.7</v>
      </c>
      <c r="E291" s="180" t="s">
        <v>84</v>
      </c>
      <c r="F291" s="180" t="s">
        <v>106</v>
      </c>
      <c r="G291" s="180" t="s">
        <v>118</v>
      </c>
    </row>
    <row r="292" spans="2:7" x14ac:dyDescent="0.35">
      <c r="B292" s="4" t="s">
        <v>67</v>
      </c>
      <c r="C292" s="162" t="s">
        <v>8</v>
      </c>
      <c r="D292" s="186">
        <v>103898.7</v>
      </c>
      <c r="E292" s="180" t="s">
        <v>84</v>
      </c>
      <c r="F292" s="180" t="s">
        <v>106</v>
      </c>
      <c r="G292" s="180" t="s">
        <v>118</v>
      </c>
    </row>
    <row r="293" spans="2:7" x14ac:dyDescent="0.35">
      <c r="B293" s="6" t="s">
        <v>63</v>
      </c>
      <c r="C293" s="162" t="s">
        <v>8</v>
      </c>
      <c r="D293" s="186"/>
      <c r="E293" s="180" t="s">
        <v>84</v>
      </c>
      <c r="F293" s="180" t="s">
        <v>106</v>
      </c>
      <c r="G293" s="180" t="s">
        <v>118</v>
      </c>
    </row>
    <row r="294" spans="2:7" x14ac:dyDescent="0.35">
      <c r="B294" s="6" t="s">
        <v>64</v>
      </c>
      <c r="C294" s="162" t="s">
        <v>8</v>
      </c>
      <c r="D294" s="186"/>
      <c r="E294" s="180" t="s">
        <v>84</v>
      </c>
      <c r="F294" s="180" t="s">
        <v>106</v>
      </c>
      <c r="G294" s="180" t="s">
        <v>118</v>
      </c>
    </row>
    <row r="295" spans="2:7" x14ac:dyDescent="0.35">
      <c r="B295" s="4" t="s">
        <v>60</v>
      </c>
      <c r="C295" s="3" t="s">
        <v>9</v>
      </c>
      <c r="D295" s="186">
        <v>1.8009999999999999</v>
      </c>
      <c r="E295" s="180" t="s">
        <v>84</v>
      </c>
      <c r="F295" s="180" t="s">
        <v>106</v>
      </c>
      <c r="G295" s="180" t="s">
        <v>118</v>
      </c>
    </row>
    <row r="296" spans="2:7" ht="56.5" x14ac:dyDescent="0.35">
      <c r="B296" s="34" t="s">
        <v>85</v>
      </c>
      <c r="C296" s="90"/>
      <c r="D296" s="185">
        <v>169.05628000000002</v>
      </c>
      <c r="E296" s="180" t="s">
        <v>84</v>
      </c>
      <c r="F296" s="180" t="s">
        <v>106</v>
      </c>
      <c r="G296" s="180" t="s">
        <v>118</v>
      </c>
    </row>
    <row r="297" spans="2:7" ht="28.5" x14ac:dyDescent="0.35">
      <c r="B297" s="255" t="s">
        <v>56</v>
      </c>
      <c r="C297" s="256" t="s">
        <v>30</v>
      </c>
      <c r="D297" s="186"/>
      <c r="E297" s="180" t="s">
        <v>84</v>
      </c>
      <c r="F297" s="180" t="s">
        <v>106</v>
      </c>
      <c r="G297" s="180" t="s">
        <v>118</v>
      </c>
    </row>
    <row r="298" spans="2:7" ht="28" x14ac:dyDescent="0.35">
      <c r="B298" s="257" t="s">
        <v>0</v>
      </c>
      <c r="C298" s="256" t="s">
        <v>30</v>
      </c>
      <c r="D298" s="186">
        <v>8</v>
      </c>
      <c r="E298" s="180" t="s">
        <v>84</v>
      </c>
      <c r="F298" s="180" t="s">
        <v>106</v>
      </c>
      <c r="G298" s="180" t="s">
        <v>118</v>
      </c>
    </row>
    <row r="299" spans="2:7" ht="28" x14ac:dyDescent="0.35">
      <c r="B299" s="257" t="s">
        <v>14</v>
      </c>
      <c r="C299" s="256" t="s">
        <v>30</v>
      </c>
      <c r="D299" s="186">
        <v>749</v>
      </c>
      <c r="E299" s="180" t="s">
        <v>84</v>
      </c>
      <c r="F299" s="180" t="s">
        <v>106</v>
      </c>
      <c r="G299" s="180" t="s">
        <v>118</v>
      </c>
    </row>
    <row r="300" spans="2:7" ht="28" x14ac:dyDescent="0.35">
      <c r="B300" s="258" t="s">
        <v>20</v>
      </c>
      <c r="C300" s="256" t="s">
        <v>30</v>
      </c>
      <c r="D300" s="186">
        <v>0</v>
      </c>
      <c r="E300" s="180" t="s">
        <v>84</v>
      </c>
      <c r="F300" s="180" t="s">
        <v>106</v>
      </c>
      <c r="G300" s="180" t="s">
        <v>118</v>
      </c>
    </row>
    <row r="301" spans="2:7" ht="28" x14ac:dyDescent="0.35">
      <c r="B301" s="257" t="s">
        <v>12</v>
      </c>
      <c r="C301" s="256" t="s">
        <v>30</v>
      </c>
      <c r="D301" s="186">
        <v>36</v>
      </c>
      <c r="E301" s="180" t="s">
        <v>84</v>
      </c>
      <c r="F301" s="180" t="s">
        <v>106</v>
      </c>
      <c r="G301" s="180" t="s">
        <v>118</v>
      </c>
    </row>
    <row r="302" spans="2:7" ht="28" x14ac:dyDescent="0.35">
      <c r="B302" s="258" t="s">
        <v>26</v>
      </c>
      <c r="C302" s="256" t="s">
        <v>30</v>
      </c>
      <c r="D302" s="186"/>
      <c r="E302" s="180" t="s">
        <v>84</v>
      </c>
      <c r="F302" s="180" t="s">
        <v>106</v>
      </c>
      <c r="G302" s="180" t="s">
        <v>118</v>
      </c>
    </row>
    <row r="303" spans="2:7" ht="28" x14ac:dyDescent="0.35">
      <c r="B303" s="257" t="s">
        <v>112</v>
      </c>
      <c r="C303" s="256" t="s">
        <v>30</v>
      </c>
      <c r="D303" s="186">
        <v>202</v>
      </c>
      <c r="E303" s="180" t="s">
        <v>84</v>
      </c>
      <c r="F303" s="180" t="s">
        <v>106</v>
      </c>
      <c r="G303" s="180" t="s">
        <v>118</v>
      </c>
    </row>
    <row r="304" spans="2:7" ht="28.5" x14ac:dyDescent="0.35">
      <c r="B304" s="255" t="s">
        <v>57</v>
      </c>
      <c r="C304" s="256" t="s">
        <v>43</v>
      </c>
      <c r="D304" s="186"/>
      <c r="E304" s="180" t="s">
        <v>84</v>
      </c>
      <c r="F304" s="180" t="s">
        <v>106</v>
      </c>
      <c r="G304" s="180" t="s">
        <v>118</v>
      </c>
    </row>
    <row r="305" spans="2:7" x14ac:dyDescent="0.35">
      <c r="B305" s="257" t="s">
        <v>0</v>
      </c>
      <c r="C305" s="256" t="s">
        <v>43</v>
      </c>
      <c r="D305" s="186">
        <v>1.22</v>
      </c>
      <c r="E305" s="180" t="s">
        <v>84</v>
      </c>
      <c r="F305" s="180" t="s">
        <v>106</v>
      </c>
      <c r="G305" s="180" t="s">
        <v>118</v>
      </c>
    </row>
    <row r="306" spans="2:7" x14ac:dyDescent="0.35">
      <c r="B306" s="257" t="s">
        <v>14</v>
      </c>
      <c r="C306" s="256" t="s">
        <v>43</v>
      </c>
      <c r="D306" s="186">
        <v>6.2880000000000005E-2</v>
      </c>
      <c r="E306" s="180" t="s">
        <v>84</v>
      </c>
      <c r="F306" s="180" t="s">
        <v>106</v>
      </c>
      <c r="G306" s="180" t="s">
        <v>118</v>
      </c>
    </row>
    <row r="307" spans="2:7" x14ac:dyDescent="0.35">
      <c r="B307" s="258" t="s">
        <v>20</v>
      </c>
      <c r="C307" s="256" t="s">
        <v>43</v>
      </c>
      <c r="D307" s="186"/>
      <c r="E307" s="180" t="s">
        <v>84</v>
      </c>
      <c r="F307" s="180" t="s">
        <v>106</v>
      </c>
      <c r="G307" s="180" t="s">
        <v>118</v>
      </c>
    </row>
    <row r="308" spans="2:7" ht="28.5" x14ac:dyDescent="0.35">
      <c r="B308" s="258" t="s">
        <v>25</v>
      </c>
      <c r="C308" s="256" t="s">
        <v>43</v>
      </c>
      <c r="D308" s="186">
        <v>1.2666599999999999</v>
      </c>
      <c r="E308" s="180" t="s">
        <v>84</v>
      </c>
      <c r="F308" s="180" t="s">
        <v>106</v>
      </c>
      <c r="G308" s="180" t="s">
        <v>118</v>
      </c>
    </row>
    <row r="309" spans="2:7" ht="28.5" x14ac:dyDescent="0.35">
      <c r="B309" s="258" t="s">
        <v>27</v>
      </c>
      <c r="C309" s="256" t="s">
        <v>43</v>
      </c>
      <c r="D309" s="186"/>
      <c r="E309" s="180" t="s">
        <v>84</v>
      </c>
      <c r="F309" s="180" t="s">
        <v>106</v>
      </c>
      <c r="G309" s="180" t="s">
        <v>118</v>
      </c>
    </row>
    <row r="310" spans="2:7" x14ac:dyDescent="0.35">
      <c r="B310" s="257" t="s">
        <v>111</v>
      </c>
      <c r="C310" s="256" t="s">
        <v>43</v>
      </c>
      <c r="D310" s="186">
        <v>0.32969999999999999</v>
      </c>
      <c r="E310" s="180" t="s">
        <v>84</v>
      </c>
      <c r="F310" s="180" t="s">
        <v>106</v>
      </c>
      <c r="G310" s="180" t="s">
        <v>118</v>
      </c>
    </row>
    <row r="311" spans="2:7" ht="28.5" x14ac:dyDescent="0.35">
      <c r="B311" s="174" t="s">
        <v>86</v>
      </c>
      <c r="C311" s="31"/>
      <c r="D311" s="185">
        <v>-2962.0408985688568</v>
      </c>
      <c r="E311" s="180" t="s">
        <v>84</v>
      </c>
      <c r="F311" s="180" t="s">
        <v>106</v>
      </c>
      <c r="G311" s="180" t="s">
        <v>118</v>
      </c>
    </row>
    <row r="312" spans="2:7" ht="56.5" x14ac:dyDescent="0.35">
      <c r="B312" s="29" t="s">
        <v>139</v>
      </c>
      <c r="C312" s="191" t="s">
        <v>47</v>
      </c>
      <c r="D312" s="186">
        <v>21839.89</v>
      </c>
      <c r="E312" s="180" t="s">
        <v>84</v>
      </c>
      <c r="F312" s="180" t="s">
        <v>106</v>
      </c>
      <c r="G312" s="180" t="s">
        <v>118</v>
      </c>
    </row>
    <row r="313" spans="2:7" x14ac:dyDescent="0.35">
      <c r="B313" s="29" t="s">
        <v>140</v>
      </c>
      <c r="C313" s="191" t="s">
        <v>8</v>
      </c>
      <c r="D313" s="186">
        <v>103898.7</v>
      </c>
      <c r="E313" s="180" t="s">
        <v>84</v>
      </c>
      <c r="F313" s="180" t="s">
        <v>106</v>
      </c>
      <c r="G313" s="180" t="s">
        <v>118</v>
      </c>
    </row>
    <row r="314" spans="2:7" ht="56.5" x14ac:dyDescent="0.35">
      <c r="B314" s="29" t="s">
        <v>141</v>
      </c>
      <c r="C314" s="191" t="s">
        <v>47</v>
      </c>
      <c r="D314" s="186">
        <v>18818.98</v>
      </c>
      <c r="E314" s="180" t="s">
        <v>84</v>
      </c>
      <c r="F314" s="180" t="s">
        <v>106</v>
      </c>
      <c r="G314" s="180" t="s">
        <v>118</v>
      </c>
    </row>
    <row r="315" spans="2:7" x14ac:dyDescent="0.35">
      <c r="B315" s="29" t="s">
        <v>152</v>
      </c>
      <c r="C315" s="191" t="s">
        <v>8</v>
      </c>
      <c r="D315" s="186">
        <v>103574.7</v>
      </c>
      <c r="E315" s="180" t="s">
        <v>84</v>
      </c>
      <c r="F315" s="180" t="s">
        <v>106</v>
      </c>
      <c r="G315" s="180" t="s">
        <v>118</v>
      </c>
    </row>
    <row r="316" spans="2:7" ht="42" x14ac:dyDescent="0.35">
      <c r="B316" s="173" t="s">
        <v>83</v>
      </c>
      <c r="C316" s="88"/>
      <c r="D316" s="185">
        <v>0</v>
      </c>
      <c r="E316" s="180" t="s">
        <v>84</v>
      </c>
      <c r="F316" s="180" t="s">
        <v>106</v>
      </c>
      <c r="G316" s="180" t="s">
        <v>147</v>
      </c>
    </row>
    <row r="317" spans="2:7" x14ac:dyDescent="0.35">
      <c r="B317" s="2" t="s">
        <v>13</v>
      </c>
      <c r="C317" s="161" t="s">
        <v>6</v>
      </c>
      <c r="D317" s="186">
        <v>29</v>
      </c>
      <c r="E317" s="180" t="s">
        <v>84</v>
      </c>
      <c r="F317" s="180" t="s">
        <v>106</v>
      </c>
      <c r="G317" s="180" t="s">
        <v>147</v>
      </c>
    </row>
    <row r="318" spans="2:7" x14ac:dyDescent="0.35">
      <c r="B318" s="4" t="s">
        <v>65</v>
      </c>
      <c r="C318" s="161" t="s">
        <v>6</v>
      </c>
      <c r="D318" s="186">
        <v>11521</v>
      </c>
      <c r="E318" s="180" t="s">
        <v>84</v>
      </c>
      <c r="F318" s="180" t="s">
        <v>106</v>
      </c>
      <c r="G318" s="180" t="s">
        <v>147</v>
      </c>
    </row>
    <row r="319" spans="2:7" x14ac:dyDescent="0.35">
      <c r="B319" s="4" t="s">
        <v>66</v>
      </c>
      <c r="C319" s="161" t="s">
        <v>6</v>
      </c>
      <c r="D319" s="186">
        <v>11521</v>
      </c>
      <c r="E319" s="180" t="s">
        <v>84</v>
      </c>
      <c r="F319" s="180" t="s">
        <v>106</v>
      </c>
      <c r="G319" s="180" t="s">
        <v>147</v>
      </c>
    </row>
    <row r="320" spans="2:7" x14ac:dyDescent="0.35">
      <c r="B320" s="5" t="s">
        <v>61</v>
      </c>
      <c r="C320" s="161" t="s">
        <v>6</v>
      </c>
      <c r="D320" s="186"/>
      <c r="E320" s="180" t="s">
        <v>84</v>
      </c>
      <c r="F320" s="180" t="s">
        <v>106</v>
      </c>
      <c r="G320" s="180" t="s">
        <v>147</v>
      </c>
    </row>
    <row r="321" spans="2:7" x14ac:dyDescent="0.35">
      <c r="B321" s="5" t="s">
        <v>62</v>
      </c>
      <c r="C321" s="161" t="s">
        <v>6</v>
      </c>
      <c r="D321" s="186"/>
      <c r="E321" s="180" t="s">
        <v>84</v>
      </c>
      <c r="F321" s="180" t="s">
        <v>106</v>
      </c>
      <c r="G321" s="180" t="s">
        <v>147</v>
      </c>
    </row>
    <row r="322" spans="2:7" x14ac:dyDescent="0.35">
      <c r="B322" s="4" t="s">
        <v>59</v>
      </c>
      <c r="C322" s="162" t="s">
        <v>8</v>
      </c>
      <c r="D322" s="186">
        <v>103939.6</v>
      </c>
      <c r="E322" s="180" t="s">
        <v>84</v>
      </c>
      <c r="F322" s="180" t="s">
        <v>106</v>
      </c>
      <c r="G322" s="180" t="s">
        <v>147</v>
      </c>
    </row>
    <row r="323" spans="2:7" x14ac:dyDescent="0.35">
      <c r="B323" s="4" t="s">
        <v>67</v>
      </c>
      <c r="C323" s="162" t="s">
        <v>8</v>
      </c>
      <c r="D323" s="186">
        <v>103939.6</v>
      </c>
      <c r="E323" s="180" t="s">
        <v>84</v>
      </c>
      <c r="F323" s="180" t="s">
        <v>106</v>
      </c>
      <c r="G323" s="180" t="s">
        <v>147</v>
      </c>
    </row>
    <row r="324" spans="2:7" x14ac:dyDescent="0.35">
      <c r="B324" s="6" t="s">
        <v>63</v>
      </c>
      <c r="C324" s="162" t="s">
        <v>8</v>
      </c>
      <c r="D324" s="186"/>
      <c r="E324" s="180" t="s">
        <v>84</v>
      </c>
      <c r="F324" s="180" t="s">
        <v>106</v>
      </c>
      <c r="G324" s="180" t="s">
        <v>147</v>
      </c>
    </row>
    <row r="325" spans="2:7" x14ac:dyDescent="0.35">
      <c r="B325" s="6" t="s">
        <v>64</v>
      </c>
      <c r="C325" s="162" t="s">
        <v>8</v>
      </c>
      <c r="D325" s="186"/>
      <c r="E325" s="180" t="s">
        <v>84</v>
      </c>
      <c r="F325" s="180" t="s">
        <v>106</v>
      </c>
      <c r="G325" s="180" t="s">
        <v>147</v>
      </c>
    </row>
    <row r="326" spans="2:7" x14ac:dyDescent="0.35">
      <c r="B326" s="4" t="s">
        <v>60</v>
      </c>
      <c r="C326" s="3" t="s">
        <v>9</v>
      </c>
      <c r="D326" s="186">
        <v>1.6546000000000001</v>
      </c>
      <c r="E326" s="180" t="s">
        <v>84</v>
      </c>
      <c r="F326" s="180" t="s">
        <v>106</v>
      </c>
      <c r="G326" s="180" t="s">
        <v>147</v>
      </c>
    </row>
    <row r="327" spans="2:7" ht="56.5" x14ac:dyDescent="0.35">
      <c r="B327" s="34" t="s">
        <v>85</v>
      </c>
      <c r="C327" s="90"/>
      <c r="D327" s="185">
        <v>127.79996850000001</v>
      </c>
      <c r="E327" s="180" t="s">
        <v>84</v>
      </c>
      <c r="F327" s="180" t="s">
        <v>106</v>
      </c>
      <c r="G327" s="180" t="s">
        <v>147</v>
      </c>
    </row>
    <row r="328" spans="2:7" ht="28.5" x14ac:dyDescent="0.35">
      <c r="B328" s="408" t="s">
        <v>56</v>
      </c>
      <c r="C328" s="409" t="s">
        <v>30</v>
      </c>
      <c r="D328" s="186"/>
      <c r="E328" s="180" t="s">
        <v>84</v>
      </c>
      <c r="F328" s="180" t="s">
        <v>106</v>
      </c>
      <c r="G328" s="180" t="s">
        <v>147</v>
      </c>
    </row>
    <row r="329" spans="2:7" x14ac:dyDescent="0.35">
      <c r="B329" s="410" t="s">
        <v>0</v>
      </c>
      <c r="C329" s="409"/>
      <c r="D329" s="186">
        <v>12</v>
      </c>
      <c r="E329" s="180" t="s">
        <v>84</v>
      </c>
      <c r="F329" s="180" t="s">
        <v>106</v>
      </c>
      <c r="G329" s="180" t="s">
        <v>147</v>
      </c>
    </row>
    <row r="330" spans="2:7" x14ac:dyDescent="0.35">
      <c r="B330" s="410" t="s">
        <v>14</v>
      </c>
      <c r="C330" s="409"/>
      <c r="D330" s="186">
        <v>919</v>
      </c>
      <c r="E330" s="180" t="s">
        <v>84</v>
      </c>
      <c r="F330" s="180" t="s">
        <v>106</v>
      </c>
      <c r="G330" s="180" t="s">
        <v>147</v>
      </c>
    </row>
    <row r="331" spans="2:7" x14ac:dyDescent="0.35">
      <c r="B331" s="411" t="s">
        <v>20</v>
      </c>
      <c r="C331" s="409"/>
      <c r="D331" s="186">
        <v>0</v>
      </c>
      <c r="E331" s="180" t="s">
        <v>84</v>
      </c>
      <c r="F331" s="180" t="s">
        <v>106</v>
      </c>
      <c r="G331" s="180" t="s">
        <v>147</v>
      </c>
    </row>
    <row r="332" spans="2:7" x14ac:dyDescent="0.35">
      <c r="B332" s="410" t="s">
        <v>12</v>
      </c>
      <c r="C332" s="409"/>
      <c r="D332" s="186">
        <v>23.5</v>
      </c>
      <c r="E332" s="180" t="s">
        <v>84</v>
      </c>
      <c r="F332" s="180" t="s">
        <v>106</v>
      </c>
      <c r="G332" s="180" t="s">
        <v>147</v>
      </c>
    </row>
    <row r="333" spans="2:7" x14ac:dyDescent="0.35">
      <c r="B333" s="411" t="s">
        <v>26</v>
      </c>
      <c r="C333" s="409"/>
      <c r="D333" s="186"/>
      <c r="E333" s="180" t="s">
        <v>84</v>
      </c>
      <c r="F333" s="180" t="s">
        <v>106</v>
      </c>
      <c r="G333" s="180" t="s">
        <v>147</v>
      </c>
    </row>
    <row r="334" spans="2:7" x14ac:dyDescent="0.35">
      <c r="B334" s="410" t="s">
        <v>112</v>
      </c>
      <c r="C334" s="409"/>
      <c r="D334" s="186">
        <v>400</v>
      </c>
      <c r="E334" s="180" t="s">
        <v>84</v>
      </c>
      <c r="F334" s="180" t="s">
        <v>106</v>
      </c>
      <c r="G334" s="180" t="s">
        <v>147</v>
      </c>
    </row>
    <row r="335" spans="2:7" ht="28.5" x14ac:dyDescent="0.35">
      <c r="B335" s="408" t="s">
        <v>57</v>
      </c>
      <c r="C335" s="409" t="s">
        <v>43</v>
      </c>
      <c r="D335" s="186"/>
      <c r="E335" s="180" t="s">
        <v>84</v>
      </c>
      <c r="F335" s="180" t="s">
        <v>106</v>
      </c>
      <c r="G335" s="180" t="s">
        <v>147</v>
      </c>
    </row>
    <row r="336" spans="2:7" x14ac:dyDescent="0.35">
      <c r="B336" s="410" t="s">
        <v>0</v>
      </c>
      <c r="C336" s="409"/>
      <c r="D336" s="186">
        <v>1.22</v>
      </c>
      <c r="E336" s="180" t="s">
        <v>84</v>
      </c>
      <c r="F336" s="180" t="s">
        <v>106</v>
      </c>
      <c r="G336" s="180" t="s">
        <v>147</v>
      </c>
    </row>
    <row r="337" spans="2:7" x14ac:dyDescent="0.35">
      <c r="B337" s="410" t="s">
        <v>14</v>
      </c>
      <c r="C337" s="409"/>
      <c r="D337" s="186">
        <v>6.26115E-2</v>
      </c>
      <c r="E337" s="180" t="s">
        <v>84</v>
      </c>
      <c r="F337" s="180" t="s">
        <v>106</v>
      </c>
      <c r="G337" s="180" t="s">
        <v>147</v>
      </c>
    </row>
    <row r="338" spans="2:7" x14ac:dyDescent="0.35">
      <c r="B338" s="411" t="s">
        <v>20</v>
      </c>
      <c r="C338" s="409"/>
      <c r="D338" s="186"/>
      <c r="E338" s="180" t="s">
        <v>84</v>
      </c>
      <c r="F338" s="180" t="s">
        <v>106</v>
      </c>
      <c r="G338" s="180" t="s">
        <v>147</v>
      </c>
    </row>
    <row r="339" spans="2:7" ht="28.5" x14ac:dyDescent="0.35">
      <c r="B339" s="411" t="s">
        <v>25</v>
      </c>
      <c r="C339" s="409"/>
      <c r="D339" s="186">
        <v>1.1200000000000001</v>
      </c>
      <c r="E339" s="180" t="s">
        <v>84</v>
      </c>
      <c r="F339" s="180" t="s">
        <v>106</v>
      </c>
      <c r="G339" s="180" t="s">
        <v>147</v>
      </c>
    </row>
    <row r="340" spans="2:7" ht="28.5" x14ac:dyDescent="0.35">
      <c r="B340" s="411" t="s">
        <v>27</v>
      </c>
      <c r="C340" s="409"/>
      <c r="D340" s="186"/>
      <c r="E340" s="180" t="s">
        <v>84</v>
      </c>
      <c r="F340" s="180" t="s">
        <v>106</v>
      </c>
      <c r="G340" s="180" t="s">
        <v>147</v>
      </c>
    </row>
    <row r="341" spans="2:7" x14ac:dyDescent="0.35">
      <c r="B341" s="410" t="s">
        <v>111</v>
      </c>
      <c r="C341" s="409"/>
      <c r="D341" s="186">
        <v>7.3249999999999996E-2</v>
      </c>
      <c r="E341" s="180" t="s">
        <v>84</v>
      </c>
      <c r="F341" s="180" t="s">
        <v>106</v>
      </c>
      <c r="G341" s="180" t="s">
        <v>147</v>
      </c>
    </row>
    <row r="342" spans="2:7" ht="28.5" x14ac:dyDescent="0.35">
      <c r="B342" s="174" t="s">
        <v>86</v>
      </c>
      <c r="C342" s="31"/>
      <c r="D342" s="185">
        <v>3908.8384414554139</v>
      </c>
      <c r="E342" s="180" t="s">
        <v>84</v>
      </c>
      <c r="F342" s="180" t="s">
        <v>106</v>
      </c>
      <c r="G342" s="180" t="s">
        <v>147</v>
      </c>
    </row>
    <row r="343" spans="2:7" ht="56.5" x14ac:dyDescent="0.35">
      <c r="B343" s="29" t="s">
        <v>148</v>
      </c>
      <c r="C343" s="259" t="s">
        <v>47</v>
      </c>
      <c r="D343" s="186">
        <v>17107.23</v>
      </c>
      <c r="E343" s="180" t="s">
        <v>84</v>
      </c>
      <c r="F343" s="180" t="s">
        <v>106</v>
      </c>
      <c r="G343" s="180" t="s">
        <v>147</v>
      </c>
    </row>
    <row r="344" spans="2:7" x14ac:dyDescent="0.35">
      <c r="B344" s="29" t="s">
        <v>151</v>
      </c>
      <c r="C344" s="259" t="s">
        <v>8</v>
      </c>
      <c r="D344" s="186">
        <v>103939.6</v>
      </c>
      <c r="E344" s="180" t="s">
        <v>84</v>
      </c>
      <c r="F344" s="180" t="s">
        <v>106</v>
      </c>
      <c r="G344" s="180" t="s">
        <v>147</v>
      </c>
    </row>
    <row r="345" spans="2:7" ht="56.5" x14ac:dyDescent="0.35">
      <c r="B345" s="29" t="s">
        <v>149</v>
      </c>
      <c r="C345" s="259" t="s">
        <v>47</v>
      </c>
      <c r="D345" s="186">
        <v>21460.21</v>
      </c>
      <c r="E345" s="180" t="s">
        <v>84</v>
      </c>
      <c r="F345" s="180" t="s">
        <v>106</v>
      </c>
      <c r="G345" s="180" t="s">
        <v>147</v>
      </c>
    </row>
    <row r="346" spans="2:7" x14ac:dyDescent="0.35">
      <c r="B346" s="29" t="s">
        <v>150</v>
      </c>
      <c r="C346" s="259" t="s">
        <v>8</v>
      </c>
      <c r="D346" s="186">
        <v>106136.2</v>
      </c>
      <c r="E346" s="180" t="s">
        <v>84</v>
      </c>
      <c r="F346" s="180" t="s">
        <v>106</v>
      </c>
      <c r="G346" s="180" t="s">
        <v>147</v>
      </c>
    </row>
    <row r="347" spans="2:7" ht="42" x14ac:dyDescent="0.35">
      <c r="B347" s="173" t="s">
        <v>83</v>
      </c>
      <c r="C347" s="88"/>
      <c r="D347" s="185">
        <v>0</v>
      </c>
      <c r="E347" s="180" t="s">
        <v>84</v>
      </c>
      <c r="F347" s="180" t="s">
        <v>106</v>
      </c>
      <c r="G347" s="180" t="s">
        <v>153</v>
      </c>
    </row>
    <row r="348" spans="2:7" x14ac:dyDescent="0.35">
      <c r="B348" s="2" t="s">
        <v>13</v>
      </c>
      <c r="C348" s="161" t="s">
        <v>6</v>
      </c>
      <c r="D348" s="186">
        <v>29</v>
      </c>
      <c r="E348" s="180" t="s">
        <v>84</v>
      </c>
      <c r="F348" s="180" t="s">
        <v>106</v>
      </c>
      <c r="G348" s="180" t="s">
        <v>153</v>
      </c>
    </row>
    <row r="349" spans="2:7" x14ac:dyDescent="0.35">
      <c r="B349" s="4" t="s">
        <v>65</v>
      </c>
      <c r="C349" s="161" t="s">
        <v>6</v>
      </c>
      <c r="D349" s="186">
        <v>11521</v>
      </c>
      <c r="E349" s="180" t="s">
        <v>84</v>
      </c>
      <c r="F349" s="180" t="s">
        <v>106</v>
      </c>
      <c r="G349" s="180" t="s">
        <v>153</v>
      </c>
    </row>
    <row r="350" spans="2:7" x14ac:dyDescent="0.35">
      <c r="B350" s="4" t="s">
        <v>66</v>
      </c>
      <c r="C350" s="161" t="s">
        <v>6</v>
      </c>
      <c r="D350" s="186">
        <v>11521</v>
      </c>
      <c r="E350" s="180" t="s">
        <v>84</v>
      </c>
      <c r="F350" s="180" t="s">
        <v>106</v>
      </c>
      <c r="G350" s="180" t="s">
        <v>153</v>
      </c>
    </row>
    <row r="351" spans="2:7" x14ac:dyDescent="0.35">
      <c r="B351" s="5" t="s">
        <v>61</v>
      </c>
      <c r="C351" s="161" t="s">
        <v>6</v>
      </c>
      <c r="D351" s="186"/>
      <c r="E351" s="180" t="s">
        <v>84</v>
      </c>
      <c r="F351" s="180" t="s">
        <v>106</v>
      </c>
      <c r="G351" s="180" t="s">
        <v>153</v>
      </c>
    </row>
    <row r="352" spans="2:7" x14ac:dyDescent="0.35">
      <c r="B352" s="5" t="s">
        <v>62</v>
      </c>
      <c r="C352" s="161" t="s">
        <v>6</v>
      </c>
      <c r="D352" s="186"/>
      <c r="E352" s="180" t="s">
        <v>84</v>
      </c>
      <c r="F352" s="180" t="s">
        <v>106</v>
      </c>
      <c r="G352" s="180" t="s">
        <v>153</v>
      </c>
    </row>
    <row r="353" spans="2:7" x14ac:dyDescent="0.35">
      <c r="B353" s="4" t="s">
        <v>59</v>
      </c>
      <c r="C353" s="162" t="s">
        <v>8</v>
      </c>
      <c r="D353" s="186">
        <v>94215.6</v>
      </c>
      <c r="E353" s="180" t="s">
        <v>84</v>
      </c>
      <c r="F353" s="180" t="s">
        <v>106</v>
      </c>
      <c r="G353" s="180" t="s">
        <v>153</v>
      </c>
    </row>
    <row r="354" spans="2:7" x14ac:dyDescent="0.35">
      <c r="B354" s="4" t="s">
        <v>67</v>
      </c>
      <c r="C354" s="162" t="s">
        <v>8</v>
      </c>
      <c r="D354" s="186">
        <v>94215.6</v>
      </c>
      <c r="E354" s="180" t="s">
        <v>84</v>
      </c>
      <c r="F354" s="180" t="s">
        <v>106</v>
      </c>
      <c r="G354" s="180" t="s">
        <v>153</v>
      </c>
    </row>
    <row r="355" spans="2:7" x14ac:dyDescent="0.35">
      <c r="B355" s="6" t="s">
        <v>63</v>
      </c>
      <c r="C355" s="162" t="s">
        <v>8</v>
      </c>
      <c r="D355" s="186"/>
      <c r="E355" s="180" t="s">
        <v>84</v>
      </c>
      <c r="F355" s="180" t="s">
        <v>106</v>
      </c>
      <c r="G355" s="180" t="s">
        <v>153</v>
      </c>
    </row>
    <row r="356" spans="2:7" x14ac:dyDescent="0.35">
      <c r="B356" s="6" t="s">
        <v>64</v>
      </c>
      <c r="C356" s="162" t="s">
        <v>8</v>
      </c>
      <c r="D356" s="186"/>
      <c r="E356" s="180" t="s">
        <v>84</v>
      </c>
      <c r="F356" s="180" t="s">
        <v>106</v>
      </c>
      <c r="G356" s="180" t="s">
        <v>153</v>
      </c>
    </row>
    <row r="357" spans="2:7" x14ac:dyDescent="0.35">
      <c r="B357" s="4" t="s">
        <v>60</v>
      </c>
      <c r="C357" s="3" t="s">
        <v>9</v>
      </c>
      <c r="D357" s="186">
        <v>1.7574000000000001</v>
      </c>
      <c r="E357" s="180" t="s">
        <v>84</v>
      </c>
      <c r="F357" s="180" t="s">
        <v>106</v>
      </c>
      <c r="G357" s="180" t="s">
        <v>153</v>
      </c>
    </row>
    <row r="358" spans="2:7" ht="56.5" x14ac:dyDescent="0.35">
      <c r="B358" s="34" t="s">
        <v>85</v>
      </c>
      <c r="C358" s="90"/>
      <c r="D358" s="185">
        <v>515.54996800000004</v>
      </c>
      <c r="E358" s="180" t="s">
        <v>84</v>
      </c>
      <c r="F358" s="180" t="s">
        <v>106</v>
      </c>
      <c r="G358" s="180" t="s">
        <v>153</v>
      </c>
    </row>
    <row r="359" spans="2:7" ht="28.5" x14ac:dyDescent="0.35">
      <c r="B359" s="408" t="s">
        <v>56</v>
      </c>
      <c r="C359" s="409" t="s">
        <v>30</v>
      </c>
      <c r="D359" s="186"/>
      <c r="E359" s="180" t="s">
        <v>84</v>
      </c>
      <c r="F359" s="180" t="s">
        <v>106</v>
      </c>
      <c r="G359" s="180" t="s">
        <v>153</v>
      </c>
    </row>
    <row r="360" spans="2:7" x14ac:dyDescent="0.35">
      <c r="B360" s="410" t="s">
        <v>0</v>
      </c>
      <c r="C360" s="409"/>
      <c r="D360" s="186">
        <v>16</v>
      </c>
      <c r="E360" s="180" t="s">
        <v>84</v>
      </c>
      <c r="F360" s="180" t="s">
        <v>106</v>
      </c>
      <c r="G360" s="180" t="s">
        <v>153</v>
      </c>
    </row>
    <row r="361" spans="2:7" x14ac:dyDescent="0.35">
      <c r="B361" s="410" t="s">
        <v>14</v>
      </c>
      <c r="C361" s="409"/>
      <c r="D361" s="186">
        <v>900</v>
      </c>
      <c r="E361" s="180" t="s">
        <v>84</v>
      </c>
      <c r="F361" s="180" t="s">
        <v>106</v>
      </c>
      <c r="G361" s="180" t="s">
        <v>153</v>
      </c>
    </row>
    <row r="362" spans="2:7" x14ac:dyDescent="0.35">
      <c r="B362" s="411" t="s">
        <v>20</v>
      </c>
      <c r="C362" s="409"/>
      <c r="D362" s="186">
        <v>0</v>
      </c>
      <c r="E362" s="180" t="s">
        <v>84</v>
      </c>
      <c r="F362" s="180" t="s">
        <v>106</v>
      </c>
      <c r="G362" s="180" t="s">
        <v>153</v>
      </c>
    </row>
    <row r="363" spans="2:7" x14ac:dyDescent="0.35">
      <c r="B363" s="410" t="s">
        <v>12</v>
      </c>
      <c r="C363" s="409"/>
      <c r="D363" s="186">
        <v>23.5</v>
      </c>
      <c r="E363" s="180" t="s">
        <v>84</v>
      </c>
      <c r="F363" s="180" t="s">
        <v>106</v>
      </c>
      <c r="G363" s="180" t="s">
        <v>153</v>
      </c>
    </row>
    <row r="364" spans="2:7" x14ac:dyDescent="0.35">
      <c r="B364" s="411" t="s">
        <v>26</v>
      </c>
      <c r="C364" s="409"/>
      <c r="D364" s="186"/>
      <c r="E364" s="180" t="s">
        <v>84</v>
      </c>
      <c r="F364" s="180" t="s">
        <v>106</v>
      </c>
      <c r="G364" s="180" t="s">
        <v>153</v>
      </c>
    </row>
    <row r="365" spans="2:7" x14ac:dyDescent="0.35">
      <c r="B365" s="410" t="s">
        <v>112</v>
      </c>
      <c r="C365" s="409"/>
      <c r="D365" s="186">
        <v>350</v>
      </c>
      <c r="E365" s="180" t="s">
        <v>84</v>
      </c>
      <c r="F365" s="180" t="s">
        <v>106</v>
      </c>
      <c r="G365" s="180" t="s">
        <v>153</v>
      </c>
    </row>
    <row r="366" spans="2:7" ht="28.5" x14ac:dyDescent="0.35">
      <c r="B366" s="408" t="s">
        <v>57</v>
      </c>
      <c r="C366" s="409" t="s">
        <v>43</v>
      </c>
      <c r="D366" s="186"/>
      <c r="E366" s="180" t="s">
        <v>84</v>
      </c>
      <c r="F366" s="180" t="s">
        <v>106</v>
      </c>
      <c r="G366" s="180" t="s">
        <v>153</v>
      </c>
    </row>
    <row r="367" spans="2:7" x14ac:dyDescent="0.35">
      <c r="B367" s="410" t="s">
        <v>0</v>
      </c>
      <c r="C367" s="409"/>
      <c r="D367" s="186">
        <v>1.22</v>
      </c>
      <c r="E367" s="180" t="s">
        <v>84</v>
      </c>
      <c r="F367" s="180" t="s">
        <v>106</v>
      </c>
      <c r="G367" s="180" t="s">
        <v>153</v>
      </c>
    </row>
    <row r="368" spans="2:7" x14ac:dyDescent="0.35">
      <c r="B368" s="410" t="s">
        <v>14</v>
      </c>
      <c r="C368" s="409"/>
      <c r="D368" s="186">
        <v>5.0733300000000002E-2</v>
      </c>
      <c r="E368" s="180" t="s">
        <v>84</v>
      </c>
      <c r="F368" s="180" t="s">
        <v>106</v>
      </c>
      <c r="G368" s="180" t="s">
        <v>153</v>
      </c>
    </row>
    <row r="369" spans="2:7" x14ac:dyDescent="0.35">
      <c r="B369" s="411" t="s">
        <v>20</v>
      </c>
      <c r="C369" s="409"/>
      <c r="D369" s="186"/>
      <c r="E369" s="180" t="s">
        <v>84</v>
      </c>
      <c r="F369" s="180" t="s">
        <v>106</v>
      </c>
      <c r="G369" s="180" t="s">
        <v>153</v>
      </c>
    </row>
    <row r="370" spans="2:7" ht="28.5" x14ac:dyDescent="0.35">
      <c r="B370" s="411" t="s">
        <v>25</v>
      </c>
      <c r="C370" s="409"/>
      <c r="D370" s="186">
        <v>0.99446800000000002</v>
      </c>
      <c r="E370" s="180" t="s">
        <v>84</v>
      </c>
      <c r="F370" s="180" t="s">
        <v>106</v>
      </c>
      <c r="G370" s="180" t="s">
        <v>153</v>
      </c>
    </row>
    <row r="371" spans="2:7" ht="28.5" x14ac:dyDescent="0.35">
      <c r="B371" s="411" t="s">
        <v>27</v>
      </c>
      <c r="C371" s="409"/>
      <c r="D371" s="186"/>
      <c r="E371" s="180" t="s">
        <v>84</v>
      </c>
      <c r="F371" s="180" t="s">
        <v>106</v>
      </c>
      <c r="G371" s="180" t="s">
        <v>153</v>
      </c>
    </row>
    <row r="372" spans="2:7" x14ac:dyDescent="0.35">
      <c r="B372" s="410" t="s">
        <v>111</v>
      </c>
      <c r="C372" s="409"/>
      <c r="D372" s="186">
        <v>1.22</v>
      </c>
      <c r="E372" s="180" t="s">
        <v>84</v>
      </c>
      <c r="F372" s="180" t="s">
        <v>106</v>
      </c>
      <c r="G372" s="180" t="s">
        <v>153</v>
      </c>
    </row>
    <row r="373" spans="2:7" ht="28.5" x14ac:dyDescent="0.35">
      <c r="B373" s="174" t="s">
        <v>86</v>
      </c>
      <c r="C373" s="31"/>
      <c r="D373" s="185">
        <v>4466.5154910139518</v>
      </c>
      <c r="E373" s="180" t="s">
        <v>84</v>
      </c>
      <c r="F373" s="180" t="s">
        <v>106</v>
      </c>
      <c r="G373" s="180" t="s">
        <v>153</v>
      </c>
    </row>
    <row r="374" spans="2:7" ht="56.5" x14ac:dyDescent="0.35">
      <c r="B374" s="29" t="s">
        <v>154</v>
      </c>
      <c r="C374" s="259" t="s">
        <v>47</v>
      </c>
      <c r="D374" s="186">
        <v>14932.3</v>
      </c>
      <c r="E374" s="180" t="s">
        <v>84</v>
      </c>
      <c r="F374" s="180" t="s">
        <v>106</v>
      </c>
      <c r="G374" s="180" t="s">
        <v>153</v>
      </c>
    </row>
    <row r="375" spans="2:7" x14ac:dyDescent="0.35">
      <c r="B375" s="29" t="s">
        <v>155</v>
      </c>
      <c r="C375" s="259" t="s">
        <v>8</v>
      </c>
      <c r="D375" s="186">
        <v>94215.6</v>
      </c>
      <c r="E375" s="180" t="s">
        <v>84</v>
      </c>
      <c r="F375" s="180" t="s">
        <v>106</v>
      </c>
      <c r="G375" s="180" t="s">
        <v>153</v>
      </c>
    </row>
    <row r="376" spans="2:7" ht="56.5" x14ac:dyDescent="0.35">
      <c r="B376" s="29" t="s">
        <v>156</v>
      </c>
      <c r="C376" s="259" t="s">
        <v>47</v>
      </c>
      <c r="D376" s="186">
        <v>19764.82</v>
      </c>
      <c r="E376" s="180" t="s">
        <v>84</v>
      </c>
      <c r="F376" s="180" t="s">
        <v>106</v>
      </c>
      <c r="G376" s="180" t="s">
        <v>153</v>
      </c>
    </row>
    <row r="377" spans="2:7" x14ac:dyDescent="0.35">
      <c r="B377" s="29" t="s">
        <v>157</v>
      </c>
      <c r="C377" s="259" t="s">
        <v>8</v>
      </c>
      <c r="D377" s="186">
        <v>95993.2</v>
      </c>
      <c r="E377" s="180" t="s">
        <v>84</v>
      </c>
      <c r="F377" s="180" t="s">
        <v>106</v>
      </c>
      <c r="G377" s="180" t="s">
        <v>153</v>
      </c>
    </row>
  </sheetData>
  <mergeCells count="1">
    <mergeCell ref="B1:G2"/>
  </mergeCells>
  <phoneticPr fontId="27"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DCCB-D681-4EEB-83EA-E116793AC980}">
  <sheetPr codeName="Sheet2">
    <tabColor theme="7" tint="0.79998168889431442"/>
    <pageSetUpPr fitToPage="1"/>
  </sheetPr>
  <dimension ref="A1:I57"/>
  <sheetViews>
    <sheetView workbookViewId="0">
      <selection activeCell="K2" sqref="K2"/>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9" width="0" style="1" hidden="1" customWidth="1"/>
    <col min="10" max="16384" width="9.1796875" style="1"/>
  </cols>
  <sheetData>
    <row r="1" spans="1:8" ht="42" customHeight="1" x14ac:dyDescent="0.35">
      <c r="A1" s="260" t="s">
        <v>71</v>
      </c>
      <c r="B1" s="260"/>
      <c r="C1" s="260"/>
      <c r="D1" s="260"/>
      <c r="E1" s="260"/>
      <c r="F1" s="260"/>
      <c r="G1" s="260"/>
    </row>
    <row r="2" spans="1:8" s="11" customFormat="1" ht="28.5" thickBot="1" x14ac:dyDescent="0.35">
      <c r="A2" s="12" t="s">
        <v>4</v>
      </c>
      <c r="B2" s="53"/>
      <c r="C2" s="54" t="s">
        <v>5</v>
      </c>
      <c r="D2" s="54" t="s">
        <v>1</v>
      </c>
      <c r="E2" s="55" t="s">
        <v>11</v>
      </c>
      <c r="F2" s="54" t="s">
        <v>2</v>
      </c>
      <c r="G2" s="54" t="s">
        <v>3</v>
      </c>
    </row>
    <row r="3" spans="1:8" s="11" customFormat="1" ht="14.5" thickBot="1" x14ac:dyDescent="0.35">
      <c r="A3" s="52" t="s">
        <v>17</v>
      </c>
      <c r="B3" s="71" t="s">
        <v>68</v>
      </c>
      <c r="C3" s="72"/>
      <c r="D3" s="73">
        <f>(D10-D9)*D13</f>
        <v>0</v>
      </c>
      <c r="E3" s="73">
        <f>(E10-E9)*E13</f>
        <v>0</v>
      </c>
      <c r="F3" s="73">
        <f>(F10-F9)*F13</f>
        <v>0</v>
      </c>
      <c r="G3" s="74">
        <f>(G10-G9)*G13</f>
        <v>0</v>
      </c>
    </row>
    <row r="4" spans="1:8" x14ac:dyDescent="0.3">
      <c r="A4" s="273" t="s">
        <v>7</v>
      </c>
      <c r="B4" s="67" t="s">
        <v>13</v>
      </c>
      <c r="C4" s="271" t="s">
        <v>6</v>
      </c>
      <c r="D4" s="68">
        <v>29</v>
      </c>
      <c r="E4" s="69"/>
      <c r="F4" s="68"/>
      <c r="G4" s="70"/>
    </row>
    <row r="5" spans="1:8" ht="15" customHeight="1" x14ac:dyDescent="0.3">
      <c r="A5" s="274"/>
      <c r="B5" s="57" t="s">
        <v>65</v>
      </c>
      <c r="C5" s="271"/>
      <c r="D5" s="19">
        <v>8635</v>
      </c>
      <c r="E5" s="19"/>
      <c r="F5" s="19"/>
      <c r="G5" s="56"/>
    </row>
    <row r="6" spans="1:8" x14ac:dyDescent="0.3">
      <c r="A6" s="274"/>
      <c r="B6" s="57" t="s">
        <v>66</v>
      </c>
      <c r="C6" s="271"/>
      <c r="D6" s="19">
        <f>D5+D7-D8</f>
        <v>8635</v>
      </c>
      <c r="E6" s="19">
        <f>E5+E7-E8</f>
        <v>0</v>
      </c>
      <c r="F6" s="19">
        <f>F5+F7-F8</f>
        <v>0</v>
      </c>
      <c r="G6" s="56">
        <f>G5+G7-G8</f>
        <v>0</v>
      </c>
    </row>
    <row r="7" spans="1:8" x14ac:dyDescent="0.3">
      <c r="A7" s="274"/>
      <c r="B7" s="58" t="s">
        <v>61</v>
      </c>
      <c r="C7" s="271"/>
      <c r="D7" s="19"/>
      <c r="E7" s="19"/>
      <c r="F7" s="19"/>
      <c r="G7" s="56"/>
    </row>
    <row r="8" spans="1:8" x14ac:dyDescent="0.3">
      <c r="A8" s="274"/>
      <c r="B8" s="58" t="s">
        <v>62</v>
      </c>
      <c r="C8" s="272"/>
      <c r="D8" s="19"/>
      <c r="E8" s="19"/>
      <c r="F8" s="19"/>
      <c r="G8" s="56"/>
    </row>
    <row r="9" spans="1:8" x14ac:dyDescent="0.3">
      <c r="A9" s="274"/>
      <c r="B9" s="57" t="s">
        <v>59</v>
      </c>
      <c r="C9" s="268" t="s">
        <v>8</v>
      </c>
      <c r="D9" s="19">
        <v>77873.7</v>
      </c>
      <c r="E9" s="19"/>
      <c r="F9" s="19"/>
      <c r="G9" s="56"/>
    </row>
    <row r="10" spans="1:8" x14ac:dyDescent="0.3">
      <c r="A10" s="274"/>
      <c r="B10" s="57" t="s">
        <v>67</v>
      </c>
      <c r="C10" s="269"/>
      <c r="D10" s="19">
        <f>D9+D12-D11</f>
        <v>77873.7</v>
      </c>
      <c r="E10" s="19">
        <f>E9+E11-E12</f>
        <v>0</v>
      </c>
      <c r="F10" s="19">
        <f>F9+F11-F12</f>
        <v>0</v>
      </c>
      <c r="G10" s="56">
        <f>G9+G11-G12</f>
        <v>0</v>
      </c>
      <c r="H10" s="159" t="e">
        <f>#REF!</f>
        <v>#REF!</v>
      </c>
    </row>
    <row r="11" spans="1:8" ht="16.5" customHeight="1" x14ac:dyDescent="0.3">
      <c r="A11" s="274"/>
      <c r="B11" s="59" t="s">
        <v>63</v>
      </c>
      <c r="C11" s="269"/>
      <c r="D11" s="19"/>
      <c r="E11" s="19"/>
      <c r="F11" s="19"/>
      <c r="G11" s="56"/>
    </row>
    <row r="12" spans="1:8" ht="16.5" customHeight="1" x14ac:dyDescent="0.3">
      <c r="A12" s="275"/>
      <c r="B12" s="59" t="s">
        <v>64</v>
      </c>
      <c r="C12" s="270"/>
      <c r="D12" s="19"/>
      <c r="E12" s="19"/>
      <c r="F12" s="19"/>
      <c r="G12" s="56"/>
    </row>
    <row r="13" spans="1:8" ht="28.5" thickBot="1" x14ac:dyDescent="0.35">
      <c r="A13" s="79" t="s">
        <v>16</v>
      </c>
      <c r="B13" s="60" t="s">
        <v>60</v>
      </c>
      <c r="C13" s="61" t="s">
        <v>9</v>
      </c>
      <c r="D13" s="62">
        <v>1.5318000000000001</v>
      </c>
      <c r="E13" s="62"/>
      <c r="F13" s="62"/>
      <c r="G13" s="63"/>
      <c r="H13" s="160" t="e">
        <f>#REF!</f>
        <v>#REF!</v>
      </c>
    </row>
    <row r="14" spans="1:8" s="11" customFormat="1" ht="28.5" thickBot="1" x14ac:dyDescent="0.35">
      <c r="A14" s="44" t="s">
        <v>18</v>
      </c>
      <c r="B14" s="48" t="s">
        <v>58</v>
      </c>
      <c r="C14" s="49"/>
      <c r="D14" s="50">
        <f>SUM(D16*D23,D17*D24,D18*D25,D19*D26,D20*D27,D21*D28)</f>
        <v>165.40604000000002</v>
      </c>
      <c r="E14" s="50">
        <f>SUM(E16*E23,E17*E24,E18*E25,E19*E26,E20*E27,E21*E28)</f>
        <v>0</v>
      </c>
      <c r="F14" s="50">
        <f>SUM(F16*F23,F17*F24,F18*F25,F19*F26,F20*F27,F21*F28)</f>
        <v>0</v>
      </c>
      <c r="G14" s="51">
        <f>SUM(G16*G23,G17*G24,G18*G25,G19*G26,G20*G27,G21*G28)</f>
        <v>0</v>
      </c>
    </row>
    <row r="15" spans="1:8" s="15" customFormat="1" ht="48.75" customHeight="1" x14ac:dyDescent="0.3">
      <c r="A15" s="282" t="s">
        <v>7</v>
      </c>
      <c r="B15" s="45" t="s">
        <v>56</v>
      </c>
      <c r="C15" s="280" t="s">
        <v>30</v>
      </c>
      <c r="D15" s="46"/>
      <c r="E15" s="46"/>
      <c r="F15" s="46"/>
      <c r="G15" s="47"/>
    </row>
    <row r="16" spans="1:8" s="15" customFormat="1" x14ac:dyDescent="0.3">
      <c r="A16" s="283"/>
      <c r="B16" s="38" t="s">
        <v>0</v>
      </c>
      <c r="C16" s="280"/>
      <c r="D16" s="20">
        <v>17.8</v>
      </c>
      <c r="E16" s="20"/>
      <c r="F16" s="20"/>
      <c r="G16" s="39"/>
    </row>
    <row r="17" spans="1:9" s="15" customFormat="1" x14ac:dyDescent="0.3">
      <c r="A17" s="283"/>
      <c r="B17" s="38" t="s">
        <v>14</v>
      </c>
      <c r="C17" s="280"/>
      <c r="D17" s="20">
        <v>370</v>
      </c>
      <c r="E17" s="20"/>
      <c r="F17" s="20"/>
      <c r="G17" s="39"/>
    </row>
    <row r="18" spans="1:9" s="15" customFormat="1" ht="18.75" customHeight="1" x14ac:dyDescent="0.3">
      <c r="A18" s="283"/>
      <c r="B18" s="40" t="s">
        <v>20</v>
      </c>
      <c r="C18" s="280"/>
      <c r="D18" s="20"/>
      <c r="E18" s="20"/>
      <c r="F18" s="20"/>
      <c r="G18" s="39"/>
    </row>
    <row r="19" spans="1:9" s="15" customFormat="1" x14ac:dyDescent="0.3">
      <c r="A19" s="283"/>
      <c r="B19" s="38" t="s">
        <v>12</v>
      </c>
      <c r="C19" s="280"/>
      <c r="D19" s="20">
        <v>17.420000000000002</v>
      </c>
      <c r="E19" s="20"/>
      <c r="F19" s="20"/>
      <c r="G19" s="39"/>
    </row>
    <row r="20" spans="1:9" s="15" customFormat="1" ht="17.25" customHeight="1" x14ac:dyDescent="0.3">
      <c r="A20" s="283"/>
      <c r="B20" s="40" t="s">
        <v>26</v>
      </c>
      <c r="C20" s="280"/>
      <c r="D20" s="20"/>
      <c r="E20" s="20"/>
      <c r="F20" s="20"/>
      <c r="G20" s="39"/>
    </row>
    <row r="21" spans="1:9" s="15" customFormat="1" ht="14.5" thickBot="1" x14ac:dyDescent="0.35">
      <c r="A21" s="283"/>
      <c r="B21" s="41" t="s">
        <v>76</v>
      </c>
      <c r="C21" s="281"/>
      <c r="D21" s="42">
        <v>150</v>
      </c>
      <c r="E21" s="42"/>
      <c r="F21" s="42"/>
      <c r="G21" s="43"/>
    </row>
    <row r="22" spans="1:9" s="15" customFormat="1" ht="28" x14ac:dyDescent="0.3">
      <c r="A22" s="283"/>
      <c r="B22" s="35" t="s">
        <v>57</v>
      </c>
      <c r="C22" s="279" t="s">
        <v>43</v>
      </c>
      <c r="D22" s="36"/>
      <c r="E22" s="36"/>
      <c r="F22" s="36"/>
      <c r="G22" s="37"/>
    </row>
    <row r="23" spans="1:9" s="15" customFormat="1" x14ac:dyDescent="0.3">
      <c r="A23" s="283"/>
      <c r="B23" s="38" t="s">
        <v>0</v>
      </c>
      <c r="C23" s="280"/>
      <c r="D23" s="20">
        <v>3.0908000000000002</v>
      </c>
      <c r="E23" s="20"/>
      <c r="F23" s="20"/>
      <c r="G23" s="39"/>
    </row>
    <row r="24" spans="1:9" s="15" customFormat="1" x14ac:dyDescent="0.3">
      <c r="A24" s="283"/>
      <c r="B24" s="38" t="s">
        <v>14</v>
      </c>
      <c r="C24" s="280"/>
      <c r="D24" s="20">
        <v>7.0000000000000007E-2</v>
      </c>
      <c r="E24" s="20"/>
      <c r="F24" s="20"/>
      <c r="G24" s="39"/>
    </row>
    <row r="25" spans="1:9" s="15" customFormat="1" ht="15" customHeight="1" x14ac:dyDescent="0.3">
      <c r="A25" s="283"/>
      <c r="B25" s="40" t="s">
        <v>20</v>
      </c>
      <c r="C25" s="280"/>
      <c r="D25" s="20"/>
      <c r="E25" s="20"/>
      <c r="F25" s="20"/>
      <c r="G25" s="39"/>
    </row>
    <row r="26" spans="1:9" s="15" customFormat="1" ht="31.5" customHeight="1" x14ac:dyDescent="0.3">
      <c r="A26" s="283"/>
      <c r="B26" s="40" t="s">
        <v>25</v>
      </c>
      <c r="C26" s="280"/>
      <c r="D26" s="20">
        <v>1.69</v>
      </c>
      <c r="E26" s="20"/>
      <c r="F26" s="20"/>
      <c r="G26" s="39"/>
    </row>
    <row r="27" spans="1:9" s="15" customFormat="1" ht="33" customHeight="1" x14ac:dyDescent="0.3">
      <c r="A27" s="283"/>
      <c r="B27" s="40" t="s">
        <v>27</v>
      </c>
      <c r="C27" s="280"/>
      <c r="D27" s="20"/>
      <c r="E27" s="20"/>
      <c r="F27" s="20"/>
      <c r="G27" s="39"/>
    </row>
    <row r="28" spans="1:9" ht="14.5" thickBot="1" x14ac:dyDescent="0.35">
      <c r="A28" s="284"/>
      <c r="B28" s="41" t="s">
        <v>77</v>
      </c>
      <c r="C28" s="281"/>
      <c r="D28" s="42">
        <v>0.36699999999999999</v>
      </c>
      <c r="E28" s="42"/>
      <c r="F28" s="42"/>
      <c r="G28" s="43"/>
    </row>
    <row r="29" spans="1:9" s="11" customFormat="1" x14ac:dyDescent="0.3">
      <c r="A29" s="64" t="s">
        <v>44</v>
      </c>
      <c r="B29" s="80" t="s">
        <v>70</v>
      </c>
      <c r="C29" s="81"/>
      <c r="D29" s="82">
        <f>((D32/D33)-(D30/D31))*D31</f>
        <v>7052.9323668353491</v>
      </c>
      <c r="E29" s="82" t="e">
        <f>((E32/E33)-(E31/#REF!))*#REF!</f>
        <v>#DIV/0!</v>
      </c>
      <c r="F29" s="82" t="e">
        <f>((F32/F33)-(F30/F31))*F31</f>
        <v>#DIV/0!</v>
      </c>
      <c r="G29" s="83" t="e">
        <f>((G32/G33)-(G30/G31))*G31</f>
        <v>#DIV/0!</v>
      </c>
    </row>
    <row r="30" spans="1:9" ht="56" x14ac:dyDescent="0.3">
      <c r="A30" s="266" t="s">
        <v>45</v>
      </c>
      <c r="B30" s="84" t="s">
        <v>53</v>
      </c>
      <c r="C30" s="78" t="s">
        <v>47</v>
      </c>
      <c r="D30" s="32">
        <v>8685.16</v>
      </c>
      <c r="E30" s="76"/>
      <c r="F30" s="28"/>
      <c r="G30" s="85"/>
      <c r="H30" s="159" t="e">
        <f>#REF!</f>
        <v>#REF!</v>
      </c>
    </row>
    <row r="31" spans="1:9" x14ac:dyDescent="0.3">
      <c r="A31" s="267"/>
      <c r="B31" s="84" t="s">
        <v>69</v>
      </c>
      <c r="C31" s="78" t="s">
        <v>8</v>
      </c>
      <c r="D31" s="32">
        <v>77873.7</v>
      </c>
      <c r="E31" s="28"/>
      <c r="F31" s="28"/>
      <c r="G31" s="85"/>
      <c r="H31" s="159" t="e">
        <f>#REF!</f>
        <v>#REF!</v>
      </c>
      <c r="I31" s="1" t="b">
        <f>D31=D10</f>
        <v>1</v>
      </c>
    </row>
    <row r="32" spans="1:9" ht="56" x14ac:dyDescent="0.3">
      <c r="A32" s="266" t="s">
        <v>46</v>
      </c>
      <c r="B32" s="84" t="s">
        <v>54</v>
      </c>
      <c r="C32" s="78" t="s">
        <v>47</v>
      </c>
      <c r="D32" s="32">
        <v>15787</v>
      </c>
      <c r="E32" s="28"/>
      <c r="F32" s="28"/>
      <c r="G32" s="85"/>
      <c r="H32" s="159" t="e">
        <f>#REF!</f>
        <v>#REF!</v>
      </c>
    </row>
    <row r="33" spans="1:8" ht="14.5" thickBot="1" x14ac:dyDescent="0.35">
      <c r="A33" s="267"/>
      <c r="B33" s="86" t="s">
        <v>55</v>
      </c>
      <c r="C33" s="75" t="s">
        <v>8</v>
      </c>
      <c r="D33" s="87">
        <v>78115.7</v>
      </c>
      <c r="E33" s="65"/>
      <c r="F33" s="65"/>
      <c r="G33" s="66"/>
      <c r="H33" s="159" t="e">
        <f>#REF!</f>
        <v>#REF!</v>
      </c>
    </row>
    <row r="36" spans="1:8" ht="14.5" thickBot="1" x14ac:dyDescent="0.35">
      <c r="B36" s="95" t="s">
        <v>72</v>
      </c>
      <c r="C36" s="94"/>
      <c r="D36" s="94"/>
      <c r="E36" s="94"/>
      <c r="F36" s="94"/>
      <c r="G36" s="94"/>
    </row>
    <row r="37" spans="1:8" ht="14.5" thickTop="1" x14ac:dyDescent="0.3"/>
    <row r="39" spans="1:8" x14ac:dyDescent="0.3">
      <c r="A39" s="1" t="s">
        <v>10</v>
      </c>
    </row>
    <row r="40" spans="1:8" ht="33" customHeight="1" x14ac:dyDescent="0.3">
      <c r="A40" s="265" t="s">
        <v>32</v>
      </c>
      <c r="B40" s="265"/>
      <c r="C40" s="265"/>
      <c r="D40" s="265"/>
      <c r="E40" s="265"/>
      <c r="F40" s="265"/>
      <c r="G40" s="265"/>
    </row>
    <row r="41" spans="1:8" x14ac:dyDescent="0.3">
      <c r="A41" s="15" t="s">
        <v>31</v>
      </c>
      <c r="B41" s="15"/>
      <c r="C41" s="15"/>
      <c r="D41" s="15"/>
      <c r="E41" s="15"/>
      <c r="F41" s="15"/>
      <c r="G41" s="15"/>
    </row>
    <row r="42" spans="1:8" ht="28.5" customHeight="1" x14ac:dyDescent="0.3">
      <c r="A42" s="278" t="s">
        <v>19</v>
      </c>
      <c r="B42" s="278"/>
      <c r="C42" s="278"/>
      <c r="D42" s="278"/>
      <c r="E42" s="278"/>
      <c r="F42" s="278"/>
      <c r="G42" s="278"/>
    </row>
    <row r="43" spans="1:8" ht="33" customHeight="1" x14ac:dyDescent="0.3">
      <c r="A43" s="265" t="s">
        <v>22</v>
      </c>
      <c r="B43" s="265"/>
      <c r="C43" s="265"/>
      <c r="D43" s="265"/>
      <c r="E43" s="265"/>
      <c r="F43" s="265"/>
      <c r="G43" s="265"/>
    </row>
    <row r="44" spans="1:8" ht="33" customHeight="1" x14ac:dyDescent="0.3">
      <c r="A44" s="265" t="s">
        <v>48</v>
      </c>
      <c r="B44" s="265"/>
      <c r="C44" s="265"/>
      <c r="D44" s="265"/>
      <c r="E44" s="265"/>
      <c r="F44" s="265"/>
      <c r="G44" s="265"/>
    </row>
    <row r="45" spans="1:8" x14ac:dyDescent="0.3">
      <c r="A45" s="15"/>
      <c r="B45" s="15"/>
      <c r="C45" s="15"/>
      <c r="D45" s="15"/>
      <c r="E45" s="15"/>
      <c r="F45" s="15"/>
      <c r="G45" s="15"/>
    </row>
    <row r="46" spans="1:8" x14ac:dyDescent="0.3">
      <c r="A46" s="33" t="s">
        <v>21</v>
      </c>
      <c r="B46" s="15"/>
      <c r="C46" s="15"/>
      <c r="D46" s="15"/>
      <c r="E46" s="15"/>
      <c r="F46" s="15"/>
      <c r="G46" s="15"/>
    </row>
    <row r="47" spans="1:8" ht="30" customHeight="1" x14ac:dyDescent="0.3">
      <c r="A47" s="265" t="s">
        <v>49</v>
      </c>
      <c r="B47" s="265"/>
      <c r="C47" s="265"/>
      <c r="D47" s="265"/>
      <c r="E47" s="265"/>
      <c r="F47" s="265"/>
      <c r="G47" s="265"/>
    </row>
    <row r="48" spans="1:8" ht="33" customHeight="1" x14ac:dyDescent="0.3">
      <c r="A48" s="277" t="s">
        <v>23</v>
      </c>
      <c r="B48" s="277"/>
      <c r="C48" s="277"/>
      <c r="D48" s="277"/>
      <c r="E48" s="277"/>
      <c r="F48" s="277"/>
      <c r="G48" s="277"/>
    </row>
    <row r="49" spans="1:7" ht="34.5" customHeight="1" x14ac:dyDescent="0.3">
      <c r="A49" s="277" t="s">
        <v>28</v>
      </c>
      <c r="B49" s="277"/>
      <c r="C49" s="277"/>
      <c r="D49" s="277"/>
      <c r="E49" s="277"/>
      <c r="F49" s="277"/>
      <c r="G49" s="277"/>
    </row>
    <row r="50" spans="1:7" ht="63" customHeight="1" x14ac:dyDescent="0.3">
      <c r="A50" s="277" t="s">
        <v>50</v>
      </c>
      <c r="B50" s="277"/>
      <c r="C50" s="277"/>
      <c r="D50" s="277"/>
      <c r="E50" s="277"/>
      <c r="F50" s="277"/>
      <c r="G50" s="277"/>
    </row>
    <row r="51" spans="1:7" ht="30.75" customHeight="1" x14ac:dyDescent="0.3">
      <c r="A51" s="277" t="s">
        <v>24</v>
      </c>
      <c r="B51" s="277"/>
      <c r="C51" s="277"/>
      <c r="D51" s="277"/>
      <c r="E51" s="277"/>
      <c r="F51" s="277"/>
      <c r="G51" s="277"/>
    </row>
    <row r="52" spans="1:7" ht="43.5" customHeight="1" x14ac:dyDescent="0.3">
      <c r="A52" s="276" t="s">
        <v>29</v>
      </c>
      <c r="B52" s="276"/>
      <c r="C52" s="276"/>
      <c r="D52" s="276"/>
      <c r="E52" s="276"/>
      <c r="F52" s="276"/>
      <c r="G52" s="276"/>
    </row>
    <row r="53" spans="1:7" ht="30" customHeight="1" x14ac:dyDescent="0.3">
      <c r="A53" s="265" t="s">
        <v>51</v>
      </c>
      <c r="B53" s="265"/>
      <c r="C53" s="265"/>
      <c r="D53" s="265"/>
      <c r="E53" s="265"/>
      <c r="F53" s="265"/>
      <c r="G53" s="265"/>
    </row>
    <row r="54" spans="1:7" ht="45" customHeight="1" x14ac:dyDescent="0.3">
      <c r="A54" s="265" t="s">
        <v>52</v>
      </c>
      <c r="B54" s="265"/>
      <c r="C54" s="265"/>
      <c r="D54" s="265"/>
      <c r="E54" s="265"/>
      <c r="F54" s="265"/>
      <c r="G54" s="265"/>
    </row>
    <row r="55" spans="1:7" ht="16.5" customHeight="1" x14ac:dyDescent="0.3">
      <c r="A55" s="27"/>
      <c r="B55" s="27"/>
      <c r="C55" s="27"/>
      <c r="D55" s="27"/>
      <c r="E55" s="27"/>
      <c r="F55" s="27"/>
      <c r="G55" s="27"/>
    </row>
    <row r="56" spans="1:7" x14ac:dyDescent="0.3">
      <c r="A56" s="15"/>
      <c r="B56" s="15"/>
      <c r="C56" s="15"/>
      <c r="D56" s="15"/>
      <c r="E56" s="15"/>
      <c r="F56" s="15"/>
      <c r="G56" s="15"/>
    </row>
    <row r="57" spans="1:7" x14ac:dyDescent="0.3">
      <c r="A57" s="15"/>
      <c r="B57" s="15"/>
      <c r="C57" s="15"/>
      <c r="D57" s="15"/>
      <c r="E57" s="15"/>
      <c r="F57" s="15"/>
      <c r="G57" s="15"/>
    </row>
  </sheetData>
  <mergeCells count="21">
    <mergeCell ref="A1:G1"/>
    <mergeCell ref="C9:C12"/>
    <mergeCell ref="C4:C8"/>
    <mergeCell ref="A4:A12"/>
    <mergeCell ref="A52:G52"/>
    <mergeCell ref="A51:G51"/>
    <mergeCell ref="A48:G48"/>
    <mergeCell ref="A42:G42"/>
    <mergeCell ref="A43:G43"/>
    <mergeCell ref="A49:G49"/>
    <mergeCell ref="A50:G50"/>
    <mergeCell ref="A44:G44"/>
    <mergeCell ref="A47:G47"/>
    <mergeCell ref="C22:C28"/>
    <mergeCell ref="C15:C21"/>
    <mergeCell ref="A15:A28"/>
    <mergeCell ref="A40:G40"/>
    <mergeCell ref="A30:A31"/>
    <mergeCell ref="A32:A33"/>
    <mergeCell ref="A54:G54"/>
    <mergeCell ref="A53:G53"/>
  </mergeCells>
  <pageMargins left="0.7" right="0.7" top="0.75" bottom="0.75" header="0.3" footer="0.3"/>
  <pageSetup paperSize="9" scale="6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841BC5-F61D-401B-BE0F-6FA04375D657}">
  <sheetPr codeName="Sheet3">
    <tabColor theme="7" tint="0.79998168889431442"/>
    <pageSetUpPr fitToPage="1"/>
  </sheetPr>
  <dimension ref="A1:H54"/>
  <sheetViews>
    <sheetView workbookViewId="0">
      <selection activeCell="K2" sqref="K2"/>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9" width="0" hidden="1" customWidth="1"/>
  </cols>
  <sheetData>
    <row r="1" spans="1:8" ht="42" customHeight="1" x14ac:dyDescent="0.35">
      <c r="A1" s="260" t="s">
        <v>71</v>
      </c>
      <c r="B1" s="260"/>
      <c r="C1" s="260"/>
      <c r="D1" s="260"/>
      <c r="E1" s="260"/>
      <c r="F1" s="260"/>
      <c r="G1" s="260"/>
    </row>
    <row r="2" spans="1:8" ht="28.5" thickBot="1" x14ac:dyDescent="0.4">
      <c r="A2" s="12" t="s">
        <v>4</v>
      </c>
      <c r="B2" s="53"/>
      <c r="C2" s="54" t="s">
        <v>5</v>
      </c>
      <c r="D2" s="54" t="s">
        <v>1</v>
      </c>
      <c r="E2" s="55" t="s">
        <v>11</v>
      </c>
      <c r="F2" s="54" t="s">
        <v>2</v>
      </c>
      <c r="G2" s="54" t="s">
        <v>3</v>
      </c>
    </row>
    <row r="3" spans="1:8" ht="15" thickBot="1" x14ac:dyDescent="0.4">
      <c r="A3" s="52" t="s">
        <v>17</v>
      </c>
      <c r="B3" s="71" t="s">
        <v>68</v>
      </c>
      <c r="C3" s="72"/>
      <c r="D3" s="73">
        <f>(D10-D9)*D13</f>
        <v>122.232</v>
      </c>
      <c r="E3" s="73">
        <f>(E10-E9)*E13</f>
        <v>0</v>
      </c>
      <c r="F3" s="73">
        <f>(F10-F9)*F13</f>
        <v>0</v>
      </c>
      <c r="G3" s="74">
        <f>(G10-G9)*G13</f>
        <v>0</v>
      </c>
    </row>
    <row r="4" spans="1:8" ht="17.25" customHeight="1" x14ac:dyDescent="0.35">
      <c r="A4" s="273" t="s">
        <v>73</v>
      </c>
      <c r="B4" s="67" t="s">
        <v>13</v>
      </c>
      <c r="C4" s="271" t="s">
        <v>6</v>
      </c>
      <c r="D4" s="68">
        <v>29</v>
      </c>
      <c r="E4" s="69"/>
      <c r="F4" s="68"/>
      <c r="G4" s="70"/>
    </row>
    <row r="5" spans="1:8" x14ac:dyDescent="0.35">
      <c r="A5" s="274"/>
      <c r="B5" s="57" t="s">
        <v>65</v>
      </c>
      <c r="C5" s="271"/>
      <c r="D5" s="19">
        <v>11304</v>
      </c>
      <c r="E5" s="19"/>
      <c r="F5" s="19"/>
      <c r="G5" s="56"/>
    </row>
    <row r="6" spans="1:8" x14ac:dyDescent="0.35">
      <c r="A6" s="274"/>
      <c r="B6" s="57" t="s">
        <v>66</v>
      </c>
      <c r="C6" s="271"/>
      <c r="D6" s="19">
        <f>D5+D7-D8</f>
        <v>11324</v>
      </c>
      <c r="E6" s="19">
        <f>E5+E7-E8</f>
        <v>0</v>
      </c>
      <c r="F6" s="19">
        <f>F5+F7-F8</f>
        <v>0</v>
      </c>
      <c r="G6" s="56">
        <f>G5+G7-G8</f>
        <v>0</v>
      </c>
    </row>
    <row r="7" spans="1:8" ht="16.5" customHeight="1" x14ac:dyDescent="0.35">
      <c r="A7" s="274"/>
      <c r="B7" s="58" t="s">
        <v>61</v>
      </c>
      <c r="C7" s="271"/>
      <c r="D7" s="19">
        <v>20</v>
      </c>
      <c r="E7" s="19"/>
      <c r="F7" s="19"/>
      <c r="G7" s="56"/>
    </row>
    <row r="8" spans="1:8" ht="14.25" customHeight="1" x14ac:dyDescent="0.35">
      <c r="A8" s="274"/>
      <c r="B8" s="58" t="s">
        <v>62</v>
      </c>
      <c r="C8" s="272"/>
      <c r="D8" s="19"/>
      <c r="E8" s="19"/>
      <c r="F8" s="19"/>
      <c r="G8" s="56"/>
    </row>
    <row r="9" spans="1:8" ht="16.5" customHeight="1" x14ac:dyDescent="0.35">
      <c r="A9" s="274"/>
      <c r="B9" s="57" t="s">
        <v>59</v>
      </c>
      <c r="C9" s="268" t="s">
        <v>8</v>
      </c>
      <c r="D9" s="19">
        <v>102031.5</v>
      </c>
      <c r="E9" s="19"/>
      <c r="F9" s="19"/>
      <c r="G9" s="56"/>
    </row>
    <row r="10" spans="1:8" ht="19.5" customHeight="1" x14ac:dyDescent="0.35">
      <c r="A10" s="274"/>
      <c r="B10" s="57" t="s">
        <v>67</v>
      </c>
      <c r="C10" s="269"/>
      <c r="D10" s="19">
        <f>D9+D11-D12</f>
        <v>102111.5</v>
      </c>
      <c r="E10" s="19">
        <f>E9+E11-E12</f>
        <v>0</v>
      </c>
      <c r="F10" s="19">
        <f>F9+F11-F12</f>
        <v>0</v>
      </c>
      <c r="G10" s="56">
        <f>G9+G11-G12</f>
        <v>0</v>
      </c>
      <c r="H10" s="164" t="e">
        <f>#REF!</f>
        <v>#REF!</v>
      </c>
    </row>
    <row r="11" spans="1:8" ht="17.25" customHeight="1" x14ac:dyDescent="0.35">
      <c r="A11" s="274"/>
      <c r="B11" s="59" t="s">
        <v>63</v>
      </c>
      <c r="C11" s="269"/>
      <c r="D11" s="19">
        <v>80</v>
      </c>
      <c r="E11" s="19"/>
      <c r="F11" s="19"/>
      <c r="G11" s="56"/>
    </row>
    <row r="12" spans="1:8" ht="17.25" customHeight="1" x14ac:dyDescent="0.35">
      <c r="A12" s="275"/>
      <c r="B12" s="59" t="s">
        <v>64</v>
      </c>
      <c r="C12" s="270"/>
      <c r="D12" s="19"/>
      <c r="E12" s="19"/>
      <c r="F12" s="19"/>
      <c r="G12" s="56"/>
    </row>
    <row r="13" spans="1:8" ht="30" customHeight="1" thickBot="1" x14ac:dyDescent="0.4">
      <c r="A13" s="79" t="s">
        <v>74</v>
      </c>
      <c r="B13" s="60" t="s">
        <v>60</v>
      </c>
      <c r="C13" s="61" t="s">
        <v>9</v>
      </c>
      <c r="D13" s="62">
        <v>1.5279</v>
      </c>
      <c r="E13" s="62"/>
      <c r="F13" s="62"/>
      <c r="G13" s="63"/>
      <c r="H13" s="165" t="e">
        <f>#REF!</f>
        <v>#REF!</v>
      </c>
    </row>
    <row r="14" spans="1:8" ht="36" customHeight="1" thickBot="1" x14ac:dyDescent="0.4">
      <c r="A14" s="44" t="s">
        <v>18</v>
      </c>
      <c r="B14" s="48" t="s">
        <v>58</v>
      </c>
      <c r="C14" s="49"/>
      <c r="D14" s="50">
        <f>SUM(D16*D23,D17*D24,D18*D25,D19*D26,D20*D27,D21*D28)</f>
        <v>166.25</v>
      </c>
      <c r="E14" s="50">
        <f>SUM(E16*E23,E17*E24,E18*E25,E19*E26,E20*E27,E21*E28)</f>
        <v>0</v>
      </c>
      <c r="F14" s="50">
        <f>SUM(F16*F23,F17*F24,F18*F25,F19*F26,F20*F27,F21*F28)</f>
        <v>0</v>
      </c>
      <c r="G14" s="51">
        <f>SUM(G16*G23,G17*G24,G18*G25,G19*G26,G20*G27,G21*G28)</f>
        <v>0</v>
      </c>
    </row>
    <row r="15" spans="1:8" ht="28.5" x14ac:dyDescent="0.35">
      <c r="A15" s="282" t="s">
        <v>73</v>
      </c>
      <c r="B15" s="45" t="s">
        <v>56</v>
      </c>
      <c r="C15" s="280" t="s">
        <v>30</v>
      </c>
      <c r="D15" s="46"/>
      <c r="E15" s="46"/>
      <c r="F15" s="46"/>
      <c r="G15" s="47"/>
    </row>
    <row r="16" spans="1:8" x14ac:dyDescent="0.35">
      <c r="A16" s="283"/>
      <c r="B16" s="38" t="s">
        <v>0</v>
      </c>
      <c r="C16" s="280"/>
      <c r="D16" s="20">
        <v>8</v>
      </c>
      <c r="E16" s="20"/>
      <c r="F16" s="20"/>
      <c r="G16" s="39"/>
    </row>
    <row r="17" spans="1:8" x14ac:dyDescent="0.35">
      <c r="A17" s="283"/>
      <c r="B17" s="38" t="s">
        <v>14</v>
      </c>
      <c r="C17" s="280"/>
      <c r="D17" s="20">
        <v>500</v>
      </c>
      <c r="E17" s="20"/>
      <c r="F17" s="20"/>
      <c r="G17" s="39"/>
    </row>
    <row r="18" spans="1:8" ht="16.5" customHeight="1" x14ac:dyDescent="0.35">
      <c r="A18" s="283"/>
      <c r="B18" s="40" t="s">
        <v>20</v>
      </c>
      <c r="C18" s="280"/>
      <c r="D18" s="20"/>
      <c r="E18" s="20"/>
      <c r="F18" s="20"/>
      <c r="G18" s="39"/>
    </row>
    <row r="19" spans="1:8" x14ac:dyDescent="0.35">
      <c r="A19" s="283"/>
      <c r="B19" s="38" t="s">
        <v>12</v>
      </c>
      <c r="C19" s="280"/>
      <c r="D19" s="20">
        <v>33</v>
      </c>
      <c r="E19" s="20"/>
      <c r="F19" s="20"/>
      <c r="G19" s="39"/>
    </row>
    <row r="20" spans="1:8" ht="15.75" customHeight="1" x14ac:dyDescent="0.35">
      <c r="A20" s="283"/>
      <c r="B20" s="40" t="s">
        <v>26</v>
      </c>
      <c r="C20" s="280"/>
      <c r="D20" s="20"/>
      <c r="E20" s="20"/>
      <c r="F20" s="20"/>
      <c r="G20" s="39"/>
    </row>
    <row r="21" spans="1:8" ht="15" thickBot="1" x14ac:dyDescent="0.4">
      <c r="A21" s="283"/>
      <c r="B21" s="41" t="s">
        <v>78</v>
      </c>
      <c r="C21" s="281"/>
      <c r="D21" s="42">
        <v>300</v>
      </c>
      <c r="E21" s="42"/>
      <c r="F21" s="42"/>
      <c r="G21" s="43"/>
    </row>
    <row r="22" spans="1:8" ht="33.75" customHeight="1" x14ac:dyDescent="0.35">
      <c r="A22" s="283"/>
      <c r="B22" s="35" t="s">
        <v>57</v>
      </c>
      <c r="C22" s="279" t="s">
        <v>43</v>
      </c>
      <c r="D22" s="36"/>
      <c r="E22" s="36"/>
      <c r="F22" s="36"/>
      <c r="G22" s="37"/>
    </row>
    <row r="23" spans="1:8" x14ac:dyDescent="0.35">
      <c r="A23" s="283"/>
      <c r="B23" s="38" t="s">
        <v>0</v>
      </c>
      <c r="C23" s="280"/>
      <c r="D23" s="20">
        <v>3.0975000000000001</v>
      </c>
      <c r="E23" s="20"/>
      <c r="F23" s="20"/>
      <c r="G23" s="39"/>
    </row>
    <row r="24" spans="1:8" x14ac:dyDescent="0.35">
      <c r="A24" s="283"/>
      <c r="B24" s="38" t="s">
        <v>14</v>
      </c>
      <c r="C24" s="280"/>
      <c r="D24" s="20">
        <v>7.0000000000000007E-2</v>
      </c>
      <c r="E24" s="20"/>
      <c r="F24" s="20"/>
      <c r="G24" s="39"/>
    </row>
    <row r="25" spans="1:8" ht="18.75" customHeight="1" x14ac:dyDescent="0.35">
      <c r="A25" s="283"/>
      <c r="B25" s="40" t="s">
        <v>20</v>
      </c>
      <c r="C25" s="280"/>
      <c r="D25" s="20"/>
      <c r="E25" s="20"/>
      <c r="F25" s="20"/>
      <c r="G25" s="39"/>
    </row>
    <row r="26" spans="1:8" ht="35.25" customHeight="1" x14ac:dyDescent="0.35">
      <c r="A26" s="283"/>
      <c r="B26" s="40" t="s">
        <v>25</v>
      </c>
      <c r="C26" s="280"/>
      <c r="D26" s="20">
        <v>1.59</v>
      </c>
      <c r="E26" s="20"/>
      <c r="F26" s="20"/>
      <c r="G26" s="39"/>
    </row>
    <row r="27" spans="1:8" ht="33.75" customHeight="1" x14ac:dyDescent="0.35">
      <c r="A27" s="283"/>
      <c r="B27" s="40" t="s">
        <v>27</v>
      </c>
      <c r="C27" s="280"/>
      <c r="D27" s="20"/>
      <c r="E27" s="20"/>
      <c r="F27" s="20"/>
      <c r="G27" s="39"/>
    </row>
    <row r="28" spans="1:8" ht="15" thickBot="1" x14ac:dyDescent="0.4">
      <c r="A28" s="284"/>
      <c r="B28" s="41" t="s">
        <v>15</v>
      </c>
      <c r="C28" s="281"/>
      <c r="D28" s="42">
        <v>0.18</v>
      </c>
      <c r="E28" s="42"/>
      <c r="F28" s="42"/>
      <c r="G28" s="43"/>
    </row>
    <row r="29" spans="1:8" x14ac:dyDescent="0.35">
      <c r="A29" s="64" t="s">
        <v>44</v>
      </c>
      <c r="B29" s="80" t="s">
        <v>70</v>
      </c>
      <c r="C29" s="81"/>
      <c r="D29" s="82">
        <f>((D32/D33)-(D30/D31))*D31</f>
        <v>9627.463548704498</v>
      </c>
      <c r="E29" s="82" t="e">
        <f>((E32/E33)-(E31/#REF!))*#REF!</f>
        <v>#DIV/0!</v>
      </c>
      <c r="F29" s="82" t="e">
        <f>((F32/F33)-(F30/F31))*F31</f>
        <v>#DIV/0!</v>
      </c>
      <c r="G29" s="83" t="e">
        <f>((G32/G33)-(G30/G31))*G31</f>
        <v>#DIV/0!</v>
      </c>
    </row>
    <row r="30" spans="1:8" ht="65.25" customHeight="1" x14ac:dyDescent="0.35">
      <c r="A30" s="266" t="s">
        <v>74</v>
      </c>
      <c r="B30" s="84" t="s">
        <v>53</v>
      </c>
      <c r="C30" s="93" t="s">
        <v>47</v>
      </c>
      <c r="D30" s="32">
        <v>11282.35</v>
      </c>
      <c r="E30" s="76"/>
      <c r="F30" s="28"/>
      <c r="G30" s="85"/>
      <c r="H30" s="164" t="e">
        <f>#REF!</f>
        <v>#REF!</v>
      </c>
    </row>
    <row r="31" spans="1:8" ht="15.75" customHeight="1" x14ac:dyDescent="0.35">
      <c r="A31" s="267"/>
      <c r="B31" s="84" t="s">
        <v>69</v>
      </c>
      <c r="C31" s="93" t="s">
        <v>8</v>
      </c>
      <c r="D31" s="32">
        <v>102111.5</v>
      </c>
      <c r="E31" s="28"/>
      <c r="F31" s="28"/>
      <c r="G31" s="85"/>
      <c r="H31" s="164" t="e">
        <f>#REF!</f>
        <v>#REF!</v>
      </c>
    </row>
    <row r="32" spans="1:8" ht="56.5" x14ac:dyDescent="0.35">
      <c r="A32" s="266" t="s">
        <v>75</v>
      </c>
      <c r="B32" s="84" t="s">
        <v>54</v>
      </c>
      <c r="C32" s="93" t="s">
        <v>47</v>
      </c>
      <c r="D32" s="32">
        <v>20749.25</v>
      </c>
      <c r="E32" s="28"/>
      <c r="F32" s="28"/>
      <c r="G32" s="85"/>
      <c r="H32" s="164" t="e">
        <f>#REF!</f>
        <v>#REF!</v>
      </c>
    </row>
    <row r="33" spans="1:8" ht="15" thickBot="1" x14ac:dyDescent="0.4">
      <c r="A33" s="267"/>
      <c r="B33" s="86" t="s">
        <v>55</v>
      </c>
      <c r="C33" s="75" t="s">
        <v>8</v>
      </c>
      <c r="D33" s="87">
        <v>101327.4</v>
      </c>
      <c r="E33" s="65"/>
      <c r="F33" s="65"/>
      <c r="G33" s="66"/>
      <c r="H33" s="164" t="e">
        <f>#REF!</f>
        <v>#REF!</v>
      </c>
    </row>
    <row r="34" spans="1:8" x14ac:dyDescent="0.35">
      <c r="A34" s="1"/>
      <c r="B34" s="1"/>
      <c r="C34" s="1"/>
      <c r="D34" s="1"/>
      <c r="E34" s="1"/>
      <c r="F34" s="1"/>
      <c r="G34" s="1"/>
    </row>
    <row r="35" spans="1:8" x14ac:dyDescent="0.35">
      <c r="A35" s="1"/>
      <c r="B35" s="1"/>
      <c r="C35" s="1"/>
      <c r="D35" s="1"/>
      <c r="E35" s="1"/>
      <c r="F35" s="1"/>
      <c r="G35" s="1"/>
    </row>
    <row r="36" spans="1:8" ht="15" thickBot="1" x14ac:dyDescent="0.4">
      <c r="A36" s="1"/>
      <c r="B36" s="95" t="s">
        <v>72</v>
      </c>
      <c r="C36" s="94"/>
      <c r="D36" s="94"/>
      <c r="E36" s="94"/>
      <c r="F36" s="94"/>
      <c r="G36" s="94"/>
    </row>
    <row r="37" spans="1:8" ht="15" thickTop="1" x14ac:dyDescent="0.35">
      <c r="A37" s="1"/>
      <c r="B37" s="1"/>
      <c r="C37" s="1"/>
      <c r="D37" s="1"/>
      <c r="E37" s="1"/>
      <c r="F37" s="1"/>
      <c r="G37" s="1"/>
    </row>
    <row r="38" spans="1:8" x14ac:dyDescent="0.35">
      <c r="A38" s="1"/>
      <c r="B38" s="1"/>
      <c r="C38" s="1"/>
      <c r="D38" s="1"/>
      <c r="E38" s="1"/>
      <c r="F38" s="1"/>
      <c r="G38" s="1"/>
    </row>
    <row r="39" spans="1:8" x14ac:dyDescent="0.35">
      <c r="A39" s="1" t="s">
        <v>10</v>
      </c>
      <c r="B39" s="1"/>
      <c r="C39" s="1"/>
      <c r="D39" s="1"/>
      <c r="E39" s="1"/>
      <c r="F39" s="1"/>
      <c r="G39" s="1"/>
    </row>
    <row r="40" spans="1:8" ht="32.25" customHeight="1" x14ac:dyDescent="0.35">
      <c r="A40" s="265" t="s">
        <v>32</v>
      </c>
      <c r="B40" s="265"/>
      <c r="C40" s="265"/>
      <c r="D40" s="265"/>
      <c r="E40" s="265"/>
      <c r="F40" s="265"/>
      <c r="G40" s="265"/>
    </row>
    <row r="41" spans="1:8" x14ac:dyDescent="0.35">
      <c r="A41" s="15" t="s">
        <v>31</v>
      </c>
      <c r="B41" s="15"/>
      <c r="C41" s="15"/>
      <c r="D41" s="15"/>
      <c r="E41" s="15"/>
      <c r="F41" s="15"/>
      <c r="G41" s="15"/>
    </row>
    <row r="42" spans="1:8" ht="33.75" customHeight="1" x14ac:dyDescent="0.35">
      <c r="A42" s="278" t="s">
        <v>19</v>
      </c>
      <c r="B42" s="278"/>
      <c r="C42" s="278"/>
      <c r="D42" s="278"/>
      <c r="E42" s="278"/>
      <c r="F42" s="278"/>
      <c r="G42" s="278"/>
    </row>
    <row r="43" spans="1:8" ht="30.75" customHeight="1" x14ac:dyDescent="0.35">
      <c r="A43" s="265" t="s">
        <v>22</v>
      </c>
      <c r="B43" s="265"/>
      <c r="C43" s="265"/>
      <c r="D43" s="265"/>
      <c r="E43" s="265"/>
      <c r="F43" s="265"/>
      <c r="G43" s="265"/>
    </row>
    <row r="44" spans="1:8" ht="34.5" customHeight="1" x14ac:dyDescent="0.35">
      <c r="A44" s="265" t="s">
        <v>48</v>
      </c>
      <c r="B44" s="265"/>
      <c r="C44" s="265"/>
      <c r="D44" s="265"/>
      <c r="E44" s="265"/>
      <c r="F44" s="265"/>
      <c r="G44" s="265"/>
    </row>
    <row r="45" spans="1:8" x14ac:dyDescent="0.35">
      <c r="A45" s="15"/>
      <c r="B45" s="15"/>
      <c r="C45" s="15"/>
      <c r="D45" s="15"/>
      <c r="E45" s="15"/>
      <c r="F45" s="15"/>
      <c r="G45" s="15"/>
    </row>
    <row r="46" spans="1:8" x14ac:dyDescent="0.35">
      <c r="A46" s="33" t="s">
        <v>21</v>
      </c>
      <c r="B46" s="15"/>
      <c r="C46" s="15"/>
      <c r="D46" s="15"/>
      <c r="E46" s="15"/>
      <c r="F46" s="15"/>
      <c r="G46" s="15"/>
    </row>
    <row r="47" spans="1:8" ht="36" customHeight="1" x14ac:dyDescent="0.35">
      <c r="A47" s="265" t="s">
        <v>49</v>
      </c>
      <c r="B47" s="265"/>
      <c r="C47" s="265"/>
      <c r="D47" s="265"/>
      <c r="E47" s="265"/>
      <c r="F47" s="265"/>
      <c r="G47" s="265"/>
    </row>
    <row r="48" spans="1:8" ht="33" customHeight="1" x14ac:dyDescent="0.35">
      <c r="A48" s="277" t="s">
        <v>23</v>
      </c>
      <c r="B48" s="277"/>
      <c r="C48" s="277"/>
      <c r="D48" s="277"/>
      <c r="E48" s="277"/>
      <c r="F48" s="277"/>
      <c r="G48" s="277"/>
    </row>
    <row r="49" spans="1:7" ht="33" customHeight="1" x14ac:dyDescent="0.35">
      <c r="A49" s="277" t="s">
        <v>28</v>
      </c>
      <c r="B49" s="277"/>
      <c r="C49" s="277"/>
      <c r="D49" s="277"/>
      <c r="E49" s="277"/>
      <c r="F49" s="277"/>
      <c r="G49" s="277"/>
    </row>
    <row r="50" spans="1:7" ht="66" customHeight="1" x14ac:dyDescent="0.35">
      <c r="A50" s="277" t="s">
        <v>50</v>
      </c>
      <c r="B50" s="277"/>
      <c r="C50" s="277"/>
      <c r="D50" s="277"/>
      <c r="E50" s="277"/>
      <c r="F50" s="277"/>
      <c r="G50" s="277"/>
    </row>
    <row r="51" spans="1:7" ht="36" customHeight="1" x14ac:dyDescent="0.35">
      <c r="A51" s="277" t="s">
        <v>24</v>
      </c>
      <c r="B51" s="277"/>
      <c r="C51" s="277"/>
      <c r="D51" s="277"/>
      <c r="E51" s="277"/>
      <c r="F51" s="277"/>
      <c r="G51" s="277"/>
    </row>
    <row r="52" spans="1:7" ht="48.75" customHeight="1" x14ac:dyDescent="0.35">
      <c r="A52" s="276" t="s">
        <v>29</v>
      </c>
      <c r="B52" s="276"/>
      <c r="C52" s="276"/>
      <c r="D52" s="276"/>
      <c r="E52" s="276"/>
      <c r="F52" s="276"/>
      <c r="G52" s="276"/>
    </row>
    <row r="53" spans="1:7" ht="35.25" customHeight="1" x14ac:dyDescent="0.35">
      <c r="A53" s="265" t="s">
        <v>51</v>
      </c>
      <c r="B53" s="265"/>
      <c r="C53" s="265"/>
      <c r="D53" s="265"/>
      <c r="E53" s="265"/>
      <c r="F53" s="265"/>
      <c r="G53" s="265"/>
    </row>
    <row r="54" spans="1:7" ht="45.75" customHeight="1" x14ac:dyDescent="0.35">
      <c r="A54" s="265" t="s">
        <v>52</v>
      </c>
      <c r="B54" s="265"/>
      <c r="C54" s="265"/>
      <c r="D54" s="265"/>
      <c r="E54" s="265"/>
      <c r="F54" s="265"/>
      <c r="G54" s="265"/>
    </row>
  </sheetData>
  <mergeCells count="21">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15:C21"/>
    <mergeCell ref="C22:C28"/>
    <mergeCell ref="A30:A31"/>
    <mergeCell ref="A32:A33"/>
    <mergeCell ref="A40:G40"/>
    <mergeCell ref="A42:G42"/>
    <mergeCell ref="A43:G43"/>
  </mergeCells>
  <pageMargins left="0.7" right="0.7" top="0.75" bottom="0.75"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2FD4D-BF6D-492A-9399-4B279833B299}">
  <sheetPr codeName="Sheet4">
    <tabColor theme="7" tint="0.79998168889431442"/>
    <pageSetUpPr fitToPage="1"/>
  </sheetPr>
  <dimension ref="A1:I54"/>
  <sheetViews>
    <sheetView workbookViewId="0">
      <selection activeCell="L2" sqref="L2"/>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9" width="0" hidden="1" customWidth="1"/>
  </cols>
  <sheetData>
    <row r="1" spans="1:8" ht="42" customHeight="1" x14ac:dyDescent="0.35">
      <c r="A1" s="260" t="s">
        <v>71</v>
      </c>
      <c r="B1" s="260"/>
      <c r="C1" s="260"/>
      <c r="D1" s="260"/>
      <c r="E1" s="260"/>
      <c r="F1" s="260"/>
      <c r="G1" s="260"/>
    </row>
    <row r="2" spans="1:8" ht="28.5" thickBot="1" x14ac:dyDescent="0.4">
      <c r="A2" s="12" t="s">
        <v>4</v>
      </c>
      <c r="B2" s="53"/>
      <c r="C2" s="54" t="s">
        <v>5</v>
      </c>
      <c r="D2" s="54" t="s">
        <v>1</v>
      </c>
      <c r="E2" s="55" t="s">
        <v>11</v>
      </c>
      <c r="F2" s="54" t="s">
        <v>2</v>
      </c>
      <c r="G2" s="54" t="s">
        <v>3</v>
      </c>
    </row>
    <row r="3" spans="1:8" ht="15" thickBot="1" x14ac:dyDescent="0.4">
      <c r="A3" s="52" t="s">
        <v>17</v>
      </c>
      <c r="B3" s="71" t="s">
        <v>68</v>
      </c>
      <c r="C3" s="72"/>
      <c r="D3" s="73">
        <f>(D10-D9)*D13</f>
        <v>126.67999999999999</v>
      </c>
      <c r="E3" s="73">
        <f>(E10-E9)*E13</f>
        <v>0</v>
      </c>
      <c r="F3" s="73">
        <f>(F10-F9)*F13</f>
        <v>0</v>
      </c>
      <c r="G3" s="74">
        <f>(G10-G9)*G13</f>
        <v>0</v>
      </c>
    </row>
    <row r="4" spans="1:8" ht="17.25" customHeight="1" x14ac:dyDescent="0.35">
      <c r="A4" s="273"/>
      <c r="B4" s="67" t="s">
        <v>13</v>
      </c>
      <c r="C4" s="271" t="s">
        <v>6</v>
      </c>
      <c r="D4" s="68">
        <v>29</v>
      </c>
      <c r="E4" s="69"/>
      <c r="F4" s="68"/>
      <c r="G4" s="70"/>
    </row>
    <row r="5" spans="1:8" x14ac:dyDescent="0.35">
      <c r="A5" s="274"/>
      <c r="B5" s="57" t="s">
        <v>65</v>
      </c>
      <c r="C5" s="271"/>
      <c r="D5" s="19">
        <v>11736</v>
      </c>
      <c r="E5" s="19"/>
      <c r="F5" s="19"/>
      <c r="G5" s="56"/>
    </row>
    <row r="6" spans="1:8" x14ac:dyDescent="0.35">
      <c r="A6" s="274"/>
      <c r="B6" s="57" t="s">
        <v>66</v>
      </c>
      <c r="C6" s="271"/>
      <c r="D6" s="19">
        <f>D5+D7-D8</f>
        <v>11756</v>
      </c>
      <c r="E6" s="19">
        <f>E5+E7-E8</f>
        <v>0</v>
      </c>
      <c r="F6" s="19">
        <f>F5+F7-F8</f>
        <v>0</v>
      </c>
      <c r="G6" s="56">
        <f>G5+G7-G8</f>
        <v>0</v>
      </c>
    </row>
    <row r="7" spans="1:8" ht="16.5" customHeight="1" x14ac:dyDescent="0.35">
      <c r="A7" s="274"/>
      <c r="B7" s="58" t="s">
        <v>61</v>
      </c>
      <c r="C7" s="271"/>
      <c r="D7" s="19">
        <v>20</v>
      </c>
      <c r="E7" s="19"/>
      <c r="F7" s="19"/>
      <c r="G7" s="56"/>
    </row>
    <row r="8" spans="1:8" ht="14.25" customHeight="1" x14ac:dyDescent="0.35">
      <c r="A8" s="274"/>
      <c r="B8" s="58" t="s">
        <v>62</v>
      </c>
      <c r="C8" s="272"/>
      <c r="D8" s="19"/>
      <c r="E8" s="19"/>
      <c r="F8" s="19"/>
      <c r="G8" s="56"/>
    </row>
    <row r="9" spans="1:8" ht="16.5" customHeight="1" x14ac:dyDescent="0.35">
      <c r="A9" s="274"/>
      <c r="B9" s="57" t="s">
        <v>59</v>
      </c>
      <c r="C9" s="268" t="s">
        <v>8</v>
      </c>
      <c r="D9" s="19">
        <v>106047.5</v>
      </c>
      <c r="E9" s="19"/>
      <c r="F9" s="19"/>
      <c r="G9" s="56"/>
    </row>
    <row r="10" spans="1:8" ht="19.5" customHeight="1" x14ac:dyDescent="0.35">
      <c r="A10" s="274"/>
      <c r="B10" s="57" t="s">
        <v>67</v>
      </c>
      <c r="C10" s="269"/>
      <c r="D10" s="19">
        <f>D9+D11-D12</f>
        <v>106127.5</v>
      </c>
      <c r="E10" s="19">
        <f>E9+E11-E12</f>
        <v>0</v>
      </c>
      <c r="F10" s="19">
        <f>F9+F11-F12</f>
        <v>0</v>
      </c>
      <c r="G10" s="56">
        <f>G9+G11-G12</f>
        <v>0</v>
      </c>
      <c r="H10" s="164" t="e">
        <f>#REF!</f>
        <v>#REF!</v>
      </c>
    </row>
    <row r="11" spans="1:8" ht="17.25" customHeight="1" x14ac:dyDescent="0.35">
      <c r="A11" s="274"/>
      <c r="B11" s="59" t="s">
        <v>63</v>
      </c>
      <c r="C11" s="269"/>
      <c r="D11" s="19">
        <v>80</v>
      </c>
      <c r="E11" s="19"/>
      <c r="F11" s="19"/>
      <c r="G11" s="56"/>
    </row>
    <row r="12" spans="1:8" ht="17.25" customHeight="1" x14ac:dyDescent="0.35">
      <c r="A12" s="275"/>
      <c r="B12" s="59" t="s">
        <v>64</v>
      </c>
      <c r="C12" s="270"/>
      <c r="D12" s="19"/>
      <c r="E12" s="19"/>
      <c r="F12" s="19"/>
      <c r="G12" s="56"/>
    </row>
    <row r="13" spans="1:8" ht="30" customHeight="1" thickBot="1" x14ac:dyDescent="0.4">
      <c r="A13" s="79"/>
      <c r="B13" s="60" t="s">
        <v>60</v>
      </c>
      <c r="C13" s="61" t="s">
        <v>9</v>
      </c>
      <c r="D13" s="62">
        <v>1.5834999999999999</v>
      </c>
      <c r="E13" s="62"/>
      <c r="F13" s="62"/>
      <c r="G13" s="63"/>
      <c r="H13" s="165" t="e">
        <f>#REF!</f>
        <v>#REF!</v>
      </c>
    </row>
    <row r="14" spans="1:8" ht="36" customHeight="1" thickBot="1" x14ac:dyDescent="0.4">
      <c r="A14" s="44" t="s">
        <v>18</v>
      </c>
      <c r="B14" s="48" t="s">
        <v>58</v>
      </c>
      <c r="C14" s="49"/>
      <c r="D14" s="50">
        <f>SUM(D16*D23,D17*D24,D18*D25,D19*D26,D20*D27,D21*D28)</f>
        <v>148.85000000000002</v>
      </c>
      <c r="E14" s="50">
        <f>SUM(E16*E23,E17*E24,E18*E25,E19*E26,E20*E27,E21*E28)</f>
        <v>0</v>
      </c>
      <c r="F14" s="50">
        <f>SUM(F16*F23,F17*F24,F18*F25,F19*F26,F20*F27,F21*F28)</f>
        <v>0</v>
      </c>
      <c r="G14" s="51">
        <f>SUM(G16*G23,G17*G24,G18*G25,G19*G26,G20*G27,G21*G28)</f>
        <v>0</v>
      </c>
    </row>
    <row r="15" spans="1:8" ht="28.5" x14ac:dyDescent="0.35">
      <c r="A15" s="282"/>
      <c r="B15" s="45" t="s">
        <v>56</v>
      </c>
      <c r="C15" s="280" t="s">
        <v>30</v>
      </c>
      <c r="D15" s="46"/>
      <c r="E15" s="46"/>
      <c r="F15" s="46"/>
      <c r="G15" s="47"/>
    </row>
    <row r="16" spans="1:8" x14ac:dyDescent="0.35">
      <c r="A16" s="283"/>
      <c r="B16" s="38" t="s">
        <v>0</v>
      </c>
      <c r="C16" s="280"/>
      <c r="D16" s="20">
        <v>4</v>
      </c>
      <c r="E16" s="20"/>
      <c r="F16" s="20"/>
      <c r="G16" s="39"/>
    </row>
    <row r="17" spans="1:9" x14ac:dyDescent="0.35">
      <c r="A17" s="283"/>
      <c r="B17" s="38" t="s">
        <v>14</v>
      </c>
      <c r="C17" s="280"/>
      <c r="D17" s="20">
        <v>500</v>
      </c>
      <c r="E17" s="20"/>
      <c r="F17" s="20"/>
      <c r="G17" s="39"/>
    </row>
    <row r="18" spans="1:9" ht="16.5" customHeight="1" x14ac:dyDescent="0.35">
      <c r="A18" s="283"/>
      <c r="B18" s="40" t="s">
        <v>20</v>
      </c>
      <c r="C18" s="280"/>
      <c r="D18" s="20">
        <v>66</v>
      </c>
      <c r="E18" s="20"/>
      <c r="F18" s="20"/>
      <c r="G18" s="39"/>
    </row>
    <row r="19" spans="1:9" x14ac:dyDescent="0.35">
      <c r="A19" s="283"/>
      <c r="B19" s="38" t="s">
        <v>12</v>
      </c>
      <c r="C19" s="280"/>
      <c r="D19" s="20">
        <v>46</v>
      </c>
      <c r="E19" s="20"/>
      <c r="F19" s="20"/>
      <c r="G19" s="39"/>
    </row>
    <row r="20" spans="1:9" ht="15.75" customHeight="1" x14ac:dyDescent="0.35">
      <c r="A20" s="283"/>
      <c r="B20" s="40" t="s">
        <v>26</v>
      </c>
      <c r="C20" s="280"/>
      <c r="D20" s="20"/>
      <c r="E20" s="20"/>
      <c r="F20" s="20"/>
      <c r="G20" s="39"/>
    </row>
    <row r="21" spans="1:9" ht="15" thickBot="1" x14ac:dyDescent="0.4">
      <c r="A21" s="283"/>
      <c r="B21" s="41" t="s">
        <v>15</v>
      </c>
      <c r="C21" s="281"/>
      <c r="D21" s="42">
        <v>300</v>
      </c>
      <c r="E21" s="42"/>
      <c r="F21" s="42"/>
      <c r="G21" s="43"/>
    </row>
    <row r="22" spans="1:9" ht="33.75" customHeight="1" x14ac:dyDescent="0.35">
      <c r="A22" s="283"/>
      <c r="B22" s="35" t="s">
        <v>57</v>
      </c>
      <c r="C22" s="279" t="s">
        <v>43</v>
      </c>
      <c r="D22" s="36"/>
      <c r="E22" s="36"/>
      <c r="F22" s="36"/>
      <c r="G22" s="37"/>
    </row>
    <row r="23" spans="1:9" x14ac:dyDescent="0.35">
      <c r="A23" s="283"/>
      <c r="B23" s="38" t="s">
        <v>0</v>
      </c>
      <c r="C23" s="280"/>
      <c r="D23" s="20">
        <v>3.0975000000000001</v>
      </c>
      <c r="E23" s="20"/>
      <c r="F23" s="20"/>
      <c r="G23" s="39"/>
    </row>
    <row r="24" spans="1:9" x14ac:dyDescent="0.35">
      <c r="A24" s="283"/>
      <c r="B24" s="38" t="s">
        <v>14</v>
      </c>
      <c r="C24" s="280"/>
      <c r="D24" s="20">
        <v>7.0000000000000007E-2</v>
      </c>
      <c r="E24" s="20"/>
      <c r="F24" s="20"/>
      <c r="G24" s="39"/>
    </row>
    <row r="25" spans="1:9" ht="18.75" customHeight="1" x14ac:dyDescent="0.35">
      <c r="A25" s="283"/>
      <c r="B25" s="40" t="s">
        <v>20</v>
      </c>
      <c r="C25" s="280"/>
      <c r="D25" s="20">
        <v>0.1</v>
      </c>
      <c r="E25" s="20"/>
      <c r="F25" s="20"/>
      <c r="G25" s="39"/>
    </row>
    <row r="26" spans="1:9" ht="35.25" customHeight="1" x14ac:dyDescent="0.35">
      <c r="A26" s="283"/>
      <c r="B26" s="40" t="s">
        <v>25</v>
      </c>
      <c r="C26" s="280"/>
      <c r="D26" s="20">
        <v>1.47</v>
      </c>
      <c r="E26" s="20"/>
      <c r="F26" s="20"/>
      <c r="G26" s="39"/>
    </row>
    <row r="27" spans="1:9" ht="33.75" customHeight="1" x14ac:dyDescent="0.35">
      <c r="A27" s="283"/>
      <c r="B27" s="40" t="s">
        <v>27</v>
      </c>
      <c r="C27" s="280"/>
      <c r="D27" s="20"/>
      <c r="E27" s="20"/>
      <c r="F27" s="20"/>
      <c r="G27" s="39"/>
    </row>
    <row r="28" spans="1:9" ht="15" thickBot="1" x14ac:dyDescent="0.4">
      <c r="A28" s="284"/>
      <c r="B28" s="41" t="s">
        <v>15</v>
      </c>
      <c r="C28" s="281"/>
      <c r="D28" s="42">
        <v>9.0800000000000006E-2</v>
      </c>
      <c r="E28" s="42"/>
      <c r="F28" s="42"/>
      <c r="G28" s="43"/>
    </row>
    <row r="29" spans="1:9" x14ac:dyDescent="0.35">
      <c r="A29" s="64" t="s">
        <v>44</v>
      </c>
      <c r="B29" s="80" t="s">
        <v>70</v>
      </c>
      <c r="C29" s="81"/>
      <c r="D29" s="82">
        <f>((D32/D33)-(D30/D31))*D31</f>
        <v>9136.5284757449426</v>
      </c>
      <c r="E29" s="82"/>
      <c r="F29" s="82"/>
      <c r="G29" s="83"/>
    </row>
    <row r="30" spans="1:9" ht="65.25" customHeight="1" x14ac:dyDescent="0.35">
      <c r="A30" s="266"/>
      <c r="B30" s="84" t="s">
        <v>53</v>
      </c>
      <c r="C30" s="96" t="s">
        <v>47</v>
      </c>
      <c r="D30" s="32">
        <v>12286.47</v>
      </c>
      <c r="E30" s="97"/>
      <c r="F30" s="28"/>
      <c r="G30" s="85"/>
      <c r="H30" s="164" t="e">
        <f>#REF!</f>
        <v>#REF!</v>
      </c>
    </row>
    <row r="31" spans="1:9" ht="15.75" customHeight="1" x14ac:dyDescent="0.35">
      <c r="A31" s="267"/>
      <c r="B31" s="84" t="s">
        <v>69</v>
      </c>
      <c r="C31" s="96" t="s">
        <v>8</v>
      </c>
      <c r="D31" s="32">
        <v>106127.5</v>
      </c>
      <c r="E31" s="28"/>
      <c r="F31" s="28"/>
      <c r="G31" s="85"/>
      <c r="H31" s="164" t="e">
        <f>#REF!</f>
        <v>#REF!</v>
      </c>
      <c r="I31" t="b">
        <f>D31=D10</f>
        <v>1</v>
      </c>
    </row>
    <row r="32" spans="1:9" ht="56.5" x14ac:dyDescent="0.35">
      <c r="A32" s="266"/>
      <c r="B32" s="84" t="s">
        <v>54</v>
      </c>
      <c r="C32" s="96" t="s">
        <v>47</v>
      </c>
      <c r="D32" s="32">
        <v>21169.34</v>
      </c>
      <c r="E32" s="28"/>
      <c r="F32" s="28"/>
      <c r="G32" s="85"/>
      <c r="H32" s="164" t="e">
        <f>#REF!</f>
        <v>#REF!</v>
      </c>
    </row>
    <row r="33" spans="1:8" ht="15" thickBot="1" x14ac:dyDescent="0.4">
      <c r="A33" s="267"/>
      <c r="B33" s="86" t="s">
        <v>55</v>
      </c>
      <c r="C33" s="75" t="s">
        <v>8</v>
      </c>
      <c r="D33" s="87">
        <v>104870.9</v>
      </c>
      <c r="E33" s="65"/>
      <c r="F33" s="65"/>
      <c r="G33" s="66"/>
      <c r="H33" s="164" t="e">
        <f>#REF!</f>
        <v>#REF!</v>
      </c>
    </row>
    <row r="34" spans="1:8" x14ac:dyDescent="0.35">
      <c r="A34" s="1"/>
      <c r="B34" s="1"/>
      <c r="C34" s="1"/>
      <c r="D34" s="1"/>
      <c r="E34" s="1"/>
      <c r="F34" s="1"/>
      <c r="G34" s="1"/>
    </row>
    <row r="35" spans="1:8" x14ac:dyDescent="0.35">
      <c r="A35" s="1"/>
      <c r="B35" s="1"/>
      <c r="C35" s="1"/>
      <c r="D35" s="1"/>
      <c r="E35" s="1"/>
      <c r="F35" s="1"/>
      <c r="G35" s="1"/>
    </row>
    <row r="36" spans="1:8" ht="15" thickBot="1" x14ac:dyDescent="0.4">
      <c r="A36" s="1"/>
      <c r="B36" s="95" t="s">
        <v>72</v>
      </c>
      <c r="C36" s="94"/>
      <c r="D36" s="94"/>
      <c r="E36" s="94"/>
      <c r="F36" s="94"/>
      <c r="G36" s="94"/>
    </row>
    <row r="37" spans="1:8" ht="15" thickTop="1" x14ac:dyDescent="0.35">
      <c r="A37" s="1"/>
      <c r="B37" s="1"/>
      <c r="C37" s="1"/>
      <c r="D37" s="1"/>
      <c r="E37" s="1"/>
      <c r="F37" s="1"/>
      <c r="G37" s="1"/>
    </row>
    <row r="38" spans="1:8" x14ac:dyDescent="0.35">
      <c r="A38" s="1"/>
      <c r="B38" s="1"/>
      <c r="C38" s="1"/>
      <c r="D38" s="1"/>
      <c r="E38" s="1"/>
      <c r="F38" s="1"/>
      <c r="G38" s="1"/>
    </row>
    <row r="39" spans="1:8" x14ac:dyDescent="0.35">
      <c r="A39" s="1" t="s">
        <v>10</v>
      </c>
      <c r="B39" s="1"/>
      <c r="C39" s="1"/>
      <c r="D39" s="1"/>
      <c r="E39" s="1"/>
      <c r="F39" s="1"/>
      <c r="G39" s="1"/>
    </row>
    <row r="40" spans="1:8" ht="32.25" customHeight="1" x14ac:dyDescent="0.35">
      <c r="A40" s="265" t="s">
        <v>32</v>
      </c>
      <c r="B40" s="265"/>
      <c r="C40" s="265"/>
      <c r="D40" s="265"/>
      <c r="E40" s="265"/>
      <c r="F40" s="265"/>
      <c r="G40" s="265"/>
    </row>
    <row r="41" spans="1:8" x14ac:dyDescent="0.35">
      <c r="A41" s="15" t="s">
        <v>31</v>
      </c>
      <c r="B41" s="15"/>
      <c r="C41" s="15"/>
      <c r="D41" s="15"/>
      <c r="E41" s="15"/>
      <c r="F41" s="15"/>
      <c r="G41" s="15"/>
    </row>
    <row r="42" spans="1:8" ht="33.75" customHeight="1" x14ac:dyDescent="0.35">
      <c r="A42" s="278" t="s">
        <v>19</v>
      </c>
      <c r="B42" s="278"/>
      <c r="C42" s="278"/>
      <c r="D42" s="278"/>
      <c r="E42" s="278"/>
      <c r="F42" s="278"/>
      <c r="G42" s="278"/>
    </row>
    <row r="43" spans="1:8" ht="30.75" customHeight="1" x14ac:dyDescent="0.35">
      <c r="A43" s="265" t="s">
        <v>22</v>
      </c>
      <c r="B43" s="265"/>
      <c r="C43" s="265"/>
      <c r="D43" s="265"/>
      <c r="E43" s="265"/>
      <c r="F43" s="265"/>
      <c r="G43" s="265"/>
    </row>
    <row r="44" spans="1:8" ht="34.5" customHeight="1" x14ac:dyDescent="0.35">
      <c r="A44" s="265" t="s">
        <v>48</v>
      </c>
      <c r="B44" s="265"/>
      <c r="C44" s="265"/>
      <c r="D44" s="265"/>
      <c r="E44" s="265"/>
      <c r="F44" s="265"/>
      <c r="G44" s="265"/>
    </row>
    <row r="45" spans="1:8" x14ac:dyDescent="0.35">
      <c r="A45" s="15"/>
      <c r="B45" s="15"/>
      <c r="C45" s="15"/>
      <c r="D45" s="15"/>
      <c r="E45" s="15"/>
      <c r="F45" s="15"/>
      <c r="G45" s="15"/>
    </row>
    <row r="46" spans="1:8" x14ac:dyDescent="0.35">
      <c r="A46" s="33" t="s">
        <v>21</v>
      </c>
      <c r="B46" s="15"/>
      <c r="C46" s="15"/>
      <c r="D46" s="15"/>
      <c r="E46" s="15"/>
      <c r="F46" s="15"/>
      <c r="G46" s="15"/>
    </row>
    <row r="47" spans="1:8" ht="36" customHeight="1" x14ac:dyDescent="0.35">
      <c r="A47" s="265" t="s">
        <v>49</v>
      </c>
      <c r="B47" s="265"/>
      <c r="C47" s="265"/>
      <c r="D47" s="265"/>
      <c r="E47" s="265"/>
      <c r="F47" s="265"/>
      <c r="G47" s="265"/>
    </row>
    <row r="48" spans="1:8" ht="33" customHeight="1" x14ac:dyDescent="0.35">
      <c r="A48" s="265" t="s">
        <v>23</v>
      </c>
      <c r="B48" s="265"/>
      <c r="C48" s="265"/>
      <c r="D48" s="265"/>
      <c r="E48" s="265"/>
      <c r="F48" s="265"/>
      <c r="G48" s="265"/>
    </row>
    <row r="49" spans="1:7" ht="33" customHeight="1" x14ac:dyDescent="0.35">
      <c r="A49" s="265" t="s">
        <v>28</v>
      </c>
      <c r="B49" s="265"/>
      <c r="C49" s="265"/>
      <c r="D49" s="265"/>
      <c r="E49" s="265"/>
      <c r="F49" s="265"/>
      <c r="G49" s="265"/>
    </row>
    <row r="50" spans="1:7" ht="66" customHeight="1" x14ac:dyDescent="0.35">
      <c r="A50" s="265" t="s">
        <v>50</v>
      </c>
      <c r="B50" s="265"/>
      <c r="C50" s="265"/>
      <c r="D50" s="265"/>
      <c r="E50" s="265"/>
      <c r="F50" s="265"/>
      <c r="G50" s="265"/>
    </row>
    <row r="51" spans="1:7" ht="36" customHeight="1" x14ac:dyDescent="0.35">
      <c r="A51" s="265" t="s">
        <v>24</v>
      </c>
      <c r="B51" s="265"/>
      <c r="C51" s="265"/>
      <c r="D51" s="265"/>
      <c r="E51" s="265"/>
      <c r="F51" s="265"/>
      <c r="G51" s="265"/>
    </row>
    <row r="52" spans="1:7" ht="48.75" customHeight="1" x14ac:dyDescent="0.35">
      <c r="A52" s="285" t="s">
        <v>29</v>
      </c>
      <c r="B52" s="285"/>
      <c r="C52" s="285"/>
      <c r="D52" s="285"/>
      <c r="E52" s="285"/>
      <c r="F52" s="285"/>
      <c r="G52" s="285"/>
    </row>
    <row r="53" spans="1:7" ht="35.25" customHeight="1" x14ac:dyDescent="0.35">
      <c r="A53" s="265" t="s">
        <v>51</v>
      </c>
      <c r="B53" s="265"/>
      <c r="C53" s="265"/>
      <c r="D53" s="265"/>
      <c r="E53" s="265"/>
      <c r="F53" s="265"/>
      <c r="G53" s="265"/>
    </row>
    <row r="54" spans="1:7" ht="45.75" customHeight="1" x14ac:dyDescent="0.35">
      <c r="A54" s="265" t="s">
        <v>52</v>
      </c>
      <c r="B54" s="265"/>
      <c r="C54" s="265"/>
      <c r="D54" s="265"/>
      <c r="E54" s="265"/>
      <c r="F54" s="265"/>
      <c r="G54" s="265"/>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6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13044-103F-44F2-ACFF-CAC3F2241EE0}">
  <sheetPr codeName="Sheet5">
    <tabColor theme="7" tint="0.79998168889431442"/>
  </sheetPr>
  <dimension ref="A1:K79"/>
  <sheetViews>
    <sheetView topLeftCell="A28" workbookViewId="0">
      <selection activeCell="K11" sqref="K11"/>
    </sheetView>
  </sheetViews>
  <sheetFormatPr defaultRowHeight="14.5" x14ac:dyDescent="0.35"/>
  <cols>
    <col min="1" max="1" width="19" customWidth="1"/>
    <col min="2" max="2" width="29.54296875" customWidth="1"/>
    <col min="3" max="3" width="20.54296875" customWidth="1"/>
    <col min="4" max="4" width="15.1796875" customWidth="1"/>
    <col min="5" max="5" width="13.81640625" customWidth="1"/>
    <col min="6" max="6" width="11.453125" customWidth="1"/>
    <col min="7" max="7" width="11.54296875" customWidth="1"/>
    <col min="8" max="8" width="0" hidden="1" customWidth="1"/>
  </cols>
  <sheetData>
    <row r="1" spans="1:11" ht="17.5" x14ac:dyDescent="0.35">
      <c r="A1" s="260" t="s">
        <v>71</v>
      </c>
      <c r="B1" s="260"/>
      <c r="C1" s="260"/>
      <c r="D1" s="260"/>
      <c r="E1" s="260"/>
      <c r="F1" s="260"/>
      <c r="G1" s="260"/>
    </row>
    <row r="2" spans="1:11" ht="28.5" thickBot="1" x14ac:dyDescent="0.4">
      <c r="A2" s="98" t="s">
        <v>4</v>
      </c>
      <c r="B2" s="99"/>
      <c r="C2" s="99" t="s">
        <v>5</v>
      </c>
      <c r="D2" s="99" t="s">
        <v>1</v>
      </c>
      <c r="E2" s="100" t="s">
        <v>11</v>
      </c>
      <c r="F2" s="99" t="s">
        <v>2</v>
      </c>
      <c r="G2" s="99" t="s">
        <v>3</v>
      </c>
      <c r="H2" s="101"/>
      <c r="I2" s="101"/>
      <c r="J2" s="101"/>
      <c r="K2" s="101"/>
    </row>
    <row r="3" spans="1:11" ht="15" thickBot="1" x14ac:dyDescent="0.4">
      <c r="A3" s="102" t="s">
        <v>17</v>
      </c>
      <c r="B3" s="103" t="s">
        <v>68</v>
      </c>
      <c r="C3" s="104"/>
      <c r="D3" s="105">
        <f>(D10-D9)*D13</f>
        <v>2668.6559999999999</v>
      </c>
      <c r="E3" s="105">
        <f>(E10-E9)*E13</f>
        <v>0</v>
      </c>
      <c r="F3" s="105">
        <f>(F10-F9)*F13</f>
        <v>0</v>
      </c>
      <c r="G3" s="106">
        <f>(G10-G9)*G13</f>
        <v>0</v>
      </c>
      <c r="H3" s="101"/>
      <c r="I3" s="101"/>
      <c r="J3" s="101"/>
      <c r="K3" s="101"/>
    </row>
    <row r="4" spans="1:11" x14ac:dyDescent="0.35">
      <c r="A4" s="287"/>
      <c r="B4" s="107" t="s">
        <v>13</v>
      </c>
      <c r="C4" s="290" t="s">
        <v>6</v>
      </c>
      <c r="D4" s="108">
        <v>29</v>
      </c>
      <c r="E4" s="109"/>
      <c r="F4" s="108"/>
      <c r="G4" s="110"/>
      <c r="H4" s="101"/>
      <c r="I4" s="101"/>
      <c r="J4" s="101"/>
      <c r="K4" s="101"/>
    </row>
    <row r="5" spans="1:11" x14ac:dyDescent="0.35">
      <c r="A5" s="288"/>
      <c r="B5" s="111" t="s">
        <v>65</v>
      </c>
      <c r="C5" s="290"/>
      <c r="D5" s="112">
        <v>11260</v>
      </c>
      <c r="E5" s="112"/>
      <c r="F5" s="112"/>
      <c r="G5" s="113"/>
      <c r="H5" s="101"/>
      <c r="I5" s="101"/>
      <c r="J5" s="101"/>
      <c r="K5" s="101"/>
    </row>
    <row r="6" spans="1:11" x14ac:dyDescent="0.35">
      <c r="A6" s="288"/>
      <c r="B6" s="111" t="s">
        <v>66</v>
      </c>
      <c r="C6" s="290"/>
      <c r="D6" s="112">
        <f>D5+D7-D8</f>
        <v>11560</v>
      </c>
      <c r="E6" s="112">
        <f>E5+E7-E8</f>
        <v>0</v>
      </c>
      <c r="F6" s="112">
        <f>F5+F7-F8</f>
        <v>0</v>
      </c>
      <c r="G6" s="113">
        <f>G5+G7-G8</f>
        <v>0</v>
      </c>
      <c r="H6" s="101"/>
      <c r="I6" s="101"/>
      <c r="J6" s="101"/>
      <c r="K6" s="101"/>
    </row>
    <row r="7" spans="1:11" x14ac:dyDescent="0.35">
      <c r="A7" s="288"/>
      <c r="B7" s="111" t="s">
        <v>61</v>
      </c>
      <c r="C7" s="290"/>
      <c r="D7" s="112">
        <v>300</v>
      </c>
      <c r="E7" s="112"/>
      <c r="F7" s="112"/>
      <c r="G7" s="113"/>
      <c r="H7" s="101"/>
      <c r="I7" s="101"/>
      <c r="J7" s="101"/>
      <c r="K7" s="101"/>
    </row>
    <row r="8" spans="1:11" x14ac:dyDescent="0.35">
      <c r="A8" s="288"/>
      <c r="B8" s="111" t="s">
        <v>62</v>
      </c>
      <c r="C8" s="291"/>
      <c r="D8" s="112"/>
      <c r="E8" s="112"/>
      <c r="F8" s="112"/>
      <c r="G8" s="113"/>
      <c r="H8" s="101"/>
      <c r="I8" s="101"/>
      <c r="J8" s="101"/>
      <c r="K8" s="101"/>
    </row>
    <row r="9" spans="1:11" x14ac:dyDescent="0.35">
      <c r="A9" s="288"/>
      <c r="B9" s="111" t="s">
        <v>59</v>
      </c>
      <c r="C9" s="292" t="s">
        <v>8</v>
      </c>
      <c r="D9" s="112">
        <v>102273</v>
      </c>
      <c r="E9" s="112"/>
      <c r="F9" s="112"/>
      <c r="G9" s="113"/>
      <c r="H9" s="101"/>
      <c r="I9" s="101"/>
      <c r="J9" s="101"/>
      <c r="K9" s="101"/>
    </row>
    <row r="10" spans="1:11" x14ac:dyDescent="0.35">
      <c r="A10" s="288"/>
      <c r="B10" s="111" t="s">
        <v>67</v>
      </c>
      <c r="C10" s="293"/>
      <c r="D10" s="112">
        <f>D9+D11-D12</f>
        <v>103969</v>
      </c>
      <c r="E10" s="112">
        <f>E9+E11-E12</f>
        <v>0</v>
      </c>
      <c r="F10" s="112">
        <f>F9+F11-F12</f>
        <v>0</v>
      </c>
      <c r="G10" s="113">
        <f>G9+G11-G12</f>
        <v>0</v>
      </c>
      <c r="H10" s="166" t="e">
        <f>#REF!</f>
        <v>#REF!</v>
      </c>
      <c r="I10" s="101"/>
      <c r="J10" s="101"/>
      <c r="K10" s="101"/>
    </row>
    <row r="11" spans="1:11" ht="28" x14ac:dyDescent="0.35">
      <c r="A11" s="288"/>
      <c r="B11" s="114" t="s">
        <v>63</v>
      </c>
      <c r="C11" s="293"/>
      <c r="D11" s="112">
        <v>1696</v>
      </c>
      <c r="E11" s="112"/>
      <c r="F11" s="112"/>
      <c r="G11" s="113"/>
      <c r="H11" s="101"/>
      <c r="I11" s="101"/>
      <c r="J11" s="101"/>
      <c r="K11" s="101"/>
    </row>
    <row r="12" spans="1:11" ht="28" x14ac:dyDescent="0.35">
      <c r="A12" s="289"/>
      <c r="B12" s="114" t="s">
        <v>64</v>
      </c>
      <c r="C12" s="294"/>
      <c r="D12" s="112"/>
      <c r="E12" s="112"/>
      <c r="F12" s="112"/>
      <c r="G12" s="113"/>
      <c r="H12" s="101"/>
      <c r="I12" s="101"/>
      <c r="J12" s="101"/>
      <c r="K12" s="101"/>
    </row>
    <row r="13" spans="1:11" ht="15" thickBot="1" x14ac:dyDescent="0.4">
      <c r="A13" s="115"/>
      <c r="B13" s="116" t="s">
        <v>60</v>
      </c>
      <c r="C13" s="117" t="s">
        <v>9</v>
      </c>
      <c r="D13" s="118">
        <v>1.5734999999999999</v>
      </c>
      <c r="E13" s="118"/>
      <c r="F13" s="118"/>
      <c r="G13" s="119"/>
      <c r="H13" s="190" t="e">
        <f>#REF!</f>
        <v>#REF!</v>
      </c>
      <c r="I13" s="101"/>
      <c r="J13" s="101"/>
      <c r="K13" s="101"/>
    </row>
    <row r="14" spans="1:11" ht="56.5" thickBot="1" x14ac:dyDescent="0.4">
      <c r="A14" s="120" t="s">
        <v>18</v>
      </c>
      <c r="B14" s="121" t="s">
        <v>58</v>
      </c>
      <c r="C14" s="122"/>
      <c r="D14" s="123">
        <f>SUM(D16*D23,D17*D24,D18*D25,D19*D26,D20*D27,D21*D28)</f>
        <v>255.56900000000002</v>
      </c>
      <c r="E14" s="123">
        <f>SUM(E16*E23,E17*E24,E18*E25,E19*E26,E20*E27,E21*E28)</f>
        <v>0</v>
      </c>
      <c r="F14" s="123">
        <f>SUM(F16*F23,F17*F24,F18*F25,F19*F26,F20*F27,F21*F28)</f>
        <v>0</v>
      </c>
      <c r="G14" s="124">
        <f>SUM(G16*G23,G17*G24,G18*G25,G19*G26,G20*G27,G21*G28)</f>
        <v>0</v>
      </c>
      <c r="H14" s="101"/>
      <c r="I14" s="101"/>
      <c r="J14" s="101"/>
      <c r="K14" s="101"/>
    </row>
    <row r="15" spans="1:11" ht="42" x14ac:dyDescent="0.35">
      <c r="A15" s="295"/>
      <c r="B15" s="125" t="s">
        <v>56</v>
      </c>
      <c r="C15" s="298" t="s">
        <v>30</v>
      </c>
      <c r="D15" s="126"/>
      <c r="E15" s="126"/>
      <c r="F15" s="126"/>
      <c r="G15" s="127"/>
      <c r="H15" s="101"/>
      <c r="I15" s="101"/>
      <c r="J15" s="101"/>
      <c r="K15" s="101"/>
    </row>
    <row r="16" spans="1:11" x14ac:dyDescent="0.35">
      <c r="A16" s="296"/>
      <c r="B16" s="128" t="s">
        <v>0</v>
      </c>
      <c r="C16" s="298"/>
      <c r="D16" s="129">
        <v>32</v>
      </c>
      <c r="E16" s="129"/>
      <c r="F16" s="129"/>
      <c r="G16" s="130"/>
      <c r="H16" s="101"/>
      <c r="I16" s="101"/>
      <c r="J16" s="101"/>
      <c r="K16" s="101"/>
    </row>
    <row r="17" spans="1:11" x14ac:dyDescent="0.35">
      <c r="A17" s="296"/>
      <c r="B17" s="128" t="s">
        <v>14</v>
      </c>
      <c r="C17" s="298"/>
      <c r="D17" s="129">
        <v>750</v>
      </c>
      <c r="E17" s="129"/>
      <c r="F17" s="129"/>
      <c r="G17" s="130"/>
      <c r="H17" s="101"/>
      <c r="I17" s="101"/>
      <c r="J17" s="101"/>
      <c r="K17" s="101"/>
    </row>
    <row r="18" spans="1:11" ht="28" x14ac:dyDescent="0.35">
      <c r="A18" s="296"/>
      <c r="B18" s="131" t="s">
        <v>20</v>
      </c>
      <c r="C18" s="298"/>
      <c r="D18" s="129">
        <v>400</v>
      </c>
      <c r="E18" s="129"/>
      <c r="F18" s="129"/>
      <c r="G18" s="130"/>
      <c r="H18" s="101"/>
      <c r="I18" s="101"/>
      <c r="J18" s="101"/>
      <c r="K18" s="101"/>
    </row>
    <row r="19" spans="1:11" x14ac:dyDescent="0.35">
      <c r="A19" s="296"/>
      <c r="B19" s="128" t="s">
        <v>12</v>
      </c>
      <c r="C19" s="298"/>
      <c r="D19" s="129">
        <v>53</v>
      </c>
      <c r="E19" s="129"/>
      <c r="F19" s="129"/>
      <c r="G19" s="130"/>
      <c r="H19" s="101"/>
      <c r="I19" s="101"/>
      <c r="J19" s="101"/>
      <c r="K19" s="101"/>
    </row>
    <row r="20" spans="1:11" ht="28" x14ac:dyDescent="0.35">
      <c r="A20" s="296"/>
      <c r="B20" s="131" t="s">
        <v>26</v>
      </c>
      <c r="C20" s="298"/>
      <c r="D20" s="129"/>
      <c r="E20" s="129"/>
      <c r="F20" s="129"/>
      <c r="G20" s="130"/>
      <c r="H20" s="101"/>
      <c r="I20" s="101"/>
      <c r="J20" s="101"/>
      <c r="K20" s="101"/>
    </row>
    <row r="21" spans="1:11" ht="15" thickBot="1" x14ac:dyDescent="0.4">
      <c r="A21" s="296"/>
      <c r="B21" s="132" t="s">
        <v>15</v>
      </c>
      <c r="C21" s="299"/>
      <c r="D21" s="133">
        <v>300</v>
      </c>
      <c r="E21" s="133"/>
      <c r="F21" s="133"/>
      <c r="G21" s="134"/>
      <c r="H21" s="101"/>
      <c r="I21" s="101"/>
      <c r="J21" s="101"/>
      <c r="K21" s="101"/>
    </row>
    <row r="22" spans="1:11" ht="28" x14ac:dyDescent="0.35">
      <c r="A22" s="296"/>
      <c r="B22" s="135" t="s">
        <v>57</v>
      </c>
      <c r="C22" s="300" t="s">
        <v>43</v>
      </c>
      <c r="D22" s="136"/>
      <c r="E22" s="136"/>
      <c r="F22" s="136"/>
      <c r="G22" s="137"/>
      <c r="H22" s="101"/>
      <c r="I22" s="101"/>
      <c r="J22" s="101"/>
      <c r="K22" s="101"/>
    </row>
    <row r="23" spans="1:11" x14ac:dyDescent="0.35">
      <c r="A23" s="296"/>
      <c r="B23" s="128" t="s">
        <v>0</v>
      </c>
      <c r="C23" s="298"/>
      <c r="D23" s="129">
        <v>2.86</v>
      </c>
      <c r="E23" s="129"/>
      <c r="F23" s="129"/>
      <c r="G23" s="130"/>
      <c r="H23" s="101"/>
      <c r="I23" s="101"/>
      <c r="J23" s="101"/>
      <c r="K23" s="101"/>
    </row>
    <row r="24" spans="1:11" x14ac:dyDescent="0.35">
      <c r="A24" s="296"/>
      <c r="B24" s="128" t="s">
        <v>14</v>
      </c>
      <c r="C24" s="298"/>
      <c r="D24" s="129">
        <v>7.0000000000000007E-2</v>
      </c>
      <c r="E24" s="129"/>
      <c r="F24" s="129"/>
      <c r="G24" s="130"/>
      <c r="H24" s="101"/>
      <c r="I24" s="101"/>
      <c r="J24" s="101"/>
      <c r="K24" s="101"/>
    </row>
    <row r="25" spans="1:11" ht="28" x14ac:dyDescent="0.35">
      <c r="A25" s="296"/>
      <c r="B25" s="131" t="s">
        <v>20</v>
      </c>
      <c r="C25" s="298"/>
      <c r="D25" s="129">
        <v>1.38E-2</v>
      </c>
      <c r="E25" s="129"/>
      <c r="F25" s="129"/>
      <c r="G25" s="130"/>
      <c r="H25" s="101"/>
      <c r="I25" s="101"/>
      <c r="J25" s="101"/>
      <c r="K25" s="101"/>
    </row>
    <row r="26" spans="1:11" ht="28" x14ac:dyDescent="0.35">
      <c r="A26" s="296"/>
      <c r="B26" s="131" t="s">
        <v>25</v>
      </c>
      <c r="C26" s="298"/>
      <c r="D26" s="129">
        <v>1.5329999999999999</v>
      </c>
      <c r="E26" s="129"/>
      <c r="F26" s="129"/>
      <c r="G26" s="130"/>
      <c r="H26" s="101"/>
      <c r="I26" s="101"/>
      <c r="J26" s="101"/>
      <c r="K26" s="101"/>
    </row>
    <row r="27" spans="1:11" ht="42" x14ac:dyDescent="0.35">
      <c r="A27" s="296"/>
      <c r="B27" s="131" t="s">
        <v>27</v>
      </c>
      <c r="C27" s="298"/>
      <c r="D27" s="129"/>
      <c r="E27" s="129"/>
      <c r="F27" s="129"/>
      <c r="G27" s="130"/>
      <c r="H27" s="101"/>
      <c r="I27" s="101"/>
      <c r="J27" s="101"/>
      <c r="K27" s="101"/>
    </row>
    <row r="28" spans="1:11" ht="15" thickBot="1" x14ac:dyDescent="0.4">
      <c r="A28" s="297"/>
      <c r="B28" s="132" t="s">
        <v>15</v>
      </c>
      <c r="C28" s="299"/>
      <c r="D28" s="133">
        <v>8.2600000000000007E-2</v>
      </c>
      <c r="E28" s="133"/>
      <c r="F28" s="133"/>
      <c r="G28" s="134"/>
      <c r="H28" s="101"/>
      <c r="I28" s="101"/>
      <c r="J28" s="101"/>
      <c r="K28" s="101"/>
    </row>
    <row r="29" spans="1:11" x14ac:dyDescent="0.35">
      <c r="A29" s="138" t="s">
        <v>44</v>
      </c>
      <c r="B29" s="139" t="s">
        <v>70</v>
      </c>
      <c r="C29" s="140"/>
      <c r="D29" s="141">
        <f>((D32/D33)-(D30/D31))*D31</f>
        <v>7585.4254326086939</v>
      </c>
      <c r="E29" s="141"/>
      <c r="F29" s="141"/>
      <c r="G29" s="142"/>
      <c r="H29" s="101"/>
      <c r="I29" s="101"/>
      <c r="J29" s="101"/>
      <c r="K29" s="101"/>
    </row>
    <row r="30" spans="1:11" ht="84" x14ac:dyDescent="0.35">
      <c r="A30" s="301"/>
      <c r="B30" s="143" t="s">
        <v>53</v>
      </c>
      <c r="C30" s="144" t="s">
        <v>47</v>
      </c>
      <c r="D30" s="145">
        <v>13201.82</v>
      </c>
      <c r="E30" s="146"/>
      <c r="F30" s="147"/>
      <c r="G30" s="148"/>
      <c r="H30" s="166" t="e">
        <f>#REF!</f>
        <v>#REF!</v>
      </c>
      <c r="I30" s="101"/>
      <c r="J30" s="101"/>
      <c r="K30" s="101"/>
    </row>
    <row r="31" spans="1:11" x14ac:dyDescent="0.35">
      <c r="A31" s="302"/>
      <c r="B31" s="143" t="s">
        <v>69</v>
      </c>
      <c r="C31" s="144" t="s">
        <v>8</v>
      </c>
      <c r="D31" s="145">
        <v>103969</v>
      </c>
      <c r="E31" s="147"/>
      <c r="F31" s="147"/>
      <c r="G31" s="148"/>
      <c r="H31" s="166" t="e">
        <f>#REF!</f>
        <v>#REF!</v>
      </c>
      <c r="I31" s="101" t="b">
        <f>D31=D10</f>
        <v>1</v>
      </c>
      <c r="J31" s="101"/>
      <c r="K31" s="101"/>
    </row>
    <row r="32" spans="1:11" ht="84" x14ac:dyDescent="0.35">
      <c r="A32" s="301"/>
      <c r="B32" s="143" t="s">
        <v>54</v>
      </c>
      <c r="C32" s="144" t="s">
        <v>47</v>
      </c>
      <c r="D32" s="145">
        <v>20233.62</v>
      </c>
      <c r="E32" s="147"/>
      <c r="F32" s="147"/>
      <c r="G32" s="148"/>
      <c r="H32" s="166" t="e">
        <f>#REF!</f>
        <v>#REF!</v>
      </c>
      <c r="I32" s="101"/>
      <c r="J32" s="101"/>
      <c r="K32" s="101"/>
    </row>
    <row r="33" spans="1:11" ht="15" thickBot="1" x14ac:dyDescent="0.4">
      <c r="A33" s="302"/>
      <c r="B33" s="149" t="s">
        <v>55</v>
      </c>
      <c r="C33" s="150" t="s">
        <v>8</v>
      </c>
      <c r="D33" s="151">
        <v>101200</v>
      </c>
      <c r="E33" s="152"/>
      <c r="F33" s="152"/>
      <c r="G33" s="153"/>
      <c r="H33" s="166" t="e">
        <f>#REF!</f>
        <v>#REF!</v>
      </c>
      <c r="I33" s="101"/>
      <c r="J33" s="101"/>
      <c r="K33" s="101"/>
    </row>
    <row r="34" spans="1:11" x14ac:dyDescent="0.35">
      <c r="A34" s="154"/>
      <c r="B34" s="154"/>
      <c r="C34" s="154"/>
      <c r="D34" s="154"/>
      <c r="E34" s="154"/>
      <c r="F34" s="154"/>
      <c r="G34" s="154"/>
      <c r="H34" s="101"/>
      <c r="I34" s="101"/>
      <c r="J34" s="101"/>
      <c r="K34" s="101"/>
    </row>
    <row r="35" spans="1:11" x14ac:dyDescent="0.35">
      <c r="A35" s="154"/>
      <c r="B35" s="154"/>
      <c r="C35" s="154"/>
      <c r="D35" s="154"/>
      <c r="E35" s="154"/>
      <c r="F35" s="154"/>
      <c r="G35" s="154"/>
      <c r="H35" s="101"/>
      <c r="I35" s="101"/>
      <c r="J35" s="101"/>
      <c r="K35" s="101"/>
    </row>
    <row r="36" spans="1:11" ht="15" thickBot="1" x14ac:dyDescent="0.4">
      <c r="A36" s="154"/>
      <c r="B36" s="155" t="s">
        <v>72</v>
      </c>
      <c r="C36" s="156"/>
      <c r="D36" s="156"/>
      <c r="E36" s="156"/>
      <c r="F36" s="156"/>
      <c r="G36" s="156"/>
      <c r="H36" s="101"/>
      <c r="I36" s="101"/>
      <c r="J36" s="101"/>
      <c r="K36" s="101"/>
    </row>
    <row r="37" spans="1:11" ht="15" thickTop="1" x14ac:dyDescent="0.35">
      <c r="A37" s="154"/>
      <c r="B37" s="154"/>
      <c r="C37" s="154"/>
      <c r="D37" s="154"/>
      <c r="E37" s="154"/>
      <c r="F37" s="154"/>
      <c r="G37" s="154"/>
      <c r="H37" s="101"/>
      <c r="I37" s="101"/>
      <c r="J37" s="101"/>
      <c r="K37" s="101"/>
    </row>
    <row r="38" spans="1:11" x14ac:dyDescent="0.35">
      <c r="A38" s="154"/>
      <c r="B38" s="154"/>
      <c r="C38" s="154"/>
      <c r="D38" s="154"/>
      <c r="E38" s="154"/>
      <c r="F38" s="154"/>
      <c r="G38" s="154"/>
      <c r="H38" s="101"/>
      <c r="I38" s="101"/>
      <c r="J38" s="101"/>
      <c r="K38" s="101"/>
    </row>
    <row r="39" spans="1:11" x14ac:dyDescent="0.35">
      <c r="A39" s="154" t="s">
        <v>10</v>
      </c>
      <c r="B39" s="154"/>
      <c r="C39" s="154"/>
      <c r="D39" s="154"/>
      <c r="E39" s="154"/>
      <c r="F39" s="154"/>
      <c r="G39" s="154"/>
      <c r="H39" s="101"/>
      <c r="I39" s="101"/>
      <c r="J39" s="101"/>
      <c r="K39" s="101"/>
    </row>
    <row r="40" spans="1:11" x14ac:dyDescent="0.35">
      <c r="A40" s="286" t="s">
        <v>32</v>
      </c>
      <c r="B40" s="286"/>
      <c r="C40" s="286"/>
      <c r="D40" s="286"/>
      <c r="E40" s="286"/>
      <c r="F40" s="286"/>
      <c r="G40" s="286"/>
      <c r="H40" s="101"/>
      <c r="I40" s="101"/>
      <c r="J40" s="101"/>
      <c r="K40" s="101"/>
    </row>
    <row r="41" spans="1:11" x14ac:dyDescent="0.35">
      <c r="A41" s="157" t="s">
        <v>31</v>
      </c>
      <c r="B41" s="157"/>
      <c r="C41" s="157"/>
      <c r="D41" s="157"/>
      <c r="E41" s="157"/>
      <c r="F41" s="157"/>
      <c r="G41" s="157"/>
      <c r="H41" s="101"/>
      <c r="I41" s="101"/>
      <c r="J41" s="101"/>
      <c r="K41" s="101"/>
    </row>
    <row r="42" spans="1:11" x14ac:dyDescent="0.35">
      <c r="A42" s="303" t="s">
        <v>19</v>
      </c>
      <c r="B42" s="303"/>
      <c r="C42" s="303"/>
      <c r="D42" s="303"/>
      <c r="E42" s="303"/>
      <c r="F42" s="303"/>
      <c r="G42" s="303"/>
      <c r="H42" s="101"/>
      <c r="I42" s="101"/>
      <c r="J42" s="101"/>
      <c r="K42" s="101"/>
    </row>
    <row r="43" spans="1:11" x14ac:dyDescent="0.35">
      <c r="A43" s="286" t="s">
        <v>22</v>
      </c>
      <c r="B43" s="286"/>
      <c r="C43" s="286"/>
      <c r="D43" s="286"/>
      <c r="E43" s="286"/>
      <c r="F43" s="286"/>
      <c r="G43" s="286"/>
      <c r="H43" s="101"/>
      <c r="I43" s="101"/>
      <c r="J43" s="101"/>
      <c r="K43" s="101"/>
    </row>
    <row r="44" spans="1:11" x14ac:dyDescent="0.35">
      <c r="A44" s="286" t="s">
        <v>48</v>
      </c>
      <c r="B44" s="286"/>
      <c r="C44" s="286"/>
      <c r="D44" s="286"/>
      <c r="E44" s="286"/>
      <c r="F44" s="286"/>
      <c r="G44" s="286"/>
      <c r="H44" s="101"/>
      <c r="I44" s="101"/>
      <c r="J44" s="101"/>
      <c r="K44" s="101"/>
    </row>
    <row r="45" spans="1:11" x14ac:dyDescent="0.35">
      <c r="A45" s="157"/>
      <c r="B45" s="157"/>
      <c r="C45" s="157"/>
      <c r="D45" s="157"/>
      <c r="E45" s="157"/>
      <c r="F45" s="157"/>
      <c r="G45" s="157"/>
      <c r="H45" s="101"/>
      <c r="I45" s="101"/>
      <c r="J45" s="101"/>
      <c r="K45" s="101"/>
    </row>
    <row r="46" spans="1:11" x14ac:dyDescent="0.35">
      <c r="A46" s="158" t="s">
        <v>21</v>
      </c>
      <c r="B46" s="157"/>
      <c r="C46" s="157"/>
      <c r="D46" s="157"/>
      <c r="E46" s="157"/>
      <c r="F46" s="157"/>
      <c r="G46" s="157"/>
      <c r="H46" s="101"/>
      <c r="I46" s="101"/>
      <c r="J46" s="101"/>
      <c r="K46" s="101"/>
    </row>
    <row r="47" spans="1:11" x14ac:dyDescent="0.35">
      <c r="A47" s="286" t="s">
        <v>49</v>
      </c>
      <c r="B47" s="286"/>
      <c r="C47" s="286"/>
      <c r="D47" s="286"/>
      <c r="E47" s="286"/>
      <c r="F47" s="286"/>
      <c r="G47" s="286"/>
      <c r="H47" s="101"/>
      <c r="I47" s="101"/>
      <c r="J47" s="101"/>
      <c r="K47" s="101"/>
    </row>
    <row r="48" spans="1:11" x14ac:dyDescent="0.35">
      <c r="A48" s="286" t="s">
        <v>23</v>
      </c>
      <c r="B48" s="286"/>
      <c r="C48" s="286"/>
      <c r="D48" s="286"/>
      <c r="E48" s="286"/>
      <c r="F48" s="286"/>
      <c r="G48" s="286"/>
      <c r="H48" s="101"/>
      <c r="I48" s="101"/>
      <c r="J48" s="101"/>
      <c r="K48" s="101"/>
    </row>
    <row r="49" spans="1:11" x14ac:dyDescent="0.35">
      <c r="A49" s="286" t="s">
        <v>28</v>
      </c>
      <c r="B49" s="286"/>
      <c r="C49" s="286"/>
      <c r="D49" s="286"/>
      <c r="E49" s="286"/>
      <c r="F49" s="286"/>
      <c r="G49" s="286"/>
      <c r="H49" s="101"/>
      <c r="I49" s="101"/>
      <c r="J49" s="101"/>
      <c r="K49" s="101"/>
    </row>
    <row r="50" spans="1:11" x14ac:dyDescent="0.35">
      <c r="A50" s="286" t="s">
        <v>50</v>
      </c>
      <c r="B50" s="286"/>
      <c r="C50" s="286"/>
      <c r="D50" s="286"/>
      <c r="E50" s="286"/>
      <c r="F50" s="286"/>
      <c r="G50" s="286"/>
      <c r="H50" s="101"/>
      <c r="I50" s="101"/>
      <c r="J50" s="101"/>
      <c r="K50" s="101"/>
    </row>
    <row r="51" spans="1:11" x14ac:dyDescent="0.35">
      <c r="A51" s="286" t="s">
        <v>24</v>
      </c>
      <c r="B51" s="286"/>
      <c r="C51" s="286"/>
      <c r="D51" s="286"/>
      <c r="E51" s="286"/>
      <c r="F51" s="286"/>
      <c r="G51" s="286"/>
      <c r="H51" s="101"/>
      <c r="I51" s="101"/>
      <c r="J51" s="101"/>
      <c r="K51" s="101"/>
    </row>
    <row r="52" spans="1:11" x14ac:dyDescent="0.35">
      <c r="A52" s="286" t="s">
        <v>29</v>
      </c>
      <c r="B52" s="286"/>
      <c r="C52" s="286"/>
      <c r="D52" s="286"/>
      <c r="E52" s="286"/>
      <c r="F52" s="286"/>
      <c r="G52" s="286"/>
      <c r="H52" s="101"/>
      <c r="I52" s="101"/>
      <c r="J52" s="101"/>
      <c r="K52" s="101"/>
    </row>
    <row r="53" spans="1:11" x14ac:dyDescent="0.35">
      <c r="A53" s="286" t="s">
        <v>51</v>
      </c>
      <c r="B53" s="286"/>
      <c r="C53" s="286"/>
      <c r="D53" s="286"/>
      <c r="E53" s="286"/>
      <c r="F53" s="286"/>
      <c r="G53" s="286"/>
      <c r="H53" s="101"/>
      <c r="I53" s="101"/>
      <c r="J53" s="101"/>
      <c r="K53" s="101"/>
    </row>
    <row r="54" spans="1:11" x14ac:dyDescent="0.35">
      <c r="A54" s="286" t="s">
        <v>52</v>
      </c>
      <c r="B54" s="286"/>
      <c r="C54" s="286"/>
      <c r="D54" s="286"/>
      <c r="E54" s="286"/>
      <c r="F54" s="286"/>
      <c r="G54" s="286"/>
      <c r="H54" s="101"/>
      <c r="I54" s="101"/>
      <c r="J54" s="101"/>
      <c r="K54" s="101"/>
    </row>
    <row r="55" spans="1:11" x14ac:dyDescent="0.35">
      <c r="A55" s="101"/>
      <c r="B55" s="101"/>
      <c r="C55" s="101"/>
      <c r="D55" s="101"/>
      <c r="E55" s="101"/>
      <c r="F55" s="101"/>
      <c r="G55" s="101"/>
      <c r="H55" s="101"/>
      <c r="I55" s="101"/>
      <c r="J55" s="101"/>
      <c r="K55" s="101"/>
    </row>
    <row r="56" spans="1:11" x14ac:dyDescent="0.35">
      <c r="A56" s="101"/>
      <c r="B56" s="101"/>
      <c r="C56" s="101"/>
      <c r="D56" s="101"/>
      <c r="E56" s="101"/>
      <c r="F56" s="101"/>
      <c r="G56" s="101"/>
      <c r="H56" s="101"/>
      <c r="I56" s="101"/>
      <c r="J56" s="101"/>
      <c r="K56" s="101"/>
    </row>
    <row r="57" spans="1:11" x14ac:dyDescent="0.35">
      <c r="A57" s="101"/>
      <c r="B57" s="101"/>
      <c r="C57" s="101"/>
      <c r="D57" s="101"/>
      <c r="E57" s="101"/>
      <c r="F57" s="101"/>
      <c r="G57" s="101"/>
      <c r="H57" s="101"/>
      <c r="I57" s="101"/>
      <c r="J57" s="101"/>
      <c r="K57" s="101"/>
    </row>
    <row r="58" spans="1:11" x14ac:dyDescent="0.35">
      <c r="A58" s="101"/>
      <c r="B58" s="101"/>
      <c r="C58" s="101"/>
      <c r="D58" s="101"/>
      <c r="E58" s="101"/>
      <c r="F58" s="101"/>
      <c r="G58" s="101"/>
      <c r="H58" s="101"/>
      <c r="I58" s="101"/>
      <c r="J58" s="101"/>
      <c r="K58" s="101"/>
    </row>
    <row r="59" spans="1:11" x14ac:dyDescent="0.35">
      <c r="A59" s="101"/>
      <c r="B59" s="101"/>
      <c r="C59" s="101"/>
      <c r="D59" s="101"/>
      <c r="E59" s="101"/>
      <c r="F59" s="101"/>
      <c r="G59" s="101"/>
      <c r="H59" s="101"/>
      <c r="I59" s="101"/>
      <c r="J59" s="101"/>
      <c r="K59" s="101"/>
    </row>
    <row r="60" spans="1:11" x14ac:dyDescent="0.35">
      <c r="A60" s="101"/>
      <c r="B60" s="101"/>
      <c r="C60" s="101"/>
      <c r="D60" s="101"/>
      <c r="E60" s="101"/>
      <c r="F60" s="101"/>
      <c r="G60" s="101"/>
      <c r="H60" s="101"/>
      <c r="I60" s="101"/>
      <c r="J60" s="101"/>
      <c r="K60" s="101"/>
    </row>
    <row r="61" spans="1:11" x14ac:dyDescent="0.35">
      <c r="A61" s="101"/>
      <c r="B61" s="101"/>
      <c r="C61" s="101"/>
      <c r="D61" s="101"/>
      <c r="E61" s="101"/>
      <c r="F61" s="101"/>
      <c r="G61" s="101"/>
      <c r="H61" s="101"/>
      <c r="I61" s="101"/>
      <c r="J61" s="101"/>
      <c r="K61" s="101"/>
    </row>
    <row r="62" spans="1:11" x14ac:dyDescent="0.35">
      <c r="A62" s="101"/>
      <c r="B62" s="101"/>
      <c r="C62" s="101"/>
      <c r="D62" s="101"/>
      <c r="E62" s="101"/>
      <c r="F62" s="101"/>
      <c r="G62" s="101"/>
      <c r="H62" s="101"/>
      <c r="I62" s="101"/>
      <c r="J62" s="101"/>
      <c r="K62" s="101"/>
    </row>
    <row r="63" spans="1:11" x14ac:dyDescent="0.35">
      <c r="A63" s="101"/>
      <c r="B63" s="101"/>
      <c r="C63" s="101"/>
      <c r="D63" s="101"/>
      <c r="E63" s="101"/>
      <c r="F63" s="101"/>
      <c r="G63" s="101"/>
      <c r="H63" s="101"/>
      <c r="I63" s="101"/>
      <c r="J63" s="101"/>
      <c r="K63" s="101"/>
    </row>
    <row r="64" spans="1:11" x14ac:dyDescent="0.35">
      <c r="A64" s="101"/>
      <c r="B64" s="101"/>
      <c r="C64" s="101"/>
      <c r="D64" s="101"/>
      <c r="E64" s="101"/>
      <c r="F64" s="101"/>
      <c r="G64" s="101"/>
      <c r="H64" s="101"/>
      <c r="I64" s="101"/>
      <c r="J64" s="101"/>
      <c r="K64" s="101"/>
    </row>
    <row r="65" spans="1:11" x14ac:dyDescent="0.35">
      <c r="A65" s="101"/>
      <c r="B65" s="101"/>
      <c r="C65" s="101"/>
      <c r="D65" s="101"/>
      <c r="E65" s="101"/>
      <c r="F65" s="101"/>
      <c r="G65" s="101"/>
      <c r="H65" s="101"/>
      <c r="I65" s="101"/>
      <c r="J65" s="101"/>
      <c r="K65" s="101"/>
    </row>
    <row r="66" spans="1:11" x14ac:dyDescent="0.35">
      <c r="A66" s="101"/>
      <c r="B66" s="101"/>
      <c r="C66" s="101"/>
      <c r="D66" s="101"/>
      <c r="E66" s="101"/>
      <c r="F66" s="101"/>
      <c r="G66" s="101"/>
      <c r="H66" s="101"/>
      <c r="I66" s="101"/>
      <c r="J66" s="101"/>
      <c r="K66" s="101"/>
    </row>
    <row r="67" spans="1:11" x14ac:dyDescent="0.35">
      <c r="A67" s="101"/>
      <c r="B67" s="101"/>
      <c r="C67" s="101"/>
      <c r="D67" s="101"/>
      <c r="E67" s="101"/>
      <c r="F67" s="101"/>
      <c r="G67" s="101"/>
      <c r="H67" s="101"/>
      <c r="I67" s="101"/>
      <c r="J67" s="101"/>
      <c r="K67" s="101"/>
    </row>
    <row r="68" spans="1:11" x14ac:dyDescent="0.35">
      <c r="A68" s="101"/>
      <c r="B68" s="101"/>
      <c r="C68" s="101"/>
      <c r="D68" s="101"/>
      <c r="E68" s="101"/>
      <c r="F68" s="101"/>
      <c r="G68" s="101"/>
      <c r="H68" s="101"/>
      <c r="I68" s="101"/>
      <c r="J68" s="101"/>
      <c r="K68" s="101"/>
    </row>
    <row r="69" spans="1:11" x14ac:dyDescent="0.35">
      <c r="A69" s="101"/>
      <c r="B69" s="101"/>
      <c r="C69" s="101"/>
      <c r="D69" s="101"/>
      <c r="E69" s="101"/>
      <c r="F69" s="101"/>
      <c r="G69" s="101"/>
      <c r="H69" s="101"/>
      <c r="I69" s="101"/>
      <c r="J69" s="101"/>
      <c r="K69" s="101"/>
    </row>
    <row r="70" spans="1:11" x14ac:dyDescent="0.35">
      <c r="A70" s="101"/>
      <c r="B70" s="101"/>
      <c r="C70" s="101"/>
      <c r="D70" s="101"/>
      <c r="E70" s="101"/>
      <c r="F70" s="101"/>
      <c r="G70" s="101"/>
      <c r="H70" s="101"/>
      <c r="I70" s="101"/>
      <c r="J70" s="101"/>
      <c r="K70" s="101"/>
    </row>
    <row r="71" spans="1:11" x14ac:dyDescent="0.35">
      <c r="A71" s="101"/>
      <c r="B71" s="101"/>
      <c r="C71" s="101"/>
      <c r="D71" s="101"/>
      <c r="E71" s="101"/>
      <c r="F71" s="101"/>
      <c r="G71" s="101"/>
      <c r="H71" s="101"/>
      <c r="I71" s="101"/>
      <c r="J71" s="101"/>
      <c r="K71" s="101"/>
    </row>
    <row r="72" spans="1:11" x14ac:dyDescent="0.35">
      <c r="A72" s="101"/>
      <c r="B72" s="101"/>
      <c r="C72" s="101"/>
      <c r="D72" s="101"/>
      <c r="E72" s="101"/>
      <c r="F72" s="101"/>
      <c r="G72" s="101"/>
      <c r="H72" s="101"/>
      <c r="I72" s="101"/>
      <c r="J72" s="101"/>
      <c r="K72" s="101"/>
    </row>
    <row r="73" spans="1:11" x14ac:dyDescent="0.35">
      <c r="A73" s="101"/>
      <c r="B73" s="101"/>
      <c r="C73" s="101"/>
      <c r="D73" s="101"/>
      <c r="E73" s="101"/>
      <c r="F73" s="101"/>
      <c r="G73" s="101"/>
      <c r="H73" s="101"/>
      <c r="I73" s="101"/>
      <c r="J73" s="101"/>
      <c r="K73" s="101"/>
    </row>
    <row r="74" spans="1:11" x14ac:dyDescent="0.35">
      <c r="A74" s="101"/>
      <c r="B74" s="101"/>
      <c r="C74" s="101"/>
      <c r="D74" s="101"/>
      <c r="E74" s="101"/>
      <c r="F74" s="101"/>
      <c r="G74" s="101"/>
      <c r="H74" s="101"/>
      <c r="I74" s="101"/>
      <c r="J74" s="101"/>
      <c r="K74" s="101"/>
    </row>
    <row r="75" spans="1:11" x14ac:dyDescent="0.35">
      <c r="A75" s="101"/>
      <c r="B75" s="101"/>
      <c r="C75" s="101"/>
      <c r="D75" s="101"/>
      <c r="E75" s="101"/>
      <c r="F75" s="101"/>
      <c r="G75" s="101"/>
      <c r="H75" s="101"/>
      <c r="I75" s="101"/>
      <c r="J75" s="101"/>
      <c r="K75" s="101"/>
    </row>
    <row r="76" spans="1:11" x14ac:dyDescent="0.35">
      <c r="A76" s="101"/>
      <c r="B76" s="101"/>
      <c r="C76" s="101"/>
      <c r="D76" s="101"/>
      <c r="E76" s="101"/>
      <c r="F76" s="101"/>
      <c r="G76" s="101"/>
      <c r="H76" s="101"/>
      <c r="I76" s="101"/>
      <c r="J76" s="101"/>
      <c r="K76" s="101"/>
    </row>
    <row r="77" spans="1:11" x14ac:dyDescent="0.35">
      <c r="A77" s="101"/>
      <c r="B77" s="101"/>
      <c r="C77" s="101"/>
      <c r="D77" s="101"/>
      <c r="E77" s="101"/>
      <c r="F77" s="101"/>
      <c r="G77" s="101"/>
      <c r="H77" s="101"/>
      <c r="I77" s="101"/>
      <c r="J77" s="101"/>
      <c r="K77" s="101"/>
    </row>
    <row r="78" spans="1:11" x14ac:dyDescent="0.35">
      <c r="A78" s="101"/>
      <c r="B78" s="101"/>
      <c r="C78" s="101"/>
      <c r="D78" s="101"/>
      <c r="E78" s="101"/>
      <c r="F78" s="101"/>
      <c r="G78" s="101"/>
      <c r="H78" s="101"/>
      <c r="I78" s="101"/>
      <c r="J78" s="101"/>
      <c r="K78" s="101"/>
    </row>
    <row r="79" spans="1:11" x14ac:dyDescent="0.35">
      <c r="A79" s="101"/>
      <c r="B79" s="101"/>
      <c r="C79" s="101"/>
      <c r="D79" s="101"/>
      <c r="E79" s="101"/>
      <c r="F79" s="101"/>
      <c r="G79" s="101"/>
      <c r="H79" s="101"/>
      <c r="I79" s="101"/>
      <c r="J79" s="101"/>
      <c r="K79" s="101"/>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4D67-328C-4580-8330-9F1F0295E921}">
  <sheetPr codeName="Sheet9">
    <tabColor theme="8"/>
    <pageSetUpPr fitToPage="1"/>
  </sheetPr>
  <dimension ref="A1:G54"/>
  <sheetViews>
    <sheetView workbookViewId="0">
      <selection activeCell="K11" sqref="K11"/>
    </sheetView>
  </sheetViews>
  <sheetFormatPr defaultRowHeight="14.5" x14ac:dyDescent="0.35"/>
  <cols>
    <col min="1" max="1" width="8.7265625" style="192"/>
    <col min="2" max="2" width="38.1796875" style="192" customWidth="1"/>
    <col min="3" max="3" width="8.7265625" style="192"/>
    <col min="4" max="4" width="9.453125" style="192" bestFit="1" customWidth="1"/>
    <col min="5" max="16384" width="8.7265625" style="192"/>
  </cols>
  <sheetData>
    <row r="1" spans="1:7" ht="17.5" x14ac:dyDescent="0.35">
      <c r="A1" s="306" t="s">
        <v>71</v>
      </c>
      <c r="B1" s="306"/>
      <c r="C1" s="306"/>
      <c r="D1" s="306"/>
      <c r="E1" s="306"/>
      <c r="F1" s="306"/>
      <c r="G1" s="306"/>
    </row>
    <row r="2" spans="1:7" ht="42.5" thickBot="1" x14ac:dyDescent="0.4">
      <c r="A2" s="193" t="s">
        <v>4</v>
      </c>
      <c r="B2" s="194"/>
      <c r="C2" s="195" t="s">
        <v>5</v>
      </c>
      <c r="D2" s="195" t="s">
        <v>1</v>
      </c>
      <c r="E2" s="196" t="s">
        <v>11</v>
      </c>
      <c r="F2" s="195" t="s">
        <v>2</v>
      </c>
      <c r="G2" s="195" t="s">
        <v>3</v>
      </c>
    </row>
    <row r="3" spans="1:7" ht="15" thickBot="1" x14ac:dyDescent="0.4">
      <c r="A3" s="197" t="s">
        <v>17</v>
      </c>
      <c r="B3" s="198" t="s">
        <v>68</v>
      </c>
      <c r="C3" s="199"/>
      <c r="D3" s="200">
        <f>(D10-D9)*D13</f>
        <v>0</v>
      </c>
      <c r="E3" s="200">
        <f>(E10-E9)*E13</f>
        <v>0</v>
      </c>
      <c r="F3" s="200">
        <f>(F10-F9)*F13</f>
        <v>0</v>
      </c>
      <c r="G3" s="201">
        <f>(G10-G9)*G13</f>
        <v>0</v>
      </c>
    </row>
    <row r="4" spans="1:7" x14ac:dyDescent="0.35">
      <c r="A4" s="307"/>
      <c r="B4" s="202" t="s">
        <v>13</v>
      </c>
      <c r="C4" s="310" t="s">
        <v>6</v>
      </c>
      <c r="D4" s="203">
        <v>29</v>
      </c>
      <c r="E4" s="204"/>
      <c r="F4" s="203"/>
      <c r="G4" s="205"/>
    </row>
    <row r="5" spans="1:7" x14ac:dyDescent="0.35">
      <c r="A5" s="308"/>
      <c r="B5" s="206" t="s">
        <v>65</v>
      </c>
      <c r="C5" s="310"/>
      <c r="D5" s="207">
        <v>11674</v>
      </c>
      <c r="E5" s="207"/>
      <c r="F5" s="207"/>
      <c r="G5" s="208"/>
    </row>
    <row r="6" spans="1:7" x14ac:dyDescent="0.35">
      <c r="A6" s="308"/>
      <c r="B6" s="206" t="s">
        <v>66</v>
      </c>
      <c r="C6" s="310"/>
      <c r="D6" s="207">
        <v>11674</v>
      </c>
      <c r="E6" s="207">
        <f>E5+E7-E8</f>
        <v>0</v>
      </c>
      <c r="F6" s="207">
        <f>F5+F7-F8</f>
        <v>0</v>
      </c>
      <c r="G6" s="208">
        <f>G5+G7-G8</f>
        <v>0</v>
      </c>
    </row>
    <row r="7" spans="1:7" x14ac:dyDescent="0.35">
      <c r="A7" s="308"/>
      <c r="B7" s="209" t="s">
        <v>61</v>
      </c>
      <c r="C7" s="310"/>
      <c r="D7" s="207"/>
      <c r="E7" s="207"/>
      <c r="F7" s="207"/>
      <c r="G7" s="208"/>
    </row>
    <row r="8" spans="1:7" x14ac:dyDescent="0.35">
      <c r="A8" s="308"/>
      <c r="B8" s="209" t="s">
        <v>62</v>
      </c>
      <c r="C8" s="311"/>
      <c r="D8" s="207"/>
      <c r="E8" s="207"/>
      <c r="F8" s="207"/>
      <c r="G8" s="208"/>
    </row>
    <row r="9" spans="1:7" x14ac:dyDescent="0.35">
      <c r="A9" s="308"/>
      <c r="B9" s="206" t="s">
        <v>59</v>
      </c>
      <c r="C9" s="312" t="s">
        <v>8</v>
      </c>
      <c r="D9" s="207">
        <v>106112.9</v>
      </c>
      <c r="E9" s="207"/>
      <c r="F9" s="207"/>
      <c r="G9" s="208"/>
    </row>
    <row r="10" spans="1:7" x14ac:dyDescent="0.35">
      <c r="A10" s="308"/>
      <c r="B10" s="206" t="s">
        <v>67</v>
      </c>
      <c r="C10" s="313"/>
      <c r="D10" s="207">
        <f>D9+D11-D12</f>
        <v>106112.9</v>
      </c>
      <c r="E10" s="207">
        <f>E9+E11-E12</f>
        <v>0</v>
      </c>
      <c r="F10" s="207">
        <f>F9+F11-F12</f>
        <v>0</v>
      </c>
      <c r="G10" s="208">
        <f>G9+G11-G12</f>
        <v>0</v>
      </c>
    </row>
    <row r="11" spans="1:7" ht="15" customHeight="1" x14ac:dyDescent="0.35">
      <c r="A11" s="308"/>
      <c r="B11" s="210" t="s">
        <v>63</v>
      </c>
      <c r="C11" s="313"/>
      <c r="D11" s="207"/>
      <c r="E11" s="207"/>
      <c r="F11" s="207"/>
      <c r="G11" s="208"/>
    </row>
    <row r="12" spans="1:7" ht="15" customHeight="1" x14ac:dyDescent="0.35">
      <c r="A12" s="309"/>
      <c r="B12" s="210" t="s">
        <v>64</v>
      </c>
      <c r="C12" s="314"/>
      <c r="D12" s="207"/>
      <c r="E12" s="207"/>
      <c r="F12" s="207"/>
      <c r="G12" s="208"/>
    </row>
    <row r="13" spans="1:7" ht="15" customHeight="1" thickBot="1" x14ac:dyDescent="0.4">
      <c r="A13" s="211"/>
      <c r="B13" s="212" t="s">
        <v>60</v>
      </c>
      <c r="C13" s="213" t="s">
        <v>9</v>
      </c>
      <c r="D13" s="214">
        <v>1.5734999999999999</v>
      </c>
      <c r="E13" s="214"/>
      <c r="F13" s="214"/>
      <c r="G13" s="215"/>
    </row>
    <row r="14" spans="1:7" ht="15" customHeight="1" thickBot="1" x14ac:dyDescent="0.4">
      <c r="A14" s="216" t="s">
        <v>18</v>
      </c>
      <c r="B14" s="217" t="s">
        <v>58</v>
      </c>
      <c r="C14" s="218"/>
      <c r="D14" s="219">
        <f>SUM(D16*D23,D17*D24,D18*D25,D19*D26,D20*D27,D21*D28)</f>
        <v>132.3168</v>
      </c>
      <c r="E14" s="219">
        <f>SUM(E16*E23,E17*E24,E18*E25,E19*E26,E20*E27,E21*E28)</f>
        <v>0</v>
      </c>
      <c r="F14" s="219">
        <f>SUM(F16*F23,F17*F24,F18*F25,F19*F26,F20*F27,F21*F28)</f>
        <v>0</v>
      </c>
      <c r="G14" s="220">
        <f>SUM(G16*G23,G17*G24,G18*G25,G19*G26,G20*G27,G21*G28)</f>
        <v>0</v>
      </c>
    </row>
    <row r="15" spans="1:7" ht="15" customHeight="1" x14ac:dyDescent="0.35">
      <c r="A15" s="315"/>
      <c r="B15" s="221" t="s">
        <v>56</v>
      </c>
      <c r="C15" s="318" t="s">
        <v>30</v>
      </c>
      <c r="D15" s="222"/>
      <c r="E15" s="222"/>
      <c r="F15" s="222"/>
      <c r="G15" s="223"/>
    </row>
    <row r="16" spans="1:7" ht="15" customHeight="1" x14ac:dyDescent="0.35">
      <c r="A16" s="316"/>
      <c r="B16" s="224" t="s">
        <v>0</v>
      </c>
      <c r="C16" s="318"/>
      <c r="D16" s="225">
        <v>12</v>
      </c>
      <c r="E16" s="225"/>
      <c r="F16" s="225"/>
      <c r="G16" s="226"/>
    </row>
    <row r="17" spans="1:7" ht="15" customHeight="1" x14ac:dyDescent="0.35">
      <c r="A17" s="316"/>
      <c r="B17" s="224" t="s">
        <v>14</v>
      </c>
      <c r="C17" s="318"/>
      <c r="D17" s="225">
        <v>800</v>
      </c>
      <c r="E17" s="225"/>
      <c r="F17" s="225"/>
      <c r="G17" s="226"/>
    </row>
    <row r="18" spans="1:7" ht="15" customHeight="1" x14ac:dyDescent="0.35">
      <c r="A18" s="316"/>
      <c r="B18" s="227" t="s">
        <v>20</v>
      </c>
      <c r="C18" s="318"/>
      <c r="D18" s="225"/>
      <c r="E18" s="225"/>
      <c r="F18" s="225"/>
      <c r="G18" s="226"/>
    </row>
    <row r="19" spans="1:7" ht="15" customHeight="1" x14ac:dyDescent="0.35">
      <c r="A19" s="316"/>
      <c r="B19" s="224" t="s">
        <v>12</v>
      </c>
      <c r="C19" s="318"/>
      <c r="D19" s="225">
        <v>36</v>
      </c>
      <c r="E19" s="225"/>
      <c r="F19" s="225"/>
      <c r="G19" s="226"/>
    </row>
    <row r="20" spans="1:7" ht="15" customHeight="1" x14ac:dyDescent="0.35">
      <c r="A20" s="316"/>
      <c r="B20" s="227" t="s">
        <v>26</v>
      </c>
      <c r="C20" s="318"/>
      <c r="D20" s="225"/>
      <c r="E20" s="225"/>
      <c r="F20" s="225"/>
      <c r="G20" s="226"/>
    </row>
    <row r="21" spans="1:7" ht="15" thickBot="1" x14ac:dyDescent="0.4">
      <c r="A21" s="316"/>
      <c r="B21" s="228" t="s">
        <v>15</v>
      </c>
      <c r="C21" s="319"/>
      <c r="D21" s="229">
        <v>100</v>
      </c>
      <c r="E21" s="229"/>
      <c r="F21" s="229"/>
      <c r="G21" s="230"/>
    </row>
    <row r="22" spans="1:7" ht="15" customHeight="1" x14ac:dyDescent="0.35">
      <c r="A22" s="316"/>
      <c r="B22" s="231" t="s">
        <v>57</v>
      </c>
      <c r="C22" s="320" t="s">
        <v>43</v>
      </c>
      <c r="D22" s="232"/>
      <c r="E22" s="232"/>
      <c r="F22" s="232"/>
      <c r="G22" s="233"/>
    </row>
    <row r="23" spans="1:7" ht="15" customHeight="1" x14ac:dyDescent="0.35">
      <c r="A23" s="316"/>
      <c r="B23" s="224" t="s">
        <v>0</v>
      </c>
      <c r="C23" s="318"/>
      <c r="D23" s="225">
        <v>1.22</v>
      </c>
      <c r="E23" s="225"/>
      <c r="F23" s="225"/>
      <c r="G23" s="226"/>
    </row>
    <row r="24" spans="1:7" ht="15" customHeight="1" x14ac:dyDescent="0.35">
      <c r="A24" s="316"/>
      <c r="B24" s="224" t="s">
        <v>14</v>
      </c>
      <c r="C24" s="318"/>
      <c r="D24" s="225">
        <v>7.0000000000000007E-2</v>
      </c>
      <c r="E24" s="225"/>
      <c r="F24" s="225"/>
      <c r="G24" s="226"/>
    </row>
    <row r="25" spans="1:7" ht="15" customHeight="1" x14ac:dyDescent="0.35">
      <c r="A25" s="316"/>
      <c r="B25" s="227" t="s">
        <v>20</v>
      </c>
      <c r="C25" s="318"/>
      <c r="D25" s="225"/>
      <c r="E25" s="225"/>
      <c r="F25" s="225"/>
      <c r="G25" s="226"/>
    </row>
    <row r="26" spans="1:7" ht="15" customHeight="1" x14ac:dyDescent="0.35">
      <c r="A26" s="316"/>
      <c r="B26" s="227" t="s">
        <v>25</v>
      </c>
      <c r="C26" s="318"/>
      <c r="D26" s="225">
        <v>1.4838</v>
      </c>
      <c r="E26" s="225"/>
      <c r="F26" s="225"/>
      <c r="G26" s="226"/>
    </row>
    <row r="27" spans="1:7" ht="15" customHeight="1" x14ac:dyDescent="0.35">
      <c r="A27" s="316"/>
      <c r="B27" s="227" t="s">
        <v>27</v>
      </c>
      <c r="C27" s="318"/>
      <c r="D27" s="225"/>
      <c r="E27" s="225"/>
      <c r="F27" s="225"/>
      <c r="G27" s="226"/>
    </row>
    <row r="28" spans="1:7" ht="15" customHeight="1" thickBot="1" x14ac:dyDescent="0.4">
      <c r="A28" s="317"/>
      <c r="B28" s="228" t="s">
        <v>15</v>
      </c>
      <c r="C28" s="319"/>
      <c r="D28" s="229">
        <v>8.2600000000000007E-2</v>
      </c>
      <c r="E28" s="229"/>
      <c r="F28" s="229"/>
      <c r="G28" s="230"/>
    </row>
    <row r="29" spans="1:7" ht="15" customHeight="1" x14ac:dyDescent="0.35">
      <c r="A29" s="234" t="s">
        <v>44</v>
      </c>
      <c r="B29" s="235" t="s">
        <v>70</v>
      </c>
      <c r="C29" s="236"/>
      <c r="D29" s="237">
        <f>((D32/D33)-(D30/D31))*D31</f>
        <v>4190.0646819550993</v>
      </c>
      <c r="E29" s="237"/>
      <c r="F29" s="237"/>
      <c r="G29" s="238"/>
    </row>
    <row r="30" spans="1:7" ht="15" customHeight="1" x14ac:dyDescent="0.35">
      <c r="A30" s="321"/>
      <c r="B30" s="239" t="s">
        <v>53</v>
      </c>
      <c r="C30" s="240" t="s">
        <v>47</v>
      </c>
      <c r="D30" s="241">
        <v>14243.49</v>
      </c>
      <c r="E30" s="242"/>
      <c r="F30" s="243"/>
      <c r="G30" s="244"/>
    </row>
    <row r="31" spans="1:7" ht="15" customHeight="1" x14ac:dyDescent="0.35">
      <c r="A31" s="322"/>
      <c r="B31" s="239" t="s">
        <v>69</v>
      </c>
      <c r="C31" s="240" t="s">
        <v>8</v>
      </c>
      <c r="D31" s="241">
        <v>106112.9</v>
      </c>
      <c r="E31" s="243"/>
      <c r="F31" s="243"/>
      <c r="G31" s="244"/>
    </row>
    <row r="32" spans="1:7" ht="15" customHeight="1" x14ac:dyDescent="0.35">
      <c r="A32" s="321"/>
      <c r="B32" s="239" t="s">
        <v>54</v>
      </c>
      <c r="C32" s="240" t="s">
        <v>47</v>
      </c>
      <c r="D32" s="241">
        <v>16447.75</v>
      </c>
      <c r="E32" s="243"/>
      <c r="F32" s="243"/>
      <c r="G32" s="244"/>
    </row>
    <row r="33" spans="1:7" ht="15" thickBot="1" x14ac:dyDescent="0.4">
      <c r="A33" s="322"/>
      <c r="B33" s="245" t="s">
        <v>55</v>
      </c>
      <c r="C33" s="246" t="s">
        <v>8</v>
      </c>
      <c r="D33" s="247">
        <v>94681.600000000006</v>
      </c>
      <c r="E33" s="248"/>
      <c r="F33" s="248"/>
      <c r="G33" s="249"/>
    </row>
    <row r="34" spans="1:7" x14ac:dyDescent="0.35">
      <c r="A34" s="250"/>
      <c r="B34" s="250"/>
      <c r="C34" s="250"/>
      <c r="D34" s="250"/>
      <c r="E34" s="250"/>
      <c r="F34" s="250"/>
      <c r="G34" s="250"/>
    </row>
    <row r="35" spans="1:7" x14ac:dyDescent="0.35">
      <c r="A35" s="250"/>
      <c r="B35" s="250"/>
      <c r="C35" s="250"/>
      <c r="D35" s="250"/>
      <c r="E35" s="250"/>
      <c r="F35" s="250"/>
      <c r="G35" s="250"/>
    </row>
    <row r="36" spans="1:7" ht="15" thickBot="1" x14ac:dyDescent="0.4">
      <c r="A36" s="250"/>
      <c r="B36" s="251" t="s">
        <v>72</v>
      </c>
      <c r="C36" s="252"/>
      <c r="D36" s="252"/>
      <c r="E36" s="252"/>
      <c r="F36" s="252"/>
      <c r="G36" s="252"/>
    </row>
    <row r="37" spans="1:7" ht="15" thickTop="1" x14ac:dyDescent="0.35">
      <c r="A37" s="250"/>
      <c r="B37" s="250"/>
      <c r="C37" s="250"/>
      <c r="D37" s="250"/>
      <c r="E37" s="250"/>
      <c r="F37" s="250"/>
      <c r="G37" s="250"/>
    </row>
    <row r="38" spans="1:7" x14ac:dyDescent="0.35">
      <c r="A38" s="250"/>
      <c r="B38" s="250"/>
      <c r="C38" s="250"/>
      <c r="D38" s="250"/>
      <c r="E38" s="250"/>
      <c r="F38" s="250"/>
      <c r="G38" s="250"/>
    </row>
    <row r="39" spans="1:7" x14ac:dyDescent="0.35">
      <c r="A39" s="250" t="s">
        <v>10</v>
      </c>
      <c r="B39" s="250"/>
      <c r="C39" s="250"/>
      <c r="D39" s="250"/>
      <c r="E39" s="250"/>
      <c r="F39" s="250"/>
      <c r="G39" s="250"/>
    </row>
    <row r="40" spans="1:7" x14ac:dyDescent="0.35">
      <c r="A40" s="304" t="s">
        <v>32</v>
      </c>
      <c r="B40" s="304"/>
      <c r="C40" s="304"/>
      <c r="D40" s="304"/>
      <c r="E40" s="304"/>
      <c r="F40" s="304"/>
      <c r="G40" s="304"/>
    </row>
    <row r="41" spans="1:7" x14ac:dyDescent="0.35">
      <c r="A41" s="253" t="s">
        <v>31</v>
      </c>
      <c r="B41" s="253"/>
      <c r="C41" s="253"/>
      <c r="D41" s="253"/>
      <c r="E41" s="253"/>
      <c r="F41" s="253"/>
      <c r="G41" s="253"/>
    </row>
    <row r="42" spans="1:7" x14ac:dyDescent="0.35">
      <c r="A42" s="323" t="s">
        <v>19</v>
      </c>
      <c r="B42" s="323"/>
      <c r="C42" s="323"/>
      <c r="D42" s="323"/>
      <c r="E42" s="323"/>
      <c r="F42" s="323"/>
      <c r="G42" s="323"/>
    </row>
    <row r="43" spans="1:7" x14ac:dyDescent="0.35">
      <c r="A43" s="304" t="s">
        <v>22</v>
      </c>
      <c r="B43" s="304"/>
      <c r="C43" s="304"/>
      <c r="D43" s="304"/>
      <c r="E43" s="304"/>
      <c r="F43" s="304"/>
      <c r="G43" s="304"/>
    </row>
    <row r="44" spans="1:7" x14ac:dyDescent="0.35">
      <c r="A44" s="304" t="s">
        <v>48</v>
      </c>
      <c r="B44" s="304"/>
      <c r="C44" s="304"/>
      <c r="D44" s="304"/>
      <c r="E44" s="304"/>
      <c r="F44" s="304"/>
      <c r="G44" s="304"/>
    </row>
    <row r="45" spans="1:7" x14ac:dyDescent="0.35">
      <c r="A45" s="253"/>
      <c r="B45" s="253"/>
      <c r="C45" s="253"/>
      <c r="D45" s="253"/>
      <c r="E45" s="253"/>
      <c r="F45" s="253"/>
      <c r="G45" s="253"/>
    </row>
    <row r="46" spans="1:7" x14ac:dyDescent="0.35">
      <c r="A46" s="254" t="s">
        <v>21</v>
      </c>
      <c r="B46" s="253"/>
      <c r="C46" s="253"/>
      <c r="D46" s="253"/>
      <c r="E46" s="253"/>
      <c r="F46" s="253"/>
      <c r="G46" s="253"/>
    </row>
    <row r="47" spans="1:7" x14ac:dyDescent="0.35">
      <c r="A47" s="304" t="s">
        <v>49</v>
      </c>
      <c r="B47" s="304"/>
      <c r="C47" s="304"/>
      <c r="D47" s="304"/>
      <c r="E47" s="304"/>
      <c r="F47" s="304"/>
      <c r="G47" s="304"/>
    </row>
    <row r="48" spans="1:7" x14ac:dyDescent="0.35">
      <c r="A48" s="304" t="s">
        <v>23</v>
      </c>
      <c r="B48" s="304"/>
      <c r="C48" s="304"/>
      <c r="D48" s="304"/>
      <c r="E48" s="304"/>
      <c r="F48" s="304"/>
      <c r="G48" s="304"/>
    </row>
    <row r="49" spans="1:7" x14ac:dyDescent="0.35">
      <c r="A49" s="304" t="s">
        <v>28</v>
      </c>
      <c r="B49" s="304"/>
      <c r="C49" s="304"/>
      <c r="D49" s="304"/>
      <c r="E49" s="304"/>
      <c r="F49" s="304"/>
      <c r="G49" s="304"/>
    </row>
    <row r="50" spans="1:7" x14ac:dyDescent="0.35">
      <c r="A50" s="304" t="s">
        <v>50</v>
      </c>
      <c r="B50" s="304"/>
      <c r="C50" s="304"/>
      <c r="D50" s="304"/>
      <c r="E50" s="304"/>
      <c r="F50" s="304"/>
      <c r="G50" s="304"/>
    </row>
    <row r="51" spans="1:7" x14ac:dyDescent="0.35">
      <c r="A51" s="304" t="s">
        <v>24</v>
      </c>
      <c r="B51" s="304"/>
      <c r="C51" s="304"/>
      <c r="D51" s="304"/>
      <c r="E51" s="304"/>
      <c r="F51" s="304"/>
      <c r="G51" s="304"/>
    </row>
    <row r="52" spans="1:7" x14ac:dyDescent="0.35">
      <c r="A52" s="305" t="s">
        <v>29</v>
      </c>
      <c r="B52" s="305"/>
      <c r="C52" s="305"/>
      <c r="D52" s="305"/>
      <c r="E52" s="305"/>
      <c r="F52" s="305"/>
      <c r="G52" s="305"/>
    </row>
    <row r="53" spans="1:7" x14ac:dyDescent="0.35">
      <c r="A53" s="304" t="s">
        <v>51</v>
      </c>
      <c r="B53" s="304"/>
      <c r="C53" s="304"/>
      <c r="D53" s="304"/>
      <c r="E53" s="304"/>
      <c r="F53" s="304"/>
      <c r="G53" s="304"/>
    </row>
    <row r="54" spans="1:7" x14ac:dyDescent="0.35">
      <c r="A54" s="304" t="s">
        <v>52</v>
      </c>
      <c r="B54" s="304"/>
      <c r="C54" s="304"/>
      <c r="D54" s="304"/>
      <c r="E54" s="304"/>
      <c r="F54" s="304"/>
      <c r="G54" s="304"/>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7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911B9-5348-4EAC-83C2-60E3CF45FFED}">
  <sheetPr codeName="Sheet10">
    <tabColor theme="8"/>
    <pageSetUpPr fitToPage="1"/>
  </sheetPr>
  <dimension ref="A1:G54"/>
  <sheetViews>
    <sheetView workbookViewId="0">
      <selection activeCell="K11" sqref="K11"/>
    </sheetView>
  </sheetViews>
  <sheetFormatPr defaultRowHeight="14.5" x14ac:dyDescent="0.35"/>
  <cols>
    <col min="1" max="1" width="8.7265625" style="192"/>
    <col min="2" max="2" width="41.54296875" style="192" customWidth="1"/>
    <col min="3" max="3" width="8.7265625" style="192"/>
    <col min="4" max="4" width="12.54296875" style="192" customWidth="1"/>
    <col min="5" max="5" width="14.26953125" style="192" customWidth="1"/>
    <col min="6" max="6" width="10.81640625" style="192" customWidth="1"/>
    <col min="7" max="7" width="11.26953125" style="192" customWidth="1"/>
    <col min="8" max="16384" width="8.7265625" style="192"/>
  </cols>
  <sheetData>
    <row r="1" spans="1:7" ht="17.5" x14ac:dyDescent="0.35">
      <c r="A1" s="306" t="s">
        <v>71</v>
      </c>
      <c r="B1" s="306"/>
      <c r="C1" s="306"/>
      <c r="D1" s="306"/>
      <c r="E1" s="306"/>
      <c r="F1" s="306"/>
      <c r="G1" s="306"/>
    </row>
    <row r="2" spans="1:7" ht="28.5" thickBot="1" x14ac:dyDescent="0.4">
      <c r="A2" s="193" t="s">
        <v>4</v>
      </c>
      <c r="B2" s="194"/>
      <c r="C2" s="195" t="s">
        <v>5</v>
      </c>
      <c r="D2" s="195" t="s">
        <v>1</v>
      </c>
      <c r="E2" s="196" t="s">
        <v>11</v>
      </c>
      <c r="F2" s="195" t="s">
        <v>2</v>
      </c>
      <c r="G2" s="195" t="s">
        <v>3</v>
      </c>
    </row>
    <row r="3" spans="1:7" ht="15" thickBot="1" x14ac:dyDescent="0.4">
      <c r="A3" s="197" t="s">
        <v>17</v>
      </c>
      <c r="B3" s="198" t="s">
        <v>68</v>
      </c>
      <c r="C3" s="199"/>
      <c r="D3" s="200">
        <f>(D10-D9)*D13</f>
        <v>0</v>
      </c>
      <c r="E3" s="200">
        <f>(E10-E9)*E13</f>
        <v>0</v>
      </c>
      <c r="F3" s="200">
        <f>(F10-F9)*F13</f>
        <v>0</v>
      </c>
      <c r="G3" s="201">
        <f>(G10-G9)*G13</f>
        <v>0</v>
      </c>
    </row>
    <row r="4" spans="1:7" ht="15" customHeight="1" x14ac:dyDescent="0.35">
      <c r="A4" s="307"/>
      <c r="B4" s="202" t="s">
        <v>13</v>
      </c>
      <c r="C4" s="310" t="s">
        <v>6</v>
      </c>
      <c r="D4" s="203">
        <v>29</v>
      </c>
      <c r="E4" s="204"/>
      <c r="F4" s="203"/>
      <c r="G4" s="205"/>
    </row>
    <row r="5" spans="1:7" ht="15" customHeight="1" x14ac:dyDescent="0.35">
      <c r="A5" s="308"/>
      <c r="B5" s="206" t="s">
        <v>65</v>
      </c>
      <c r="C5" s="310"/>
      <c r="D5" s="207">
        <v>11674</v>
      </c>
      <c r="E5" s="207"/>
      <c r="F5" s="207"/>
      <c r="G5" s="208"/>
    </row>
    <row r="6" spans="1:7" ht="15" customHeight="1" x14ac:dyDescent="0.35">
      <c r="A6" s="308"/>
      <c r="B6" s="206" t="s">
        <v>66</v>
      </c>
      <c r="C6" s="310"/>
      <c r="D6" s="207">
        <v>11674</v>
      </c>
      <c r="E6" s="207">
        <f>E5+E7-E8</f>
        <v>0</v>
      </c>
      <c r="F6" s="207">
        <f>F5+F7-F8</f>
        <v>0</v>
      </c>
      <c r="G6" s="208">
        <f>G5+G7-G8</f>
        <v>0</v>
      </c>
    </row>
    <row r="7" spans="1:7" ht="15" customHeight="1" x14ac:dyDescent="0.35">
      <c r="A7" s="308"/>
      <c r="B7" s="209" t="s">
        <v>61</v>
      </c>
      <c r="C7" s="310"/>
      <c r="D7" s="207"/>
      <c r="E7" s="207"/>
      <c r="F7" s="207"/>
      <c r="G7" s="208"/>
    </row>
    <row r="8" spans="1:7" ht="15" customHeight="1" x14ac:dyDescent="0.35">
      <c r="A8" s="308"/>
      <c r="B8" s="209" t="s">
        <v>62</v>
      </c>
      <c r="C8" s="311"/>
      <c r="D8" s="207"/>
      <c r="E8" s="207"/>
      <c r="F8" s="207"/>
      <c r="G8" s="208"/>
    </row>
    <row r="9" spans="1:7" ht="15" customHeight="1" x14ac:dyDescent="0.35">
      <c r="A9" s="308"/>
      <c r="B9" s="206" t="s">
        <v>59</v>
      </c>
      <c r="C9" s="312" t="s">
        <v>8</v>
      </c>
      <c r="D9" s="207">
        <v>106112.9</v>
      </c>
      <c r="E9" s="207"/>
      <c r="F9" s="207"/>
      <c r="G9" s="208"/>
    </row>
    <row r="10" spans="1:7" ht="15" customHeight="1" x14ac:dyDescent="0.35">
      <c r="A10" s="308"/>
      <c r="B10" s="206" t="s">
        <v>67</v>
      </c>
      <c r="C10" s="313"/>
      <c r="D10" s="207">
        <f>D9+D11-D12</f>
        <v>106112.9</v>
      </c>
      <c r="E10" s="207">
        <f>E9+E11-E12</f>
        <v>0</v>
      </c>
      <c r="F10" s="207">
        <f>F9+F11-F12</f>
        <v>0</v>
      </c>
      <c r="G10" s="208">
        <f>G9+G11-G12</f>
        <v>0</v>
      </c>
    </row>
    <row r="11" spans="1:7" ht="15" customHeight="1" x14ac:dyDescent="0.35">
      <c r="A11" s="308"/>
      <c r="B11" s="210" t="s">
        <v>63</v>
      </c>
      <c r="C11" s="313"/>
      <c r="D11" s="207"/>
      <c r="E11" s="207"/>
      <c r="F11" s="207"/>
      <c r="G11" s="208"/>
    </row>
    <row r="12" spans="1:7" ht="15" customHeight="1" x14ac:dyDescent="0.35">
      <c r="A12" s="309"/>
      <c r="B12" s="210" t="s">
        <v>64</v>
      </c>
      <c r="C12" s="314"/>
      <c r="D12" s="207"/>
      <c r="E12" s="207"/>
      <c r="F12" s="207"/>
      <c r="G12" s="208"/>
    </row>
    <row r="13" spans="1:7" ht="15" customHeight="1" thickBot="1" x14ac:dyDescent="0.4">
      <c r="A13" s="211"/>
      <c r="B13" s="212" t="s">
        <v>60</v>
      </c>
      <c r="C13" s="213" t="s">
        <v>9</v>
      </c>
      <c r="D13" s="214">
        <v>1.631</v>
      </c>
      <c r="E13" s="214"/>
      <c r="F13" s="214"/>
      <c r="G13" s="215"/>
    </row>
    <row r="14" spans="1:7" ht="15" customHeight="1" thickBot="1" x14ac:dyDescent="0.4">
      <c r="A14" s="216" t="s">
        <v>18</v>
      </c>
      <c r="B14" s="217" t="s">
        <v>58</v>
      </c>
      <c r="C14" s="218"/>
      <c r="D14" s="219">
        <f>SUM(D16*D23,D17*D24,D18*D25,D19*D26,D20*D27,D21*D28)</f>
        <v>124.0698</v>
      </c>
      <c r="E14" s="219">
        <f>SUM(E16*E23,E17*E24,E18*E25,E19*E26,E20*E27,E21*E28)</f>
        <v>0</v>
      </c>
      <c r="F14" s="219">
        <f>SUM(F16*F23,F17*F24,F18*F25,F19*F26,F20*F27,F21*F28)</f>
        <v>0</v>
      </c>
      <c r="G14" s="220">
        <f>SUM(G16*G23,G17*G24,G18*G25,G19*G26,G20*G27,G21*G28)</f>
        <v>0</v>
      </c>
    </row>
    <row r="15" spans="1:7" ht="15" customHeight="1" x14ac:dyDescent="0.35">
      <c r="A15" s="315"/>
      <c r="B15" s="221" t="s">
        <v>56</v>
      </c>
      <c r="C15" s="318" t="s">
        <v>30</v>
      </c>
      <c r="D15" s="222"/>
      <c r="E15" s="222"/>
      <c r="F15" s="222"/>
      <c r="G15" s="223"/>
    </row>
    <row r="16" spans="1:7" ht="15" customHeight="1" x14ac:dyDescent="0.35">
      <c r="A16" s="316"/>
      <c r="B16" s="224" t="s">
        <v>0</v>
      </c>
      <c r="C16" s="318"/>
      <c r="D16" s="225">
        <v>24</v>
      </c>
      <c r="E16" s="225"/>
      <c r="F16" s="225"/>
      <c r="G16" s="226"/>
    </row>
    <row r="17" spans="1:7" ht="15" customHeight="1" x14ac:dyDescent="0.35">
      <c r="A17" s="316"/>
      <c r="B17" s="224" t="s">
        <v>14</v>
      </c>
      <c r="C17" s="318"/>
      <c r="D17" s="225">
        <v>750</v>
      </c>
      <c r="E17" s="225"/>
      <c r="F17" s="225"/>
      <c r="G17" s="226"/>
    </row>
    <row r="18" spans="1:7" ht="15" customHeight="1" x14ac:dyDescent="0.35">
      <c r="A18" s="316"/>
      <c r="B18" s="227" t="s">
        <v>20</v>
      </c>
      <c r="C18" s="318"/>
      <c r="D18" s="225"/>
      <c r="E18" s="225"/>
      <c r="F18" s="225"/>
      <c r="G18" s="226"/>
    </row>
    <row r="19" spans="1:7" ht="15" customHeight="1" x14ac:dyDescent="0.35">
      <c r="A19" s="316"/>
      <c r="B19" s="224" t="s">
        <v>12</v>
      </c>
      <c r="C19" s="318"/>
      <c r="D19" s="225">
        <v>11</v>
      </c>
      <c r="E19" s="225"/>
      <c r="F19" s="225"/>
      <c r="G19" s="226"/>
    </row>
    <row r="20" spans="1:7" ht="15" customHeight="1" x14ac:dyDescent="0.35">
      <c r="A20" s="316"/>
      <c r="B20" s="227" t="s">
        <v>26</v>
      </c>
      <c r="C20" s="318"/>
      <c r="D20" s="225"/>
      <c r="E20" s="225"/>
      <c r="F20" s="225"/>
      <c r="G20" s="226"/>
    </row>
    <row r="21" spans="1:7" ht="15" customHeight="1" thickBot="1" x14ac:dyDescent="0.4">
      <c r="A21" s="316"/>
      <c r="B21" s="228" t="s">
        <v>15</v>
      </c>
      <c r="C21" s="319"/>
      <c r="D21" s="229">
        <v>300</v>
      </c>
      <c r="E21" s="229"/>
      <c r="F21" s="229"/>
      <c r="G21" s="230"/>
    </row>
    <row r="22" spans="1:7" ht="15" customHeight="1" x14ac:dyDescent="0.35">
      <c r="A22" s="316"/>
      <c r="B22" s="231" t="s">
        <v>57</v>
      </c>
      <c r="C22" s="320" t="s">
        <v>43</v>
      </c>
      <c r="D22" s="232"/>
      <c r="E22" s="232"/>
      <c r="F22" s="232"/>
      <c r="G22" s="233"/>
    </row>
    <row r="23" spans="1:7" ht="15" customHeight="1" x14ac:dyDescent="0.35">
      <c r="A23" s="316"/>
      <c r="B23" s="224" t="s">
        <v>0</v>
      </c>
      <c r="C23" s="318"/>
      <c r="D23" s="225">
        <v>1.22</v>
      </c>
      <c r="E23" s="225"/>
      <c r="F23" s="225"/>
      <c r="G23" s="226"/>
    </row>
    <row r="24" spans="1:7" ht="15" customHeight="1" x14ac:dyDescent="0.35">
      <c r="A24" s="316"/>
      <c r="B24" s="224" t="s">
        <v>14</v>
      </c>
      <c r="C24" s="318"/>
      <c r="D24" s="225">
        <v>7.0000000000000007E-2</v>
      </c>
      <c r="E24" s="225"/>
      <c r="F24" s="225"/>
      <c r="G24" s="226"/>
    </row>
    <row r="25" spans="1:7" ht="15" customHeight="1" x14ac:dyDescent="0.35">
      <c r="A25" s="316"/>
      <c r="B25" s="227" t="s">
        <v>20</v>
      </c>
      <c r="C25" s="318"/>
      <c r="D25" s="225"/>
      <c r="E25" s="225"/>
      <c r="F25" s="225"/>
      <c r="G25" s="226"/>
    </row>
    <row r="26" spans="1:7" ht="15" customHeight="1" x14ac:dyDescent="0.35">
      <c r="A26" s="316"/>
      <c r="B26" s="227" t="s">
        <v>25</v>
      </c>
      <c r="C26" s="318"/>
      <c r="D26" s="225">
        <v>1.5918000000000001</v>
      </c>
      <c r="E26" s="225"/>
      <c r="F26" s="225"/>
      <c r="G26" s="226"/>
    </row>
    <row r="27" spans="1:7" ht="15" customHeight="1" x14ac:dyDescent="0.35">
      <c r="A27" s="316"/>
      <c r="B27" s="227" t="s">
        <v>27</v>
      </c>
      <c r="C27" s="318"/>
      <c r="D27" s="225"/>
      <c r="E27" s="225"/>
      <c r="F27" s="225"/>
      <c r="G27" s="226"/>
    </row>
    <row r="28" spans="1:7" ht="15" customHeight="1" thickBot="1" x14ac:dyDescent="0.4">
      <c r="A28" s="317"/>
      <c r="B28" s="228" t="s">
        <v>15</v>
      </c>
      <c r="C28" s="319"/>
      <c r="D28" s="229">
        <v>8.2600000000000007E-2</v>
      </c>
      <c r="E28" s="229"/>
      <c r="F28" s="229"/>
      <c r="G28" s="230"/>
    </row>
    <row r="29" spans="1:7" ht="15" customHeight="1" x14ac:dyDescent="0.35">
      <c r="A29" s="234" t="s">
        <v>44</v>
      </c>
      <c r="B29" s="235" t="s">
        <v>70</v>
      </c>
      <c r="C29" s="236"/>
      <c r="D29" s="237">
        <f>((D32/D33)-(D30/D31))*D31</f>
        <v>5590.7359312573617</v>
      </c>
      <c r="E29" s="237"/>
      <c r="F29" s="237"/>
      <c r="G29" s="238"/>
    </row>
    <row r="30" spans="1:7" ht="15" customHeight="1" x14ac:dyDescent="0.35">
      <c r="A30" s="321"/>
      <c r="B30" s="239" t="s">
        <v>53</v>
      </c>
      <c r="C30" s="240" t="s">
        <v>47</v>
      </c>
      <c r="D30" s="241">
        <v>14232.72</v>
      </c>
      <c r="E30" s="242"/>
      <c r="F30" s="243"/>
      <c r="G30" s="244"/>
    </row>
    <row r="31" spans="1:7" ht="15" customHeight="1" x14ac:dyDescent="0.35">
      <c r="A31" s="322"/>
      <c r="B31" s="239" t="s">
        <v>69</v>
      </c>
      <c r="C31" s="240" t="s">
        <v>8</v>
      </c>
      <c r="D31" s="241">
        <v>106112.9</v>
      </c>
      <c r="E31" s="243"/>
      <c r="F31" s="243"/>
      <c r="G31" s="244"/>
    </row>
    <row r="32" spans="1:7" ht="15" customHeight="1" x14ac:dyDescent="0.35">
      <c r="A32" s="321"/>
      <c r="B32" s="239" t="s">
        <v>54</v>
      </c>
      <c r="C32" s="240" t="s">
        <v>47</v>
      </c>
      <c r="D32" s="241">
        <v>17474.689999999999</v>
      </c>
      <c r="E32" s="243"/>
      <c r="F32" s="243"/>
      <c r="G32" s="244"/>
    </row>
    <row r="33" spans="1:7" ht="15" customHeight="1" thickBot="1" x14ac:dyDescent="0.4">
      <c r="A33" s="322"/>
      <c r="B33" s="245" t="s">
        <v>55</v>
      </c>
      <c r="C33" s="246" t="s">
        <v>8</v>
      </c>
      <c r="D33" s="247">
        <v>93540.2</v>
      </c>
      <c r="E33" s="248"/>
      <c r="F33" s="248"/>
      <c r="G33" s="249"/>
    </row>
    <row r="34" spans="1:7" x14ac:dyDescent="0.35">
      <c r="A34" s="250"/>
      <c r="B34" s="250"/>
      <c r="C34" s="250"/>
      <c r="D34" s="250"/>
      <c r="E34" s="250"/>
      <c r="F34" s="250"/>
      <c r="G34" s="250"/>
    </row>
    <row r="35" spans="1:7" x14ac:dyDescent="0.35">
      <c r="A35" s="250"/>
      <c r="B35" s="250"/>
      <c r="C35" s="250"/>
      <c r="D35" s="250"/>
      <c r="E35" s="250"/>
      <c r="F35" s="250"/>
      <c r="G35" s="250"/>
    </row>
    <row r="36" spans="1:7" ht="15" thickBot="1" x14ac:dyDescent="0.4">
      <c r="A36" s="250"/>
      <c r="B36" s="251" t="s">
        <v>72</v>
      </c>
      <c r="C36" s="252"/>
      <c r="D36" s="252"/>
      <c r="E36" s="252"/>
      <c r="F36" s="252"/>
      <c r="G36" s="252"/>
    </row>
    <row r="37" spans="1:7" ht="15" thickTop="1" x14ac:dyDescent="0.35">
      <c r="A37" s="250"/>
      <c r="B37" s="250"/>
      <c r="C37" s="250"/>
      <c r="D37" s="250"/>
      <c r="E37" s="250"/>
      <c r="F37" s="250"/>
      <c r="G37" s="250"/>
    </row>
    <row r="38" spans="1:7" x14ac:dyDescent="0.35">
      <c r="A38" s="250"/>
      <c r="B38" s="250"/>
      <c r="C38" s="250"/>
      <c r="D38" s="250"/>
      <c r="E38" s="250"/>
      <c r="F38" s="250"/>
      <c r="G38" s="250"/>
    </row>
    <row r="39" spans="1:7" x14ac:dyDescent="0.35">
      <c r="A39" s="250" t="s">
        <v>10</v>
      </c>
      <c r="B39" s="250"/>
      <c r="C39" s="250"/>
      <c r="D39" s="250"/>
      <c r="E39" s="250"/>
      <c r="F39" s="250"/>
      <c r="G39" s="250"/>
    </row>
    <row r="40" spans="1:7" x14ac:dyDescent="0.35">
      <c r="A40" s="304" t="s">
        <v>32</v>
      </c>
      <c r="B40" s="304"/>
      <c r="C40" s="304"/>
      <c r="D40" s="304"/>
      <c r="E40" s="304"/>
      <c r="F40" s="304"/>
      <c r="G40" s="304"/>
    </row>
    <row r="41" spans="1:7" x14ac:dyDescent="0.35">
      <c r="A41" s="253" t="s">
        <v>31</v>
      </c>
      <c r="B41" s="253"/>
      <c r="C41" s="253"/>
      <c r="D41" s="253"/>
      <c r="E41" s="253"/>
      <c r="F41" s="253"/>
      <c r="G41" s="253"/>
    </row>
    <row r="42" spans="1:7" x14ac:dyDescent="0.35">
      <c r="A42" s="323" t="s">
        <v>19</v>
      </c>
      <c r="B42" s="323"/>
      <c r="C42" s="323"/>
      <c r="D42" s="323"/>
      <c r="E42" s="323"/>
      <c r="F42" s="323"/>
      <c r="G42" s="323"/>
    </row>
    <row r="43" spans="1:7" x14ac:dyDescent="0.35">
      <c r="A43" s="304" t="s">
        <v>22</v>
      </c>
      <c r="B43" s="304"/>
      <c r="C43" s="304"/>
      <c r="D43" s="304"/>
      <c r="E43" s="304"/>
      <c r="F43" s="304"/>
      <c r="G43" s="304"/>
    </row>
    <row r="44" spans="1:7" x14ac:dyDescent="0.35">
      <c r="A44" s="304" t="s">
        <v>48</v>
      </c>
      <c r="B44" s="304"/>
      <c r="C44" s="304"/>
      <c r="D44" s="304"/>
      <c r="E44" s="304"/>
      <c r="F44" s="304"/>
      <c r="G44" s="304"/>
    </row>
    <row r="45" spans="1:7" x14ac:dyDescent="0.35">
      <c r="A45" s="253"/>
      <c r="B45" s="253"/>
      <c r="C45" s="253"/>
      <c r="D45" s="253"/>
      <c r="E45" s="253"/>
      <c r="F45" s="253"/>
      <c r="G45" s="253"/>
    </row>
    <row r="46" spans="1:7" x14ac:dyDescent="0.35">
      <c r="A46" s="254" t="s">
        <v>21</v>
      </c>
      <c r="B46" s="253"/>
      <c r="C46" s="253"/>
      <c r="D46" s="253"/>
      <c r="E46" s="253"/>
      <c r="F46" s="253"/>
      <c r="G46" s="253"/>
    </row>
    <row r="47" spans="1:7" x14ac:dyDescent="0.35">
      <c r="A47" s="304" t="s">
        <v>49</v>
      </c>
      <c r="B47" s="304"/>
      <c r="C47" s="304"/>
      <c r="D47" s="304"/>
      <c r="E47" s="304"/>
      <c r="F47" s="304"/>
      <c r="G47" s="304"/>
    </row>
    <row r="48" spans="1:7" x14ac:dyDescent="0.35">
      <c r="A48" s="304" t="s">
        <v>23</v>
      </c>
      <c r="B48" s="304"/>
      <c r="C48" s="304"/>
      <c r="D48" s="304"/>
      <c r="E48" s="304"/>
      <c r="F48" s="304"/>
      <c r="G48" s="304"/>
    </row>
    <row r="49" spans="1:7" x14ac:dyDescent="0.35">
      <c r="A49" s="304" t="s">
        <v>28</v>
      </c>
      <c r="B49" s="304"/>
      <c r="C49" s="304"/>
      <c r="D49" s="304"/>
      <c r="E49" s="304"/>
      <c r="F49" s="304"/>
      <c r="G49" s="304"/>
    </row>
    <row r="50" spans="1:7" x14ac:dyDescent="0.35">
      <c r="A50" s="304" t="s">
        <v>50</v>
      </c>
      <c r="B50" s="304"/>
      <c r="C50" s="304"/>
      <c r="D50" s="304"/>
      <c r="E50" s="304"/>
      <c r="F50" s="304"/>
      <c r="G50" s="304"/>
    </row>
    <row r="51" spans="1:7" x14ac:dyDescent="0.35">
      <c r="A51" s="304" t="s">
        <v>24</v>
      </c>
      <c r="B51" s="304"/>
      <c r="C51" s="304"/>
      <c r="D51" s="304"/>
      <c r="E51" s="304"/>
      <c r="F51" s="304"/>
      <c r="G51" s="304"/>
    </row>
    <row r="52" spans="1:7" x14ac:dyDescent="0.35">
      <c r="A52" s="305" t="s">
        <v>29</v>
      </c>
      <c r="B52" s="305"/>
      <c r="C52" s="305"/>
      <c r="D52" s="305"/>
      <c r="E52" s="305"/>
      <c r="F52" s="305"/>
      <c r="G52" s="305"/>
    </row>
    <row r="53" spans="1:7" x14ac:dyDescent="0.35">
      <c r="A53" s="304" t="s">
        <v>51</v>
      </c>
      <c r="B53" s="304"/>
      <c r="C53" s="304"/>
      <c r="D53" s="304"/>
      <c r="E53" s="304"/>
      <c r="F53" s="304"/>
      <c r="G53" s="304"/>
    </row>
    <row r="54" spans="1:7" x14ac:dyDescent="0.35">
      <c r="A54" s="304" t="s">
        <v>52</v>
      </c>
      <c r="B54" s="304"/>
      <c r="C54" s="304"/>
      <c r="D54" s="304"/>
      <c r="E54" s="304"/>
      <c r="F54" s="304"/>
      <c r="G54" s="304"/>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74"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364E0-C741-4050-AD3A-AB02F871ADFF}">
  <sheetPr codeName="Sheet11">
    <tabColor theme="8"/>
    <pageSetUpPr fitToPage="1"/>
  </sheetPr>
  <dimension ref="A1:G54"/>
  <sheetViews>
    <sheetView workbookViewId="0">
      <selection activeCell="K11" sqref="K11"/>
    </sheetView>
  </sheetViews>
  <sheetFormatPr defaultRowHeight="14.5" x14ac:dyDescent="0.35"/>
  <cols>
    <col min="1" max="1" width="8.7265625" style="192"/>
    <col min="2" max="2" width="42.54296875" style="192" customWidth="1"/>
    <col min="3" max="3" width="8.7265625" style="192"/>
    <col min="4" max="4" width="10.7265625" style="192" customWidth="1"/>
    <col min="5" max="5" width="9.81640625" style="192" customWidth="1"/>
    <col min="6" max="6" width="11.81640625" style="192" customWidth="1"/>
    <col min="7" max="7" width="11.7265625" style="192" customWidth="1"/>
    <col min="8" max="16384" width="8.7265625" style="192"/>
  </cols>
  <sheetData>
    <row r="1" spans="1:7" ht="17.5" x14ac:dyDescent="0.35">
      <c r="A1" s="306" t="s">
        <v>71</v>
      </c>
      <c r="B1" s="306"/>
      <c r="C1" s="306"/>
      <c r="D1" s="306"/>
      <c r="E1" s="306"/>
      <c r="F1" s="306"/>
      <c r="G1" s="306"/>
    </row>
    <row r="2" spans="1:7" ht="42.5" thickBot="1" x14ac:dyDescent="0.4">
      <c r="A2" s="193" t="s">
        <v>4</v>
      </c>
      <c r="B2" s="194"/>
      <c r="C2" s="195" t="s">
        <v>5</v>
      </c>
      <c r="D2" s="195" t="s">
        <v>1</v>
      </c>
      <c r="E2" s="196" t="s">
        <v>11</v>
      </c>
      <c r="F2" s="195" t="s">
        <v>2</v>
      </c>
      <c r="G2" s="195" t="s">
        <v>3</v>
      </c>
    </row>
    <row r="3" spans="1:7" ht="15" thickBot="1" x14ac:dyDescent="0.4">
      <c r="A3" s="197" t="s">
        <v>17</v>
      </c>
      <c r="B3" s="198" t="s">
        <v>68</v>
      </c>
      <c r="C3" s="199"/>
      <c r="D3" s="200">
        <f>(D10-D9)*D13</f>
        <v>0</v>
      </c>
      <c r="E3" s="200">
        <f>(E10-E9)*E13</f>
        <v>0</v>
      </c>
      <c r="F3" s="200">
        <f>(F10-F9)*F13</f>
        <v>0</v>
      </c>
      <c r="G3" s="201">
        <f>(G10-G9)*G13</f>
        <v>0</v>
      </c>
    </row>
    <row r="4" spans="1:7" ht="15" customHeight="1" x14ac:dyDescent="0.35">
      <c r="A4" s="307"/>
      <c r="B4" s="202" t="s">
        <v>13</v>
      </c>
      <c r="C4" s="310" t="s">
        <v>6</v>
      </c>
      <c r="D4" s="203">
        <v>29</v>
      </c>
      <c r="E4" s="204"/>
      <c r="F4" s="203"/>
      <c r="G4" s="205"/>
    </row>
    <row r="5" spans="1:7" ht="15" customHeight="1" x14ac:dyDescent="0.35">
      <c r="A5" s="308"/>
      <c r="B5" s="206" t="s">
        <v>65</v>
      </c>
      <c r="C5" s="310"/>
      <c r="D5" s="207">
        <v>11282</v>
      </c>
      <c r="E5" s="207"/>
      <c r="F5" s="207"/>
      <c r="G5" s="208"/>
    </row>
    <row r="6" spans="1:7" ht="15" customHeight="1" x14ac:dyDescent="0.35">
      <c r="A6" s="308"/>
      <c r="B6" s="206" t="s">
        <v>66</v>
      </c>
      <c r="C6" s="310"/>
      <c r="D6" s="207">
        <v>11282</v>
      </c>
      <c r="E6" s="207">
        <f>E5+E7-E8</f>
        <v>0</v>
      </c>
      <c r="F6" s="207">
        <f>F5+F7-F8</f>
        <v>0</v>
      </c>
      <c r="G6" s="208">
        <f>G5+G7-G8</f>
        <v>0</v>
      </c>
    </row>
    <row r="7" spans="1:7" ht="15" customHeight="1" x14ac:dyDescent="0.35">
      <c r="A7" s="308"/>
      <c r="B7" s="209" t="s">
        <v>61</v>
      </c>
      <c r="C7" s="310"/>
      <c r="D7" s="207"/>
      <c r="E7" s="207"/>
      <c r="F7" s="207"/>
      <c r="G7" s="208"/>
    </row>
    <row r="8" spans="1:7" ht="15" customHeight="1" x14ac:dyDescent="0.35">
      <c r="A8" s="308"/>
      <c r="B8" s="209" t="s">
        <v>62</v>
      </c>
      <c r="C8" s="311"/>
      <c r="D8" s="207"/>
      <c r="E8" s="207"/>
      <c r="F8" s="207"/>
      <c r="G8" s="208"/>
    </row>
    <row r="9" spans="1:7" ht="15" customHeight="1" x14ac:dyDescent="0.35">
      <c r="A9" s="308"/>
      <c r="B9" s="206" t="s">
        <v>59</v>
      </c>
      <c r="C9" s="312" t="s">
        <v>8</v>
      </c>
      <c r="D9" s="207">
        <v>103083</v>
      </c>
      <c r="E9" s="207"/>
      <c r="F9" s="207"/>
      <c r="G9" s="208"/>
    </row>
    <row r="10" spans="1:7" ht="15" customHeight="1" x14ac:dyDescent="0.35">
      <c r="A10" s="308"/>
      <c r="B10" s="206" t="s">
        <v>67</v>
      </c>
      <c r="C10" s="313"/>
      <c r="D10" s="207">
        <f>D9+D11-D12</f>
        <v>103083</v>
      </c>
      <c r="E10" s="207">
        <f>E9+E11-E12</f>
        <v>0</v>
      </c>
      <c r="F10" s="207">
        <f>F9+F11-F12</f>
        <v>0</v>
      </c>
      <c r="G10" s="208">
        <f>G9+G11-G12</f>
        <v>0</v>
      </c>
    </row>
    <row r="11" spans="1:7" ht="15" customHeight="1" x14ac:dyDescent="0.35">
      <c r="A11" s="308"/>
      <c r="B11" s="210" t="s">
        <v>63</v>
      </c>
      <c r="C11" s="313"/>
      <c r="D11" s="207"/>
      <c r="E11" s="207"/>
      <c r="F11" s="207"/>
      <c r="G11" s="208"/>
    </row>
    <row r="12" spans="1:7" ht="15" customHeight="1" x14ac:dyDescent="0.35">
      <c r="A12" s="309"/>
      <c r="B12" s="210" t="s">
        <v>64</v>
      </c>
      <c r="C12" s="314"/>
      <c r="D12" s="207"/>
      <c r="E12" s="207"/>
      <c r="F12" s="207"/>
      <c r="G12" s="208"/>
    </row>
    <row r="13" spans="1:7" ht="15" customHeight="1" thickBot="1" x14ac:dyDescent="0.4">
      <c r="A13" s="211"/>
      <c r="B13" s="212" t="s">
        <v>60</v>
      </c>
      <c r="C13" s="213" t="s">
        <v>9</v>
      </c>
      <c r="D13" s="214">
        <v>1.6015999999999999</v>
      </c>
      <c r="E13" s="214"/>
      <c r="F13" s="214"/>
      <c r="G13" s="215"/>
    </row>
    <row r="14" spans="1:7" ht="15" customHeight="1" thickBot="1" x14ac:dyDescent="0.4">
      <c r="A14" s="216" t="s">
        <v>18</v>
      </c>
      <c r="B14" s="217" t="s">
        <v>58</v>
      </c>
      <c r="C14" s="218"/>
      <c r="D14" s="219">
        <f>SUM(D16*D23,D17*D24,D18*D25,D19*D26,D20*D27,D21*D28)</f>
        <v>155.38983500000001</v>
      </c>
      <c r="E14" s="219">
        <f>SUM(E16*E23,E17*E24,E18*E25,E19*E26,E20*E27,E21*E28)</f>
        <v>0</v>
      </c>
      <c r="F14" s="219">
        <f>SUM(F16*F23,F17*F24,F18*F25,F19*F26,F20*F27,F21*F28)</f>
        <v>0</v>
      </c>
      <c r="G14" s="220">
        <f>SUM(G16*G23,G17*G24,G18*G25,G19*G26,G20*G27,G21*G28)</f>
        <v>0</v>
      </c>
    </row>
    <row r="15" spans="1:7" ht="15" customHeight="1" x14ac:dyDescent="0.35">
      <c r="A15" s="315"/>
      <c r="B15" s="221" t="s">
        <v>56</v>
      </c>
      <c r="C15" s="318" t="s">
        <v>30</v>
      </c>
      <c r="D15" s="222"/>
      <c r="E15" s="222"/>
      <c r="F15" s="222"/>
      <c r="G15" s="223"/>
    </row>
    <row r="16" spans="1:7" ht="15" customHeight="1" x14ac:dyDescent="0.35">
      <c r="A16" s="316"/>
      <c r="B16" s="224" t="s">
        <v>0</v>
      </c>
      <c r="C16" s="318"/>
      <c r="D16" s="225">
        <v>4</v>
      </c>
      <c r="E16" s="225"/>
      <c r="F16" s="225"/>
      <c r="G16" s="226"/>
    </row>
    <row r="17" spans="1:7" ht="15" customHeight="1" x14ac:dyDescent="0.35">
      <c r="A17" s="316"/>
      <c r="B17" s="224" t="s">
        <v>14</v>
      </c>
      <c r="C17" s="318"/>
      <c r="D17" s="225">
        <v>950</v>
      </c>
      <c r="E17" s="225"/>
      <c r="F17" s="225"/>
      <c r="G17" s="226"/>
    </row>
    <row r="18" spans="1:7" ht="15" customHeight="1" x14ac:dyDescent="0.35">
      <c r="A18" s="316"/>
      <c r="B18" s="227" t="s">
        <v>20</v>
      </c>
      <c r="C18" s="318"/>
      <c r="D18" s="225"/>
      <c r="E18" s="225"/>
      <c r="F18" s="225"/>
      <c r="G18" s="226"/>
    </row>
    <row r="19" spans="1:7" ht="15" customHeight="1" x14ac:dyDescent="0.35">
      <c r="A19" s="316"/>
      <c r="B19" s="224" t="s">
        <v>12</v>
      </c>
      <c r="C19" s="318"/>
      <c r="D19" s="225">
        <v>35.5</v>
      </c>
      <c r="E19" s="225"/>
      <c r="F19" s="225"/>
      <c r="G19" s="226"/>
    </row>
    <row r="20" spans="1:7" ht="15" customHeight="1" x14ac:dyDescent="0.35">
      <c r="A20" s="316"/>
      <c r="B20" s="227" t="s">
        <v>26</v>
      </c>
      <c r="C20" s="318"/>
      <c r="D20" s="225"/>
      <c r="E20" s="225"/>
      <c r="F20" s="225"/>
      <c r="G20" s="226"/>
    </row>
    <row r="21" spans="1:7" ht="15" customHeight="1" thickBot="1" x14ac:dyDescent="0.4">
      <c r="A21" s="316"/>
      <c r="B21" s="228" t="s">
        <v>15</v>
      </c>
      <c r="C21" s="319"/>
      <c r="D21" s="229">
        <v>400</v>
      </c>
      <c r="E21" s="229"/>
      <c r="F21" s="229"/>
      <c r="G21" s="230"/>
    </row>
    <row r="22" spans="1:7" ht="15" customHeight="1" x14ac:dyDescent="0.35">
      <c r="A22" s="316"/>
      <c r="B22" s="231" t="s">
        <v>57</v>
      </c>
      <c r="C22" s="320" t="s">
        <v>43</v>
      </c>
      <c r="D22" s="232"/>
      <c r="E22" s="232"/>
      <c r="F22" s="232"/>
      <c r="G22" s="233"/>
    </row>
    <row r="23" spans="1:7" ht="15" customHeight="1" x14ac:dyDescent="0.35">
      <c r="A23" s="316"/>
      <c r="B23" s="224" t="s">
        <v>0</v>
      </c>
      <c r="C23" s="318"/>
      <c r="D23" s="225">
        <v>1.22</v>
      </c>
      <c r="E23" s="225"/>
      <c r="F23" s="225"/>
      <c r="G23" s="226"/>
    </row>
    <row r="24" spans="1:7" ht="15" customHeight="1" x14ac:dyDescent="0.35">
      <c r="A24" s="316"/>
      <c r="B24" s="224" t="s">
        <v>14</v>
      </c>
      <c r="C24" s="318"/>
      <c r="D24" s="225">
        <v>7.0000000000000007E-2</v>
      </c>
      <c r="E24" s="225"/>
      <c r="F24" s="225"/>
      <c r="G24" s="226"/>
    </row>
    <row r="25" spans="1:7" ht="15" customHeight="1" x14ac:dyDescent="0.35">
      <c r="A25" s="316"/>
      <c r="B25" s="227" t="s">
        <v>20</v>
      </c>
      <c r="C25" s="318"/>
      <c r="D25" s="225"/>
      <c r="E25" s="225"/>
      <c r="F25" s="225"/>
      <c r="G25" s="226"/>
    </row>
    <row r="26" spans="1:7" ht="15" customHeight="1" x14ac:dyDescent="0.35">
      <c r="A26" s="316"/>
      <c r="B26" s="227" t="s">
        <v>25</v>
      </c>
      <c r="C26" s="318"/>
      <c r="D26" s="225">
        <v>1.43577</v>
      </c>
      <c r="E26" s="225"/>
      <c r="F26" s="225"/>
      <c r="G26" s="226"/>
    </row>
    <row r="27" spans="1:7" ht="15" customHeight="1" x14ac:dyDescent="0.35">
      <c r="A27" s="316"/>
      <c r="B27" s="227" t="s">
        <v>27</v>
      </c>
      <c r="C27" s="318"/>
      <c r="D27" s="225"/>
      <c r="E27" s="225"/>
      <c r="F27" s="225"/>
      <c r="G27" s="226"/>
    </row>
    <row r="28" spans="1:7" ht="15" customHeight="1" thickBot="1" x14ac:dyDescent="0.4">
      <c r="A28" s="317"/>
      <c r="B28" s="228" t="s">
        <v>15</v>
      </c>
      <c r="C28" s="319"/>
      <c r="D28" s="229">
        <v>8.2600000000000007E-2</v>
      </c>
      <c r="E28" s="229"/>
      <c r="F28" s="229"/>
      <c r="G28" s="230"/>
    </row>
    <row r="29" spans="1:7" ht="15" customHeight="1" x14ac:dyDescent="0.35">
      <c r="A29" s="234" t="s">
        <v>44</v>
      </c>
      <c r="B29" s="235" t="s">
        <v>70</v>
      </c>
      <c r="C29" s="236"/>
      <c r="D29" s="237">
        <f>((D32/D33)-(D30/D31))*D31</f>
        <v>6278.5242170168494</v>
      </c>
      <c r="E29" s="237"/>
      <c r="F29" s="237"/>
      <c r="G29" s="238"/>
    </row>
    <row r="30" spans="1:7" ht="15" customHeight="1" x14ac:dyDescent="0.35">
      <c r="A30" s="321"/>
      <c r="B30" s="239" t="s">
        <v>53</v>
      </c>
      <c r="C30" s="240" t="s">
        <v>47</v>
      </c>
      <c r="D30" s="241">
        <v>14192.66</v>
      </c>
      <c r="E30" s="242"/>
      <c r="F30" s="243"/>
      <c r="G30" s="244"/>
    </row>
    <row r="31" spans="1:7" ht="15" customHeight="1" x14ac:dyDescent="0.35">
      <c r="A31" s="322"/>
      <c r="B31" s="239" t="s">
        <v>69</v>
      </c>
      <c r="C31" s="240" t="s">
        <v>8</v>
      </c>
      <c r="D31" s="241">
        <v>103083</v>
      </c>
      <c r="E31" s="243"/>
      <c r="F31" s="243"/>
      <c r="G31" s="244"/>
    </row>
    <row r="32" spans="1:7" ht="15" customHeight="1" x14ac:dyDescent="0.35">
      <c r="A32" s="321"/>
      <c r="B32" s="239" t="s">
        <v>54</v>
      </c>
      <c r="C32" s="240" t="s">
        <v>47</v>
      </c>
      <c r="D32" s="241">
        <v>17971.580000000002</v>
      </c>
      <c r="E32" s="243"/>
      <c r="F32" s="243"/>
      <c r="G32" s="244"/>
    </row>
    <row r="33" spans="1:7" ht="15" customHeight="1" thickBot="1" x14ac:dyDescent="0.4">
      <c r="A33" s="322"/>
      <c r="B33" s="245" t="s">
        <v>55</v>
      </c>
      <c r="C33" s="246" t="s">
        <v>8</v>
      </c>
      <c r="D33" s="247">
        <v>90496.2</v>
      </c>
      <c r="E33" s="248"/>
      <c r="F33" s="248"/>
      <c r="G33" s="249"/>
    </row>
    <row r="34" spans="1:7" x14ac:dyDescent="0.35">
      <c r="A34" s="250"/>
      <c r="B34" s="250"/>
      <c r="C34" s="250"/>
      <c r="D34" s="250"/>
      <c r="E34" s="250"/>
      <c r="F34" s="250"/>
      <c r="G34" s="250"/>
    </row>
    <row r="35" spans="1:7" x14ac:dyDescent="0.35">
      <c r="A35" s="250"/>
      <c r="B35" s="250"/>
      <c r="C35" s="250"/>
      <c r="D35" s="250"/>
      <c r="E35" s="250"/>
      <c r="F35" s="250"/>
      <c r="G35" s="250"/>
    </row>
    <row r="36" spans="1:7" ht="15" thickBot="1" x14ac:dyDescent="0.4">
      <c r="A36" s="250"/>
      <c r="B36" s="251" t="s">
        <v>72</v>
      </c>
      <c r="C36" s="252"/>
      <c r="D36" s="252"/>
      <c r="E36" s="252"/>
      <c r="F36" s="252"/>
      <c r="G36" s="252"/>
    </row>
    <row r="37" spans="1:7" ht="15" thickTop="1" x14ac:dyDescent="0.35">
      <c r="A37" s="250"/>
      <c r="B37" s="250"/>
      <c r="C37" s="250"/>
      <c r="D37" s="250"/>
      <c r="E37" s="250"/>
      <c r="F37" s="250"/>
      <c r="G37" s="250"/>
    </row>
    <row r="38" spans="1:7" x14ac:dyDescent="0.35">
      <c r="A38" s="250"/>
      <c r="B38" s="250"/>
      <c r="C38" s="250"/>
      <c r="D38" s="250"/>
      <c r="E38" s="250"/>
      <c r="F38" s="250"/>
      <c r="G38" s="250"/>
    </row>
    <row r="39" spans="1:7" x14ac:dyDescent="0.35">
      <c r="A39" s="250" t="s">
        <v>10</v>
      </c>
      <c r="B39" s="250"/>
      <c r="C39" s="250"/>
      <c r="D39" s="250"/>
      <c r="E39" s="250"/>
      <c r="F39" s="250"/>
      <c r="G39" s="250"/>
    </row>
    <row r="40" spans="1:7" x14ac:dyDescent="0.35">
      <c r="A40" s="304" t="s">
        <v>32</v>
      </c>
      <c r="B40" s="304"/>
      <c r="C40" s="304"/>
      <c r="D40" s="304"/>
      <c r="E40" s="304"/>
      <c r="F40" s="304"/>
      <c r="G40" s="304"/>
    </row>
    <row r="41" spans="1:7" x14ac:dyDescent="0.35">
      <c r="A41" s="253" t="s">
        <v>31</v>
      </c>
      <c r="B41" s="253"/>
      <c r="C41" s="253"/>
      <c r="D41" s="253"/>
      <c r="E41" s="253"/>
      <c r="F41" s="253"/>
      <c r="G41" s="253"/>
    </row>
    <row r="42" spans="1:7" x14ac:dyDescent="0.35">
      <c r="A42" s="323" t="s">
        <v>19</v>
      </c>
      <c r="B42" s="323"/>
      <c r="C42" s="323"/>
      <c r="D42" s="323"/>
      <c r="E42" s="323"/>
      <c r="F42" s="323"/>
      <c r="G42" s="323"/>
    </row>
    <row r="43" spans="1:7" x14ac:dyDescent="0.35">
      <c r="A43" s="304" t="s">
        <v>22</v>
      </c>
      <c r="B43" s="304"/>
      <c r="C43" s="304"/>
      <c r="D43" s="304"/>
      <c r="E43" s="304"/>
      <c r="F43" s="304"/>
      <c r="G43" s="304"/>
    </row>
    <row r="44" spans="1:7" x14ac:dyDescent="0.35">
      <c r="A44" s="304" t="s">
        <v>48</v>
      </c>
      <c r="B44" s="304"/>
      <c r="C44" s="304"/>
      <c r="D44" s="304"/>
      <c r="E44" s="304"/>
      <c r="F44" s="304"/>
      <c r="G44" s="304"/>
    </row>
    <row r="45" spans="1:7" x14ac:dyDescent="0.35">
      <c r="A45" s="253"/>
      <c r="B45" s="253"/>
      <c r="C45" s="253"/>
      <c r="D45" s="253"/>
      <c r="E45" s="253"/>
      <c r="F45" s="253"/>
      <c r="G45" s="253"/>
    </row>
    <row r="46" spans="1:7" x14ac:dyDescent="0.35">
      <c r="A46" s="254" t="s">
        <v>21</v>
      </c>
      <c r="B46" s="253"/>
      <c r="C46" s="253"/>
      <c r="D46" s="253"/>
      <c r="E46" s="253"/>
      <c r="F46" s="253"/>
      <c r="G46" s="253"/>
    </row>
    <row r="47" spans="1:7" x14ac:dyDescent="0.35">
      <c r="A47" s="304" t="s">
        <v>49</v>
      </c>
      <c r="B47" s="304"/>
      <c r="C47" s="304"/>
      <c r="D47" s="304"/>
      <c r="E47" s="304"/>
      <c r="F47" s="304"/>
      <c r="G47" s="304"/>
    </row>
    <row r="48" spans="1:7" x14ac:dyDescent="0.35">
      <c r="A48" s="304" t="s">
        <v>23</v>
      </c>
      <c r="B48" s="304"/>
      <c r="C48" s="304"/>
      <c r="D48" s="304"/>
      <c r="E48" s="304"/>
      <c r="F48" s="304"/>
      <c r="G48" s="304"/>
    </row>
    <row r="49" spans="1:7" x14ac:dyDescent="0.35">
      <c r="A49" s="304" t="s">
        <v>28</v>
      </c>
      <c r="B49" s="304"/>
      <c r="C49" s="304"/>
      <c r="D49" s="304"/>
      <c r="E49" s="304"/>
      <c r="F49" s="304"/>
      <c r="G49" s="304"/>
    </row>
    <row r="50" spans="1:7" x14ac:dyDescent="0.35">
      <c r="A50" s="304" t="s">
        <v>50</v>
      </c>
      <c r="B50" s="304"/>
      <c r="C50" s="304"/>
      <c r="D50" s="304"/>
      <c r="E50" s="304"/>
      <c r="F50" s="304"/>
      <c r="G50" s="304"/>
    </row>
    <row r="51" spans="1:7" x14ac:dyDescent="0.35">
      <c r="A51" s="304" t="s">
        <v>24</v>
      </c>
      <c r="B51" s="304"/>
      <c r="C51" s="304"/>
      <c r="D51" s="304"/>
      <c r="E51" s="304"/>
      <c r="F51" s="304"/>
      <c r="G51" s="304"/>
    </row>
    <row r="52" spans="1:7" x14ac:dyDescent="0.35">
      <c r="A52" s="305" t="s">
        <v>29</v>
      </c>
      <c r="B52" s="305"/>
      <c r="C52" s="305"/>
      <c r="D52" s="305"/>
      <c r="E52" s="305"/>
      <c r="F52" s="305"/>
      <c r="G52" s="305"/>
    </row>
    <row r="53" spans="1:7" x14ac:dyDescent="0.35">
      <c r="A53" s="304" t="s">
        <v>51</v>
      </c>
      <c r="B53" s="304"/>
      <c r="C53" s="304"/>
      <c r="D53" s="304"/>
      <c r="E53" s="304"/>
      <c r="F53" s="304"/>
      <c r="G53" s="304"/>
    </row>
    <row r="54" spans="1:7" x14ac:dyDescent="0.35">
      <c r="A54" s="304" t="s">
        <v>52</v>
      </c>
      <c r="B54" s="304"/>
      <c r="C54" s="304"/>
      <c r="D54" s="304"/>
      <c r="E54" s="304"/>
      <c r="F54" s="304"/>
      <c r="G54" s="304"/>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7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35BE5-A340-4E6E-BFF4-9BDEE38280ED}">
  <sheetPr codeName="Sheet12">
    <tabColor theme="4" tint="0.59999389629810485"/>
    <pageSetUpPr fitToPage="1"/>
  </sheetPr>
  <dimension ref="A1:G54"/>
  <sheetViews>
    <sheetView topLeftCell="A13" workbookViewId="0">
      <selection activeCell="I2" sqref="I2"/>
    </sheetView>
  </sheetViews>
  <sheetFormatPr defaultRowHeight="14.5" x14ac:dyDescent="0.35"/>
  <cols>
    <col min="1" max="1" width="8.7265625" style="192"/>
    <col min="2" max="2" width="41" style="192" customWidth="1"/>
    <col min="3" max="3" width="8.7265625" style="192"/>
    <col min="4" max="4" width="9.453125" style="192" bestFit="1" customWidth="1"/>
    <col min="5" max="16384" width="8.7265625" style="192"/>
  </cols>
  <sheetData>
    <row r="1" spans="1:7" ht="17.5" x14ac:dyDescent="0.35">
      <c r="A1" s="306" t="s">
        <v>71</v>
      </c>
      <c r="B1" s="306"/>
      <c r="C1" s="306"/>
      <c r="D1" s="306"/>
      <c r="E1" s="306"/>
      <c r="F1" s="306"/>
      <c r="G1" s="306"/>
    </row>
    <row r="2" spans="1:7" ht="42.5" thickBot="1" x14ac:dyDescent="0.4">
      <c r="A2" s="193" t="s">
        <v>4</v>
      </c>
      <c r="B2" s="194"/>
      <c r="C2" s="195" t="s">
        <v>5</v>
      </c>
      <c r="D2" s="195" t="s">
        <v>1</v>
      </c>
      <c r="E2" s="196" t="s">
        <v>11</v>
      </c>
      <c r="F2" s="195" t="s">
        <v>2</v>
      </c>
      <c r="G2" s="195" t="s">
        <v>3</v>
      </c>
    </row>
    <row r="3" spans="1:7" ht="15" thickBot="1" x14ac:dyDescent="0.4">
      <c r="A3" s="197" t="s">
        <v>17</v>
      </c>
      <c r="B3" s="198" t="s">
        <v>68</v>
      </c>
      <c r="C3" s="199"/>
      <c r="D3" s="200">
        <f>(D10-D9)*D13</f>
        <v>0</v>
      </c>
      <c r="E3" s="200">
        <f>(E10-E9)*E13</f>
        <v>0</v>
      </c>
      <c r="F3" s="200">
        <f>(F10-F9)*F13</f>
        <v>0</v>
      </c>
      <c r="G3" s="201">
        <f>(G10-G9)*G13</f>
        <v>0</v>
      </c>
    </row>
    <row r="4" spans="1:7" ht="15" customHeight="1" x14ac:dyDescent="0.35">
      <c r="A4" s="307"/>
      <c r="B4" s="202" t="s">
        <v>13</v>
      </c>
      <c r="C4" s="310" t="s">
        <v>6</v>
      </c>
      <c r="D4" s="203">
        <v>29</v>
      </c>
      <c r="E4" s="204"/>
      <c r="F4" s="203"/>
      <c r="G4" s="205"/>
    </row>
    <row r="5" spans="1:7" ht="15" customHeight="1" x14ac:dyDescent="0.35">
      <c r="A5" s="308"/>
      <c r="B5" s="206" t="s">
        <v>65</v>
      </c>
      <c r="C5" s="310"/>
      <c r="D5" s="207">
        <v>11583</v>
      </c>
      <c r="E5" s="207"/>
      <c r="F5" s="207"/>
      <c r="G5" s="208"/>
    </row>
    <row r="6" spans="1:7" ht="15" customHeight="1" x14ac:dyDescent="0.35">
      <c r="A6" s="308"/>
      <c r="B6" s="206" t="s">
        <v>66</v>
      </c>
      <c r="C6" s="310"/>
      <c r="D6" s="207">
        <v>11583</v>
      </c>
      <c r="E6" s="207">
        <f>E5+E7-E8</f>
        <v>0</v>
      </c>
      <c r="F6" s="207">
        <f>F5+F7-F8</f>
        <v>0</v>
      </c>
      <c r="G6" s="208">
        <f>G5+G7-G8</f>
        <v>0</v>
      </c>
    </row>
    <row r="7" spans="1:7" ht="15" customHeight="1" x14ac:dyDescent="0.35">
      <c r="A7" s="308"/>
      <c r="B7" s="209" t="s">
        <v>61</v>
      </c>
      <c r="C7" s="310"/>
      <c r="D7" s="207"/>
      <c r="E7" s="207"/>
      <c r="F7" s="207"/>
      <c r="G7" s="208"/>
    </row>
    <row r="8" spans="1:7" ht="15" customHeight="1" x14ac:dyDescent="0.35">
      <c r="A8" s="308"/>
      <c r="B8" s="209" t="s">
        <v>62</v>
      </c>
      <c r="C8" s="311"/>
      <c r="D8" s="207"/>
      <c r="E8" s="207"/>
      <c r="F8" s="207"/>
      <c r="G8" s="208"/>
    </row>
    <row r="9" spans="1:7" ht="15" customHeight="1" x14ac:dyDescent="0.35">
      <c r="A9" s="308"/>
      <c r="B9" s="206" t="s">
        <v>59</v>
      </c>
      <c r="C9" s="312" t="s">
        <v>8</v>
      </c>
      <c r="D9" s="207">
        <v>105401.7</v>
      </c>
      <c r="E9" s="207"/>
      <c r="F9" s="207"/>
      <c r="G9" s="208"/>
    </row>
    <row r="10" spans="1:7" ht="15" customHeight="1" x14ac:dyDescent="0.35">
      <c r="A10" s="308"/>
      <c r="B10" s="206" t="s">
        <v>67</v>
      </c>
      <c r="C10" s="313"/>
      <c r="D10" s="207">
        <f>D9+D11-D12</f>
        <v>105401.7</v>
      </c>
      <c r="E10" s="207">
        <f>E9+E11-E12</f>
        <v>0</v>
      </c>
      <c r="F10" s="207">
        <f>F9+F11-F12</f>
        <v>0</v>
      </c>
      <c r="G10" s="208">
        <f>G9+G11-G12</f>
        <v>0</v>
      </c>
    </row>
    <row r="11" spans="1:7" ht="15" customHeight="1" x14ac:dyDescent="0.35">
      <c r="A11" s="308"/>
      <c r="B11" s="210" t="s">
        <v>63</v>
      </c>
      <c r="C11" s="313"/>
      <c r="D11" s="207"/>
      <c r="E11" s="207"/>
      <c r="F11" s="207"/>
      <c r="G11" s="208"/>
    </row>
    <row r="12" spans="1:7" ht="15" customHeight="1" x14ac:dyDescent="0.35">
      <c r="A12" s="309"/>
      <c r="B12" s="210" t="s">
        <v>64</v>
      </c>
      <c r="C12" s="314"/>
      <c r="D12" s="207"/>
      <c r="E12" s="207"/>
      <c r="F12" s="207"/>
      <c r="G12" s="208"/>
    </row>
    <row r="13" spans="1:7" ht="15" customHeight="1" thickBot="1" x14ac:dyDescent="0.4">
      <c r="A13" s="211"/>
      <c r="B13" s="212" t="s">
        <v>60</v>
      </c>
      <c r="C13" s="213" t="s">
        <v>9</v>
      </c>
      <c r="D13" s="214">
        <v>1.5788</v>
      </c>
      <c r="E13" s="214"/>
      <c r="F13" s="214"/>
      <c r="G13" s="215"/>
    </row>
    <row r="14" spans="1:7" ht="15" customHeight="1" thickBot="1" x14ac:dyDescent="0.4">
      <c r="A14" s="216" t="s">
        <v>18</v>
      </c>
      <c r="B14" s="217" t="s">
        <v>58</v>
      </c>
      <c r="C14" s="218"/>
      <c r="D14" s="219">
        <f>SUM(D16*D23,D17*D24,D18*D25,D19*D26,D20*D27,D21*D28)</f>
        <v>1014.50728</v>
      </c>
      <c r="E14" s="219">
        <f>SUM(E16*E23,E17*E24,E18*E25,E19*E26,E20*E27,E21*E28)</f>
        <v>0</v>
      </c>
      <c r="F14" s="219">
        <f>SUM(F16*F23,F17*F24,F18*F25,F19*F26,F20*F27,F21*F28)</f>
        <v>0</v>
      </c>
      <c r="G14" s="220">
        <f>SUM(G16*G23,G17*G24,G18*G25,G19*G26,G20*G27,G21*G28)</f>
        <v>0</v>
      </c>
    </row>
    <row r="15" spans="1:7" ht="15" customHeight="1" x14ac:dyDescent="0.35">
      <c r="A15" s="315"/>
      <c r="B15" s="221" t="s">
        <v>56</v>
      </c>
      <c r="C15" s="318" t="s">
        <v>30</v>
      </c>
      <c r="D15" s="222"/>
      <c r="E15" s="222"/>
      <c r="F15" s="222"/>
      <c r="G15" s="223"/>
    </row>
    <row r="16" spans="1:7" ht="15" customHeight="1" x14ac:dyDescent="0.35">
      <c r="A16" s="316"/>
      <c r="B16" s="224" t="s">
        <v>0</v>
      </c>
      <c r="C16" s="318"/>
      <c r="D16" s="225">
        <v>32</v>
      </c>
      <c r="E16" s="225"/>
      <c r="F16" s="225"/>
      <c r="G16" s="226"/>
    </row>
    <row r="17" spans="1:7" ht="15" customHeight="1" x14ac:dyDescent="0.35">
      <c r="A17" s="316"/>
      <c r="B17" s="224" t="s">
        <v>14</v>
      </c>
      <c r="C17" s="318"/>
      <c r="D17" s="225">
        <v>600</v>
      </c>
      <c r="E17" s="225"/>
      <c r="F17" s="225"/>
      <c r="G17" s="226"/>
    </row>
    <row r="18" spans="1:7" ht="15" customHeight="1" x14ac:dyDescent="0.35">
      <c r="A18" s="316"/>
      <c r="B18" s="227" t="s">
        <v>20</v>
      </c>
      <c r="C18" s="318"/>
      <c r="D18" s="225">
        <v>298</v>
      </c>
      <c r="E18" s="225"/>
      <c r="F18" s="225"/>
      <c r="G18" s="226"/>
    </row>
    <row r="19" spans="1:7" ht="15" customHeight="1" x14ac:dyDescent="0.35">
      <c r="A19" s="316"/>
      <c r="B19" s="224" t="s">
        <v>12</v>
      </c>
      <c r="C19" s="318"/>
      <c r="D19" s="225">
        <v>30.5</v>
      </c>
      <c r="E19" s="225"/>
      <c r="F19" s="225"/>
      <c r="G19" s="226"/>
    </row>
    <row r="20" spans="1:7" ht="15" customHeight="1" x14ac:dyDescent="0.35">
      <c r="A20" s="316"/>
      <c r="B20" s="227" t="s">
        <v>26</v>
      </c>
      <c r="C20" s="318"/>
      <c r="D20" s="225"/>
      <c r="E20" s="225"/>
      <c r="F20" s="225"/>
      <c r="G20" s="226"/>
    </row>
    <row r="21" spans="1:7" ht="15" customHeight="1" thickBot="1" x14ac:dyDescent="0.4">
      <c r="A21" s="316"/>
      <c r="B21" s="228" t="s">
        <v>15</v>
      </c>
      <c r="C21" s="319"/>
      <c r="D21" s="229">
        <v>418</v>
      </c>
      <c r="E21" s="229"/>
      <c r="F21" s="229"/>
      <c r="G21" s="230"/>
    </row>
    <row r="22" spans="1:7" ht="15" customHeight="1" x14ac:dyDescent="0.35">
      <c r="A22" s="316"/>
      <c r="B22" s="231" t="s">
        <v>57</v>
      </c>
      <c r="C22" s="320" t="s">
        <v>43</v>
      </c>
      <c r="D22" s="232"/>
      <c r="E22" s="232"/>
      <c r="F22" s="232"/>
      <c r="G22" s="233"/>
    </row>
    <row r="23" spans="1:7" ht="15" customHeight="1" x14ac:dyDescent="0.35">
      <c r="A23" s="316"/>
      <c r="B23" s="224" t="s">
        <v>0</v>
      </c>
      <c r="C23" s="318"/>
      <c r="D23" s="225">
        <v>1.22</v>
      </c>
      <c r="E23" s="225"/>
      <c r="F23" s="225"/>
      <c r="G23" s="226"/>
    </row>
    <row r="24" spans="1:7" ht="15" customHeight="1" x14ac:dyDescent="0.35">
      <c r="A24" s="316"/>
      <c r="B24" s="224" t="s">
        <v>14</v>
      </c>
      <c r="C24" s="318"/>
      <c r="D24" s="225">
        <v>7.0000000000000007E-2</v>
      </c>
      <c r="E24" s="225"/>
      <c r="F24" s="225"/>
      <c r="G24" s="226"/>
    </row>
    <row r="25" spans="1:7" ht="15" customHeight="1" x14ac:dyDescent="0.35">
      <c r="A25" s="316"/>
      <c r="B25" s="227" t="s">
        <v>20</v>
      </c>
      <c r="C25" s="318"/>
      <c r="D25" s="225">
        <v>7.4389999999999998E-2</v>
      </c>
      <c r="E25" s="225"/>
      <c r="F25" s="225"/>
      <c r="G25" s="226"/>
    </row>
    <row r="26" spans="1:7" ht="15" customHeight="1" x14ac:dyDescent="0.35">
      <c r="A26" s="316"/>
      <c r="B26" s="227" t="s">
        <v>25</v>
      </c>
      <c r="C26" s="318"/>
      <c r="D26" s="225">
        <v>1.5767</v>
      </c>
      <c r="E26" s="225"/>
      <c r="F26" s="225"/>
      <c r="G26" s="226"/>
    </row>
    <row r="27" spans="1:7" ht="15" customHeight="1" x14ac:dyDescent="0.35">
      <c r="A27" s="316"/>
      <c r="B27" s="227" t="s">
        <v>27</v>
      </c>
      <c r="C27" s="318"/>
      <c r="D27" s="225"/>
      <c r="E27" s="225"/>
      <c r="F27" s="225"/>
      <c r="G27" s="226"/>
    </row>
    <row r="28" spans="1:7" ht="15" customHeight="1" thickBot="1" x14ac:dyDescent="0.4">
      <c r="A28" s="317"/>
      <c r="B28" s="228" t="s">
        <v>111</v>
      </c>
      <c r="C28" s="319"/>
      <c r="D28" s="229">
        <v>2.0650949999999999</v>
      </c>
      <c r="E28" s="229"/>
      <c r="F28" s="229"/>
      <c r="G28" s="230"/>
    </row>
    <row r="29" spans="1:7" ht="15" customHeight="1" x14ac:dyDescent="0.35">
      <c r="A29" s="234" t="s">
        <v>44</v>
      </c>
      <c r="B29" s="235" t="s">
        <v>70</v>
      </c>
      <c r="C29" s="236"/>
      <c r="D29" s="237">
        <f>((D32/D33)-(D30/D31))*D31</f>
        <v>-281.7007303006522</v>
      </c>
      <c r="E29" s="237"/>
      <c r="F29" s="237"/>
      <c r="G29" s="238"/>
    </row>
    <row r="30" spans="1:7" ht="15" customHeight="1" x14ac:dyDescent="0.35">
      <c r="A30" s="321"/>
      <c r="B30" s="239" t="s">
        <v>53</v>
      </c>
      <c r="C30" s="240" t="s">
        <v>47</v>
      </c>
      <c r="D30" s="241">
        <v>19742.25</v>
      </c>
      <c r="E30" s="242"/>
      <c r="F30" s="243"/>
      <c r="G30" s="244"/>
    </row>
    <row r="31" spans="1:7" ht="15" customHeight="1" x14ac:dyDescent="0.35">
      <c r="A31" s="322"/>
      <c r="B31" s="239" t="s">
        <v>69</v>
      </c>
      <c r="C31" s="240" t="s">
        <v>8</v>
      </c>
      <c r="D31" s="241">
        <v>105401.7</v>
      </c>
      <c r="E31" s="243"/>
      <c r="F31" s="243"/>
      <c r="G31" s="244"/>
    </row>
    <row r="32" spans="1:7" ht="15" customHeight="1" x14ac:dyDescent="0.35">
      <c r="A32" s="321"/>
      <c r="B32" s="239" t="s">
        <v>54</v>
      </c>
      <c r="C32" s="240" t="s">
        <v>47</v>
      </c>
      <c r="D32" s="241">
        <v>19477</v>
      </c>
      <c r="E32" s="243"/>
      <c r="F32" s="243"/>
      <c r="G32" s="244"/>
    </row>
    <row r="33" spans="1:7" ht="15" customHeight="1" thickBot="1" x14ac:dyDescent="0.4">
      <c r="A33" s="322"/>
      <c r="B33" s="245" t="s">
        <v>55</v>
      </c>
      <c r="C33" s="246" t="s">
        <v>8</v>
      </c>
      <c r="D33" s="247">
        <v>105490.8</v>
      </c>
      <c r="E33" s="248"/>
      <c r="F33" s="248"/>
      <c r="G33" s="249"/>
    </row>
    <row r="34" spans="1:7" x14ac:dyDescent="0.35">
      <c r="A34" s="250"/>
      <c r="B34" s="250"/>
      <c r="C34" s="250"/>
      <c r="D34" s="250"/>
      <c r="E34" s="250"/>
      <c r="F34" s="250"/>
      <c r="G34" s="250"/>
    </row>
    <row r="35" spans="1:7" x14ac:dyDescent="0.35">
      <c r="A35" s="250"/>
      <c r="B35" s="250"/>
      <c r="C35" s="250"/>
      <c r="D35" s="250"/>
      <c r="E35" s="250"/>
      <c r="F35" s="250"/>
      <c r="G35" s="250"/>
    </row>
    <row r="36" spans="1:7" ht="15" thickBot="1" x14ac:dyDescent="0.4">
      <c r="A36" s="250"/>
      <c r="B36" s="251" t="s">
        <v>72</v>
      </c>
      <c r="C36" s="252"/>
      <c r="D36" s="252"/>
      <c r="E36" s="252"/>
      <c r="F36" s="252"/>
      <c r="G36" s="252"/>
    </row>
    <row r="37" spans="1:7" ht="15" thickTop="1" x14ac:dyDescent="0.35">
      <c r="A37" s="250"/>
      <c r="B37" s="250"/>
      <c r="C37" s="250"/>
      <c r="D37" s="250"/>
      <c r="E37" s="250"/>
      <c r="F37" s="250"/>
      <c r="G37" s="250"/>
    </row>
    <row r="38" spans="1:7" x14ac:dyDescent="0.35">
      <c r="A38" s="250"/>
      <c r="B38" s="250"/>
      <c r="C38" s="250"/>
      <c r="D38" s="250"/>
      <c r="E38" s="250"/>
      <c r="F38" s="250"/>
      <c r="G38" s="250"/>
    </row>
    <row r="39" spans="1:7" x14ac:dyDescent="0.35">
      <c r="A39" s="250" t="s">
        <v>10</v>
      </c>
      <c r="B39" s="250"/>
      <c r="C39" s="250"/>
      <c r="D39" s="250"/>
      <c r="E39" s="250"/>
      <c r="F39" s="250"/>
      <c r="G39" s="250"/>
    </row>
    <row r="40" spans="1:7" x14ac:dyDescent="0.35">
      <c r="A40" s="304" t="s">
        <v>32</v>
      </c>
      <c r="B40" s="304"/>
      <c r="C40" s="304"/>
      <c r="D40" s="304"/>
      <c r="E40" s="304"/>
      <c r="F40" s="304"/>
      <c r="G40" s="304"/>
    </row>
    <row r="41" spans="1:7" x14ac:dyDescent="0.35">
      <c r="A41" s="253" t="s">
        <v>31</v>
      </c>
      <c r="B41" s="253"/>
      <c r="C41" s="253"/>
      <c r="D41" s="253"/>
      <c r="E41" s="253"/>
      <c r="F41" s="253"/>
      <c r="G41" s="253"/>
    </row>
    <row r="42" spans="1:7" x14ac:dyDescent="0.35">
      <c r="A42" s="323" t="s">
        <v>19</v>
      </c>
      <c r="B42" s="323"/>
      <c r="C42" s="323"/>
      <c r="D42" s="323"/>
      <c r="E42" s="323"/>
      <c r="F42" s="323"/>
      <c r="G42" s="323"/>
    </row>
    <row r="43" spans="1:7" x14ac:dyDescent="0.35">
      <c r="A43" s="304" t="s">
        <v>22</v>
      </c>
      <c r="B43" s="304"/>
      <c r="C43" s="304"/>
      <c r="D43" s="304"/>
      <c r="E43" s="304"/>
      <c r="F43" s="304"/>
      <c r="G43" s="304"/>
    </row>
    <row r="44" spans="1:7" x14ac:dyDescent="0.35">
      <c r="A44" s="304" t="s">
        <v>48</v>
      </c>
      <c r="B44" s="304"/>
      <c r="C44" s="304"/>
      <c r="D44" s="304"/>
      <c r="E44" s="304"/>
      <c r="F44" s="304"/>
      <c r="G44" s="304"/>
    </row>
    <row r="45" spans="1:7" x14ac:dyDescent="0.35">
      <c r="A45" s="253"/>
      <c r="B45" s="253"/>
      <c r="C45" s="253"/>
      <c r="D45" s="253"/>
      <c r="E45" s="253"/>
      <c r="F45" s="253"/>
      <c r="G45" s="253"/>
    </row>
    <row r="46" spans="1:7" x14ac:dyDescent="0.35">
      <c r="A46" s="254" t="s">
        <v>21</v>
      </c>
      <c r="B46" s="253"/>
      <c r="C46" s="253"/>
      <c r="D46" s="253"/>
      <c r="E46" s="253"/>
      <c r="F46" s="253"/>
      <c r="G46" s="253"/>
    </row>
    <row r="47" spans="1:7" x14ac:dyDescent="0.35">
      <c r="A47" s="304" t="s">
        <v>49</v>
      </c>
      <c r="B47" s="304"/>
      <c r="C47" s="304"/>
      <c r="D47" s="304"/>
      <c r="E47" s="304"/>
      <c r="F47" s="304"/>
      <c r="G47" s="304"/>
    </row>
    <row r="48" spans="1:7" x14ac:dyDescent="0.35">
      <c r="A48" s="304" t="s">
        <v>23</v>
      </c>
      <c r="B48" s="304"/>
      <c r="C48" s="304"/>
      <c r="D48" s="304"/>
      <c r="E48" s="304"/>
      <c r="F48" s="304"/>
      <c r="G48" s="304"/>
    </row>
    <row r="49" spans="1:7" x14ac:dyDescent="0.35">
      <c r="A49" s="304" t="s">
        <v>28</v>
      </c>
      <c r="B49" s="304"/>
      <c r="C49" s="304"/>
      <c r="D49" s="304"/>
      <c r="E49" s="304"/>
      <c r="F49" s="304"/>
      <c r="G49" s="304"/>
    </row>
    <row r="50" spans="1:7" x14ac:dyDescent="0.35">
      <c r="A50" s="304" t="s">
        <v>50</v>
      </c>
      <c r="B50" s="304"/>
      <c r="C50" s="304"/>
      <c r="D50" s="304"/>
      <c r="E50" s="304"/>
      <c r="F50" s="304"/>
      <c r="G50" s="304"/>
    </row>
    <row r="51" spans="1:7" x14ac:dyDescent="0.35">
      <c r="A51" s="304" t="s">
        <v>24</v>
      </c>
      <c r="B51" s="304"/>
      <c r="C51" s="304"/>
      <c r="D51" s="304"/>
      <c r="E51" s="304"/>
      <c r="F51" s="304"/>
      <c r="G51" s="304"/>
    </row>
    <row r="52" spans="1:7" x14ac:dyDescent="0.35">
      <c r="A52" s="305" t="s">
        <v>29</v>
      </c>
      <c r="B52" s="305"/>
      <c r="C52" s="305"/>
      <c r="D52" s="305"/>
      <c r="E52" s="305"/>
      <c r="F52" s="305"/>
      <c r="G52" s="305"/>
    </row>
    <row r="53" spans="1:7" x14ac:dyDescent="0.35">
      <c r="A53" s="304" t="s">
        <v>51</v>
      </c>
      <c r="B53" s="304"/>
      <c r="C53" s="304"/>
      <c r="D53" s="304"/>
      <c r="E53" s="304"/>
      <c r="F53" s="304"/>
      <c r="G53" s="304"/>
    </row>
    <row r="54" spans="1:7" x14ac:dyDescent="0.35">
      <c r="A54" s="304" t="s">
        <v>52</v>
      </c>
      <c r="B54" s="304"/>
      <c r="C54" s="304"/>
      <c r="D54" s="304"/>
      <c r="E54" s="304"/>
      <c r="F54" s="304"/>
      <c r="G54" s="304"/>
    </row>
  </sheetData>
  <mergeCells count="21">
    <mergeCell ref="A44:G44"/>
    <mergeCell ref="A1:G1"/>
    <mergeCell ref="A4:A12"/>
    <mergeCell ref="C4:C8"/>
    <mergeCell ref="C9:C12"/>
    <mergeCell ref="A15:A28"/>
    <mergeCell ref="C15:C21"/>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piemērs</vt:lpstr>
      <vt:lpstr>marts</vt:lpstr>
      <vt:lpstr>aprīlis</vt:lpstr>
      <vt:lpstr>maijs</vt:lpstr>
      <vt:lpstr>jūnijs</vt:lpstr>
      <vt:lpstr>jūlijs</vt:lpstr>
      <vt:lpstr>augusts</vt:lpstr>
      <vt:lpstr>septembris</vt:lpstr>
      <vt:lpstr>oktobris</vt:lpstr>
      <vt:lpstr>oktobris_prec</vt:lpstr>
      <vt:lpstr>novembris</vt:lpstr>
      <vt:lpstr>novembris_prec</vt:lpstr>
      <vt:lpstr>decembris</vt:lpstr>
      <vt:lpstr>01.2022</vt:lpstr>
      <vt:lpstr>02.2022</vt:lpstr>
      <vt:lpstr>PIVOT_apkopojums</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2021-08-06T08:34:06Z</cp:lastPrinted>
  <dcterms:created xsi:type="dcterms:W3CDTF">2021-03-26T09:43:50Z</dcterms:created>
  <dcterms:modified xsi:type="dcterms:W3CDTF">2022-05-16T08:07:37Z</dcterms:modified>
</cp:coreProperties>
</file>