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Q:\2021_gads_zaud.komp\Pilsētas_MK_protokollēmums_Covid_19\MK Protokollēmuma izpilde 2021_atskaites\VARAM_apkopojumi\III_2021.g.jūlijs_2022.g.febr\"/>
    </mc:Choice>
  </mc:AlternateContent>
  <xr:revisionPtr revIDLastSave="0" documentId="13_ncr:1_{8595A714-B550-4FFC-8A81-4B27FA9BEB0D}" xr6:coauthVersionLast="47" xr6:coauthVersionMax="47" xr10:uidLastSave="{00000000-0000-0000-0000-000000000000}"/>
  <bookViews>
    <workbookView xWindow="-110" yWindow="-110" windowWidth="19420" windowHeight="10420" firstSheet="7" activeTab="13" xr2:uid="{7EC9B69B-BD36-4D60-B55F-35F41D639EF9}"/>
  </bookViews>
  <sheets>
    <sheet name="marts" sheetId="2" state="hidden" r:id="rId1"/>
    <sheet name="aprīlis" sheetId="3" state="hidden" r:id="rId2"/>
    <sheet name="maijs" sheetId="4" state="hidden" r:id="rId3"/>
    <sheet name="jūnijs" sheetId="5" state="hidden" r:id="rId4"/>
    <sheet name="jūlijs" sheetId="9" r:id="rId5"/>
    <sheet name="augusts" sheetId="10" r:id="rId6"/>
    <sheet name="septembris" sheetId="11" state="hidden" r:id="rId7"/>
    <sheet name="septembris_prec" sheetId="14" r:id="rId8"/>
    <sheet name="oktobris" sheetId="12" r:id="rId9"/>
    <sheet name="novembris" sheetId="13" r:id="rId10"/>
    <sheet name="decembris" sheetId="15" r:id="rId11"/>
    <sheet name="janvāris" sheetId="20" r:id="rId12"/>
    <sheet name="februāris" sheetId="21" r:id="rId13"/>
    <sheet name="PIVOT_apkopojums" sheetId="19" r:id="rId14"/>
    <sheet name="PIVOT" sheetId="16" r:id="rId15"/>
  </sheets>
  <definedNames>
    <definedName name="_palopasteviewstyle" hidden="1">"White"</definedName>
    <definedName name="_xlnm.Print_Area" localSheetId="1">aprīlis!$A$1:$G$37</definedName>
    <definedName name="_xlnm.Print_Area" localSheetId="5">augusts!$A$1:$G$37</definedName>
    <definedName name="_xlnm.Print_Area" localSheetId="10">decembris!$A$1:$G$37</definedName>
    <definedName name="_xlnm.Print_Area" localSheetId="12">februāris!$A$1:$G$37</definedName>
    <definedName name="_xlnm.Print_Area" localSheetId="11">janvāris!$A$1:$G$37</definedName>
    <definedName name="_xlnm.Print_Area" localSheetId="4">jūlijs!$A$1:$G$37</definedName>
    <definedName name="_xlnm.Print_Area" localSheetId="3">jūnijs!$A$1:$G$37</definedName>
    <definedName name="_xlnm.Print_Area" localSheetId="2">maijs!$A$1:$G$37</definedName>
    <definedName name="_xlnm.Print_Area" localSheetId="0">marts!$A$1:$G$37</definedName>
    <definedName name="_xlnm.Print_Area" localSheetId="9">novembris!$A$1:$G$37</definedName>
    <definedName name="_xlnm.Print_Area" localSheetId="8">oktobris!$A$1:$G$37</definedName>
    <definedName name="_xlnm.Print_Area" localSheetId="6">septembris!$A$1:$G$37</definedName>
    <definedName name="_xlnm.Print_Area" localSheetId="7">septembris_prec!$A$1:$G$37</definedName>
  </definedNames>
  <calcPr calcId="181029"/>
  <pivotCaches>
    <pivotCache cacheId="112" r:id="rId1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J14" i="13" l="1"/>
  <c r="J23" i="13"/>
  <c r="J21" i="13"/>
  <c r="J20" i="13"/>
  <c r="J16" i="13"/>
  <c r="J14" i="12"/>
  <c r="J21" i="12"/>
  <c r="J20" i="12"/>
  <c r="J16" i="12"/>
  <c r="G33" i="21"/>
  <c r="F33" i="21"/>
  <c r="E33" i="21"/>
  <c r="D33" i="21"/>
  <c r="G14" i="21"/>
  <c r="F14" i="21"/>
  <c r="E14" i="21"/>
  <c r="D14" i="21"/>
  <c r="G10" i="21"/>
  <c r="F10" i="21"/>
  <c r="E10" i="21"/>
  <c r="D10" i="21"/>
  <c r="D3" i="21" s="1"/>
  <c r="G6" i="21"/>
  <c r="F6" i="21"/>
  <c r="E6" i="21"/>
  <c r="G3" i="21"/>
  <c r="F3" i="21"/>
  <c r="E3" i="21"/>
  <c r="J22" i="12" l="1"/>
  <c r="G33" i="20"/>
  <c r="F33" i="20"/>
  <c r="E33" i="20"/>
  <c r="D33" i="20"/>
  <c r="G14" i="20"/>
  <c r="F14" i="20"/>
  <c r="E14" i="20"/>
  <c r="D14" i="20"/>
  <c r="G10" i="20"/>
  <c r="G3" i="20" s="1"/>
  <c r="F10" i="20"/>
  <c r="E10" i="20"/>
  <c r="D10" i="20"/>
  <c r="D3" i="20" s="1"/>
  <c r="G6" i="20"/>
  <c r="F6" i="20"/>
  <c r="E6" i="20"/>
  <c r="F3" i="20"/>
  <c r="E3" i="20"/>
  <c r="G33" i="15"/>
  <c r="F33" i="15"/>
  <c r="E33" i="15"/>
  <c r="D33" i="15"/>
  <c r="G14" i="15"/>
  <c r="F14" i="15"/>
  <c r="E14" i="15"/>
  <c r="D14" i="15"/>
  <c r="G10" i="15"/>
  <c r="G3" i="15" s="1"/>
  <c r="F10" i="15"/>
  <c r="F3" i="15" s="1"/>
  <c r="E10" i="15"/>
  <c r="E3" i="15" s="1"/>
  <c r="D10" i="15"/>
  <c r="G6" i="15"/>
  <c r="F6" i="15"/>
  <c r="E6" i="15"/>
  <c r="D3" i="15"/>
  <c r="G33" i="14"/>
  <c r="F33" i="14"/>
  <c r="E33" i="14"/>
  <c r="D33" i="14"/>
  <c r="G14" i="14"/>
  <c r="F14" i="14"/>
  <c r="E14" i="14"/>
  <c r="D14" i="14"/>
  <c r="G10" i="14"/>
  <c r="G3" i="14" s="1"/>
  <c r="F10" i="14"/>
  <c r="E10" i="14"/>
  <c r="D10" i="14"/>
  <c r="D3" i="14" s="1"/>
  <c r="G6" i="14"/>
  <c r="F6" i="14"/>
  <c r="E6" i="14"/>
  <c r="F3" i="14"/>
  <c r="E3" i="14"/>
  <c r="G33" i="13" l="1"/>
  <c r="F33" i="13"/>
  <c r="E33" i="13"/>
  <c r="D33" i="13"/>
  <c r="G14" i="13"/>
  <c r="F14" i="13"/>
  <c r="E14" i="13"/>
  <c r="D14" i="13"/>
  <c r="G10" i="13"/>
  <c r="G3" i="13" s="1"/>
  <c r="F10" i="13"/>
  <c r="E10" i="13"/>
  <c r="D10" i="13"/>
  <c r="D3" i="13" s="1"/>
  <c r="G6" i="13"/>
  <c r="F6" i="13"/>
  <c r="E6" i="13"/>
  <c r="F3" i="13"/>
  <c r="E3" i="13"/>
  <c r="G33" i="12" l="1"/>
  <c r="F33" i="12"/>
  <c r="E33" i="12"/>
  <c r="D33" i="12"/>
  <c r="G14" i="12"/>
  <c r="F14" i="12"/>
  <c r="E14" i="12"/>
  <c r="D14" i="12"/>
  <c r="G10" i="12"/>
  <c r="G3" i="12" s="1"/>
  <c r="F10" i="12"/>
  <c r="E10" i="12"/>
  <c r="D10" i="12"/>
  <c r="D3" i="12" s="1"/>
  <c r="G6" i="12"/>
  <c r="F6" i="12"/>
  <c r="E6" i="12"/>
  <c r="F3" i="12"/>
  <c r="E3" i="12"/>
  <c r="G33" i="11" l="1"/>
  <c r="F33" i="11"/>
  <c r="E33" i="11"/>
  <c r="D33" i="11"/>
  <c r="G14" i="11"/>
  <c r="F14" i="11"/>
  <c r="E14" i="11"/>
  <c r="D14" i="11"/>
  <c r="G10" i="11"/>
  <c r="F10" i="11"/>
  <c r="E10" i="11"/>
  <c r="D10" i="11"/>
  <c r="D3" i="11" s="1"/>
  <c r="G6" i="11"/>
  <c r="F6" i="11"/>
  <c r="E6" i="11"/>
  <c r="G3" i="11"/>
  <c r="F3" i="11"/>
  <c r="E3" i="11"/>
  <c r="G33" i="10" l="1"/>
  <c r="F33" i="10"/>
  <c r="E33" i="10"/>
  <c r="D33" i="10"/>
  <c r="G14" i="10"/>
  <c r="F14" i="10"/>
  <c r="E14" i="10"/>
  <c r="D14" i="10"/>
  <c r="G10" i="10"/>
  <c r="G3" i="10" s="1"/>
  <c r="F10" i="10"/>
  <c r="E10" i="10"/>
  <c r="D10" i="10"/>
  <c r="D3" i="10" s="1"/>
  <c r="G6" i="10"/>
  <c r="F6" i="10"/>
  <c r="E6" i="10"/>
  <c r="F3" i="10"/>
  <c r="E3" i="10"/>
  <c r="G33" i="9" l="1"/>
  <c r="F33" i="9"/>
  <c r="E33" i="9"/>
  <c r="D33" i="9"/>
  <c r="G14" i="9"/>
  <c r="F14" i="9"/>
  <c r="E14" i="9"/>
  <c r="D14" i="9"/>
  <c r="G10" i="9"/>
  <c r="F10" i="9"/>
  <c r="E10" i="9"/>
  <c r="D10" i="9"/>
  <c r="G6" i="9"/>
  <c r="F6" i="9"/>
  <c r="E6" i="9"/>
  <c r="D6" i="9"/>
  <c r="G3" i="9"/>
  <c r="F3" i="9"/>
  <c r="E3" i="9"/>
  <c r="D3" i="9"/>
  <c r="G33" i="5" l="1"/>
  <c r="F33" i="5"/>
  <c r="E33" i="5"/>
  <c r="D33" i="5"/>
  <c r="G14" i="5"/>
  <c r="F14" i="5"/>
  <c r="E14" i="5"/>
  <c r="D14" i="5"/>
  <c r="G10" i="5"/>
  <c r="F10" i="5"/>
  <c r="E10" i="5"/>
  <c r="D10" i="5"/>
  <c r="J35" i="5" s="1"/>
  <c r="G6" i="5"/>
  <c r="F6" i="5"/>
  <c r="E6" i="5"/>
  <c r="D6" i="5"/>
  <c r="G3" i="5"/>
  <c r="F3" i="5"/>
  <c r="E3" i="5"/>
  <c r="D3" i="5"/>
  <c r="H35" i="3" l="1"/>
  <c r="H10" i="3"/>
  <c r="H35" i="5"/>
  <c r="H10" i="5"/>
  <c r="H36" i="3"/>
  <c r="H37" i="5"/>
  <c r="H34" i="3"/>
  <c r="H35" i="4"/>
  <c r="H10" i="4"/>
  <c r="H36" i="4"/>
  <c r="H37" i="4"/>
  <c r="H36" i="5"/>
  <c r="H13" i="5"/>
  <c r="H13" i="2"/>
  <c r="H34" i="4"/>
  <c r="H36" i="2"/>
  <c r="H13" i="3"/>
  <c r="H34" i="5"/>
  <c r="H37" i="2"/>
  <c r="H34" i="2"/>
  <c r="H13" i="4"/>
  <c r="H37" i="3"/>
  <c r="G33" i="4"/>
  <c r="F33" i="4"/>
  <c r="E33" i="4"/>
  <c r="D33" i="4"/>
  <c r="G14" i="4"/>
  <c r="F14" i="4"/>
  <c r="E14" i="4"/>
  <c r="D14" i="4"/>
  <c r="G10" i="4"/>
  <c r="G3" i="4" s="1"/>
  <c r="F10" i="4"/>
  <c r="E10" i="4"/>
  <c r="D10" i="4"/>
  <c r="G6" i="4"/>
  <c r="F6" i="4"/>
  <c r="E6" i="4"/>
  <c r="D6" i="4"/>
  <c r="F3" i="4"/>
  <c r="E3" i="4"/>
  <c r="D3" i="4"/>
  <c r="H10" i="2" l="1"/>
  <c r="H35" i="2"/>
  <c r="G33" i="3"/>
  <c r="F33" i="3"/>
  <c r="E33" i="3"/>
  <c r="D33" i="3"/>
  <c r="G14" i="3"/>
  <c r="F14" i="3"/>
  <c r="E14" i="3"/>
  <c r="D14" i="3"/>
  <c r="G10" i="3"/>
  <c r="F10" i="3"/>
  <c r="E10" i="3"/>
  <c r="D10" i="3"/>
  <c r="I35" i="3" s="1"/>
  <c r="G6" i="3"/>
  <c r="F6" i="3"/>
  <c r="E6" i="3"/>
  <c r="D6" i="3"/>
  <c r="G3" i="3"/>
  <c r="F3" i="3"/>
  <c r="E3" i="3"/>
  <c r="D3" i="3"/>
  <c r="D14" i="2" l="1"/>
  <c r="D10" i="2" l="1"/>
  <c r="I35" i="2" s="1"/>
  <c r="G33" i="2"/>
  <c r="F33" i="2"/>
  <c r="E33" i="2"/>
  <c r="D33" i="2"/>
  <c r="E14" i="2"/>
  <c r="F14" i="2"/>
  <c r="G14" i="2"/>
  <c r="E10" i="2"/>
  <c r="E3" i="2" s="1"/>
  <c r="F10" i="2"/>
  <c r="F3" i="2" s="1"/>
  <c r="G10" i="2"/>
  <c r="G3" i="2" s="1"/>
  <c r="E6" i="2"/>
  <c r="F6" i="2"/>
  <c r="G6" i="2"/>
  <c r="D6" i="2" l="1"/>
  <c r="D3" i="2" l="1"/>
</calcChain>
</file>

<file path=xl/sharedStrings.xml><?xml version="1.0" encoding="utf-8"?>
<sst xmlns="http://schemas.openxmlformats.org/spreadsheetml/2006/main" count="3073" uniqueCount="165">
  <si>
    <t>Dezinfekcijas līdzekļi</t>
  </si>
  <si>
    <t>Autobusi</t>
  </si>
  <si>
    <t>Tramvaji</t>
  </si>
  <si>
    <t>Trolejbusi</t>
  </si>
  <si>
    <t xml:space="preserve">Periods </t>
  </si>
  <si>
    <t xml:space="preserve">Vienības </t>
  </si>
  <si>
    <t>skaits</t>
  </si>
  <si>
    <t>09.03.2021.- 31.03.2021.</t>
  </si>
  <si>
    <t>km</t>
  </si>
  <si>
    <t>EUR/km</t>
  </si>
  <si>
    <t>Informāciju aizpilda katra pašvaldība par pārvadājumu veidiem, kādi ir noteikti attiecīgā pilsētā</t>
  </si>
  <si>
    <t>Minibusi (ekspresbusi)</t>
  </si>
  <si>
    <t xml:space="preserve">Iesaistīto transportlīdzekļu vienības </t>
  </si>
  <si>
    <t>Sejas maskas</t>
  </si>
  <si>
    <t>Citi izdevumi (norādīt kādi)</t>
  </si>
  <si>
    <t>01.03.2021.-31.03.2021.</t>
  </si>
  <si>
    <t>1.SADAĻA</t>
  </si>
  <si>
    <t>2.SADAĻA</t>
  </si>
  <si>
    <t>1.SADAĻĀ tiek aprēķināti faktiskie izdevumi, kas radušies saistībā ar atcelto reisu vai/un papildu reisu nodrošināšanu sakarā ar pakalpojuma apjoma ierobežošanu un 50% pasažieru piepildījuma noteikšanu</t>
  </si>
  <si>
    <t xml:space="preserve">Sociālā distancēšanās sabiedriskā transportā </t>
  </si>
  <si>
    <t>Paskaidrojumi</t>
  </si>
  <si>
    <t xml:space="preserve">2.SADAĻĀ nosakāmi kopējie izdevumi par Covid-19 infekcijas ierobežošanas pasākumiem, kas izpildāmi atbilstoši MK 09.06.2020. noteikumiem Nr.360; MK 06.11.2020. rīkojumam Nr.655 </t>
  </si>
  <si>
    <r>
      <rPr>
        <u/>
        <sz val="11"/>
        <rFont val="Times New Roman"/>
        <family val="1"/>
        <charset val="186"/>
      </rPr>
      <t>Dezinfekcijas līdzekļi</t>
    </r>
    <r>
      <rPr>
        <sz val="11"/>
        <rFont val="Times New Roman"/>
        <family val="1"/>
        <charset val="186"/>
      </rPr>
      <t xml:space="preserve"> - roku higiēnai  šķidrās ziepes un roku susināšanas līdzekļi vai spirtu saturoši roku dezinfekcijas līdzekļi (kas satur vismaz 70 % etanola) - MK noteikumu Nr.360 7.1.punkts</t>
    </r>
  </si>
  <si>
    <r>
      <rPr>
        <u/>
        <sz val="11"/>
        <rFont val="Times New Roman"/>
        <family val="1"/>
        <charset val="186"/>
      </rPr>
      <t>Transportlīdzekļu dezinfekcija</t>
    </r>
    <r>
      <rPr>
        <sz val="11"/>
        <rFont val="Times New Roman"/>
        <family val="1"/>
        <charset val="186"/>
      </rPr>
      <t xml:space="preserve"> -  regulāra saimnieciskā vai publiskā pakalpojuma nodrošināšanai izmantotā transportlīdzekļa salona un kabīnes virsmu dezinfekcija - MK noteikumu Nr.360 7.5.punkts</t>
    </r>
  </si>
  <si>
    <t>Transportlīdzekļu dezinfekcija, to starpā darba spēka izmaksas</t>
  </si>
  <si>
    <t>Transportlīdzekļu papildu mazgāšana</t>
  </si>
  <si>
    <t>Transportlīdzekļu papildu mazgāšana, to starpā darba spēka izmaksas</t>
  </si>
  <si>
    <r>
      <rPr>
        <u/>
        <sz val="11"/>
        <rFont val="Times New Roman"/>
        <family val="1"/>
        <charset val="186"/>
      </rPr>
      <t>Sejas maskas</t>
    </r>
    <r>
      <rPr>
        <sz val="11"/>
        <rFont val="Times New Roman"/>
        <family val="1"/>
        <charset val="186"/>
      </rPr>
      <t xml:space="preserve"> - sabiedriskajā transportlīdzeklī, ar kuru veic pasažieru komercpārvadājumus, transportlīdzekļa vadītāji, kuri nav atdalīti ar fizisku barjeru no pasažieriem, kā arī pasažieri, lieto mutes un deguna aizsegus - MK noteikumu Nr.360 6.3.</t>
    </r>
    <r>
      <rPr>
        <vertAlign val="superscript"/>
        <sz val="11"/>
        <rFont val="Times New Roman"/>
        <family val="1"/>
        <charset val="186"/>
      </rPr>
      <t>1</t>
    </r>
    <r>
      <rPr>
        <sz val="11"/>
        <rFont val="Times New Roman"/>
        <family val="1"/>
        <charset val="186"/>
      </rPr>
      <t>punkts</t>
    </r>
  </si>
  <si>
    <r>
      <rPr>
        <u/>
        <sz val="11"/>
        <rFont val="Times New Roman"/>
        <family val="1"/>
        <charset val="186"/>
      </rPr>
      <t xml:space="preserve">Transportlīdzekļu papildu mazgāšana </t>
    </r>
    <r>
      <rPr>
        <sz val="11"/>
        <rFont val="Times New Roman"/>
        <family val="1"/>
        <charset val="186"/>
      </rPr>
      <t>- veic regulāru telpu un virsmu, tai skaitā inventāra un darba aprīkojuma, tīrīšanu un dezinfekciju, īpašu uzmanību pievēršot virsmām un priekšmetiem, ar kuriem cilvēki bieži saskaras (piemēram, durvju rokturi, galdu virsmas, krēslu roku balsti, virsmas tualetēs, krāni) - MK noteikumu Nr.360 7.4.punkts.</t>
    </r>
  </si>
  <si>
    <t xml:space="preserve">skaits (jānorāda atbilstoša mērvienība gab., litri, reižu skaits, darba stundas u.c.) </t>
  </si>
  <si>
    <t xml:space="preserve">Pašvaldībai ir pienākums pārliecināties par izmaksu pamatotību, to apjomu vai attiecināto apmēru. </t>
  </si>
  <si>
    <t>Tabulā iekļauj norādītajā laika periodā radušās pamatotās izmaksas, kas attiecināmas uz sabiedriskā transporta pakalpojuma izpildē noteiktajiem drošības pasākumiem Covid-19 infekcijas izplatības ierobežošanai.</t>
  </si>
  <si>
    <t>to starpā uzlīmes</t>
  </si>
  <si>
    <t>to starpā norobežojošā lenta</t>
  </si>
  <si>
    <t>EUR/vien bez PVN</t>
  </si>
  <si>
    <t>3.SADAĻA</t>
  </si>
  <si>
    <t>09.03.2021.-31.03.2021.</t>
  </si>
  <si>
    <t>09.03.2019.-31.03.2019.</t>
  </si>
  <si>
    <t>EUR bez PVN</t>
  </si>
  <si>
    <t>3.SADAĻĀ nosakāma kopējā ietekme uz ieņēmumu apgrozījumu, ko radījusi Covid-19 infekcijas apkarošanā radītā iedzīvotāju mobilitātes ierobežošana, pakalpojuma apjoma ierobežošana, kā arī citi ārkārtējās situācijas laikā un pēc tās noteiktie ierobežojumi atsevišķām nozarēm</t>
  </si>
  <si>
    <r>
      <rPr>
        <u/>
        <sz val="11"/>
        <rFont val="Times New Roman"/>
        <family val="1"/>
        <charset val="186"/>
      </rPr>
      <t>1 km pašizmaksa</t>
    </r>
    <r>
      <rPr>
        <sz val="11"/>
        <rFont val="Times New Roman"/>
        <family val="1"/>
        <charset val="186"/>
      </rPr>
      <t xml:space="preserve"> - atbilstoši MK 28.07.2015. noteikumu Nr.435 3.pielikumā norādītās izmaksas, izņemot šajā tabulā 2.sadaļas izmaksas par Covid-19 pandēmijas ierobežošanas pasākumiem, dalītas ar faktisko nobraukumu</t>
    </r>
  </si>
  <si>
    <r>
      <rPr>
        <u/>
        <sz val="11"/>
        <rFont val="Times New Roman"/>
        <family val="1"/>
        <charset val="186"/>
      </rPr>
      <t>Sociālā distancēšanās sabiedriskā transportā</t>
    </r>
    <r>
      <rPr>
        <sz val="11"/>
        <rFont val="Times New Roman"/>
        <family val="1"/>
        <charset val="186"/>
      </rPr>
      <t xml:space="preserve"> - sabiedriskā transporta pārvadātājam organizēt iekāpšanu un izkāpšanu tā, lai pasažieru skaits transportīdzeklī nepārsniedz 50 % no tā ietilpības. Ja transportlīdzeklī tā specifikas dēļ nav iespējams kontrolēt pasažieru iekāpšanu un izkāpšanu, transportlīdzeklī tiek marķētas sēdvietas, nodrošinot distancēšanās prasību ievērošanu - MK rīkojuma Nr.655 5.42.punkts. Ar minētajām izmaksām saprot sēdvietu marķēšanu, dažādu tam nepieciešamo materiālu izmaksas, piktogrammu vai informācijas izvietošanu. </t>
    </r>
  </si>
  <si>
    <r>
      <rPr>
        <u/>
        <sz val="11"/>
        <rFont val="Times New Roman"/>
        <family val="1"/>
        <charset val="186"/>
      </rPr>
      <t>Citi izdevumi</t>
    </r>
    <r>
      <rPr>
        <sz val="11"/>
        <rFont val="Times New Roman"/>
        <family val="1"/>
        <charset val="186"/>
      </rPr>
      <t xml:space="preserve"> - minētajā rindā norādāmas pamatotās izmaksas, kas nepieciešamas Covid-19 infekcijas izplatības ierobežošanai, to starpā var būt citi materiāli, piemēram, cimdi, mitrās salvetes, atbilstoši MK noteikumu Nr.360 5.punktā noteiktās informācijas izplatīšanas izmaksas, u.c. izmaksas.</t>
    </r>
  </si>
  <si>
    <r>
      <rPr>
        <u/>
        <sz val="11"/>
        <rFont val="Times New Roman"/>
        <family val="1"/>
        <charset val="186"/>
      </rPr>
      <t>No pasažieriem, t.sk., personām, kurām noteikti pašvaldības noteiktie braukšanas maksas atvieglojumi, saņemtie ieņēmumi</t>
    </r>
    <r>
      <rPr>
        <sz val="11"/>
        <rFont val="Times New Roman"/>
        <family val="1"/>
        <charset val="186"/>
      </rPr>
      <t xml:space="preserve"> - norāda ieņēmumi no pārdotajām biļetēm un abonementa biļetēm, kurus pārvadātājs saņem no pasažiera. Norāda arī ieņēmumu daļu, ko maksā pasažieris, ja tam pašvaldība ir noteikusi braukšanas maksas atvieglojumus. </t>
    </r>
  </si>
  <si>
    <t xml:space="preserve">(A) No pasažieriem, t.sk., personām, kurām noteikti pašvaldības noteiktie braukšanas maksas atvieglojumi, saņemtie ieņēmumi par sniegto sabiedriskā transporta pakalpojumu </t>
  </si>
  <si>
    <t xml:space="preserve">(C) No pasažieriem, t.sk., personām, kurām noteikti pašvaldības noteiktie braukšanas maksas atvieglojumi, saņemtie ieņēmumi par sniegto sabiedriskā transporta pakalpojumu </t>
  </si>
  <si>
    <t xml:space="preserve">(D) Faktiskais nobraukums </t>
  </si>
  <si>
    <t xml:space="preserve">(Z) Pakalpojumi, pasākumi un materiāli Covid-19 pandēmijas ierobežošanai </t>
  </si>
  <si>
    <t xml:space="preserve">(K) Faktiskās izmaksas Covid-19 pandēmijas ierobežošanai, t.sk. </t>
  </si>
  <si>
    <t>KOPSUMMA (1 vienības cenas reizinājums ar preču/pakalpojumu skaitu; summa ( K x Z))</t>
  </si>
  <si>
    <t xml:space="preserve">(P) Plānotais nobraukums </t>
  </si>
  <si>
    <t xml:space="preserve">(Izm) 1 km pašizmaksa </t>
  </si>
  <si>
    <t>to starpā papildu reisi (RP)</t>
  </si>
  <si>
    <t>to starpā atceltie reisi (RA)</t>
  </si>
  <si>
    <t>to starpā papildu reisos veiktais nobraukums (NP)</t>
  </si>
  <si>
    <t>to starpā atcelto reisu nobraukums (NA)</t>
  </si>
  <si>
    <t>(S) Plānotais reisu skaits</t>
  </si>
  <si>
    <t xml:space="preserve">(R) Faktiskais reisu skaits (S + RP-RA) </t>
  </si>
  <si>
    <t>(N) Faktiskais nobraukums (P + NP-NA)</t>
  </si>
  <si>
    <t>KOPSUMMA ((N - P) x Izm)</t>
  </si>
  <si>
    <t xml:space="preserve">(N) Faktiskais nobraukums </t>
  </si>
  <si>
    <t>KOPSUMMA ((C/D-A/N) x N)</t>
  </si>
  <si>
    <r>
      <t xml:space="preserve">Pašvaldības atbildīgās personas vārds, uzvārds, kontaktinformācija un paraksts </t>
    </r>
    <r>
      <rPr>
        <sz val="11"/>
        <color theme="0" tint="-0.499984740745262"/>
        <rFont val="Times New Roman"/>
        <family val="1"/>
        <charset val="186"/>
      </rPr>
      <t>(ja dokuments nav parakstīts ar elektroniski)</t>
    </r>
  </si>
  <si>
    <t>to starpā uzlīmes (gab)</t>
  </si>
  <si>
    <t>Dezinfekcijas līdzekļi (gab)</t>
  </si>
  <si>
    <t>Sejas maskas (gab)</t>
  </si>
  <si>
    <t>to starpā norobežojošā lenta (gab)</t>
  </si>
  <si>
    <t>Transportlīdzekļu dezinfekcija (reizes)</t>
  </si>
  <si>
    <r>
      <rPr>
        <b/>
        <u/>
        <sz val="14"/>
        <color theme="1"/>
        <rFont val="Times New Roman"/>
        <family val="1"/>
      </rPr>
      <t>PRECIZĒTAIS</t>
    </r>
    <r>
      <rPr>
        <b/>
        <sz val="14"/>
        <color theme="1"/>
        <rFont val="Times New Roman"/>
        <family val="1"/>
      </rPr>
      <t xml:space="preserve"> p</t>
    </r>
    <r>
      <rPr>
        <b/>
        <sz val="14"/>
        <color theme="1"/>
        <rFont val="Times New Roman"/>
        <family val="1"/>
        <charset val="186"/>
      </rPr>
      <t xml:space="preserve">ārskata par sabiedriskā transporta pakalpojumos radītajiem izdevumiem un zaudējumiem 
sakarā ar noteiktajiem ierobežojumiem </t>
    </r>
  </si>
  <si>
    <r>
      <rPr>
        <b/>
        <u/>
        <sz val="14"/>
        <color theme="1"/>
        <rFont val="Times New Roman"/>
        <family val="1"/>
      </rPr>
      <t>PRECIZĒTAIS</t>
    </r>
    <r>
      <rPr>
        <b/>
        <sz val="14"/>
        <color theme="1"/>
        <rFont val="Times New Roman"/>
        <family val="1"/>
      </rPr>
      <t xml:space="preserve"> p</t>
    </r>
    <r>
      <rPr>
        <b/>
        <sz val="14"/>
        <color theme="1"/>
        <rFont val="Times New Roman"/>
        <family val="1"/>
        <charset val="186"/>
      </rPr>
      <t xml:space="preserve">ārskats par sabiedriskā transporta pakalpojumos radītajiem izdevumiem un zaudējumiem
sakarā ar noteiktajiem ierobežojumiem </t>
    </r>
  </si>
  <si>
    <t>01.04.2021.-30.04.2021.</t>
  </si>
  <si>
    <t>01.04.2019.-30.04.2019.</t>
  </si>
  <si>
    <t>.</t>
  </si>
  <si>
    <r>
      <rPr>
        <b/>
        <u/>
        <sz val="14"/>
        <color theme="1"/>
        <rFont val="Times New Roman"/>
        <family val="1"/>
      </rPr>
      <t>PRECIZĒTAIS</t>
    </r>
    <r>
      <rPr>
        <b/>
        <sz val="14"/>
        <color theme="1"/>
        <rFont val="Times New Roman"/>
        <family val="1"/>
        <charset val="186"/>
      </rPr>
      <t xml:space="preserve"> pārskats par sabiedriskā transporta pakalpojumos radītajiem izdevumiem un zaudējumiem
sakarā ar noteiktajiem ierobežojumiem </t>
    </r>
  </si>
  <si>
    <t>01.05.2021.-31.05.2021.</t>
  </si>
  <si>
    <t>01.05.2021.-31.05.2021</t>
  </si>
  <si>
    <t>01.05.2019.-31.05.2019.</t>
  </si>
  <si>
    <t xml:space="preserve">Pārskats par sabiedriskā transporta pakalpojumos radītajiem izdevumiem un zaudējumiem
sakarā ar noteiktajiem ierobežojumiem </t>
  </si>
  <si>
    <t>01.06.2021.-30.06.2021.</t>
  </si>
  <si>
    <t>01.06.2019.-30.06.2019.</t>
  </si>
  <si>
    <t>Rādītājs</t>
  </si>
  <si>
    <t>Vērtība</t>
  </si>
  <si>
    <t>Pārvadājumu veids</t>
  </si>
  <si>
    <t>Pilsēta</t>
  </si>
  <si>
    <t>1. Faktiskie izdevumi, kas radušies saistībā ar reisu atcelšanu vai papild reisu nodrošināšanu - KOPSUMMA ((N - P) x Izm)</t>
  </si>
  <si>
    <t>Autobuss</t>
  </si>
  <si>
    <t>2. Kopējie izdevumi par Covid-19 infekcijas ierobežošanas pasākumiem - KOPSUMMA (1 vienības cenas reizinājums ar preču/pakalpojumu skaitu; summa ( K x Z))</t>
  </si>
  <si>
    <t>3. Kopējā ietekme uz ieņēmumu apgrozījumu - KOPSUMMA ((C/D-A/N) x N)</t>
  </si>
  <si>
    <t>(A) No pasažieriem, t.sk., personām, kurām noteikti pašvaldības noteiktie braukšanas maksas atvieglojumi, saņemtie ieņēmumi par sniegto sabiedriskā transporta pakalpojumu - 09.03.2021.-31.03.2021.</t>
  </si>
  <si>
    <t>(N) Faktiskais nobraukums - 09.03.2021.-31.03.2021.</t>
  </si>
  <si>
    <t>(C) No pasažieriem, t.sk., personām, kurām noteikti pašvaldības noteiktie braukšanas maksas atvieglojumi, saņemtie ieņēmumi par sniegto sabiedriskā transporta pakalpojumu - 09.03.2019.-31.03.2019.</t>
  </si>
  <si>
    <t>(D) Faktiskais nobraukums - 09.03.2019.-31.03.2019.</t>
  </si>
  <si>
    <t>Aprīlis</t>
  </si>
  <si>
    <t>(A) No pasažieriem, t.sk., personām, kurām noteikti pašvaldības noteiktie braukšanas maksas atvieglojumi, saņemtie ieņēmumi par sniegto sabiedriskā transporta pakalpojumu - 01.04.2021.-30.04.2021.</t>
  </si>
  <si>
    <t>(N) Faktiskais nobraukums - 01.04.2021.-30.04.2021.</t>
  </si>
  <si>
    <t>(C) No pasažieriem, t.sk., personām, kurām noteikti pašvaldības noteiktie braukšanas maksas atvieglojumi, saņemtie ieņēmumi par sniegto sabiedriskā transporta pakalpojumu - 01.04.2019.-30.04.2019.</t>
  </si>
  <si>
    <t>(D) Faktiskais nobraukums - 01.04.2019.-30.04.2019.</t>
  </si>
  <si>
    <t>Maijs</t>
  </si>
  <si>
    <t>(A) No pasažieriem, t.sk., personām, kurām noteikti pašvaldības noteiktie braukšanas maksas atvieglojumi, saņemtie ieņēmumi par sniegto sabiedriskā transporta pakalpojumu - 01.05.2021.-31.05.2021.</t>
  </si>
  <si>
    <t>(N) Faktiskais nobraukums - 01.05.2021.-31.05.2021.</t>
  </si>
  <si>
    <t>(C) No pasažieriem, t.sk., personām, kurām noteikti pašvaldības noteiktie braukšanas maksas atvieglojumi, saņemtie ieņēmumi par sniegto sabiedriskā transporta pakalpojumu - 01.05.2019.-31.05.2019.</t>
  </si>
  <si>
    <t>(D) Faktiskais nobraukums - 01.05.2019.-31.05.2019.</t>
  </si>
  <si>
    <t>Jūnijs</t>
  </si>
  <si>
    <t>(A) No pasažieriem, t.sk., personām, kurām noteikti pašvaldības noteiktie braukšanas maksas atvieglojumi, saņemtie ieņēmumi par sniegto sabiedriskā transporta pakalpojumu - 01.06.2021.-30.06.2021.</t>
  </si>
  <si>
    <t>(N) Faktiskais nobraukums - 01.06.2021.-30.06.2021.</t>
  </si>
  <si>
    <t>(C) No pasažieriem, t.sk., personām, kurām noteikti pašvaldības noteiktie braukšanas maksas atvieglojumi, saņemtie ieņēmumi par sniegto sabiedriskā transporta pakalpojumu - 01.06.2019.-30.06.2019.</t>
  </si>
  <si>
    <t>(D) Faktiskais nobraukums - 01.06.2019.-30.06.2019.</t>
  </si>
  <si>
    <t>Valmiera</t>
  </si>
  <si>
    <t>Row Labels</t>
  </si>
  <si>
    <t>Grand Total</t>
  </si>
  <si>
    <t>Sum of Vērtība</t>
  </si>
  <si>
    <t>Column Labels</t>
  </si>
  <si>
    <t>01.07.2021.-31.07.2021.</t>
  </si>
  <si>
    <t>01.07.2019.-31.07.2019.</t>
  </si>
  <si>
    <t>01.08.2021.-31.08.2021.</t>
  </si>
  <si>
    <t>01.08.2019.-31.08.2019.</t>
  </si>
  <si>
    <t>01.09.2021.-30.09.2021.</t>
  </si>
  <si>
    <t>01.09.2019.-30.09.2019.</t>
  </si>
  <si>
    <t>01.10.2021.-31.10.2021.</t>
  </si>
  <si>
    <t>Citi izdevumi (COVID testi)</t>
  </si>
  <si>
    <t>01.10.2019.-31.10.2019.</t>
  </si>
  <si>
    <t>01.11.2021.-30.11.2021.</t>
  </si>
  <si>
    <t>01.11.2019.-30.11.2019.</t>
  </si>
  <si>
    <t>01.12.2021.-31.12.2021.</t>
  </si>
  <si>
    <t>01.12.2019.-31.12.2019.</t>
  </si>
  <si>
    <t>Jūlijs</t>
  </si>
  <si>
    <t>(A) No pasažieriem, t.sk., personām, kurām noteikti pašvaldības noteiktie braukšanas maksas atvieglojumi, saņemtie ieņēmumi par sniegto sabiedriskā transporta pakalpojumu - 01.07.2021.-31.07.2021.</t>
  </si>
  <si>
    <t>(N) Faktiskais nobraukums - 01.07.2021.-31.07.2021.</t>
  </si>
  <si>
    <t>(C) No pasažieriem, t.sk., personām, kurām noteikti pašvaldības noteiktie braukšanas maksas atvieglojumi, saņemtie ieņēmumi par sniegto sabiedriskā transporta pakalpojumu - 01.07.2019.-31.07.2019.</t>
  </si>
  <si>
    <t>(D) Faktiskais nobraukums - 01.07.2019.-31.07.2019.</t>
  </si>
  <si>
    <t>Augusts</t>
  </si>
  <si>
    <t>(A) No pasažieriem, t.sk., personām, kurām noteikti pašvaldības noteiktie braukšanas maksas atvieglojumi, saņemtie ieņēmumi par sniegto sabiedriskā transporta pakalpojumu - 01.08.2021.-31.08.2021.</t>
  </si>
  <si>
    <t>(N) Faktiskais nobraukums - 01.08.2021.-31.08.2021.</t>
  </si>
  <si>
    <t>(C) No pasažieriem, t.sk., personām, kurām noteikti pašvaldības noteiktie braukšanas maksas atvieglojumi, saņemtie ieņēmumi par sniegto sabiedriskā transporta pakalpojumu - 01.08.2019.-31.08.2019.</t>
  </si>
  <si>
    <t>(D) Faktiskais nobraukums - 01.08.2019.-31.08.2019.</t>
  </si>
  <si>
    <t>Septembris</t>
  </si>
  <si>
    <t>(A) No pasažieriem, t.sk., personām, kurām noteikti pašvaldības noteiktie braukšanas maksas atvieglojumi, saņemtie ieņēmumi par sniegto sabiedriskā transporta pakalpojumu - 01.09.2021.-30.09.2021.</t>
  </si>
  <si>
    <t>(N) Faktiskais nobraukums - 01.09.2021.-30.09.2021.</t>
  </si>
  <si>
    <t>(C) No pasažieriem, t.sk., personām, kurām noteikti pašvaldības noteiktie braukšanas maksas atvieglojumi, saņemtie ieņēmumi par sniegto sabiedriskā transporta pakalpojumu - 01.09.2019.-30.09.2019.</t>
  </si>
  <si>
    <t>(D) Faktiskais nobraukums - 01.09.2019.-30.09.2019.</t>
  </si>
  <si>
    <t>Oktobris</t>
  </si>
  <si>
    <t>(A) No pasažieriem, t.sk., personām, kurām noteikti pašvaldības noteiktie braukšanas maksas atvieglojumi, saņemtie ieņēmumi par sniegto sabiedriskā transporta pakalpojumu - 01.10.2021.-31.10.2021.</t>
  </si>
  <si>
    <t>(N) Faktiskais nobraukums - 01.10.2021.-31.10.2021.</t>
  </si>
  <si>
    <t>(C) No pasažieriem, t.sk., personām, kurām noteikti pašvaldības noteiktie braukšanas maksas atvieglojumi, saņemtie ieņēmumi par sniegto sabiedriskā transporta pakalpojumu - 01.10.2019.-31.10.2019.</t>
  </si>
  <si>
    <t>(D) Faktiskais nobraukums - 01.10.2019.-31.10.2019.</t>
  </si>
  <si>
    <t>Novembris</t>
  </si>
  <si>
    <t>(A) No pasažieriem, t.sk., personām, kurām noteikti pašvaldības noteiktie braukšanas maksas atvieglojumi, saņemtie ieņēmumi par sniegto sabiedriskā transporta pakalpojumu - 01.11.2021.-30.11.2021.</t>
  </si>
  <si>
    <t>(N) Faktiskais nobraukums - 01.11.2021.-30.11.2021.</t>
  </si>
  <si>
    <t>(C) No pasažieriem, t.sk., personām, kurām noteikti pašvaldības noteiktie braukšanas maksas atvieglojumi, saņemtie ieņēmumi par sniegto sabiedriskā transporta pakalpojumu - 01.11.2019.-30.11.2019.</t>
  </si>
  <si>
    <t>(D) Faktiskais nobraukums - 01.11.2019.-30.11.2019.</t>
  </si>
  <si>
    <t>Decembris</t>
  </si>
  <si>
    <t>(A) No pasažieriem, t.sk., personām, kurām noteikti pašvaldības noteiktie braukšanas maksas atvieglojumi, saņemtie ieņēmumi par sniegto sabiedriskā transporta pakalpojumu - 01.12.2021.-31.12.2021.</t>
  </si>
  <si>
    <t>(N) Faktiskais nobraukums - 01.12.2021.-31.12.2021.</t>
  </si>
  <si>
    <t>(C) No pasažieriem, t.sk., personām, kurām noteikti pašvaldības noteiktie braukšanas maksas atvieglojumi, saņemtie ieņēmumi par sniegto sabiedriskā transporta pakalpojumu - 01.12.2019.-31.12.2019.</t>
  </si>
  <si>
    <t>(D) Faktiskais nobraukums - 01.12.2019.-31.12.2019.</t>
  </si>
  <si>
    <t>01.01.2022.-31.01.2022.</t>
  </si>
  <si>
    <t>01.01.2019.-31.01.2019.</t>
  </si>
  <si>
    <t>01.02.2022.-28.02.2022.</t>
  </si>
  <si>
    <t>01.02.2019.-28.02.2019.</t>
  </si>
  <si>
    <t>Janvāris</t>
  </si>
  <si>
    <t>Februāris</t>
  </si>
  <si>
    <t>(A) No pasažieriem, t.sk., personām, kurām noteikti pašvaldības noteiktie braukšanas maksas atvieglojumi, saņemtie ieņēmumi par sniegto sabiedriskā transporta pakalpojumu - 01.01.2022.-31.01.2022.</t>
  </si>
  <si>
    <t>(N) Faktiskais nobraukums - 01.01.2022.-31.01.2022.</t>
  </si>
  <si>
    <t>(C) No pasažieriem, t.sk., personām, kurām noteikti pašvaldības noteiktie braukšanas maksas atvieglojumi, saņemtie ieņēmumi par sniegto sabiedriskā transporta pakalpojumu - 01.01.2019.-31.01.2019.</t>
  </si>
  <si>
    <t>(D) Faktiskais nobraukums - 01.01.2019.-31.01.2019.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</si>
</sst>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33" x14ac:knownFonts="1">
    <font>
      <sz val="11"/>
      <name val="Calibri"/>
      <family val="2"/>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Times New Roman"/>
      <family val="1"/>
      <charset val="186"/>
    </font>
    <font>
      <b/>
      <sz val="11"/>
      <color theme="1"/>
      <name val="Times New Roman"/>
      <family val="1"/>
      <charset val="186"/>
    </font>
    <font>
      <b/>
      <sz val="11"/>
      <name val="Times New Roman"/>
      <family val="1"/>
      <charset val="186"/>
    </font>
    <font>
      <sz val="11"/>
      <name val="Times New Roman"/>
      <family val="1"/>
      <charset val="186"/>
    </font>
    <font>
      <vertAlign val="superscript"/>
      <sz val="11"/>
      <name val="Times New Roman"/>
      <family val="1"/>
      <charset val="186"/>
    </font>
    <font>
      <u/>
      <sz val="11"/>
      <name val="Times New Roman"/>
      <family val="1"/>
      <charset val="186"/>
    </font>
    <font>
      <b/>
      <sz val="14"/>
      <color theme="1"/>
      <name val="Times New Roman"/>
      <family val="1"/>
      <charset val="186"/>
    </font>
    <font>
      <sz val="11"/>
      <color theme="0" tint="-0.499984740745262"/>
      <name val="Times New Roman"/>
      <family val="1"/>
      <charset val="186"/>
    </font>
    <font>
      <i/>
      <sz val="11"/>
      <name val="Times New Roman"/>
      <family val="1"/>
    </font>
    <font>
      <b/>
      <u/>
      <sz val="14"/>
      <color theme="1"/>
      <name val="Times New Roman"/>
      <family val="1"/>
    </font>
    <font>
      <b/>
      <sz val="14"/>
      <color theme="1"/>
      <name val="Times New Roman"/>
      <family val="1"/>
    </font>
    <font>
      <sz val="9"/>
      <color rgb="FF004C93"/>
      <name val="Segoe UI"/>
      <family val="2"/>
    </font>
    <font>
      <sz val="11"/>
      <name val="Calibri"/>
      <family val="2"/>
    </font>
    <font>
      <sz val="9"/>
      <color theme="0"/>
      <name val="Segoe UI"/>
      <family val="2"/>
    </font>
    <font>
      <sz val="9"/>
      <name val="Segoe UI"/>
      <family val="2"/>
    </font>
    <font>
      <b/>
      <sz val="10"/>
      <color indexed="9"/>
      <name val="Arial"/>
      <family val="2"/>
    </font>
    <font>
      <i/>
      <sz val="9"/>
      <name val="Segoe UI"/>
      <family val="2"/>
    </font>
    <font>
      <b/>
      <sz val="12"/>
      <name val="Calibri"/>
      <family val="2"/>
      <charset val="186"/>
    </font>
    <font>
      <b/>
      <sz val="12"/>
      <name val="Times New Roman"/>
      <family val="1"/>
      <charset val="186"/>
    </font>
    <font>
      <b/>
      <sz val="11"/>
      <name val="Calibri"/>
      <family val="2"/>
      <charset val="186"/>
    </font>
    <font>
      <sz val="10"/>
      <color rgb="FF212236"/>
      <name val="Segoe UI"/>
      <family val="2"/>
      <charset val="186"/>
    </font>
    <font>
      <sz val="14"/>
      <color rgb="FF212236"/>
      <name val="Segoe UI"/>
      <family val="2"/>
      <charset val="186"/>
    </font>
    <font>
      <sz val="11"/>
      <color rgb="FF212236"/>
      <name val="Segoe UI"/>
      <family val="2"/>
      <charset val="186"/>
    </font>
    <font>
      <sz val="10"/>
      <color rgb="FFCBD5E0"/>
      <name val="Segoe UI"/>
      <family val="2"/>
      <charset val="186"/>
    </font>
    <font>
      <sz val="10"/>
      <color rgb="FF637381"/>
      <name val="Segoe UI"/>
      <family val="2"/>
      <charset val="186"/>
    </font>
    <font>
      <b/>
      <sz val="10"/>
      <color rgb="FF212236"/>
      <name val="Segoe UI"/>
      <family val="2"/>
      <charset val="186"/>
    </font>
    <font>
      <sz val="8"/>
      <name val="Calibri"/>
      <family val="2"/>
    </font>
    <font>
      <sz val="14"/>
      <name val="Calibri"/>
      <family val="2"/>
    </font>
  </fonts>
  <fills count="9">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0072AB"/>
        <bgColor indexed="64"/>
      </patternFill>
    </fill>
    <fill>
      <patternFill patternType="solid">
        <fgColor indexed="9"/>
        <bgColor indexed="64"/>
      </patternFill>
    </fill>
    <fill>
      <patternFill patternType="solid">
        <fgColor rgb="FFD2D2D2"/>
        <bgColor indexed="64"/>
      </patternFill>
    </fill>
    <fill>
      <patternFill patternType="solid">
        <fgColor theme="5"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thin">
        <color rgb="FFE8F7FE"/>
      </bottom>
      <diagonal/>
    </border>
    <border>
      <left/>
      <right/>
      <top style="thin">
        <color rgb="FFE8F7FE"/>
      </top>
      <bottom/>
      <diagonal/>
    </border>
    <border>
      <left style="thin">
        <color rgb="FFE8F7FE"/>
      </left>
      <right style="thin">
        <color rgb="FFE8F7FE"/>
      </right>
      <top style="thin">
        <color rgb="FFE8F7FE"/>
      </top>
      <bottom style="thin">
        <color rgb="FFE8F7FE"/>
      </bottom>
      <diagonal/>
    </border>
    <border>
      <left style="thin">
        <color theme="0"/>
      </left>
      <right style="thin">
        <color theme="0"/>
      </right>
      <top/>
      <bottom/>
      <diagonal/>
    </border>
    <border>
      <left/>
      <right/>
      <top/>
      <bottom style="hair">
        <color rgb="FF004C93"/>
      </bottom>
      <diagonal/>
    </border>
    <border>
      <left/>
      <right/>
      <top style="hair">
        <color rgb="FF004C93"/>
      </top>
      <bottom style="hair">
        <color rgb="FFE8F7FE"/>
      </bottom>
      <diagonal/>
    </border>
    <border>
      <left/>
      <right/>
      <top style="hair">
        <color rgb="FFD7F1FD"/>
      </top>
      <bottom/>
      <diagonal/>
    </border>
    <border>
      <left/>
      <right style="thin">
        <color theme="0"/>
      </right>
      <top style="hair">
        <color rgb="FFD7F1FD"/>
      </top>
      <bottom/>
      <diagonal/>
    </border>
    <border>
      <left/>
      <right/>
      <top style="thin">
        <color theme="0"/>
      </top>
      <bottom style="thin">
        <color theme="0"/>
      </bottom>
      <diagonal/>
    </border>
    <border>
      <left/>
      <right style="thin">
        <color theme="0"/>
      </right>
      <top style="thin">
        <color theme="0"/>
      </top>
      <bottom/>
      <diagonal/>
    </border>
    <border>
      <left/>
      <right/>
      <top style="thin">
        <color rgb="FFCBD5E0"/>
      </top>
      <bottom/>
      <diagonal/>
    </border>
    <border>
      <left/>
      <right/>
      <top/>
      <bottom style="thin">
        <color rgb="FFCBD5E0"/>
      </bottom>
      <diagonal/>
    </border>
    <border>
      <left style="thin">
        <color rgb="FF919EAB"/>
      </left>
      <right style="thin">
        <color rgb="FF919EAB"/>
      </right>
      <top style="thin">
        <color rgb="FF919EAB"/>
      </top>
      <bottom style="thin">
        <color rgb="FF919EAB"/>
      </bottom>
      <diagonal/>
    </border>
    <border>
      <left/>
      <right/>
      <top style="medium">
        <color rgb="FF000000"/>
      </top>
      <bottom/>
      <diagonal/>
    </border>
  </borders>
  <cellStyleXfs count="47">
    <xf numFmtId="0" fontId="0" fillId="0" borderId="0"/>
    <xf numFmtId="0" fontId="16" fillId="0" borderId="0">
      <alignment horizontal="center"/>
    </xf>
    <xf numFmtId="0" fontId="17" fillId="0" borderId="0"/>
    <xf numFmtId="0" fontId="16" fillId="0" borderId="28">
      <alignment horizontal="center"/>
    </xf>
    <xf numFmtId="0" fontId="16" fillId="0" borderId="29">
      <alignment horizontal="center"/>
    </xf>
    <xf numFmtId="0" fontId="18" fillId="5" borderId="30">
      <alignment horizontal="center" vertical="center"/>
    </xf>
    <xf numFmtId="0" fontId="16" fillId="0" borderId="0">
      <alignment horizontal="right"/>
    </xf>
    <xf numFmtId="164" fontId="16" fillId="0" borderId="31">
      <alignment horizontal="left"/>
    </xf>
    <xf numFmtId="0" fontId="16" fillId="0" borderId="32">
      <alignment horizontal="right"/>
    </xf>
    <xf numFmtId="0" fontId="16" fillId="0" borderId="33">
      <alignment horizontal="left"/>
    </xf>
    <xf numFmtId="3" fontId="19" fillId="6" borderId="34"/>
    <xf numFmtId="0" fontId="16" fillId="0" borderId="0">
      <alignment horizontal="right"/>
    </xf>
    <xf numFmtId="0" fontId="16" fillId="0" borderId="0">
      <alignment horizontal="right"/>
    </xf>
    <xf numFmtId="0" fontId="16" fillId="0" borderId="28">
      <alignment horizontal="left"/>
    </xf>
    <xf numFmtId="0" fontId="16" fillId="0" borderId="35">
      <alignment horizontal="left"/>
    </xf>
    <xf numFmtId="0" fontId="16" fillId="0" borderId="35">
      <alignment horizontal="left"/>
    </xf>
    <xf numFmtId="164" fontId="16" fillId="0" borderId="31">
      <alignment horizontal="left"/>
    </xf>
    <xf numFmtId="164" fontId="20" fillId="0" borderId="31">
      <alignment horizontal="left"/>
    </xf>
    <xf numFmtId="164" fontId="16" fillId="0" borderId="36"/>
    <xf numFmtId="164" fontId="16" fillId="0" borderId="37"/>
    <xf numFmtId="164" fontId="16" fillId="0" borderId="37"/>
    <xf numFmtId="0" fontId="16" fillId="0" borderId="0">
      <alignment horizontal="right"/>
    </xf>
    <xf numFmtId="0" fontId="16" fillId="0" borderId="0">
      <alignment horizontal="right"/>
    </xf>
    <xf numFmtId="3" fontId="21" fillId="7" borderId="0"/>
    <xf numFmtId="0" fontId="16" fillId="0" borderId="33">
      <alignment horizontal="left"/>
    </xf>
    <xf numFmtId="0" fontId="16" fillId="0" borderId="33">
      <alignment horizontal="left"/>
    </xf>
    <xf numFmtId="0" fontId="25" fillId="0" borderId="38"/>
    <xf numFmtId="0" fontId="26" fillId="0" borderId="0"/>
    <xf numFmtId="0" fontId="27" fillId="0" borderId="0"/>
    <xf numFmtId="0" fontId="28" fillId="0" borderId="0"/>
    <xf numFmtId="0" fontId="25" fillId="0" borderId="39"/>
    <xf numFmtId="0" fontId="29" fillId="0" borderId="0">
      <alignment horizontal="center"/>
    </xf>
    <xf numFmtId="0" fontId="25" fillId="0" borderId="40">
      <alignment horizontal="center"/>
    </xf>
    <xf numFmtId="0" fontId="25" fillId="0" borderId="41"/>
    <xf numFmtId="0" fontId="25" fillId="0" borderId="0">
      <alignment horizontal="right"/>
    </xf>
    <xf numFmtId="164" fontId="25" fillId="0" borderId="0">
      <alignment horizontal="right"/>
    </xf>
    <xf numFmtId="0" fontId="25" fillId="0" borderId="0"/>
    <xf numFmtId="164" fontId="25" fillId="0" borderId="0"/>
    <xf numFmtId="3" fontId="25" fillId="0" borderId="0"/>
    <xf numFmtId="0" fontId="30" fillId="0" borderId="0"/>
    <xf numFmtId="0" fontId="30" fillId="0" borderId="0"/>
    <xf numFmtId="0" fontId="4" fillId="0" borderId="0"/>
    <xf numFmtId="0" fontId="3" fillId="0" borderId="0"/>
    <xf numFmtId="0" fontId="2" fillId="0" borderId="0"/>
    <xf numFmtId="0" fontId="2" fillId="0" borderId="0"/>
    <xf numFmtId="0" fontId="2" fillId="0" borderId="0"/>
    <xf numFmtId="0" fontId="1" fillId="0" borderId="0"/>
  </cellStyleXfs>
  <cellXfs count="514">
    <xf numFmtId="0" fontId="0" fillId="0" borderId="0" xfId="0"/>
    <xf numFmtId="0" fontId="5" fillId="0" borderId="0" xfId="0" applyFont="1"/>
    <xf numFmtId="0" fontId="6" fillId="0" borderId="0" xfId="0" applyFont="1"/>
    <xf numFmtId="0" fontId="6" fillId="0" borderId="1" xfId="0" applyFont="1" applyBorder="1" applyAlignment="1">
      <alignment vertical="center"/>
    </xf>
    <xf numFmtId="0" fontId="8" fillId="0" borderId="0" xfId="0" applyFont="1"/>
    <xf numFmtId="2" fontId="5" fillId="2" borderId="1" xfId="0" applyNumberFormat="1" applyFont="1" applyFill="1" applyBorder="1" applyAlignment="1">
      <alignment horizontal="center"/>
    </xf>
    <xf numFmtId="2" fontId="8" fillId="3" borderId="1" xfId="0" applyNumberFormat="1" applyFont="1" applyFill="1" applyBorder="1" applyAlignment="1">
      <alignment horizontal="center"/>
    </xf>
    <xf numFmtId="0" fontId="8" fillId="0" borderId="0" xfId="0" applyFont="1" applyAlignment="1">
      <alignment horizontal="left" wrapText="1"/>
    </xf>
    <xf numFmtId="0" fontId="5" fillId="4" borderId="1" xfId="0" applyFont="1" applyFill="1" applyBorder="1"/>
    <xf numFmtId="3" fontId="5" fillId="4" borderId="1" xfId="0" applyNumberFormat="1" applyFont="1" applyFill="1" applyBorder="1" applyAlignment="1">
      <alignment horizontal="center"/>
    </xf>
    <xf numFmtId="0" fontId="7" fillId="0" borderId="0" xfId="0" applyFont="1"/>
    <xf numFmtId="0" fontId="8" fillId="3" borderId="7" xfId="0" applyFont="1" applyFill="1" applyBorder="1" applyAlignment="1">
      <alignment wrapText="1"/>
    </xf>
    <xf numFmtId="2" fontId="8" fillId="3" borderId="9" xfId="0" applyNumberFormat="1" applyFont="1" applyFill="1" applyBorder="1" applyAlignment="1">
      <alignment horizontal="center"/>
    </xf>
    <xf numFmtId="2" fontId="8" fillId="3" borderId="10" xfId="0" applyNumberFormat="1" applyFont="1" applyFill="1" applyBorder="1" applyAlignment="1">
      <alignment horizontal="center"/>
    </xf>
    <xf numFmtId="0" fontId="8" fillId="3" borderId="11" xfId="0" applyFont="1" applyFill="1" applyBorder="1" applyAlignment="1">
      <alignment horizontal="right"/>
    </xf>
    <xf numFmtId="2" fontId="8" fillId="3" borderId="12" xfId="0" applyNumberFormat="1" applyFont="1" applyFill="1" applyBorder="1" applyAlignment="1">
      <alignment horizontal="center"/>
    </xf>
    <xf numFmtId="0" fontId="8" fillId="3" borderId="11" xfId="0" applyFont="1" applyFill="1" applyBorder="1" applyAlignment="1">
      <alignment horizontal="right" wrapText="1"/>
    </xf>
    <xf numFmtId="0" fontId="8" fillId="3" borderId="13" xfId="0" applyFont="1" applyFill="1" applyBorder="1" applyAlignment="1">
      <alignment horizontal="right"/>
    </xf>
    <xf numFmtId="2" fontId="8" fillId="3" borderId="15" xfId="0" applyNumberFormat="1" applyFont="1" applyFill="1" applyBorder="1" applyAlignment="1">
      <alignment horizontal="center"/>
    </xf>
    <xf numFmtId="2" fontId="8" fillId="3" borderId="16" xfId="0" applyNumberFormat="1" applyFont="1" applyFill="1" applyBorder="1" applyAlignment="1">
      <alignment horizontal="center"/>
    </xf>
    <xf numFmtId="0" fontId="7" fillId="3" borderId="17" xfId="0" applyFont="1" applyFill="1" applyBorder="1"/>
    <xf numFmtId="0" fontId="8" fillId="3" borderId="18" xfId="0" applyFont="1" applyFill="1" applyBorder="1" applyAlignment="1">
      <alignment wrapText="1"/>
    </xf>
    <xf numFmtId="2" fontId="8" fillId="3" borderId="4" xfId="0" applyNumberFormat="1" applyFont="1" applyFill="1" applyBorder="1" applyAlignment="1">
      <alignment horizontal="center"/>
    </xf>
    <xf numFmtId="2" fontId="8" fillId="3" borderId="19" xfId="0" applyNumberFormat="1" applyFont="1" applyFill="1" applyBorder="1" applyAlignment="1">
      <alignment horizontal="center"/>
    </xf>
    <xf numFmtId="0" fontId="7" fillId="3" borderId="20" xfId="0" applyFont="1" applyFill="1" applyBorder="1" applyAlignment="1">
      <alignment wrapText="1"/>
    </xf>
    <xf numFmtId="0" fontId="7" fillId="3" borderId="21" xfId="0" applyFont="1" applyFill="1" applyBorder="1" applyAlignment="1">
      <alignment horizontal="center"/>
    </xf>
    <xf numFmtId="2" fontId="7" fillId="3" borderId="21" xfId="0" applyNumberFormat="1" applyFont="1" applyFill="1" applyBorder="1" applyAlignment="1">
      <alignment horizontal="center"/>
    </xf>
    <xf numFmtId="2" fontId="7" fillId="3" borderId="22" xfId="0" applyNumberFormat="1" applyFont="1" applyFill="1" applyBorder="1" applyAlignment="1">
      <alignment horizontal="center"/>
    </xf>
    <xf numFmtId="0" fontId="6" fillId="2" borderId="17" xfId="0" applyFont="1" applyFill="1" applyBorder="1" applyAlignment="1">
      <alignment vertical="center"/>
    </xf>
    <xf numFmtId="0" fontId="6" fillId="0" borderId="2" xfId="0" applyFont="1" applyBorder="1" applyAlignment="1">
      <alignment vertical="center"/>
    </xf>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2" fontId="5" fillId="2" borderId="12" xfId="0" applyNumberFormat="1" applyFont="1" applyFill="1" applyBorder="1" applyAlignment="1">
      <alignment horizontal="center"/>
    </xf>
    <xf numFmtId="0" fontId="5" fillId="2" borderId="11" xfId="0" applyFont="1" applyFill="1" applyBorder="1"/>
    <xf numFmtId="0" fontId="5" fillId="2" borderId="11" xfId="0" applyFont="1" applyFill="1" applyBorder="1" applyAlignment="1">
      <alignment horizontal="right"/>
    </xf>
    <xf numFmtId="0" fontId="5" fillId="2" borderId="11" xfId="0" applyFont="1" applyFill="1" applyBorder="1" applyAlignment="1">
      <alignment horizontal="right" wrapText="1"/>
    </xf>
    <xf numFmtId="0" fontId="5" fillId="2" borderId="13" xfId="0" applyFont="1" applyFill="1" applyBorder="1"/>
    <xf numFmtId="0" fontId="5" fillId="2" borderId="15" xfId="0" applyFont="1" applyFill="1" applyBorder="1" applyAlignment="1">
      <alignment horizontal="center"/>
    </xf>
    <xf numFmtId="2" fontId="5" fillId="2" borderId="15" xfId="0" applyNumberFormat="1" applyFont="1" applyFill="1" applyBorder="1" applyAlignment="1">
      <alignment horizontal="center"/>
    </xf>
    <xf numFmtId="2" fontId="5" fillId="2" borderId="16" xfId="0" applyNumberFormat="1" applyFont="1" applyFill="1" applyBorder="1" applyAlignment="1">
      <alignment horizontal="center"/>
    </xf>
    <xf numFmtId="0" fontId="6" fillId="4" borderId="23" xfId="0" applyFont="1" applyFill="1" applyBorder="1"/>
    <xf numFmtId="0" fontId="5" fillId="4" borderId="15" xfId="0" applyFont="1" applyFill="1" applyBorder="1"/>
    <xf numFmtId="0" fontId="5" fillId="4" borderId="16" xfId="0" applyFont="1" applyFill="1" applyBorder="1"/>
    <xf numFmtId="0" fontId="5" fillId="2" borderId="18" xfId="0" applyFont="1" applyFill="1" applyBorder="1" applyAlignment="1">
      <alignment wrapText="1"/>
    </xf>
    <xf numFmtId="2" fontId="5" fillId="2" borderId="4" xfId="0" applyNumberFormat="1" applyFont="1" applyFill="1" applyBorder="1" applyAlignment="1">
      <alignment horizontal="center"/>
    </xf>
    <xf numFmtId="2" fontId="5" fillId="2" borderId="4" xfId="0" applyNumberFormat="1" applyFont="1" applyFill="1" applyBorder="1" applyAlignment="1">
      <alignment horizontal="center" wrapText="1"/>
    </xf>
    <xf numFmtId="2" fontId="5" fillId="2" borderId="19" xfId="0" applyNumberFormat="1" applyFont="1" applyFill="1" applyBorder="1" applyAlignment="1">
      <alignment horizontal="center"/>
    </xf>
    <xf numFmtId="0" fontId="6" fillId="2" borderId="20" xfId="0" applyFont="1" applyFill="1" applyBorder="1" applyAlignment="1">
      <alignment vertical="center"/>
    </xf>
    <xf numFmtId="0" fontId="6" fillId="2" borderId="21" xfId="0" applyFont="1" applyFill="1" applyBorder="1" applyAlignment="1">
      <alignment horizontal="center" vertical="center"/>
    </xf>
    <xf numFmtId="2" fontId="6" fillId="2" borderId="21" xfId="0" applyNumberFormat="1" applyFont="1" applyFill="1" applyBorder="1" applyAlignment="1">
      <alignment horizontal="center" vertical="center"/>
    </xf>
    <xf numFmtId="2" fontId="6" fillId="2" borderId="22" xfId="0" applyNumberFormat="1" applyFont="1" applyFill="1" applyBorder="1" applyAlignment="1">
      <alignment horizontal="center" vertical="center"/>
    </xf>
    <xf numFmtId="0" fontId="5" fillId="4" borderId="15" xfId="0" applyFont="1" applyFill="1" applyBorder="1" applyAlignment="1">
      <alignment horizontal="center" vertical="center" wrapText="1"/>
    </xf>
    <xf numFmtId="0" fontId="5" fillId="4" borderId="0" xfId="0" applyFont="1" applyFill="1" applyBorder="1"/>
    <xf numFmtId="0" fontId="5" fillId="4" borderId="1" xfId="0" applyFont="1" applyFill="1" applyBorder="1" applyAlignment="1">
      <alignment horizontal="center" vertical="center" wrapText="1"/>
    </xf>
    <xf numFmtId="0" fontId="5" fillId="2" borderId="23" xfId="0" applyFont="1" applyFill="1" applyBorder="1" applyAlignment="1">
      <alignment horizontal="center" wrapText="1"/>
    </xf>
    <xf numFmtId="0" fontId="6" fillId="4" borderId="7" xfId="0" applyFont="1" applyFill="1" applyBorder="1"/>
    <xf numFmtId="0" fontId="6" fillId="4" borderId="9" xfId="0" applyFont="1" applyFill="1" applyBorder="1"/>
    <xf numFmtId="4" fontId="6" fillId="4" borderId="9" xfId="0" applyNumberFormat="1" applyFont="1" applyFill="1" applyBorder="1" applyAlignment="1">
      <alignment horizontal="center"/>
    </xf>
    <xf numFmtId="4" fontId="6" fillId="4" borderId="10" xfId="0" applyNumberFormat="1" applyFont="1" applyFill="1" applyBorder="1" applyAlignment="1">
      <alignment horizontal="center"/>
    </xf>
    <xf numFmtId="0" fontId="5" fillId="4" borderId="11" xfId="0" applyFont="1" applyFill="1" applyBorder="1" applyAlignment="1">
      <alignment wrapText="1"/>
    </xf>
    <xf numFmtId="0" fontId="5" fillId="4" borderId="12" xfId="0" applyFont="1" applyFill="1" applyBorder="1"/>
    <xf numFmtId="0" fontId="5" fillId="4" borderId="13" xfId="0" applyFont="1" applyFill="1" applyBorder="1" applyAlignment="1">
      <alignment wrapText="1"/>
    </xf>
    <xf numFmtId="3" fontId="5" fillId="4" borderId="15" xfId="0" applyNumberFormat="1" applyFont="1" applyFill="1" applyBorder="1" applyAlignment="1">
      <alignment horizontal="center"/>
    </xf>
    <xf numFmtId="0" fontId="5" fillId="0" borderId="25" xfId="0" applyFont="1" applyBorder="1"/>
    <xf numFmtId="0" fontId="6" fillId="0" borderId="25" xfId="0" applyFont="1" applyBorder="1"/>
    <xf numFmtId="0" fontId="13" fillId="3" borderId="11" xfId="0" applyFont="1" applyFill="1" applyBorder="1" applyAlignment="1">
      <alignment horizontal="right" wrapText="1"/>
    </xf>
    <xf numFmtId="0" fontId="10" fillId="3" borderId="11" xfId="0" applyFont="1" applyFill="1" applyBorder="1" applyAlignment="1">
      <alignment horizontal="right" wrapText="1"/>
    </xf>
    <xf numFmtId="0" fontId="8" fillId="0" borderId="0" xfId="0" applyFont="1" applyAlignment="1">
      <alignment horizontal="left" wrapText="1"/>
    </xf>
    <xf numFmtId="0" fontId="5" fillId="4" borderId="0" xfId="0" applyFont="1" applyFill="1"/>
    <xf numFmtId="3" fontId="5" fillId="0" borderId="0" xfId="0" applyNumberFormat="1" applyFont="1"/>
    <xf numFmtId="4" fontId="5" fillId="0" borderId="0" xfId="0" applyNumberFormat="1" applyFont="1"/>
    <xf numFmtId="0" fontId="5" fillId="2" borderId="1" xfId="0" applyFont="1" applyFill="1" applyBorder="1" applyAlignment="1">
      <alignment vertical="center" wrapText="1"/>
    </xf>
    <xf numFmtId="0" fontId="0" fillId="0" borderId="1" xfId="0" applyBorder="1"/>
    <xf numFmtId="0" fontId="5" fillId="2" borderId="1" xfId="0" applyFont="1" applyFill="1" applyBorder="1" applyAlignment="1">
      <alignment vertical="center"/>
    </xf>
    <xf numFmtId="0" fontId="8" fillId="3" borderId="1" xfId="0" applyFont="1" applyFill="1" applyBorder="1" applyAlignment="1">
      <alignment vertical="center" wrapText="1"/>
    </xf>
    <xf numFmtId="0" fontId="5" fillId="2" borderId="1" xfId="0" applyFont="1" applyFill="1" applyBorder="1"/>
    <xf numFmtId="0" fontId="5" fillId="2" borderId="1" xfId="0" applyFont="1" applyFill="1" applyBorder="1" applyAlignment="1">
      <alignment horizontal="right"/>
    </xf>
    <xf numFmtId="0" fontId="5" fillId="2" borderId="1" xfId="0" applyFont="1" applyFill="1" applyBorder="1" applyAlignment="1">
      <alignment horizontal="right" wrapText="1"/>
    </xf>
    <xf numFmtId="0" fontId="8" fillId="3" borderId="1" xfId="0" applyFont="1" applyFill="1" applyBorder="1" applyAlignment="1">
      <alignment horizontal="right"/>
    </xf>
    <xf numFmtId="0" fontId="8" fillId="3" borderId="1" xfId="0" applyFont="1" applyFill="1" applyBorder="1" applyAlignment="1">
      <alignment horizontal="right" wrapText="1"/>
    </xf>
    <xf numFmtId="0" fontId="8" fillId="3" borderId="1" xfId="0" applyFont="1" applyFill="1" applyBorder="1" applyAlignment="1">
      <alignment wrapText="1"/>
    </xf>
    <xf numFmtId="0" fontId="7" fillId="3" borderId="1" xfId="0" applyFont="1" applyFill="1" applyBorder="1" applyAlignment="1">
      <alignment wrapText="1"/>
    </xf>
    <xf numFmtId="0" fontId="7" fillId="3" borderId="1" xfId="0" applyFont="1" applyFill="1" applyBorder="1" applyAlignment="1">
      <alignment horizontal="center"/>
    </xf>
    <xf numFmtId="0" fontId="10" fillId="3" borderId="1" xfId="0" applyFont="1" applyFill="1" applyBorder="1" applyAlignment="1">
      <alignment horizontal="right" wrapText="1"/>
    </xf>
    <xf numFmtId="0" fontId="13" fillId="3" borderId="1" xfId="0" applyFont="1" applyFill="1" applyBorder="1" applyAlignment="1">
      <alignment horizontal="right" wrapText="1"/>
    </xf>
    <xf numFmtId="0" fontId="5" fillId="4" borderId="1" xfId="0" applyFont="1" applyFill="1" applyBorder="1" applyAlignment="1">
      <alignment wrapText="1"/>
    </xf>
    <xf numFmtId="0" fontId="6" fillId="4" borderId="1" xfId="0" applyFont="1" applyFill="1" applyBorder="1" applyAlignment="1">
      <alignment wrapText="1"/>
    </xf>
    <xf numFmtId="0" fontId="6" fillId="4" borderId="1" xfId="0" applyFont="1" applyFill="1" applyBorder="1"/>
    <xf numFmtId="0" fontId="0" fillId="0" borderId="0" xfId="0" pivotButton="1"/>
    <xf numFmtId="0" fontId="0" fillId="0" borderId="0" xfId="0" applyAlignment="1">
      <alignment horizontal="left"/>
    </xf>
    <xf numFmtId="4" fontId="0" fillId="0" borderId="0" xfId="0" applyNumberFormat="1"/>
    <xf numFmtId="0" fontId="22" fillId="0" borderId="1" xfId="0" applyFont="1" applyBorder="1" applyAlignment="1">
      <alignment horizontal="center"/>
    </xf>
    <xf numFmtId="0" fontId="6" fillId="2" borderId="1" xfId="0" applyFont="1" applyFill="1" applyBorder="1" applyAlignment="1">
      <alignment vertical="center" wrapText="1"/>
    </xf>
    <xf numFmtId="0" fontId="6" fillId="2" borderId="1" xfId="0" applyFont="1" applyFill="1" applyBorder="1" applyAlignment="1">
      <alignment horizontal="center" vertical="center"/>
    </xf>
    <xf numFmtId="0" fontId="5" fillId="2" borderId="1" xfId="0" applyFont="1" applyFill="1" applyBorder="1" applyAlignment="1">
      <alignment wrapText="1"/>
    </xf>
    <xf numFmtId="0" fontId="5" fillId="2" borderId="1" xfId="0" applyFont="1" applyFill="1" applyBorder="1" applyAlignment="1">
      <alignment horizontal="center"/>
    </xf>
    <xf numFmtId="0" fontId="0" fillId="0" borderId="1" xfId="0" applyBorder="1" applyAlignment="1">
      <alignment horizontal="left" wrapText="1"/>
    </xf>
    <xf numFmtId="4" fontId="0" fillId="0" borderId="1" xfId="0" applyNumberFormat="1" applyBorder="1"/>
    <xf numFmtId="4" fontId="24" fillId="0" borderId="1" xfId="0" applyNumberFormat="1" applyFont="1" applyBorder="1"/>
    <xf numFmtId="0" fontId="5" fillId="0" borderId="0" xfId="41" applyFont="1"/>
    <xf numFmtId="0" fontId="6" fillId="0" borderId="1" xfId="41" applyFont="1" applyBorder="1" applyAlignment="1">
      <alignment vertical="center"/>
    </xf>
    <xf numFmtId="0" fontId="6" fillId="0" borderId="2" xfId="41" applyFont="1" applyBorder="1" applyAlignment="1">
      <alignment vertical="center"/>
    </xf>
    <xf numFmtId="0" fontId="6" fillId="0" borderId="2" xfId="41" applyFont="1" applyBorder="1" applyAlignment="1">
      <alignment horizontal="center" vertical="center"/>
    </xf>
    <xf numFmtId="0" fontId="6" fillId="0" borderId="2" xfId="41" applyFont="1" applyBorder="1" applyAlignment="1">
      <alignment horizontal="center" vertical="center" wrapText="1"/>
    </xf>
    <xf numFmtId="0" fontId="6" fillId="0" borderId="0" xfId="41" applyFont="1"/>
    <xf numFmtId="0" fontId="6" fillId="2" borderId="17" xfId="41" applyFont="1" applyFill="1" applyBorder="1" applyAlignment="1">
      <alignment vertical="center"/>
    </xf>
    <xf numFmtId="0" fontId="6" fillId="2" borderId="20" xfId="41" applyFont="1" applyFill="1" applyBorder="1" applyAlignment="1">
      <alignment vertical="center"/>
    </xf>
    <xf numFmtId="0" fontId="6" fillId="2" borderId="21" xfId="41" applyFont="1" applyFill="1" applyBorder="1" applyAlignment="1">
      <alignment horizontal="center" vertical="center"/>
    </xf>
    <xf numFmtId="2" fontId="6" fillId="2" borderId="21" xfId="41" applyNumberFormat="1" applyFont="1" applyFill="1" applyBorder="1" applyAlignment="1">
      <alignment horizontal="center" vertical="center"/>
    </xf>
    <xf numFmtId="2" fontId="6" fillId="2" borderId="22" xfId="41" applyNumberFormat="1" applyFont="1" applyFill="1" applyBorder="1" applyAlignment="1">
      <alignment horizontal="center" vertical="center"/>
    </xf>
    <xf numFmtId="0" fontId="5" fillId="2" borderId="18" xfId="41" applyFont="1" applyFill="1" applyBorder="1" applyAlignment="1">
      <alignment wrapText="1"/>
    </xf>
    <xf numFmtId="2" fontId="5" fillId="2" borderId="4" xfId="41" applyNumberFormat="1" applyFont="1" applyFill="1" applyBorder="1" applyAlignment="1">
      <alignment horizontal="center"/>
    </xf>
    <xf numFmtId="2" fontId="5" fillId="2" borderId="4" xfId="41" applyNumberFormat="1" applyFont="1" applyFill="1" applyBorder="1" applyAlignment="1">
      <alignment horizontal="center" wrapText="1"/>
    </xf>
    <xf numFmtId="2" fontId="5" fillId="2" borderId="19" xfId="41" applyNumberFormat="1" applyFont="1" applyFill="1" applyBorder="1" applyAlignment="1">
      <alignment horizontal="center"/>
    </xf>
    <xf numFmtId="0" fontId="5" fillId="2" borderId="11" xfId="41" applyFont="1" applyFill="1" applyBorder="1"/>
    <xf numFmtId="2" fontId="5" fillId="2" borderId="1" xfId="41" applyNumberFormat="1" applyFont="1" applyFill="1" applyBorder="1" applyAlignment="1">
      <alignment horizontal="center"/>
    </xf>
    <xf numFmtId="2" fontId="5" fillId="2" borderId="12" xfId="41" applyNumberFormat="1" applyFont="1" applyFill="1" applyBorder="1" applyAlignment="1">
      <alignment horizontal="center"/>
    </xf>
    <xf numFmtId="0" fontId="5" fillId="2" borderId="11" xfId="41" applyFont="1" applyFill="1" applyBorder="1" applyAlignment="1">
      <alignment horizontal="right"/>
    </xf>
    <xf numFmtId="0" fontId="5" fillId="2" borderId="11" xfId="41" applyFont="1" applyFill="1" applyBorder="1" applyAlignment="1">
      <alignment horizontal="right" wrapText="1"/>
    </xf>
    <xf numFmtId="0" fontId="5" fillId="2" borderId="23" xfId="41" applyFont="1" applyFill="1" applyBorder="1" applyAlignment="1">
      <alignment horizontal="center" wrapText="1"/>
    </xf>
    <xf numFmtId="0" fontId="5" fillId="2" borderId="13" xfId="41" applyFont="1" applyFill="1" applyBorder="1"/>
    <xf numFmtId="0" fontId="5" fillId="2" borderId="15" xfId="41" applyFont="1" applyFill="1" applyBorder="1" applyAlignment="1">
      <alignment horizontal="center"/>
    </xf>
    <xf numFmtId="2" fontId="5" fillId="2" borderId="15" xfId="41" applyNumberFormat="1" applyFont="1" applyFill="1" applyBorder="1" applyAlignment="1">
      <alignment horizontal="center"/>
    </xf>
    <xf numFmtId="2" fontId="5" fillId="2" borderId="16" xfId="41" applyNumberFormat="1" applyFont="1" applyFill="1" applyBorder="1" applyAlignment="1">
      <alignment horizontal="center"/>
    </xf>
    <xf numFmtId="0" fontId="7" fillId="3" borderId="17" xfId="41" applyFont="1" applyFill="1" applyBorder="1"/>
    <xf numFmtId="0" fontId="7" fillId="3" borderId="20" xfId="41" applyFont="1" applyFill="1" applyBorder="1" applyAlignment="1">
      <alignment wrapText="1"/>
    </xf>
    <xf numFmtId="0" fontId="7" fillId="3" borderId="21" xfId="41" applyFont="1" applyFill="1" applyBorder="1" applyAlignment="1">
      <alignment horizontal="center"/>
    </xf>
    <xf numFmtId="2" fontId="7" fillId="3" borderId="21" xfId="41" applyNumberFormat="1" applyFont="1" applyFill="1" applyBorder="1" applyAlignment="1">
      <alignment horizontal="center"/>
    </xf>
    <xf numFmtId="2" fontId="7" fillId="3" borderId="22" xfId="41" applyNumberFormat="1" applyFont="1" applyFill="1" applyBorder="1" applyAlignment="1">
      <alignment horizontal="center"/>
    </xf>
    <xf numFmtId="0" fontId="8" fillId="3" borderId="18" xfId="41" applyFont="1" applyFill="1" applyBorder="1" applyAlignment="1">
      <alignment wrapText="1"/>
    </xf>
    <xf numFmtId="2" fontId="8" fillId="3" borderId="4" xfId="41" applyNumberFormat="1" applyFont="1" applyFill="1" applyBorder="1" applyAlignment="1">
      <alignment horizontal="center"/>
    </xf>
    <xf numFmtId="2" fontId="8" fillId="3" borderId="19" xfId="41" applyNumberFormat="1" applyFont="1" applyFill="1" applyBorder="1" applyAlignment="1">
      <alignment horizontal="center"/>
    </xf>
    <xf numFmtId="0" fontId="8" fillId="0" borderId="0" xfId="41" applyFont="1"/>
    <xf numFmtId="0" fontId="8" fillId="3" borderId="11" xfId="41" applyFont="1" applyFill="1" applyBorder="1" applyAlignment="1">
      <alignment horizontal="right"/>
    </xf>
    <xf numFmtId="2" fontId="8" fillId="3" borderId="1" xfId="41" applyNumberFormat="1" applyFont="1" applyFill="1" applyBorder="1" applyAlignment="1">
      <alignment horizontal="center"/>
    </xf>
    <xf numFmtId="2" fontId="8" fillId="3" borderId="12" xfId="41" applyNumberFormat="1" applyFont="1" applyFill="1" applyBorder="1" applyAlignment="1">
      <alignment horizontal="center"/>
    </xf>
    <xf numFmtId="0" fontId="10" fillId="3" borderId="11" xfId="41" applyFont="1" applyFill="1" applyBorder="1" applyAlignment="1">
      <alignment horizontal="right" wrapText="1"/>
    </xf>
    <xf numFmtId="0" fontId="13" fillId="3" borderId="11" xfId="41" applyFont="1" applyFill="1" applyBorder="1" applyAlignment="1">
      <alignment horizontal="right" wrapText="1"/>
    </xf>
    <xf numFmtId="0" fontId="8" fillId="3" borderId="11" xfId="41" applyFont="1" applyFill="1" applyBorder="1" applyAlignment="1">
      <alignment horizontal="right" wrapText="1"/>
    </xf>
    <xf numFmtId="0" fontId="8" fillId="3" borderId="13" xfId="41" applyFont="1" applyFill="1" applyBorder="1" applyAlignment="1">
      <alignment horizontal="right"/>
    </xf>
    <xf numFmtId="2" fontId="8" fillId="3" borderId="15" xfId="41" applyNumberFormat="1" applyFont="1" applyFill="1" applyBorder="1" applyAlignment="1">
      <alignment horizontal="center"/>
    </xf>
    <xf numFmtId="2" fontId="8" fillId="3" borderId="16" xfId="41" applyNumberFormat="1" applyFont="1" applyFill="1" applyBorder="1" applyAlignment="1">
      <alignment horizontal="center"/>
    </xf>
    <xf numFmtId="0" fontId="8" fillId="3" borderId="7" xfId="41" applyFont="1" applyFill="1" applyBorder="1" applyAlignment="1">
      <alignment wrapText="1"/>
    </xf>
    <xf numFmtId="2" fontId="8" fillId="3" borderId="9" xfId="41" applyNumberFormat="1" applyFont="1" applyFill="1" applyBorder="1" applyAlignment="1">
      <alignment horizontal="center"/>
    </xf>
    <xf numFmtId="2" fontId="8" fillId="3" borderId="10" xfId="41" applyNumberFormat="1" applyFont="1" applyFill="1" applyBorder="1" applyAlignment="1">
      <alignment horizontal="center"/>
    </xf>
    <xf numFmtId="0" fontId="6" fillId="4" borderId="23" xfId="41" applyFont="1" applyFill="1" applyBorder="1"/>
    <xf numFmtId="0" fontId="6" fillId="4" borderId="7" xfId="41" applyFont="1" applyFill="1" applyBorder="1"/>
    <xf numFmtId="0" fontId="6" fillId="4" borderId="9" xfId="41" applyFont="1" applyFill="1" applyBorder="1"/>
    <xf numFmtId="4" fontId="6" fillId="4" borderId="9" xfId="41" applyNumberFormat="1" applyFont="1" applyFill="1" applyBorder="1" applyAlignment="1">
      <alignment horizontal="center"/>
    </xf>
    <xf numFmtId="4" fontId="6" fillId="4" borderId="10" xfId="41" applyNumberFormat="1" applyFont="1" applyFill="1" applyBorder="1" applyAlignment="1">
      <alignment horizontal="center"/>
    </xf>
    <xf numFmtId="0" fontId="5" fillId="4" borderId="11" xfId="41" applyFont="1" applyFill="1" applyBorder="1" applyAlignment="1">
      <alignment wrapText="1"/>
    </xf>
    <xf numFmtId="0" fontId="5" fillId="4" borderId="1" xfId="41" applyFont="1" applyFill="1" applyBorder="1" applyAlignment="1">
      <alignment horizontal="center" vertical="center" wrapText="1"/>
    </xf>
    <xf numFmtId="3" fontId="5" fillId="4" borderId="1" xfId="41" applyNumberFormat="1" applyFont="1" applyFill="1" applyBorder="1" applyAlignment="1">
      <alignment horizontal="center"/>
    </xf>
    <xf numFmtId="0" fontId="5" fillId="4" borderId="0" xfId="41" applyFont="1" applyFill="1"/>
    <xf numFmtId="0" fontId="5" fillId="4" borderId="1" xfId="41" applyFont="1" applyFill="1" applyBorder="1"/>
    <xf numFmtId="0" fontId="5" fillId="4" borderId="12" xfId="41" applyFont="1" applyFill="1" applyBorder="1"/>
    <xf numFmtId="0" fontId="5" fillId="4" borderId="13" xfId="41" applyFont="1" applyFill="1" applyBorder="1" applyAlignment="1">
      <alignment wrapText="1"/>
    </xf>
    <xf numFmtId="0" fontId="5" fillId="4" borderId="15" xfId="41" applyFont="1" applyFill="1" applyBorder="1" applyAlignment="1">
      <alignment horizontal="center" vertical="center" wrapText="1"/>
    </xf>
    <xf numFmtId="3" fontId="5" fillId="4" borderId="15" xfId="41" applyNumberFormat="1" applyFont="1" applyFill="1" applyBorder="1" applyAlignment="1">
      <alignment horizontal="center"/>
    </xf>
    <xf numFmtId="0" fontId="5" fillId="4" borderId="15" xfId="41" applyFont="1" applyFill="1" applyBorder="1"/>
    <xf numFmtId="0" fontId="5" fillId="4" borderId="16" xfId="41" applyFont="1" applyFill="1" applyBorder="1"/>
    <xf numFmtId="0" fontId="6" fillId="0" borderId="25" xfId="41" applyFont="1" applyBorder="1"/>
    <xf numFmtId="0" fontId="5" fillId="0" borderId="25" xfId="41" applyFont="1" applyBorder="1"/>
    <xf numFmtId="0" fontId="7" fillId="0" borderId="0" xfId="41" applyFont="1"/>
    <xf numFmtId="0" fontId="8" fillId="0" borderId="0" xfId="41" applyFont="1" applyAlignment="1">
      <alignment horizontal="left" wrapText="1"/>
    </xf>
    <xf numFmtId="0" fontId="5" fillId="0" borderId="0" xfId="42" applyFont="1"/>
    <xf numFmtId="0" fontId="6" fillId="0" borderId="1" xfId="42" applyFont="1" applyBorder="1" applyAlignment="1">
      <alignment vertical="center"/>
    </xf>
    <xf numFmtId="0" fontId="6" fillId="0" borderId="2" xfId="42" applyFont="1" applyBorder="1" applyAlignment="1">
      <alignment vertical="center"/>
    </xf>
    <xf numFmtId="0" fontId="6" fillId="0" borderId="2" xfId="42" applyFont="1" applyBorder="1" applyAlignment="1">
      <alignment horizontal="center" vertical="center"/>
    </xf>
    <xf numFmtId="0" fontId="6" fillId="0" borderId="2" xfId="42" applyFont="1" applyBorder="1" applyAlignment="1">
      <alignment horizontal="center" vertical="center" wrapText="1"/>
    </xf>
    <xf numFmtId="0" fontId="6" fillId="0" borderId="0" xfId="42" applyFont="1"/>
    <xf numFmtId="0" fontId="6" fillId="2" borderId="17" xfId="42" applyFont="1" applyFill="1" applyBorder="1" applyAlignment="1">
      <alignment vertical="center"/>
    </xf>
    <xf numFmtId="0" fontId="6" fillId="2" borderId="20" xfId="42" applyFont="1" applyFill="1" applyBorder="1" applyAlignment="1">
      <alignment vertical="center"/>
    </xf>
    <xf numFmtId="0" fontId="6" fillId="2" borderId="21" xfId="42" applyFont="1" applyFill="1" applyBorder="1" applyAlignment="1">
      <alignment horizontal="center" vertical="center"/>
    </xf>
    <xf numFmtId="2" fontId="6" fillId="2" borderId="21" xfId="42" applyNumberFormat="1" applyFont="1" applyFill="1" applyBorder="1" applyAlignment="1">
      <alignment horizontal="center" vertical="center"/>
    </xf>
    <xf numFmtId="2" fontId="6" fillId="2" borderId="22" xfId="42" applyNumberFormat="1" applyFont="1" applyFill="1" applyBorder="1" applyAlignment="1">
      <alignment horizontal="center" vertical="center"/>
    </xf>
    <xf numFmtId="0" fontId="5" fillId="2" borderId="18" xfId="42" applyFont="1" applyFill="1" applyBorder="1" applyAlignment="1">
      <alignment wrapText="1"/>
    </xf>
    <xf numFmtId="2" fontId="5" fillId="2" borderId="4" xfId="42" applyNumberFormat="1" applyFont="1" applyFill="1" applyBorder="1" applyAlignment="1">
      <alignment horizontal="center"/>
    </xf>
    <xf numFmtId="2" fontId="5" fillId="2" borderId="4" xfId="42" applyNumberFormat="1" applyFont="1" applyFill="1" applyBorder="1" applyAlignment="1">
      <alignment horizontal="center" wrapText="1"/>
    </xf>
    <xf numFmtId="2" fontId="5" fillId="2" borderId="19" xfId="42" applyNumberFormat="1" applyFont="1" applyFill="1" applyBorder="1" applyAlignment="1">
      <alignment horizontal="center"/>
    </xf>
    <xf numFmtId="0" fontId="5" fillId="2" borderId="11" xfId="42" applyFont="1" applyFill="1" applyBorder="1"/>
    <xf numFmtId="2" fontId="5" fillId="2" borderId="1" xfId="42" applyNumberFormat="1" applyFont="1" applyFill="1" applyBorder="1" applyAlignment="1">
      <alignment horizontal="center"/>
    </xf>
    <xf numFmtId="2" fontId="5" fillId="2" borderId="12" xfId="42" applyNumberFormat="1" applyFont="1" applyFill="1" applyBorder="1" applyAlignment="1">
      <alignment horizontal="center"/>
    </xf>
    <xf numFmtId="0" fontId="5" fillId="2" borderId="11" xfId="42" applyFont="1" applyFill="1" applyBorder="1" applyAlignment="1">
      <alignment horizontal="right"/>
    </xf>
    <xf numFmtId="0" fontId="5" fillId="2" borderId="11" xfId="42" applyFont="1" applyFill="1" applyBorder="1" applyAlignment="1">
      <alignment horizontal="right" wrapText="1"/>
    </xf>
    <xf numFmtId="0" fontId="5" fillId="2" borderId="23" xfId="42" applyFont="1" applyFill="1" applyBorder="1" applyAlignment="1">
      <alignment horizontal="center" wrapText="1"/>
    </xf>
    <xf numFmtId="0" fontId="5" fillId="2" borderId="13" xfId="42" applyFont="1" applyFill="1" applyBorder="1"/>
    <xf numFmtId="0" fontId="5" fillId="2" borderId="15" xfId="42" applyFont="1" applyFill="1" applyBorder="1" applyAlignment="1">
      <alignment horizontal="center"/>
    </xf>
    <xf numFmtId="2" fontId="5" fillId="2" borderId="15" xfId="42" applyNumberFormat="1" applyFont="1" applyFill="1" applyBorder="1" applyAlignment="1">
      <alignment horizontal="center"/>
    </xf>
    <xf numFmtId="2" fontId="5" fillId="2" borderId="16" xfId="42" applyNumberFormat="1" applyFont="1" applyFill="1" applyBorder="1" applyAlignment="1">
      <alignment horizontal="center"/>
    </xf>
    <xf numFmtId="0" fontId="7" fillId="3" borderId="17" xfId="42" applyFont="1" applyFill="1" applyBorder="1"/>
    <xf numFmtId="0" fontId="7" fillId="3" borderId="20" xfId="42" applyFont="1" applyFill="1" applyBorder="1" applyAlignment="1">
      <alignment wrapText="1"/>
    </xf>
    <xf numFmtId="0" fontId="7" fillId="3" borderId="21" xfId="42" applyFont="1" applyFill="1" applyBorder="1" applyAlignment="1">
      <alignment horizontal="center"/>
    </xf>
    <xf numFmtId="2" fontId="7" fillId="3" borderId="21" xfId="42" applyNumberFormat="1" applyFont="1" applyFill="1" applyBorder="1" applyAlignment="1">
      <alignment horizontal="center"/>
    </xf>
    <xf numFmtId="2" fontId="7" fillId="3" borderId="22" xfId="42" applyNumberFormat="1" applyFont="1" applyFill="1" applyBorder="1" applyAlignment="1">
      <alignment horizontal="center"/>
    </xf>
    <xf numFmtId="0" fontId="8" fillId="3" borderId="18" xfId="42" applyFont="1" applyFill="1" applyBorder="1" applyAlignment="1">
      <alignment wrapText="1"/>
    </xf>
    <xf numFmtId="2" fontId="8" fillId="3" borderId="4" xfId="42" applyNumberFormat="1" applyFont="1" applyFill="1" applyBorder="1" applyAlignment="1">
      <alignment horizontal="center"/>
    </xf>
    <xf numFmtId="2" fontId="8" fillId="3" borderId="19" xfId="42" applyNumberFormat="1" applyFont="1" applyFill="1" applyBorder="1" applyAlignment="1">
      <alignment horizontal="center"/>
    </xf>
    <xf numFmtId="0" fontId="8" fillId="0" borderId="0" xfId="42" applyFont="1"/>
    <xf numFmtId="0" fontId="8" fillId="3" borderId="11" xfId="42" applyFont="1" applyFill="1" applyBorder="1" applyAlignment="1">
      <alignment horizontal="right"/>
    </xf>
    <xf numFmtId="2" fontId="8" fillId="3" borderId="1" xfId="42" applyNumberFormat="1" applyFont="1" applyFill="1" applyBorder="1" applyAlignment="1">
      <alignment horizontal="center"/>
    </xf>
    <xf numFmtId="2" fontId="8" fillId="3" borderId="12" xfId="42" applyNumberFormat="1" applyFont="1" applyFill="1" applyBorder="1" applyAlignment="1">
      <alignment horizontal="center"/>
    </xf>
    <xf numFmtId="0" fontId="10" fillId="3" borderId="11" xfId="42" applyFont="1" applyFill="1" applyBorder="1" applyAlignment="1">
      <alignment horizontal="right" wrapText="1"/>
    </xf>
    <xf numFmtId="0" fontId="13" fillId="3" borderId="11" xfId="42" applyFont="1" applyFill="1" applyBorder="1" applyAlignment="1">
      <alignment horizontal="right" wrapText="1"/>
    </xf>
    <xf numFmtId="0" fontId="8" fillId="3" borderId="11" xfId="42" applyFont="1" applyFill="1" applyBorder="1" applyAlignment="1">
      <alignment horizontal="right" wrapText="1"/>
    </xf>
    <xf numFmtId="0" fontId="8" fillId="3" borderId="13" xfId="42" applyFont="1" applyFill="1" applyBorder="1" applyAlignment="1">
      <alignment horizontal="right"/>
    </xf>
    <xf numFmtId="2" fontId="8" fillId="3" borderId="15" xfId="42" applyNumberFormat="1" applyFont="1" applyFill="1" applyBorder="1" applyAlignment="1">
      <alignment horizontal="center"/>
    </xf>
    <xf numFmtId="2" fontId="8" fillId="3" borderId="16" xfId="42" applyNumberFormat="1" applyFont="1" applyFill="1" applyBorder="1" applyAlignment="1">
      <alignment horizontal="center"/>
    </xf>
    <xf numFmtId="0" fontId="8" fillId="3" borderId="7" xfId="42" applyFont="1" applyFill="1" applyBorder="1" applyAlignment="1">
      <alignment wrapText="1"/>
    </xf>
    <xf numFmtId="2" fontId="8" fillId="3" borderId="9" xfId="42" applyNumberFormat="1" applyFont="1" applyFill="1" applyBorder="1" applyAlignment="1">
      <alignment horizontal="center"/>
    </xf>
    <xf numFmtId="2" fontId="8" fillId="3" borderId="10" xfId="42" applyNumberFormat="1" applyFont="1" applyFill="1" applyBorder="1" applyAlignment="1">
      <alignment horizontal="center"/>
    </xf>
    <xf numFmtId="0" fontId="6" fillId="4" borderId="23" xfId="42" applyFont="1" applyFill="1" applyBorder="1"/>
    <xf numFmtId="0" fontId="6" fillId="4" borderId="7" xfId="42" applyFont="1" applyFill="1" applyBorder="1"/>
    <xf numFmtId="0" fontId="6" fillId="4" borderId="9" xfId="42" applyFont="1" applyFill="1" applyBorder="1"/>
    <xf numFmtId="4" fontId="6" fillId="4" borderId="9" xfId="42" applyNumberFormat="1" applyFont="1" applyFill="1" applyBorder="1" applyAlignment="1">
      <alignment horizontal="center"/>
    </xf>
    <xf numFmtId="4" fontId="6" fillId="4" borderId="10" xfId="42" applyNumberFormat="1" applyFont="1" applyFill="1" applyBorder="1" applyAlignment="1">
      <alignment horizontal="center"/>
    </xf>
    <xf numFmtId="0" fontId="5" fillId="4" borderId="11" xfId="42" applyFont="1" applyFill="1" applyBorder="1" applyAlignment="1">
      <alignment wrapText="1"/>
    </xf>
    <xf numFmtId="0" fontId="5" fillId="4" borderId="1" xfId="42" applyFont="1" applyFill="1" applyBorder="1" applyAlignment="1">
      <alignment horizontal="center" vertical="center" wrapText="1"/>
    </xf>
    <xf numFmtId="3" fontId="5" fillId="4" borderId="1" xfId="42" applyNumberFormat="1" applyFont="1" applyFill="1" applyBorder="1" applyAlignment="1">
      <alignment horizontal="center"/>
    </xf>
    <xf numFmtId="0" fontId="5" fillId="4" borderId="0" xfId="42" applyFont="1" applyFill="1"/>
    <xf numFmtId="0" fontId="5" fillId="4" borderId="1" xfId="42" applyFont="1" applyFill="1" applyBorder="1"/>
    <xf numFmtId="0" fontId="5" fillId="4" borderId="12" xfId="42" applyFont="1" applyFill="1" applyBorder="1"/>
    <xf numFmtId="0" fontId="5" fillId="4" borderId="13" xfId="42" applyFont="1" applyFill="1" applyBorder="1" applyAlignment="1">
      <alignment wrapText="1"/>
    </xf>
    <xf numFmtId="0" fontId="5" fillId="4" borderId="15" xfId="42" applyFont="1" applyFill="1" applyBorder="1" applyAlignment="1">
      <alignment horizontal="center" vertical="center" wrapText="1"/>
    </xf>
    <xf numFmtId="3" fontId="5" fillId="4" borderId="15" xfId="42" applyNumberFormat="1" applyFont="1" applyFill="1" applyBorder="1" applyAlignment="1">
      <alignment horizontal="center"/>
    </xf>
    <xf numFmtId="0" fontId="5" fillId="4" borderId="15" xfId="42" applyFont="1" applyFill="1" applyBorder="1"/>
    <xf numFmtId="0" fontId="5" fillId="4" borderId="16" xfId="42" applyFont="1" applyFill="1" applyBorder="1"/>
    <xf numFmtId="0" fontId="6" fillId="0" borderId="25" xfId="42" applyFont="1" applyBorder="1"/>
    <xf numFmtId="0" fontId="5" fillId="0" borderId="25" xfId="42" applyFont="1" applyBorder="1"/>
    <xf numFmtId="0" fontId="7" fillId="0" borderId="0" xfId="42" applyFont="1"/>
    <xf numFmtId="0" fontId="8" fillId="0" borderId="0" xfId="42" applyFont="1" applyAlignment="1">
      <alignment horizontal="left" wrapText="1"/>
    </xf>
    <xf numFmtId="0" fontId="5" fillId="0" borderId="0" xfId="43" applyFont="1"/>
    <xf numFmtId="0" fontId="6" fillId="0" borderId="1" xfId="43" applyFont="1" applyBorder="1" applyAlignment="1">
      <alignment vertical="center"/>
    </xf>
    <xf numFmtId="0" fontId="6" fillId="0" borderId="2" xfId="43" applyFont="1" applyBorder="1" applyAlignment="1">
      <alignment vertical="center"/>
    </xf>
    <xf numFmtId="0" fontId="6" fillId="0" borderId="2" xfId="43" applyFont="1" applyBorder="1" applyAlignment="1">
      <alignment horizontal="center" vertical="center"/>
    </xf>
    <xf numFmtId="0" fontId="6" fillId="0" borderId="2" xfId="43" applyFont="1" applyBorder="1" applyAlignment="1">
      <alignment horizontal="center" vertical="center" wrapText="1"/>
    </xf>
    <xf numFmtId="0" fontId="6" fillId="0" borderId="0" xfId="43" applyFont="1"/>
    <xf numFmtId="0" fontId="6" fillId="2" borderId="17" xfId="43" applyFont="1" applyFill="1" applyBorder="1" applyAlignment="1">
      <alignment vertical="center"/>
    </xf>
    <xf numFmtId="0" fontId="6" fillId="2" borderId="20" xfId="43" applyFont="1" applyFill="1" applyBorder="1" applyAlignment="1">
      <alignment vertical="center"/>
    </xf>
    <xf numFmtId="0" fontId="6" fillId="2" borderId="21" xfId="43" applyFont="1" applyFill="1" applyBorder="1" applyAlignment="1">
      <alignment horizontal="center" vertical="center"/>
    </xf>
    <xf numFmtId="2" fontId="6" fillId="2" borderId="21" xfId="43" applyNumberFormat="1" applyFont="1" applyFill="1" applyBorder="1" applyAlignment="1">
      <alignment horizontal="center" vertical="center"/>
    </xf>
    <xf numFmtId="2" fontId="6" fillId="2" borderId="22" xfId="43" applyNumberFormat="1" applyFont="1" applyFill="1" applyBorder="1" applyAlignment="1">
      <alignment horizontal="center" vertical="center"/>
    </xf>
    <xf numFmtId="0" fontId="5" fillId="2" borderId="18" xfId="43" applyFont="1" applyFill="1" applyBorder="1" applyAlignment="1">
      <alignment wrapText="1"/>
    </xf>
    <xf numFmtId="2" fontId="5" fillId="2" borderId="4" xfId="43" applyNumberFormat="1" applyFont="1" applyFill="1" applyBorder="1" applyAlignment="1">
      <alignment horizontal="center"/>
    </xf>
    <xf numFmtId="2" fontId="5" fillId="2" borderId="4" xfId="43" applyNumberFormat="1" applyFont="1" applyFill="1" applyBorder="1" applyAlignment="1">
      <alignment horizontal="center" wrapText="1"/>
    </xf>
    <xf numFmtId="2" fontId="5" fillId="2" borderId="19" xfId="43" applyNumberFormat="1" applyFont="1" applyFill="1" applyBorder="1" applyAlignment="1">
      <alignment horizontal="center"/>
    </xf>
    <xf numFmtId="0" fontId="5" fillId="2" borderId="11" xfId="43" applyFont="1" applyFill="1" applyBorder="1"/>
    <xf numFmtId="2" fontId="5" fillId="2" borderId="1" xfId="43" applyNumberFormat="1" applyFont="1" applyFill="1" applyBorder="1" applyAlignment="1">
      <alignment horizontal="center"/>
    </xf>
    <xf numFmtId="2" fontId="5" fillId="2" borderId="12" xfId="43" applyNumberFormat="1" applyFont="1" applyFill="1" applyBorder="1" applyAlignment="1">
      <alignment horizontal="center"/>
    </xf>
    <xf numFmtId="0" fontId="5" fillId="2" borderId="11" xfId="43" applyFont="1" applyFill="1" applyBorder="1" applyAlignment="1">
      <alignment horizontal="right"/>
    </xf>
    <xf numFmtId="3" fontId="5" fillId="0" borderId="0" xfId="43" applyNumberFormat="1" applyFont="1"/>
    <xf numFmtId="0" fontId="5" fillId="2" borderId="11" xfId="43" applyFont="1" applyFill="1" applyBorder="1" applyAlignment="1">
      <alignment horizontal="right" wrapText="1"/>
    </xf>
    <xf numFmtId="0" fontId="5" fillId="2" borderId="23" xfId="43" applyFont="1" applyFill="1" applyBorder="1" applyAlignment="1">
      <alignment horizontal="center" wrapText="1"/>
    </xf>
    <xf numFmtId="0" fontId="5" fillId="2" borderId="13" xfId="43" applyFont="1" applyFill="1" applyBorder="1"/>
    <xf numFmtId="0" fontId="5" fillId="2" borderId="15" xfId="43" applyFont="1" applyFill="1" applyBorder="1" applyAlignment="1">
      <alignment horizontal="center"/>
    </xf>
    <xf numFmtId="2" fontId="5" fillId="2" borderId="15" xfId="43" applyNumberFormat="1" applyFont="1" applyFill="1" applyBorder="1" applyAlignment="1">
      <alignment horizontal="center"/>
    </xf>
    <xf numFmtId="2" fontId="5" fillId="2" borderId="16" xfId="43" applyNumberFormat="1" applyFont="1" applyFill="1" applyBorder="1" applyAlignment="1">
      <alignment horizontal="center"/>
    </xf>
    <xf numFmtId="4" fontId="5" fillId="0" borderId="0" xfId="43" applyNumberFormat="1" applyFont="1"/>
    <xf numFmtId="0" fontId="7" fillId="3" borderId="17" xfId="43" applyFont="1" applyFill="1" applyBorder="1"/>
    <xf numFmtId="0" fontId="7" fillId="3" borderId="20" xfId="43" applyFont="1" applyFill="1" applyBorder="1" applyAlignment="1">
      <alignment wrapText="1"/>
    </xf>
    <xf numFmtId="0" fontId="7" fillId="3" borderId="21" xfId="43" applyFont="1" applyFill="1" applyBorder="1" applyAlignment="1">
      <alignment horizontal="center"/>
    </xf>
    <xf numFmtId="2" fontId="7" fillId="3" borderId="21" xfId="43" applyNumberFormat="1" applyFont="1" applyFill="1" applyBorder="1" applyAlignment="1">
      <alignment horizontal="center"/>
    </xf>
    <xf numFmtId="2" fontId="7" fillId="3" borderId="22" xfId="43" applyNumberFormat="1" applyFont="1" applyFill="1" applyBorder="1" applyAlignment="1">
      <alignment horizontal="center"/>
    </xf>
    <xf numFmtId="0" fontId="8" fillId="3" borderId="18" xfId="43" applyFont="1" applyFill="1" applyBorder="1" applyAlignment="1">
      <alignment wrapText="1"/>
    </xf>
    <xf numFmtId="2" fontId="8" fillId="3" borderId="4" xfId="43" applyNumberFormat="1" applyFont="1" applyFill="1" applyBorder="1" applyAlignment="1">
      <alignment horizontal="center"/>
    </xf>
    <xf numFmtId="2" fontId="8" fillId="3" borderId="19" xfId="43" applyNumberFormat="1" applyFont="1" applyFill="1" applyBorder="1" applyAlignment="1">
      <alignment horizontal="center"/>
    </xf>
    <xf numFmtId="0" fontId="8" fillId="0" borderId="0" xfId="43" applyFont="1"/>
    <xf numFmtId="0" fontId="8" fillId="3" borderId="11" xfId="43" applyFont="1" applyFill="1" applyBorder="1" applyAlignment="1">
      <alignment horizontal="right"/>
    </xf>
    <xf numFmtId="2" fontId="8" fillId="3" borderId="1" xfId="43" applyNumberFormat="1" applyFont="1" applyFill="1" applyBorder="1" applyAlignment="1">
      <alignment horizontal="center"/>
    </xf>
    <xf numFmtId="2" fontId="8" fillId="3" borderId="12" xfId="43" applyNumberFormat="1" applyFont="1" applyFill="1" applyBorder="1" applyAlignment="1">
      <alignment horizontal="center"/>
    </xf>
    <xf numFmtId="0" fontId="10" fillId="3" borderId="11" xfId="43" applyFont="1" applyFill="1" applyBorder="1" applyAlignment="1">
      <alignment horizontal="right" wrapText="1"/>
    </xf>
    <xf numFmtId="0" fontId="13" fillId="3" borderId="11" xfId="43" applyFont="1" applyFill="1" applyBorder="1" applyAlignment="1">
      <alignment horizontal="right" wrapText="1"/>
    </xf>
    <xf numFmtId="0" fontId="8" fillId="3" borderId="11" xfId="43" applyFont="1" applyFill="1" applyBorder="1" applyAlignment="1">
      <alignment horizontal="right" wrapText="1"/>
    </xf>
    <xf numFmtId="0" fontId="8" fillId="3" borderId="13" xfId="43" applyFont="1" applyFill="1" applyBorder="1" applyAlignment="1">
      <alignment horizontal="right"/>
    </xf>
    <xf numFmtId="2" fontId="8" fillId="3" borderId="15" xfId="43" applyNumberFormat="1" applyFont="1" applyFill="1" applyBorder="1" applyAlignment="1">
      <alignment horizontal="center"/>
    </xf>
    <xf numFmtId="2" fontId="8" fillId="3" borderId="16" xfId="43" applyNumberFormat="1" applyFont="1" applyFill="1" applyBorder="1" applyAlignment="1">
      <alignment horizontal="center"/>
    </xf>
    <xf numFmtId="0" fontId="8" fillId="3" borderId="7" xfId="43" applyFont="1" applyFill="1" applyBorder="1" applyAlignment="1">
      <alignment wrapText="1"/>
    </xf>
    <xf numFmtId="2" fontId="8" fillId="3" borderId="9" xfId="43" applyNumberFormat="1" applyFont="1" applyFill="1" applyBorder="1" applyAlignment="1">
      <alignment horizontal="center"/>
    </xf>
    <xf numFmtId="2" fontId="8" fillId="3" borderId="10" xfId="43" applyNumberFormat="1" applyFont="1" applyFill="1" applyBorder="1" applyAlignment="1">
      <alignment horizontal="center"/>
    </xf>
    <xf numFmtId="0" fontId="6" fillId="4" borderId="23" xfId="43" applyFont="1" applyFill="1" applyBorder="1"/>
    <xf numFmtId="0" fontId="6" fillId="4" borderId="7" xfId="43" applyFont="1" applyFill="1" applyBorder="1"/>
    <xf numFmtId="0" fontId="6" fillId="4" borderId="9" xfId="43" applyFont="1" applyFill="1" applyBorder="1"/>
    <xf numFmtId="4" fontId="6" fillId="4" borderId="9" xfId="43" applyNumberFormat="1" applyFont="1" applyFill="1" applyBorder="1" applyAlignment="1">
      <alignment horizontal="center"/>
    </xf>
    <xf numFmtId="4" fontId="6" fillId="4" borderId="10" xfId="43" applyNumberFormat="1" applyFont="1" applyFill="1" applyBorder="1" applyAlignment="1">
      <alignment horizontal="center"/>
    </xf>
    <xf numFmtId="0" fontId="5" fillId="4" borderId="11" xfId="43" applyFont="1" applyFill="1" applyBorder="1" applyAlignment="1">
      <alignment wrapText="1"/>
    </xf>
    <xf numFmtId="0" fontId="5" fillId="4" borderId="1" xfId="43" applyFont="1" applyFill="1" applyBorder="1" applyAlignment="1">
      <alignment horizontal="center" vertical="center" wrapText="1"/>
    </xf>
    <xf numFmtId="3" fontId="5" fillId="4" borderId="1" xfId="43" applyNumberFormat="1" applyFont="1" applyFill="1" applyBorder="1" applyAlignment="1">
      <alignment horizontal="center"/>
    </xf>
    <xf numFmtId="0" fontId="5" fillId="4" borderId="0" xfId="43" applyFont="1" applyFill="1"/>
    <xf numFmtId="0" fontId="5" fillId="4" borderId="1" xfId="43" applyFont="1" applyFill="1" applyBorder="1"/>
    <xf numFmtId="0" fontId="5" fillId="4" borderId="12" xfId="43" applyFont="1" applyFill="1" applyBorder="1"/>
    <xf numFmtId="0" fontId="5" fillId="4" borderId="13" xfId="43" applyFont="1" applyFill="1" applyBorder="1" applyAlignment="1">
      <alignment wrapText="1"/>
    </xf>
    <xf numFmtId="0" fontId="5" fillId="4" borderId="15" xfId="43" applyFont="1" applyFill="1" applyBorder="1" applyAlignment="1">
      <alignment horizontal="center" vertical="center" wrapText="1"/>
    </xf>
    <xf numFmtId="3" fontId="5" fillId="4" borderId="15" xfId="43" applyNumberFormat="1" applyFont="1" applyFill="1" applyBorder="1" applyAlignment="1">
      <alignment horizontal="center"/>
    </xf>
    <xf numFmtId="0" fontId="5" fillId="4" borderId="15" xfId="43" applyFont="1" applyFill="1" applyBorder="1"/>
    <xf numFmtId="0" fontId="5" fillId="4" borderId="16" xfId="43" applyFont="1" applyFill="1" applyBorder="1"/>
    <xf numFmtId="0" fontId="6" fillId="0" borderId="25" xfId="43" applyFont="1" applyBorder="1"/>
    <xf numFmtId="0" fontId="5" fillId="0" borderId="25" xfId="43" applyFont="1" applyBorder="1"/>
    <xf numFmtId="0" fontId="7" fillId="0" borderId="0" xfId="43" applyFont="1"/>
    <xf numFmtId="0" fontId="8" fillId="0" borderId="0" xfId="43" applyFont="1" applyAlignment="1">
      <alignment horizontal="left" wrapText="1"/>
    </xf>
    <xf numFmtId="4" fontId="23" fillId="0" borderId="1" xfId="0" applyNumberFormat="1" applyFont="1" applyBorder="1" applyAlignment="1">
      <alignment horizontal="center"/>
    </xf>
    <xf numFmtId="4" fontId="6" fillId="0" borderId="1" xfId="0" applyNumberFormat="1" applyFont="1" applyBorder="1" applyAlignment="1">
      <alignment horizontal="center" vertical="center"/>
    </xf>
    <xf numFmtId="4" fontId="8" fillId="0" borderId="1" xfId="0" applyNumberFormat="1" applyFont="1" applyBorder="1" applyAlignment="1">
      <alignment horizontal="center"/>
    </xf>
    <xf numFmtId="4" fontId="7" fillId="0" borderId="1" xfId="0" applyNumberFormat="1" applyFont="1" applyBorder="1" applyAlignment="1">
      <alignment horizontal="center"/>
    </xf>
    <xf numFmtId="4" fontId="6" fillId="0" borderId="1" xfId="0" applyNumberFormat="1" applyFont="1" applyBorder="1" applyAlignment="1">
      <alignment horizontal="center"/>
    </xf>
    <xf numFmtId="4" fontId="5" fillId="0" borderId="1" xfId="0" applyNumberFormat="1" applyFont="1" applyBorder="1" applyAlignment="1">
      <alignment horizontal="center"/>
    </xf>
    <xf numFmtId="4" fontId="7" fillId="0" borderId="1" xfId="0" applyNumberFormat="1" applyFont="1" applyBorder="1"/>
    <xf numFmtId="4" fontId="8" fillId="0" borderId="1" xfId="0" applyNumberFormat="1" applyFont="1" applyBorder="1"/>
    <xf numFmtId="0" fontId="7" fillId="3" borderId="1" xfId="44" applyFont="1" applyFill="1" applyBorder="1" applyAlignment="1">
      <alignment horizontal="center"/>
    </xf>
    <xf numFmtId="0" fontId="8" fillId="3" borderId="1" xfId="44" applyFont="1" applyFill="1" applyBorder="1" applyAlignment="1">
      <alignment wrapText="1"/>
    </xf>
    <xf numFmtId="0" fontId="8" fillId="3" borderId="1" xfId="44" applyFont="1" applyFill="1" applyBorder="1" applyAlignment="1">
      <alignment vertical="center" wrapText="1"/>
    </xf>
    <xf numFmtId="0" fontId="8" fillId="3" borderId="1" xfId="44" applyFont="1" applyFill="1" applyBorder="1" applyAlignment="1">
      <alignment horizontal="right"/>
    </xf>
    <xf numFmtId="0" fontId="10" fillId="3" borderId="1" xfId="44" applyFont="1" applyFill="1" applyBorder="1" applyAlignment="1">
      <alignment horizontal="right" wrapText="1"/>
    </xf>
    <xf numFmtId="0" fontId="13" fillId="3" borderId="1" xfId="44" applyFont="1" applyFill="1" applyBorder="1" applyAlignment="1">
      <alignment horizontal="right" wrapText="1"/>
    </xf>
    <xf numFmtId="0" fontId="8" fillId="3" borderId="1" xfId="44" applyFont="1" applyFill="1" applyBorder="1" applyAlignment="1">
      <alignment horizontal="right" wrapText="1"/>
    </xf>
    <xf numFmtId="0" fontId="7" fillId="3" borderId="1" xfId="45" applyFont="1" applyFill="1" applyBorder="1" applyAlignment="1">
      <alignment horizontal="center"/>
    </xf>
    <xf numFmtId="0" fontId="8" fillId="3" borderId="1" xfId="45" applyFont="1" applyFill="1" applyBorder="1" applyAlignment="1">
      <alignment wrapText="1"/>
    </xf>
    <xf numFmtId="0" fontId="8" fillId="3" borderId="1" xfId="45" applyFont="1" applyFill="1" applyBorder="1" applyAlignment="1">
      <alignment vertical="center" wrapText="1"/>
    </xf>
    <xf numFmtId="0" fontId="8" fillId="3" borderId="1" xfId="45" applyFont="1" applyFill="1" applyBorder="1" applyAlignment="1">
      <alignment horizontal="right"/>
    </xf>
    <xf numFmtId="0" fontId="10" fillId="3" borderId="1" xfId="45" applyFont="1" applyFill="1" applyBorder="1" applyAlignment="1">
      <alignment horizontal="right" wrapText="1"/>
    </xf>
    <xf numFmtId="0" fontId="13" fillId="3" borderId="1" xfId="45" applyFont="1" applyFill="1" applyBorder="1" applyAlignment="1">
      <alignment horizontal="right" wrapText="1"/>
    </xf>
    <xf numFmtId="0" fontId="8" fillId="3" borderId="1" xfId="45" applyFont="1" applyFill="1" applyBorder="1" applyAlignment="1">
      <alignment horizontal="right" wrapText="1"/>
    </xf>
    <xf numFmtId="0" fontId="8" fillId="3" borderId="1" xfId="43" applyFont="1" applyFill="1" applyBorder="1" applyAlignment="1">
      <alignment wrapText="1"/>
    </xf>
    <xf numFmtId="0" fontId="8" fillId="3" borderId="1" xfId="43" applyFont="1" applyFill="1" applyBorder="1" applyAlignment="1">
      <alignment vertical="center" wrapText="1"/>
    </xf>
    <xf numFmtId="0" fontId="8" fillId="3" borderId="1" xfId="43" applyFont="1" applyFill="1" applyBorder="1" applyAlignment="1">
      <alignment horizontal="right"/>
    </xf>
    <xf numFmtId="0" fontId="10" fillId="3" borderId="1" xfId="43" applyFont="1" applyFill="1" applyBorder="1" applyAlignment="1">
      <alignment horizontal="right" wrapText="1"/>
    </xf>
    <xf numFmtId="0" fontId="13" fillId="3" borderId="1" xfId="43" applyFont="1" applyFill="1" applyBorder="1" applyAlignment="1">
      <alignment horizontal="right" wrapText="1"/>
    </xf>
    <xf numFmtId="0" fontId="8" fillId="3" borderId="1" xfId="43" applyFont="1" applyFill="1" applyBorder="1" applyAlignment="1">
      <alignment horizontal="right" wrapText="1"/>
    </xf>
    <xf numFmtId="4" fontId="8" fillId="0" borderId="0" xfId="0" applyNumberFormat="1" applyFont="1"/>
    <xf numFmtId="0" fontId="8" fillId="0" borderId="0" xfId="0" applyFont="1" applyAlignment="1">
      <alignment horizontal="left" wrapText="1"/>
    </xf>
    <xf numFmtId="0" fontId="5" fillId="4" borderId="17"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15" fillId="0" borderId="24" xfId="0" applyFont="1" applyBorder="1" applyAlignment="1">
      <alignment horizontal="center" wrapText="1"/>
    </xf>
    <xf numFmtId="0" fontId="11" fillId="0" borderId="24" xfId="0" applyFont="1" applyBorder="1" applyAlignment="1">
      <alignment horizontal="center"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8" fillId="0" borderId="0" xfId="0" applyFont="1" applyFill="1" applyBorder="1" applyAlignment="1">
      <alignment horizontal="left" vertical="center" wrapText="1"/>
    </xf>
    <xf numFmtId="0" fontId="8" fillId="0" borderId="0" xfId="0" applyFont="1" applyFill="1" applyBorder="1" applyAlignment="1">
      <alignment horizontal="left" wrapText="1"/>
    </xf>
    <xf numFmtId="0" fontId="5" fillId="0" borderId="0" xfId="0" applyFont="1" applyAlignment="1">
      <alignment horizontal="left" wrapText="1"/>
    </xf>
    <xf numFmtId="0" fontId="8" fillId="3" borderId="8"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0" borderId="0" xfId="0" applyFont="1" applyAlignment="1">
      <alignment horizontal="left" vertical="center" wrapText="1"/>
    </xf>
    <xf numFmtId="0" fontId="8" fillId="3" borderId="26"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8" fillId="3" borderId="19" xfId="0" applyFont="1" applyFill="1" applyBorder="1" applyAlignment="1">
      <alignment horizontal="center" vertical="center" wrapText="1"/>
    </xf>
    <xf numFmtId="0" fontId="8" fillId="0" borderId="0" xfId="41" applyFont="1" applyAlignment="1">
      <alignment horizontal="left" wrapText="1"/>
    </xf>
    <xf numFmtId="0" fontId="11" fillId="0" borderId="24" xfId="41" applyFont="1" applyBorder="1" applyAlignment="1">
      <alignment horizontal="center" wrapText="1"/>
    </xf>
    <xf numFmtId="0" fontId="5" fillId="2" borderId="17" xfId="41" applyFont="1" applyFill="1" applyBorder="1" applyAlignment="1">
      <alignment horizontal="center" vertical="center" wrapText="1"/>
    </xf>
    <xf numFmtId="0" fontId="5" fillId="2" borderId="5" xfId="41" applyFont="1" applyFill="1" applyBorder="1" applyAlignment="1">
      <alignment horizontal="center" vertical="center" wrapText="1"/>
    </xf>
    <xf numFmtId="0" fontId="5" fillId="2" borderId="6" xfId="41" applyFont="1" applyFill="1" applyBorder="1" applyAlignment="1">
      <alignment horizontal="center" vertical="center" wrapText="1"/>
    </xf>
    <xf numFmtId="0" fontId="5" fillId="2" borderId="3" xfId="41" applyFont="1" applyFill="1" applyBorder="1" applyAlignment="1">
      <alignment horizontal="center" vertical="center" wrapText="1"/>
    </xf>
    <xf numFmtId="0" fontId="5" fillId="2" borderId="4" xfId="41" applyFont="1" applyFill="1" applyBorder="1" applyAlignment="1">
      <alignment horizontal="center" vertical="center" wrapText="1"/>
    </xf>
    <xf numFmtId="0" fontId="5" fillId="2" borderId="2" xfId="41" applyFont="1" applyFill="1" applyBorder="1" applyAlignment="1">
      <alignment horizontal="center" vertical="center"/>
    </xf>
    <xf numFmtId="0" fontId="5" fillId="2" borderId="3" xfId="41" applyFont="1" applyFill="1" applyBorder="1" applyAlignment="1">
      <alignment horizontal="center" vertical="center"/>
    </xf>
    <xf numFmtId="0" fontId="5" fillId="2" borderId="4" xfId="41" applyFont="1" applyFill="1" applyBorder="1" applyAlignment="1">
      <alignment horizontal="center" vertical="center"/>
    </xf>
    <xf numFmtId="0" fontId="8" fillId="3" borderId="26" xfId="41" applyFont="1" applyFill="1" applyBorder="1" applyAlignment="1">
      <alignment horizontal="center" vertical="center" wrapText="1"/>
    </xf>
    <xf numFmtId="0" fontId="8" fillId="3" borderId="27" xfId="41" applyFont="1" applyFill="1" applyBorder="1" applyAlignment="1">
      <alignment horizontal="center" vertical="center" wrapText="1"/>
    </xf>
    <xf numFmtId="0" fontId="8" fillId="3" borderId="19" xfId="41" applyFont="1" applyFill="1" applyBorder="1" applyAlignment="1">
      <alignment horizontal="center" vertical="center" wrapText="1"/>
    </xf>
    <xf numFmtId="0" fontId="8" fillId="3" borderId="8" xfId="41" applyFont="1" applyFill="1" applyBorder="1" applyAlignment="1">
      <alignment horizontal="center" vertical="center" wrapText="1"/>
    </xf>
    <xf numFmtId="0" fontId="8" fillId="3" borderId="3" xfId="41" applyFont="1" applyFill="1" applyBorder="1" applyAlignment="1">
      <alignment horizontal="center" vertical="center" wrapText="1"/>
    </xf>
    <xf numFmtId="0" fontId="8" fillId="3" borderId="14" xfId="41" applyFont="1" applyFill="1" applyBorder="1" applyAlignment="1">
      <alignment horizontal="center" vertical="center" wrapText="1"/>
    </xf>
    <xf numFmtId="0" fontId="5" fillId="4" borderId="17" xfId="41" applyFont="1" applyFill="1" applyBorder="1" applyAlignment="1">
      <alignment horizontal="center" vertical="center" wrapText="1"/>
    </xf>
    <xf numFmtId="0" fontId="5" fillId="4" borderId="6" xfId="41" applyFont="1" applyFill="1" applyBorder="1" applyAlignment="1">
      <alignment horizontal="center" vertical="center" wrapText="1"/>
    </xf>
    <xf numFmtId="0" fontId="5" fillId="0" borderId="0" xfId="41" applyFont="1" applyAlignment="1">
      <alignment horizontal="left" wrapText="1"/>
    </xf>
    <xf numFmtId="0" fontId="8" fillId="0" borderId="0" xfId="41" applyFont="1" applyAlignment="1">
      <alignment horizontal="left" vertical="center" wrapText="1"/>
    </xf>
    <xf numFmtId="0" fontId="8" fillId="0" borderId="0" xfId="42" applyFont="1" applyAlignment="1">
      <alignment horizontal="left" wrapText="1"/>
    </xf>
    <xf numFmtId="0" fontId="8" fillId="0" borderId="0" xfId="42" applyFont="1" applyAlignment="1">
      <alignment horizontal="left" vertical="center" wrapText="1"/>
    </xf>
    <xf numFmtId="0" fontId="15" fillId="0" borderId="24" xfId="42" applyFont="1" applyBorder="1" applyAlignment="1">
      <alignment horizontal="center" wrapText="1"/>
    </xf>
    <xf numFmtId="0" fontId="11" fillId="0" borderId="24" xfId="42" applyFont="1" applyBorder="1" applyAlignment="1">
      <alignment horizontal="center" wrapText="1"/>
    </xf>
    <xf numFmtId="0" fontId="5" fillId="2" borderId="17" xfId="42" applyFont="1" applyFill="1" applyBorder="1" applyAlignment="1">
      <alignment horizontal="center" vertical="center" wrapText="1"/>
    </xf>
    <xf numFmtId="0" fontId="5" fillId="2" borderId="5" xfId="42" applyFont="1" applyFill="1" applyBorder="1" applyAlignment="1">
      <alignment horizontal="center" vertical="center" wrapText="1"/>
    </xf>
    <xf numFmtId="0" fontId="5" fillId="2" borderId="6" xfId="42" applyFont="1" applyFill="1" applyBorder="1" applyAlignment="1">
      <alignment horizontal="center" vertical="center" wrapText="1"/>
    </xf>
    <xf numFmtId="0" fontId="5" fillId="2" borderId="3" xfId="42" applyFont="1" applyFill="1" applyBorder="1" applyAlignment="1">
      <alignment horizontal="center" vertical="center" wrapText="1"/>
    </xf>
    <xf numFmtId="0" fontId="5" fillId="2" borderId="4" xfId="42" applyFont="1" applyFill="1" applyBorder="1" applyAlignment="1">
      <alignment horizontal="center" vertical="center" wrapText="1"/>
    </xf>
    <xf numFmtId="0" fontId="5" fillId="2" borderId="2" xfId="42" applyFont="1" applyFill="1" applyBorder="1" applyAlignment="1">
      <alignment horizontal="center" vertical="center"/>
    </xf>
    <xf numFmtId="0" fontId="5" fillId="2" borderId="3" xfId="42" applyFont="1" applyFill="1" applyBorder="1" applyAlignment="1">
      <alignment horizontal="center" vertical="center"/>
    </xf>
    <xf numFmtId="0" fontId="5" fillId="2" borderId="4" xfId="42" applyFont="1" applyFill="1" applyBorder="1" applyAlignment="1">
      <alignment horizontal="center" vertical="center"/>
    </xf>
    <xf numFmtId="0" fontId="8" fillId="3" borderId="26" xfId="42" applyFont="1" applyFill="1" applyBorder="1" applyAlignment="1">
      <alignment horizontal="center" vertical="center" wrapText="1"/>
    </xf>
    <xf numFmtId="0" fontId="8" fillId="3" borderId="27" xfId="42" applyFont="1" applyFill="1" applyBorder="1" applyAlignment="1">
      <alignment horizontal="center" vertical="center" wrapText="1"/>
    </xf>
    <xf numFmtId="0" fontId="8" fillId="3" borderId="19" xfId="42" applyFont="1" applyFill="1" applyBorder="1" applyAlignment="1">
      <alignment horizontal="center" vertical="center" wrapText="1"/>
    </xf>
    <xf numFmtId="0" fontId="8" fillId="3" borderId="8" xfId="42" applyFont="1" applyFill="1" applyBorder="1" applyAlignment="1">
      <alignment horizontal="center" vertical="center" wrapText="1"/>
    </xf>
    <xf numFmtId="0" fontId="8" fillId="3" borderId="3" xfId="42" applyFont="1" applyFill="1" applyBorder="1" applyAlignment="1">
      <alignment horizontal="center" vertical="center" wrapText="1"/>
    </xf>
    <xf numFmtId="0" fontId="8" fillId="3" borderId="14" xfId="42" applyFont="1" applyFill="1" applyBorder="1" applyAlignment="1">
      <alignment horizontal="center" vertical="center" wrapText="1"/>
    </xf>
    <xf numFmtId="0" fontId="5" fillId="4" borderId="17" xfId="42" applyFont="1" applyFill="1" applyBorder="1" applyAlignment="1">
      <alignment horizontal="center" vertical="center" wrapText="1"/>
    </xf>
    <xf numFmtId="0" fontId="5" fillId="4" borderId="6" xfId="42" applyFont="1" applyFill="1" applyBorder="1" applyAlignment="1">
      <alignment horizontal="center" vertical="center" wrapText="1"/>
    </xf>
    <xf numFmtId="0" fontId="5" fillId="0" borderId="0" xfId="42" applyFont="1" applyAlignment="1">
      <alignment horizontal="left" wrapText="1"/>
    </xf>
    <xf numFmtId="0" fontId="8" fillId="0" borderId="0" xfId="43" applyFont="1" applyAlignment="1">
      <alignment horizontal="left" wrapText="1"/>
    </xf>
    <xf numFmtId="0" fontId="11" fillId="0" borderId="24" xfId="43" applyFont="1" applyBorder="1" applyAlignment="1">
      <alignment horizontal="center" wrapText="1"/>
    </xf>
    <xf numFmtId="0" fontId="5" fillId="2" borderId="17" xfId="43" applyFont="1" applyFill="1" applyBorder="1" applyAlignment="1">
      <alignment horizontal="center" vertical="center" wrapText="1"/>
    </xf>
    <xf numFmtId="0" fontId="5" fillId="2" borderId="5" xfId="43" applyFont="1" applyFill="1" applyBorder="1" applyAlignment="1">
      <alignment horizontal="center" vertical="center" wrapText="1"/>
    </xf>
    <xf numFmtId="0" fontId="5" fillId="2" borderId="6" xfId="43" applyFont="1" applyFill="1" applyBorder="1" applyAlignment="1">
      <alignment horizontal="center" vertical="center" wrapText="1"/>
    </xf>
    <xf numFmtId="0" fontId="5" fillId="2" borderId="3" xfId="43" applyFont="1" applyFill="1" applyBorder="1" applyAlignment="1">
      <alignment horizontal="center" vertical="center" wrapText="1"/>
    </xf>
    <xf numFmtId="0" fontId="5" fillId="2" borderId="4" xfId="43" applyFont="1" applyFill="1" applyBorder="1" applyAlignment="1">
      <alignment horizontal="center" vertical="center" wrapText="1"/>
    </xf>
    <xf numFmtId="0" fontId="5" fillId="2" borderId="2" xfId="43" applyFont="1" applyFill="1" applyBorder="1" applyAlignment="1">
      <alignment horizontal="center" vertical="center"/>
    </xf>
    <xf numFmtId="0" fontId="5" fillId="2" borderId="3" xfId="43" applyFont="1" applyFill="1" applyBorder="1" applyAlignment="1">
      <alignment horizontal="center" vertical="center"/>
    </xf>
    <xf numFmtId="0" fontId="5" fillId="2" borderId="4" xfId="43" applyFont="1" applyFill="1" applyBorder="1" applyAlignment="1">
      <alignment horizontal="center" vertical="center"/>
    </xf>
    <xf numFmtId="0" fontId="8" fillId="3" borderId="26" xfId="43" applyFont="1" applyFill="1" applyBorder="1" applyAlignment="1">
      <alignment horizontal="center" vertical="center" wrapText="1"/>
    </xf>
    <xf numFmtId="0" fontId="8" fillId="3" borderId="27" xfId="43" applyFont="1" applyFill="1" applyBorder="1" applyAlignment="1">
      <alignment horizontal="center" vertical="center" wrapText="1"/>
    </xf>
    <xf numFmtId="0" fontId="8" fillId="3" borderId="19" xfId="43" applyFont="1" applyFill="1" applyBorder="1" applyAlignment="1">
      <alignment horizontal="center" vertical="center" wrapText="1"/>
    </xf>
    <xf numFmtId="0" fontId="8" fillId="3" borderId="8" xfId="43" applyFont="1" applyFill="1" applyBorder="1" applyAlignment="1">
      <alignment horizontal="center" vertical="center" wrapText="1"/>
    </xf>
    <xf numFmtId="0" fontId="8" fillId="3" borderId="3" xfId="43" applyFont="1" applyFill="1" applyBorder="1" applyAlignment="1">
      <alignment horizontal="center" vertical="center" wrapText="1"/>
    </xf>
    <xf numFmtId="0" fontId="8" fillId="3" borderId="14" xfId="43" applyFont="1" applyFill="1" applyBorder="1" applyAlignment="1">
      <alignment horizontal="center" vertical="center" wrapText="1"/>
    </xf>
    <xf numFmtId="0" fontId="5" fillId="4" borderId="17" xfId="43" applyFont="1" applyFill="1" applyBorder="1" applyAlignment="1">
      <alignment horizontal="center" vertical="center" wrapText="1"/>
    </xf>
    <xf numFmtId="0" fontId="5" fillId="4" borderId="6" xfId="43" applyFont="1" applyFill="1" applyBorder="1" applyAlignment="1">
      <alignment horizontal="center" vertical="center" wrapText="1"/>
    </xf>
    <xf numFmtId="0" fontId="5" fillId="0" borderId="0" xfId="43" applyFont="1" applyAlignment="1">
      <alignment horizontal="left" wrapText="1"/>
    </xf>
    <xf numFmtId="0" fontId="8" fillId="0" borderId="0" xfId="43" applyFont="1" applyAlignment="1">
      <alignment horizontal="left" vertical="center" wrapText="1"/>
    </xf>
    <xf numFmtId="0" fontId="22" fillId="0" borderId="0" xfId="0" applyFont="1" applyAlignment="1">
      <alignment horizontal="center" wrapText="1"/>
    </xf>
    <xf numFmtId="0" fontId="11" fillId="0" borderId="24" xfId="46" applyFont="1" applyBorder="1" applyAlignment="1">
      <alignment horizontal="center" wrapText="1"/>
    </xf>
    <xf numFmtId="0" fontId="5" fillId="0" borderId="0" xfId="46" applyFont="1"/>
    <xf numFmtId="0" fontId="6" fillId="0" borderId="1" xfId="46" applyFont="1" applyBorder="1" applyAlignment="1">
      <alignment vertical="center"/>
    </xf>
    <xf numFmtId="0" fontId="6" fillId="0" borderId="2" xfId="46" applyFont="1" applyBorder="1" applyAlignment="1">
      <alignment vertical="center"/>
    </xf>
    <xf numFmtId="0" fontId="6" fillId="0" borderId="2" xfId="46" applyFont="1" applyBorder="1" applyAlignment="1">
      <alignment horizontal="center" vertical="center"/>
    </xf>
    <xf numFmtId="0" fontId="6" fillId="0" borderId="2" xfId="46" applyFont="1" applyBorder="1" applyAlignment="1">
      <alignment horizontal="center" vertical="center" wrapText="1"/>
    </xf>
    <xf numFmtId="0" fontId="6" fillId="0" borderId="0" xfId="46" applyFont="1"/>
    <xf numFmtId="0" fontId="6" fillId="2" borderId="17" xfId="46" applyFont="1" applyFill="1" applyBorder="1" applyAlignment="1">
      <alignment vertical="center"/>
    </xf>
    <xf numFmtId="0" fontId="6" fillId="2" borderId="20" xfId="46" applyFont="1" applyFill="1" applyBorder="1" applyAlignment="1">
      <alignment vertical="center"/>
    </xf>
    <xf numFmtId="0" fontId="6" fillId="2" borderId="21" xfId="46" applyFont="1" applyFill="1" applyBorder="1" applyAlignment="1">
      <alignment horizontal="center" vertical="center"/>
    </xf>
    <xf numFmtId="2" fontId="6" fillId="2" borderId="21" xfId="46" applyNumberFormat="1" applyFont="1" applyFill="1" applyBorder="1" applyAlignment="1">
      <alignment horizontal="center" vertical="center"/>
    </xf>
    <xf numFmtId="2" fontId="6" fillId="2" borderId="22" xfId="46" applyNumberFormat="1" applyFont="1" applyFill="1" applyBorder="1" applyAlignment="1">
      <alignment horizontal="center" vertical="center"/>
    </xf>
    <xf numFmtId="0" fontId="5" fillId="2" borderId="17" xfId="46" applyFont="1" applyFill="1" applyBorder="1" applyAlignment="1">
      <alignment horizontal="center" vertical="center" wrapText="1"/>
    </xf>
    <xf numFmtId="0" fontId="5" fillId="2" borderId="18" xfId="46" applyFont="1" applyFill="1" applyBorder="1" applyAlignment="1">
      <alignment wrapText="1"/>
    </xf>
    <xf numFmtId="0" fontId="5" fillId="2" borderId="3" xfId="46" applyFont="1" applyFill="1" applyBorder="1" applyAlignment="1">
      <alignment horizontal="center" vertical="center" wrapText="1"/>
    </xf>
    <xf numFmtId="2" fontId="5" fillId="2" borderId="4" xfId="46" applyNumberFormat="1" applyFont="1" applyFill="1" applyBorder="1" applyAlignment="1">
      <alignment horizontal="center"/>
    </xf>
    <xf numFmtId="2" fontId="5" fillId="2" borderId="4" xfId="46" applyNumberFormat="1" applyFont="1" applyFill="1" applyBorder="1" applyAlignment="1">
      <alignment horizontal="center" wrapText="1"/>
    </xf>
    <xf numFmtId="2" fontId="5" fillId="2" borderId="19" xfId="46" applyNumberFormat="1" applyFont="1" applyFill="1" applyBorder="1" applyAlignment="1">
      <alignment horizontal="center"/>
    </xf>
    <xf numFmtId="0" fontId="5" fillId="2" borderId="5" xfId="46" applyFont="1" applyFill="1" applyBorder="1" applyAlignment="1">
      <alignment horizontal="center" vertical="center" wrapText="1"/>
    </xf>
    <xf numFmtId="0" fontId="5" fillId="2" borderId="11" xfId="46" applyFont="1" applyFill="1" applyBorder="1"/>
    <xf numFmtId="2" fontId="5" fillId="2" borderId="1" xfId="46" applyNumberFormat="1" applyFont="1" applyFill="1" applyBorder="1" applyAlignment="1">
      <alignment horizontal="center"/>
    </xf>
    <xf numFmtId="2" fontId="5" fillId="2" borderId="12" xfId="46" applyNumberFormat="1" applyFont="1" applyFill="1" applyBorder="1" applyAlignment="1">
      <alignment horizontal="center"/>
    </xf>
    <xf numFmtId="0" fontId="5" fillId="2" borderId="11" xfId="46" applyFont="1" applyFill="1" applyBorder="1" applyAlignment="1">
      <alignment horizontal="right"/>
    </xf>
    <xf numFmtId="0" fontId="5" fillId="2" borderId="4" xfId="46" applyFont="1" applyFill="1" applyBorder="1" applyAlignment="1">
      <alignment horizontal="center" vertical="center" wrapText="1"/>
    </xf>
    <xf numFmtId="0" fontId="5" fillId="2" borderId="2" xfId="46" applyFont="1" applyFill="1" applyBorder="1" applyAlignment="1">
      <alignment horizontal="center" vertical="center"/>
    </xf>
    <xf numFmtId="0" fontId="5" fillId="2" borderId="3" xfId="46" applyFont="1" applyFill="1" applyBorder="1" applyAlignment="1">
      <alignment horizontal="center" vertical="center"/>
    </xf>
    <xf numFmtId="0" fontId="5" fillId="2" borderId="11" xfId="46" applyFont="1" applyFill="1" applyBorder="1" applyAlignment="1">
      <alignment horizontal="right" wrapText="1"/>
    </xf>
    <xf numFmtId="0" fontId="5" fillId="2" borderId="6" xfId="46" applyFont="1" applyFill="1" applyBorder="1" applyAlignment="1">
      <alignment horizontal="center" vertical="center" wrapText="1"/>
    </xf>
    <xf numFmtId="0" fontId="5" fillId="2" borderId="4" xfId="46" applyFont="1" applyFill="1" applyBorder="1" applyAlignment="1">
      <alignment horizontal="center" vertical="center"/>
    </xf>
    <xf numFmtId="0" fontId="5" fillId="2" borderId="23" xfId="46" applyFont="1" applyFill="1" applyBorder="1" applyAlignment="1">
      <alignment horizontal="center" wrapText="1"/>
    </xf>
    <xf numFmtId="0" fontId="5" fillId="2" borderId="13" xfId="46" applyFont="1" applyFill="1" applyBorder="1"/>
    <xf numFmtId="0" fontId="5" fillId="2" borderId="15" xfId="46" applyFont="1" applyFill="1" applyBorder="1" applyAlignment="1">
      <alignment horizontal="center"/>
    </xf>
    <xf numFmtId="2" fontId="5" fillId="2" borderId="15" xfId="46" applyNumberFormat="1" applyFont="1" applyFill="1" applyBorder="1" applyAlignment="1">
      <alignment horizontal="center"/>
    </xf>
    <xf numFmtId="2" fontId="5" fillId="2" borderId="16" xfId="46" applyNumberFormat="1" applyFont="1" applyFill="1" applyBorder="1" applyAlignment="1">
      <alignment horizontal="center"/>
    </xf>
    <xf numFmtId="0" fontId="7" fillId="3" borderId="17" xfId="46" applyFont="1" applyFill="1" applyBorder="1"/>
    <xf numFmtId="0" fontId="7" fillId="3" borderId="20" xfId="46" applyFont="1" applyFill="1" applyBorder="1" applyAlignment="1">
      <alignment wrapText="1"/>
    </xf>
    <xf numFmtId="0" fontId="7" fillId="3" borderId="21" xfId="46" applyFont="1" applyFill="1" applyBorder="1" applyAlignment="1">
      <alignment horizontal="center"/>
    </xf>
    <xf numFmtId="2" fontId="7" fillId="3" borderId="21" xfId="46" applyNumberFormat="1" applyFont="1" applyFill="1" applyBorder="1" applyAlignment="1">
      <alignment horizontal="center"/>
    </xf>
    <xf numFmtId="2" fontId="7" fillId="3" borderId="22" xfId="46" applyNumberFormat="1" applyFont="1" applyFill="1" applyBorder="1" applyAlignment="1">
      <alignment horizontal="center"/>
    </xf>
    <xf numFmtId="0" fontId="8" fillId="3" borderId="26" xfId="46" applyFont="1" applyFill="1" applyBorder="1" applyAlignment="1">
      <alignment horizontal="center" vertical="center" wrapText="1"/>
    </xf>
    <xf numFmtId="0" fontId="8" fillId="3" borderId="18" xfId="46" applyFont="1" applyFill="1" applyBorder="1" applyAlignment="1">
      <alignment wrapText="1"/>
    </xf>
    <xf numFmtId="0" fontId="8" fillId="3" borderId="8" xfId="46" applyFont="1" applyFill="1" applyBorder="1" applyAlignment="1">
      <alignment horizontal="center" vertical="center" wrapText="1"/>
    </xf>
    <xf numFmtId="2" fontId="8" fillId="3" borderId="4" xfId="46" applyNumberFormat="1" applyFont="1" applyFill="1" applyBorder="1" applyAlignment="1">
      <alignment horizontal="center"/>
    </xf>
    <xf numFmtId="2" fontId="8" fillId="3" borderId="19" xfId="46" applyNumberFormat="1" applyFont="1" applyFill="1" applyBorder="1" applyAlignment="1">
      <alignment horizontal="center"/>
    </xf>
    <xf numFmtId="0" fontId="8" fillId="0" borderId="0" xfId="46" applyFont="1"/>
    <xf numFmtId="0" fontId="8" fillId="3" borderId="27" xfId="46" applyFont="1" applyFill="1" applyBorder="1" applyAlignment="1">
      <alignment horizontal="center" vertical="center" wrapText="1"/>
    </xf>
    <xf numFmtId="0" fontId="8" fillId="3" borderId="11" xfId="46" applyFont="1" applyFill="1" applyBorder="1" applyAlignment="1">
      <alignment horizontal="right"/>
    </xf>
    <xf numFmtId="0" fontId="8" fillId="3" borderId="3" xfId="46" applyFont="1" applyFill="1" applyBorder="1" applyAlignment="1">
      <alignment horizontal="center" vertical="center" wrapText="1"/>
    </xf>
    <xf numFmtId="2" fontId="8" fillId="3" borderId="1" xfId="46" applyNumberFormat="1" applyFont="1" applyFill="1" applyBorder="1" applyAlignment="1">
      <alignment horizontal="center"/>
    </xf>
    <xf numFmtId="2" fontId="8" fillId="3" borderId="12" xfId="46" applyNumberFormat="1" applyFont="1" applyFill="1" applyBorder="1" applyAlignment="1">
      <alignment horizontal="center"/>
    </xf>
    <xf numFmtId="0" fontId="10" fillId="3" borderId="11" xfId="46" applyFont="1" applyFill="1" applyBorder="1" applyAlignment="1">
      <alignment horizontal="right" wrapText="1"/>
    </xf>
    <xf numFmtId="0" fontId="13" fillId="3" borderId="11" xfId="46" applyFont="1" applyFill="1" applyBorder="1" applyAlignment="1">
      <alignment horizontal="right" wrapText="1"/>
    </xf>
    <xf numFmtId="0" fontId="8" fillId="3" borderId="11" xfId="46" applyFont="1" applyFill="1" applyBorder="1" applyAlignment="1">
      <alignment horizontal="right" wrapText="1"/>
    </xf>
    <xf numFmtId="0" fontId="8" fillId="3" borderId="13" xfId="46" applyFont="1" applyFill="1" applyBorder="1" applyAlignment="1">
      <alignment horizontal="right"/>
    </xf>
    <xf numFmtId="0" fontId="8" fillId="3" borderId="14" xfId="46" applyFont="1" applyFill="1" applyBorder="1" applyAlignment="1">
      <alignment horizontal="center" vertical="center" wrapText="1"/>
    </xf>
    <xf numFmtId="2" fontId="8" fillId="3" borderId="15" xfId="46" applyNumberFormat="1" applyFont="1" applyFill="1" applyBorder="1" applyAlignment="1">
      <alignment horizontal="center"/>
    </xf>
    <xf numFmtId="2" fontId="8" fillId="3" borderId="16" xfId="46" applyNumberFormat="1" applyFont="1" applyFill="1" applyBorder="1" applyAlignment="1">
      <alignment horizontal="center"/>
    </xf>
    <xf numFmtId="0" fontId="8" fillId="3" borderId="7" xfId="46" applyFont="1" applyFill="1" applyBorder="1" applyAlignment="1">
      <alignment wrapText="1"/>
    </xf>
    <xf numFmtId="2" fontId="8" fillId="3" borderId="9" xfId="46" applyNumberFormat="1" applyFont="1" applyFill="1" applyBorder="1" applyAlignment="1">
      <alignment horizontal="center"/>
    </xf>
    <xf numFmtId="2" fontId="8" fillId="3" borderId="10" xfId="46" applyNumberFormat="1" applyFont="1" applyFill="1" applyBorder="1" applyAlignment="1">
      <alignment horizontal="center"/>
    </xf>
    <xf numFmtId="0" fontId="8" fillId="3" borderId="19" xfId="46" applyFont="1" applyFill="1" applyBorder="1" applyAlignment="1">
      <alignment horizontal="center" vertical="center" wrapText="1"/>
    </xf>
    <xf numFmtId="0" fontId="6" fillId="4" borderId="23" xfId="46" applyFont="1" applyFill="1" applyBorder="1"/>
    <xf numFmtId="0" fontId="6" fillId="4" borderId="7" xfId="46" applyFont="1" applyFill="1" applyBorder="1"/>
    <xf numFmtId="0" fontId="6" fillId="4" borderId="9" xfId="46" applyFont="1" applyFill="1" applyBorder="1"/>
    <xf numFmtId="4" fontId="6" fillId="4" borderId="9" xfId="46" applyNumberFormat="1" applyFont="1" applyFill="1" applyBorder="1" applyAlignment="1">
      <alignment horizontal="center"/>
    </xf>
    <xf numFmtId="4" fontId="6" fillId="4" borderId="10" xfId="46" applyNumberFormat="1" applyFont="1" applyFill="1" applyBorder="1" applyAlignment="1">
      <alignment horizontal="center"/>
    </xf>
    <xf numFmtId="0" fontId="5" fillId="4" borderId="17" xfId="46" applyFont="1" applyFill="1" applyBorder="1" applyAlignment="1">
      <alignment horizontal="center" vertical="center" wrapText="1"/>
    </xf>
    <xf numFmtId="0" fontId="5" fillId="4" borderId="11" xfId="46" applyFont="1" applyFill="1" applyBorder="1" applyAlignment="1">
      <alignment wrapText="1"/>
    </xf>
    <xf numFmtId="0" fontId="5" fillId="4" borderId="1" xfId="46" applyFont="1" applyFill="1" applyBorder="1" applyAlignment="1">
      <alignment horizontal="center" vertical="center" wrapText="1"/>
    </xf>
    <xf numFmtId="3" fontId="5" fillId="4" borderId="1" xfId="46" applyNumberFormat="1" applyFont="1" applyFill="1" applyBorder="1" applyAlignment="1">
      <alignment horizontal="center"/>
    </xf>
    <xf numFmtId="0" fontId="5" fillId="4" borderId="0" xfId="46" applyFont="1" applyFill="1"/>
    <xf numFmtId="0" fontId="5" fillId="4" borderId="1" xfId="46" applyFont="1" applyFill="1" applyBorder="1"/>
    <xf numFmtId="0" fontId="5" fillId="4" borderId="12" xfId="46" applyFont="1" applyFill="1" applyBorder="1"/>
    <xf numFmtId="0" fontId="5" fillId="4" borderId="6" xfId="46" applyFont="1" applyFill="1" applyBorder="1" applyAlignment="1">
      <alignment horizontal="center" vertical="center" wrapText="1"/>
    </xf>
    <xf numFmtId="0" fontId="5" fillId="4" borderId="13" xfId="46" applyFont="1" applyFill="1" applyBorder="1" applyAlignment="1">
      <alignment wrapText="1"/>
    </xf>
    <xf numFmtId="0" fontId="5" fillId="4" borderId="15" xfId="46" applyFont="1" applyFill="1" applyBorder="1" applyAlignment="1">
      <alignment horizontal="center" vertical="center" wrapText="1"/>
    </xf>
    <xf numFmtId="3" fontId="5" fillId="4" borderId="15" xfId="46" applyNumberFormat="1" applyFont="1" applyFill="1" applyBorder="1" applyAlignment="1">
      <alignment horizontal="center"/>
    </xf>
    <xf numFmtId="0" fontId="5" fillId="4" borderId="15" xfId="46" applyFont="1" applyFill="1" applyBorder="1"/>
    <xf numFmtId="0" fontId="5" fillId="4" borderId="16" xfId="46" applyFont="1" applyFill="1" applyBorder="1"/>
    <xf numFmtId="0" fontId="6" fillId="0" borderId="25" xfId="46" applyFont="1" applyBorder="1"/>
    <xf numFmtId="0" fontId="5" fillId="0" borderId="25" xfId="46" applyFont="1" applyBorder="1"/>
    <xf numFmtId="0" fontId="8" fillId="0" borderId="0" xfId="46" applyFont="1" applyAlignment="1">
      <alignment horizontal="left" wrapText="1"/>
    </xf>
    <xf numFmtId="0" fontId="5" fillId="0" borderId="0" xfId="46" applyFont="1" applyAlignment="1">
      <alignment horizontal="left" wrapText="1"/>
    </xf>
    <xf numFmtId="0" fontId="7" fillId="0" borderId="0" xfId="46" applyFont="1"/>
    <xf numFmtId="0" fontId="8" fillId="0" borderId="0" xfId="46" applyFont="1" applyAlignment="1">
      <alignment horizontal="left" vertical="center" wrapText="1"/>
    </xf>
    <xf numFmtId="0" fontId="8" fillId="0" borderId="0" xfId="46" applyFont="1" applyAlignment="1">
      <alignment horizontal="left" wrapText="1"/>
    </xf>
    <xf numFmtId="2" fontId="8" fillId="0" borderId="0" xfId="41" applyNumberFormat="1" applyFont="1"/>
    <xf numFmtId="2" fontId="5" fillId="0" borderId="0" xfId="41" applyNumberFormat="1" applyFont="1"/>
    <xf numFmtId="0" fontId="8" fillId="8" borderId="0" xfId="41" applyFont="1" applyFill="1"/>
    <xf numFmtId="4" fontId="7" fillId="0" borderId="1" xfId="0" applyNumberFormat="1" applyFont="1" applyFill="1" applyBorder="1"/>
    <xf numFmtId="4" fontId="8" fillId="0" borderId="1" xfId="0" applyNumberFormat="1" applyFont="1" applyFill="1" applyBorder="1"/>
    <xf numFmtId="0" fontId="8" fillId="3" borderId="1" xfId="46" applyFont="1" applyFill="1" applyBorder="1" applyAlignment="1">
      <alignment wrapText="1"/>
    </xf>
    <xf numFmtId="0" fontId="8" fillId="3" borderId="1" xfId="46" applyFont="1" applyFill="1" applyBorder="1" applyAlignment="1">
      <alignment vertical="center" wrapText="1"/>
    </xf>
    <xf numFmtId="0" fontId="8" fillId="3" borderId="1" xfId="46" applyFont="1" applyFill="1" applyBorder="1" applyAlignment="1">
      <alignment horizontal="right"/>
    </xf>
    <xf numFmtId="0" fontId="10" fillId="3" borderId="1" xfId="46" applyFont="1" applyFill="1" applyBorder="1" applyAlignment="1">
      <alignment horizontal="right" wrapText="1"/>
    </xf>
    <xf numFmtId="0" fontId="13" fillId="3" borderId="1" xfId="46" applyFont="1" applyFill="1" applyBorder="1" applyAlignment="1">
      <alignment horizontal="right" wrapText="1"/>
    </xf>
    <xf numFmtId="0" fontId="8" fillId="3" borderId="1" xfId="46" applyFont="1" applyFill="1" applyBorder="1" applyAlignment="1">
      <alignment horizontal="right" wrapText="1"/>
    </xf>
    <xf numFmtId="0" fontId="32" fillId="0" borderId="0" xfId="0" applyFont="1"/>
  </cellXfs>
  <cellStyles count="47">
    <cellStyle name="____page" xfId="5" xr:uid="{1C908EFE-59F6-4770-9481-6DE44B482A7C}"/>
    <cellStyle name="___col1" xfId="11" xr:uid="{77AF6E05-B5DC-4F6E-A22D-8C5E62E0CD98}"/>
    <cellStyle name="___col2" xfId="6" xr:uid="{A70411FF-04EE-4652-8D44-309D993F7B63}"/>
    <cellStyle name="___col3" xfId="12" xr:uid="{0F416460-E95A-4594-BA5C-2ABCD1E7121C}"/>
    <cellStyle name="___page" xfId="3" xr:uid="{0424A2E7-AC48-485A-9C8C-AE1D4AB56F0E}"/>
    <cellStyle name="___row1" xfId="13" xr:uid="{5A835B9C-931C-499C-B544-EFDC7ACFA88E}"/>
    <cellStyle name="___row2" xfId="14" xr:uid="{AEC54BD6-5000-4A51-8F8B-10DAEF0085DB}"/>
    <cellStyle name="___row3" xfId="15" xr:uid="{1770D6F0-4BB0-46CC-86CA-67E62F51F67A}"/>
    <cellStyle name="__col1" xfId="16" xr:uid="{87F0C230-CB95-464A-B2BD-60394E5CEC5B}"/>
    <cellStyle name="__col2" xfId="7" xr:uid="{42D7CD7C-7375-4A89-AB7F-9933FCAFA052}"/>
    <cellStyle name="__col3" xfId="17" xr:uid="{2B18B16D-E299-46CD-B8C2-6583EF406299}"/>
    <cellStyle name="__page" xfId="1" xr:uid="{18DBD1F9-C682-436A-80E3-79AF4CB158CA}"/>
    <cellStyle name="__row1" xfId="18" xr:uid="{0A734687-8416-45ED-812B-197D6C4C44BE}"/>
    <cellStyle name="__row2" xfId="19" xr:uid="{55050CE3-F9F2-4A6C-90BD-7FE3C1A2EDAC}"/>
    <cellStyle name="__row3" xfId="20" xr:uid="{274FDD55-7B58-4E3D-A4DD-4EEAAEC7495B}"/>
    <cellStyle name="_col1" xfId="8" xr:uid="{BA28F1A3-2FA4-48CB-BF84-2A39F5990CC3}"/>
    <cellStyle name="_col2" xfId="21" xr:uid="{6C8C15D1-48C7-499B-8716-9E590EC52763}"/>
    <cellStyle name="_col3" xfId="22" xr:uid="{22874E2E-B924-4877-B09F-DC4CB8A2B92B}"/>
    <cellStyle name="_data" xfId="10" xr:uid="{06686EFC-AE8C-4509-8B0D-90B4A0D22E94}"/>
    <cellStyle name="_freeze" xfId="23" xr:uid="{A388ED0C-50DF-4748-A93B-E36BBB2252D1}"/>
    <cellStyle name="_page" xfId="4" xr:uid="{36B32782-D2A8-4D9B-9BD3-20D667878198}"/>
    <cellStyle name="_row1" xfId="9" xr:uid="{BE83117E-A261-40EE-9DE6-F910FCF80A83}"/>
    <cellStyle name="_row2" xfId="24" xr:uid="{62DF2A2E-AD01-4C9C-B7E5-F5A78C9A08E9}"/>
    <cellStyle name="_row3" xfId="25" xr:uid="{22B5750E-2EB8-49E9-9162-E9008548BBBB}"/>
    <cellStyle name="Normal" xfId="0" builtinId="0" customBuiltin="1"/>
    <cellStyle name="Normal 2" xfId="41" xr:uid="{DB079FF3-0315-4BC0-9A77-1CCD76315D41}"/>
    <cellStyle name="Normal 2 2" xfId="44" xr:uid="{D29BB4C0-39B1-448C-B745-2C798A82297B}"/>
    <cellStyle name="Normal 3" xfId="2" xr:uid="{2B8BC3D8-D70E-483D-9285-1F7DE4805DA1}"/>
    <cellStyle name="Normal 4" xfId="42" xr:uid="{7CB53247-0436-41F2-8634-4FA81E1E4AA1}"/>
    <cellStyle name="Normal 4 2" xfId="45" xr:uid="{7C205079-FC2F-4687-966D-DF79AD10F211}"/>
    <cellStyle name="Normal 5" xfId="46" xr:uid="{8A0364CF-C876-4DFB-9656-D3318241DEC5}"/>
    <cellStyle name="Normal 6" xfId="43" xr:uid="{9FDB2FD5-4CB2-4C9D-BC05-879470908DC7}"/>
    <cellStyle name="WhiteColumn" xfId="34" xr:uid="{0BFD893C-1426-49FA-8AA0-60B5FD1EAA0A}"/>
    <cellStyle name="WhiteColumnHidden" xfId="35" xr:uid="{9E4A7660-E136-430D-AC64-14E2FC6C49B7}"/>
    <cellStyle name="WhiteColumnSpacer" xfId="33" xr:uid="{6004B3AC-25A9-4044-A3D4-6399B9728179}"/>
    <cellStyle name="WhiteData" xfId="38" xr:uid="{B89BFDF3-D76C-4065-BD40-9BD23E4C1586}"/>
    <cellStyle name="WhiteHeaderDimension" xfId="31" xr:uid="{2F6AB17F-5CAE-4525-8727-CEDDAE3A46DE}"/>
    <cellStyle name="WhiteHeaderElement" xfId="32" xr:uid="{D9A001BD-BEBB-489C-A9C5-7D87D64B6B64}"/>
    <cellStyle name="WhiteHeaderSpacer" xfId="30" xr:uid="{F8A2E4F8-FB3B-418D-9680-635E63CD3749}"/>
    <cellStyle name="WhiteRow" xfId="36" xr:uid="{3A369428-B7CA-4980-A88E-3CCF5CFE1802}"/>
    <cellStyle name="WhiteRowCollapsed" xfId="40" xr:uid="{A40F9FC5-939D-4EA0-80B4-EAA6A4AB0B4E}"/>
    <cellStyle name="WhiteRowExpanded" xfId="39" xr:uid="{666CBAAB-5C1F-4C7E-AC2C-C6C65F82CDA1}"/>
    <cellStyle name="WhiteRowHidden" xfId="37" xr:uid="{22A4A482-C5DD-4DA0-BFFC-8735D34E9DBF}"/>
    <cellStyle name="WhiteSource" xfId="29" xr:uid="{62D694F2-3FA3-4114-A748-5E05670D6A1E}"/>
    <cellStyle name="WhiteSubTitle" xfId="28" xr:uid="{C81369A1-F029-4868-A930-17B1889B1F37}"/>
    <cellStyle name="WhiteTitle" xfId="27" xr:uid="{5741D587-49E5-4865-A818-6F868DADF1A6}"/>
    <cellStyle name="WhiteTitleSpacer" xfId="26" xr:uid="{B042594A-D6A6-41E0-88C0-F4C3DC25B16D}"/>
  </cellStyles>
  <dxfs count="5">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b/>
        <charset val="186"/>
      </font>
    </dxf>
    <dxf>
      <numFmt numFmtId="4" formatCode="#,##0.00"/>
    </dxf>
    <dxf>
      <alignment wrapText="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pivotCacheDefinition" Target="pivotCache/pivotCacheDefinition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lze Pence" refreshedDate="44691.607658796296" createdVersion="7" refreshedVersion="7" minRefreshableVersion="3" recordCount="420" xr:uid="{5DF21DAE-E09F-4A44-AB24-4263D6614DEA}">
  <cacheSource type="worksheet">
    <worksheetSource ref="B5:G425" sheet="PIVOT"/>
  </cacheSource>
  <cacheFields count="6">
    <cacheField name="Rādītājs" numFmtId="0">
      <sharedItems count="74">
        <s v="1. Faktiskie izdevumi, kas radušies saistībā ar reisu atcelšanu vai papild reisu nodrošināšanu - KOPSUMMA ((N - P) x Izm)"/>
        <s v="Iesaistīto transportlīdzekļu vienības "/>
        <s v="(S) Plānotais reisu skaits"/>
        <s v="(R) Faktiskais reisu skaits (S + RP-RA) "/>
        <s v="to starpā papildu reisi (RP)"/>
        <s v="to starpā atceltie reisi (RA)"/>
        <s v="(P) Plānotais nobraukums "/>
        <s v="(N) Faktiskais nobraukums (P + NP-NA)"/>
        <s v="to starpā papildu reisos veiktais nobraukums (NP)"/>
        <s v="to starpā atcelto reisu nobraukums (NA)"/>
        <s v="(Izm) 1 km pašizmaksa "/>
        <s v="2. Kopējie izdevumi par Covid-19 infekcijas ierobežošanas pasākumiem - KOPSUMMA (1 vienības cenas reizinājums ar preču/pakalpojumu skaitu; summa ( K x Z))"/>
        <s v="(Z) Pakalpojumi, pasākumi un materiāli Covid-19 pandēmijas ierobežošanai "/>
        <s v="Dezinfekcijas līdzekļi (gab)"/>
        <s v="Sejas maskas (gab)"/>
        <s v="Sociālā distancēšanās sabiedriskā transportā "/>
        <s v="to starpā uzlīmes (gab)"/>
        <s v="to starpā norobežojošā lenta (gab)"/>
        <s v="Transportlīdzekļu dezinfekcija (reizes)"/>
        <s v="Transportlīdzekļu papildu mazgāšana"/>
        <s v="Citi izdevumi (norādīt kādi)"/>
        <s v="(K) Faktiskās izmaksas Covid-19 pandēmijas ierobežošanai, t.sk. "/>
        <s v="Dezinfekcijas līdzekļi"/>
        <s v="Sejas maskas"/>
        <s v="to starpā uzlīmes"/>
        <s v="to starpā norobežojošā lenta"/>
        <s v="Transportlīdzekļu dezinfekcija, to starpā darba spēka izmaksas"/>
        <s v="Transportlīdzekļu papildu mazgāšana, to starpā darba spēka izmaksas"/>
        <s v="3. Kopējā ietekme uz ieņēmumu apgrozījumu - KOPSUMMA ((C/D-A/N) x N)"/>
        <s v="(A) No pasažieriem, t.sk., personām, kurām noteikti pašvaldības noteiktie braukšanas maksas atvieglojumi, saņemtie ieņēmumi par sniegto sabiedriskā transporta pakalpojumu - 09.03.2021.-31.03.2021."/>
        <s v="(N) Faktiskais nobraukums - 09.03.2021.-31.03.2021."/>
        <s v="(C) No pasažieriem, t.sk., personām, kurām noteikti pašvaldības noteiktie braukšanas maksas atvieglojumi, saņemtie ieņēmumi par sniegto sabiedriskā transporta pakalpojumu - 09.03.2019.-31.03.2019."/>
        <s v="(D) Faktiskais nobraukums - 09.03.2019.-31.03.2019."/>
        <s v="(A) No pasažieriem, t.sk., personām, kurām noteikti pašvaldības noteiktie braukšanas maksas atvieglojumi, saņemtie ieņēmumi par sniegto sabiedriskā transporta pakalpojumu - 01.04.2021.-30.04.2021."/>
        <s v="(N) Faktiskais nobraukums - 01.04.2021.-30.04.2021."/>
        <s v="(C) No pasažieriem, t.sk., personām, kurām noteikti pašvaldības noteiktie braukšanas maksas atvieglojumi, saņemtie ieņēmumi par sniegto sabiedriskā transporta pakalpojumu - 01.04.2019.-30.04.2019."/>
        <s v="(D) Faktiskais nobraukums - 01.04.2019.-30.04.2019."/>
        <s v="(A) No pasažieriem, t.sk., personām, kurām noteikti pašvaldības noteiktie braukšanas maksas atvieglojumi, saņemtie ieņēmumi par sniegto sabiedriskā transporta pakalpojumu - 01.05.2021.-31.05.2021."/>
        <s v="(N) Faktiskais nobraukums - 01.05.2021.-31.05.2021."/>
        <s v="(C) No pasažieriem, t.sk., personām, kurām noteikti pašvaldības noteiktie braukšanas maksas atvieglojumi, saņemtie ieņēmumi par sniegto sabiedriskā transporta pakalpojumu - 01.05.2019.-31.05.2019."/>
        <s v="(D) Faktiskais nobraukums - 01.05.2019.-31.05.2019."/>
        <s v="(A) No pasažieriem, t.sk., personām, kurām noteikti pašvaldības noteiktie braukšanas maksas atvieglojumi, saņemtie ieņēmumi par sniegto sabiedriskā transporta pakalpojumu - 01.06.2021.-30.06.2021."/>
        <s v="(N) Faktiskais nobraukums - 01.06.2021.-30.06.2021."/>
        <s v="(C) No pasažieriem, t.sk., personām, kurām noteikti pašvaldības noteiktie braukšanas maksas atvieglojumi, saņemtie ieņēmumi par sniegto sabiedriskā transporta pakalpojumu - 01.06.2019.-30.06.2019."/>
        <s v="(D) Faktiskais nobraukums - 01.06.2019.-30.06.2019."/>
        <s v="(A) No pasažieriem, t.sk., personām, kurām noteikti pašvaldības noteiktie braukšanas maksas atvieglojumi, saņemtie ieņēmumi par sniegto sabiedriskā transporta pakalpojumu - 01.07.2021.-31.07.2021."/>
        <s v="(N) Faktiskais nobraukums - 01.07.2021.-31.07.2021."/>
        <s v="(C) No pasažieriem, t.sk., personām, kurām noteikti pašvaldības noteiktie braukšanas maksas atvieglojumi, saņemtie ieņēmumi par sniegto sabiedriskā transporta pakalpojumu - 01.07.2019.-31.07.2019."/>
        <s v="(D) Faktiskais nobraukums - 01.07.2019.-31.07.2019."/>
        <s v="(A) No pasažieriem, t.sk., personām, kurām noteikti pašvaldības noteiktie braukšanas maksas atvieglojumi, saņemtie ieņēmumi par sniegto sabiedriskā transporta pakalpojumu - 01.08.2021.-31.08.2021."/>
        <s v="(N) Faktiskais nobraukums - 01.08.2021.-31.08.2021."/>
        <s v="(C) No pasažieriem, t.sk., personām, kurām noteikti pašvaldības noteiktie braukšanas maksas atvieglojumi, saņemtie ieņēmumi par sniegto sabiedriskā transporta pakalpojumu - 01.08.2019.-31.08.2019."/>
        <s v="(D) Faktiskais nobraukums - 01.08.2019.-31.08.2019."/>
        <s v="(A) No pasažieriem, t.sk., personām, kurām noteikti pašvaldības noteiktie braukšanas maksas atvieglojumi, saņemtie ieņēmumi par sniegto sabiedriskā transporta pakalpojumu - 01.09.2021.-30.09.2021."/>
        <s v="(N) Faktiskais nobraukums - 01.09.2021.-30.09.2021."/>
        <s v="(C) No pasažieriem, t.sk., personām, kurām noteikti pašvaldības noteiktie braukšanas maksas atvieglojumi, saņemtie ieņēmumi par sniegto sabiedriskā transporta pakalpojumu - 01.09.2019.-30.09.2019."/>
        <s v="(D) Faktiskais nobraukums - 01.09.2019.-30.09.2019."/>
        <s v="Citi izdevumi (COVID testi)"/>
        <s v="(A) No pasažieriem, t.sk., personām, kurām noteikti pašvaldības noteiktie braukšanas maksas atvieglojumi, saņemtie ieņēmumi par sniegto sabiedriskā transporta pakalpojumu - 01.10.2021.-31.10.2021."/>
        <s v="(N) Faktiskais nobraukums - 01.10.2021.-31.10.2021."/>
        <s v="(C) No pasažieriem, t.sk., personām, kurām noteikti pašvaldības noteiktie braukšanas maksas atvieglojumi, saņemtie ieņēmumi par sniegto sabiedriskā transporta pakalpojumu - 01.10.2019.-31.10.2019."/>
        <s v="(D) Faktiskais nobraukums - 01.10.2019.-31.10.2019."/>
        <s v="(A) No pasažieriem, t.sk., personām, kurām noteikti pašvaldības noteiktie braukšanas maksas atvieglojumi, saņemtie ieņēmumi par sniegto sabiedriskā transporta pakalpojumu - 01.11.2021.-30.11.2021."/>
        <s v="(N) Faktiskais nobraukums - 01.11.2021.-30.11.2021."/>
        <s v="(C) No pasažieriem, t.sk., personām, kurām noteikti pašvaldības noteiktie braukšanas maksas atvieglojumi, saņemtie ieņēmumi par sniegto sabiedriskā transporta pakalpojumu - 01.11.2019.-30.11.2019."/>
        <s v="(D) Faktiskais nobraukums - 01.11.2019.-30.11.2019."/>
        <s v="(A) No pasažieriem, t.sk., personām, kurām noteikti pašvaldības noteiktie braukšanas maksas atvieglojumi, saņemtie ieņēmumi par sniegto sabiedriskā transporta pakalpojumu - 01.12.2021.-31.12.2021."/>
        <s v="(N) Faktiskais nobraukums - 01.12.2021.-31.12.2021."/>
        <s v="(C) No pasažieriem, t.sk., personām, kurām noteikti pašvaldības noteiktie braukšanas maksas atvieglojumi, saņemtie ieņēmumi par sniegto sabiedriskā transporta pakalpojumu - 01.12.2019.-31.12.2019."/>
        <s v="(D) Faktiskais nobraukums - 01.12.2019.-31.12.2019."/>
        <s v="(A) No pasažieriem, t.sk., personām, kurām noteikti pašvaldības noteiktie braukšanas maksas atvieglojumi, saņemtie ieņēmumi par sniegto sabiedriskā transporta pakalpojumu - 01.01.2022.-31.01.2022."/>
        <s v="(N) Faktiskais nobraukums - 01.01.2022.-31.01.2022."/>
        <s v="(C) No pasažieriem, t.sk., personām, kurām noteikti pašvaldības noteiktie braukšanas maksas atvieglojumi, saņemtie ieņēmumi par sniegto sabiedriskā transporta pakalpojumu - 01.01.2019.-31.01.2019."/>
        <s v="(D) Faktiskais nobraukums - 01.01.2019.-31.01.2019."/>
      </sharedItems>
    </cacheField>
    <cacheField name="Vienības " numFmtId="0">
      <sharedItems containsBlank="1"/>
    </cacheField>
    <cacheField name="Vērtība" numFmtId="4">
      <sharedItems containsString="0" containsBlank="1" containsNumber="1" minValue="-100.75392000000382" maxValue="49389.2"/>
    </cacheField>
    <cacheField name="Pārvadājumu veids" numFmtId="0">
      <sharedItems/>
    </cacheField>
    <cacheField name="Pilsēta" numFmtId="0">
      <sharedItems/>
    </cacheField>
    <cacheField name="Periods " numFmtId="0">
      <sharedItems count="12">
        <s v="09.03.2021.- 31.03.2021."/>
        <s v="Aprīlis"/>
        <s v="Maijs"/>
        <s v="Jūnijs"/>
        <s v="Jūlijs"/>
        <s v="Augusts"/>
        <s v="Septembris"/>
        <s v="Oktobris"/>
        <s v="Novembris"/>
        <s v="Decembris"/>
        <s v="Janvāris"/>
        <s v="Februāri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20">
  <r>
    <x v="0"/>
    <m/>
    <n v="0"/>
    <s v="Autobuss"/>
    <s v="Valmiera"/>
    <x v="0"/>
  </r>
  <r>
    <x v="1"/>
    <s v="skaits"/>
    <n v="13"/>
    <s v="Autobuss"/>
    <s v="Valmiera"/>
    <x v="0"/>
  </r>
  <r>
    <x v="2"/>
    <s v="skaits"/>
    <n v="3390"/>
    <s v="Autobuss"/>
    <s v="Valmiera"/>
    <x v="0"/>
  </r>
  <r>
    <x v="3"/>
    <s v="skaits"/>
    <n v="3390"/>
    <s v="Autobuss"/>
    <s v="Valmiera"/>
    <x v="0"/>
  </r>
  <r>
    <x v="4"/>
    <s v="skaits"/>
    <m/>
    <s v="Autobuss"/>
    <s v="Valmiera"/>
    <x v="0"/>
  </r>
  <r>
    <x v="5"/>
    <s v="skaits"/>
    <m/>
    <s v="Autobuss"/>
    <s v="Valmiera"/>
    <x v="0"/>
  </r>
  <r>
    <x v="6"/>
    <s v="km"/>
    <n v="36749"/>
    <s v="Autobuss"/>
    <s v="Valmiera"/>
    <x v="0"/>
  </r>
  <r>
    <x v="7"/>
    <s v="km"/>
    <n v="36749"/>
    <s v="Autobuss"/>
    <s v="Valmiera"/>
    <x v="0"/>
  </r>
  <r>
    <x v="8"/>
    <s v="km"/>
    <m/>
    <s v="Autobuss"/>
    <s v="Valmiera"/>
    <x v="0"/>
  </r>
  <r>
    <x v="9"/>
    <s v="km"/>
    <m/>
    <s v="Autobuss"/>
    <s v="Valmiera"/>
    <x v="0"/>
  </r>
  <r>
    <x v="10"/>
    <s v="EUR/km"/>
    <n v="1.3302"/>
    <s v="Autobuss"/>
    <s v="Valmiera"/>
    <x v="0"/>
  </r>
  <r>
    <x v="11"/>
    <m/>
    <n v="477.75400000000002"/>
    <s v="Autobuss"/>
    <s v="Valmiera"/>
    <x v="0"/>
  </r>
  <r>
    <x v="12"/>
    <s v="skaits (jānorāda atbilstoša mērvienība gab., litri, reižu skaits, darba stundas u.c.) "/>
    <m/>
    <s v="Autobuss"/>
    <s v="Valmiera"/>
    <x v="0"/>
  </r>
  <r>
    <x v="13"/>
    <s v="skaits (jānorāda atbilstoša mērvienība gab., litri, reižu skaits, darba stundas u.c.) "/>
    <n v="13"/>
    <s v="Autobuss"/>
    <s v="Valmiera"/>
    <x v="0"/>
  </r>
  <r>
    <x v="14"/>
    <s v="skaits (jānorāda atbilstoša mērvienība gab., litri, reižu skaits, darba stundas u.c.) "/>
    <n v="40"/>
    <s v="Autobuss"/>
    <s v="Valmiera"/>
    <x v="0"/>
  </r>
  <r>
    <x v="15"/>
    <s v="skaits (jānorāda atbilstoša mērvienība gab., litri, reižu skaits, darba stundas u.c.) "/>
    <m/>
    <s v="Autobuss"/>
    <s v="Valmiera"/>
    <x v="0"/>
  </r>
  <r>
    <x v="16"/>
    <s v="skaits (jānorāda atbilstoša mērvienība gab., litri, reižu skaits, darba stundas u.c.) "/>
    <n v="26"/>
    <s v="Autobuss"/>
    <s v="Valmiera"/>
    <x v="0"/>
  </r>
  <r>
    <x v="17"/>
    <s v="skaits (jānorāda atbilstoša mērvienība gab., litri, reižu skaits, darba stundas u.c.) "/>
    <n v="13"/>
    <s v="Autobuss"/>
    <s v="Valmiera"/>
    <x v="0"/>
  </r>
  <r>
    <x v="18"/>
    <s v="skaits (jānorāda atbilstoša mērvienība gab., litri, reižu skaits, darba stundas u.c.) "/>
    <n v="241"/>
    <s v="Autobuss"/>
    <s v="Valmiera"/>
    <x v="0"/>
  </r>
  <r>
    <x v="19"/>
    <s v="skaits (jānorāda atbilstoša mērvienība gab., litri, reižu skaits, darba stundas u.c.) "/>
    <m/>
    <s v="Autobuss"/>
    <s v="Valmiera"/>
    <x v="0"/>
  </r>
  <r>
    <x v="20"/>
    <s v="skaits (jānorāda atbilstoša mērvienība gab., litri, reižu skaits, darba stundas u.c.) "/>
    <m/>
    <s v="Autobuss"/>
    <s v="Valmiera"/>
    <x v="0"/>
  </r>
  <r>
    <x v="21"/>
    <s v="EUR/vien bez PVN"/>
    <m/>
    <s v="Autobuss"/>
    <s v="Valmiera"/>
    <x v="0"/>
  </r>
  <r>
    <x v="22"/>
    <s v="EUR/vien bez PVN"/>
    <n v="4.12"/>
    <s v="Autobuss"/>
    <s v="Valmiera"/>
    <x v="0"/>
  </r>
  <r>
    <x v="23"/>
    <s v="EUR/vien bez PVN"/>
    <n v="1.25"/>
    <s v="Autobuss"/>
    <s v="Valmiera"/>
    <x v="0"/>
  </r>
  <r>
    <x v="15"/>
    <s v="EUR/vien bez PVN"/>
    <m/>
    <s v="Autobuss"/>
    <s v="Valmiera"/>
    <x v="0"/>
  </r>
  <r>
    <x v="24"/>
    <s v="EUR/vien bez PVN"/>
    <n v="0.38"/>
    <s v="Autobuss"/>
    <s v="Valmiera"/>
    <x v="0"/>
  </r>
  <r>
    <x v="25"/>
    <s v="EUR/vien bez PVN"/>
    <n v="1.44"/>
    <s v="Autobuss"/>
    <s v="Valmiera"/>
    <x v="0"/>
  </r>
  <r>
    <x v="26"/>
    <s v="EUR/vien bez PVN"/>
    <n v="1.4339999999999999"/>
    <s v="Autobuss"/>
    <s v="Valmiera"/>
    <x v="0"/>
  </r>
  <r>
    <x v="27"/>
    <s v="EUR/vien bez PVN"/>
    <m/>
    <s v="Autobuss"/>
    <s v="Valmiera"/>
    <x v="0"/>
  </r>
  <r>
    <x v="20"/>
    <s v="EUR/vien bez PVN"/>
    <m/>
    <s v="Autobuss"/>
    <s v="Valmiera"/>
    <x v="0"/>
  </r>
  <r>
    <x v="28"/>
    <m/>
    <n v="8983.5622162608324"/>
    <s v="Autobuss"/>
    <s v="Valmiera"/>
    <x v="0"/>
  </r>
  <r>
    <x v="29"/>
    <s v="EUR bez PVN"/>
    <n v="12084.55"/>
    <s v="Autobuss"/>
    <s v="Valmiera"/>
    <x v="0"/>
  </r>
  <r>
    <x v="30"/>
    <s v="km"/>
    <n v="36749"/>
    <s v="Autobuss"/>
    <s v="Valmiera"/>
    <x v="0"/>
  </r>
  <r>
    <x v="31"/>
    <s v="EUR bez PVN"/>
    <n v="20280.86"/>
    <s v="Autobuss"/>
    <s v="Valmiera"/>
    <x v="0"/>
  </r>
  <r>
    <x v="32"/>
    <s v="km"/>
    <n v="35375.800000000003"/>
    <s v="Autobuss"/>
    <s v="Valmiera"/>
    <x v="0"/>
  </r>
  <r>
    <x v="0"/>
    <m/>
    <n v="-13.314280000003954"/>
    <s v="Autobuss"/>
    <s v="Valmiera"/>
    <x v="1"/>
  </r>
  <r>
    <x v="1"/>
    <s v="skaits"/>
    <n v="14"/>
    <s v="Autobuss"/>
    <s v="Valmiera"/>
    <x v="1"/>
  </r>
  <r>
    <x v="2"/>
    <s v="skaits"/>
    <n v="4265"/>
    <s v="Autobuss"/>
    <s v="Valmiera"/>
    <x v="1"/>
  </r>
  <r>
    <x v="3"/>
    <s v="skaits"/>
    <n v="4264"/>
    <s v="Autobuss"/>
    <s v="Valmiera"/>
    <x v="1"/>
  </r>
  <r>
    <x v="4"/>
    <s v="skaits"/>
    <m/>
    <s v="Autobuss"/>
    <s v="Valmiera"/>
    <x v="1"/>
  </r>
  <r>
    <x v="5"/>
    <s v="skaits"/>
    <n v="1"/>
    <s v="Autobuss"/>
    <s v="Valmiera"/>
    <x v="1"/>
  </r>
  <r>
    <x v="6"/>
    <s v="km"/>
    <n v="46285.2"/>
    <s v="Autobuss"/>
    <s v="Valmiera"/>
    <x v="1"/>
  </r>
  <r>
    <x v="7"/>
    <s v="km"/>
    <n v="46275.399999999994"/>
    <s v="Autobuss"/>
    <s v="Valmiera"/>
    <x v="1"/>
  </r>
  <r>
    <x v="8"/>
    <s v="km"/>
    <m/>
    <s v="Autobuss"/>
    <s v="Valmiera"/>
    <x v="1"/>
  </r>
  <r>
    <x v="9"/>
    <s v="km"/>
    <n v="9.8000000000000007"/>
    <s v="Autobuss"/>
    <s v="Valmiera"/>
    <x v="1"/>
  </r>
  <r>
    <x v="10"/>
    <s v="EUR/km"/>
    <n v="1.3586"/>
    <s v="Autobuss"/>
    <s v="Valmiera"/>
    <x v="1"/>
  </r>
  <r>
    <x v="11"/>
    <m/>
    <n v="519.51199999999994"/>
    <s v="Autobuss"/>
    <s v="Valmiera"/>
    <x v="1"/>
  </r>
  <r>
    <x v="12"/>
    <s v="skaits (jānorāda atbilstoša mērvienība gab., litri, reižu skaits, darba stundas u.c.) "/>
    <m/>
    <s v="Autobuss"/>
    <s v="Valmiera"/>
    <x v="1"/>
  </r>
  <r>
    <x v="13"/>
    <s v="skaits (jānorāda atbilstoša mērvienība gab., litri, reižu skaits, darba stundas u.c.) "/>
    <n v="14"/>
    <s v="Autobuss"/>
    <s v="Valmiera"/>
    <x v="1"/>
  </r>
  <r>
    <x v="14"/>
    <s v="skaits (jānorāda atbilstoša mērvienība gab., litri, reižu skaits, darba stundas u.c.) "/>
    <m/>
    <s v="Autobuss"/>
    <s v="Valmiera"/>
    <x v="1"/>
  </r>
  <r>
    <x v="15"/>
    <s v="skaits (jānorāda atbilstoša mērvienība gab., litri, reižu skaits, darba stundas u.c.) "/>
    <m/>
    <s v="Autobuss"/>
    <s v="Valmiera"/>
    <x v="1"/>
  </r>
  <r>
    <x v="16"/>
    <s v="skaits (jānorāda atbilstoša mērvienība gab., litri, reižu skaits, darba stundas u.c.) "/>
    <m/>
    <s v="Autobuss"/>
    <s v="Valmiera"/>
    <x v="1"/>
  </r>
  <r>
    <x v="17"/>
    <s v="skaits (jānorāda atbilstoša mērvienība gab., litri, reižu skaits, darba stundas u.c.) "/>
    <n v="14"/>
    <s v="Autobuss"/>
    <s v="Valmiera"/>
    <x v="1"/>
  </r>
  <r>
    <x v="18"/>
    <s v="skaits (jānorāda atbilstoša mērvienība gab., litri, reižu skaits, darba stundas u.c.) "/>
    <n v="308"/>
    <s v="Autobuss"/>
    <s v="Valmiera"/>
    <x v="1"/>
  </r>
  <r>
    <x v="19"/>
    <s v="skaits (jānorāda atbilstoša mērvienība gab., litri, reižu skaits, darba stundas u.c.) "/>
    <m/>
    <s v="Autobuss"/>
    <s v="Valmiera"/>
    <x v="1"/>
  </r>
  <r>
    <x v="20"/>
    <s v="skaits (jānorāda atbilstoša mērvienība gab., litri, reižu skaits, darba stundas u.c.) "/>
    <m/>
    <s v="Autobuss"/>
    <s v="Valmiera"/>
    <x v="1"/>
  </r>
  <r>
    <x v="21"/>
    <s v="EUR/vien bez PVN"/>
    <m/>
    <s v="Autobuss"/>
    <s v="Valmiera"/>
    <x v="1"/>
  </r>
  <r>
    <x v="22"/>
    <s v="EUR/vien bez PVN"/>
    <n v="4.12"/>
    <s v="Autobuss"/>
    <s v="Valmiera"/>
    <x v="1"/>
  </r>
  <r>
    <x v="23"/>
    <s v="EUR/vien bez PVN"/>
    <n v="1.25"/>
    <s v="Autobuss"/>
    <s v="Valmiera"/>
    <x v="1"/>
  </r>
  <r>
    <x v="15"/>
    <s v="EUR/vien bez PVN"/>
    <m/>
    <s v="Autobuss"/>
    <s v="Valmiera"/>
    <x v="1"/>
  </r>
  <r>
    <x v="24"/>
    <s v="EUR/vien bez PVN"/>
    <n v="0.38"/>
    <s v="Autobuss"/>
    <s v="Valmiera"/>
    <x v="1"/>
  </r>
  <r>
    <x v="25"/>
    <s v="EUR/vien bez PVN"/>
    <n v="1.44"/>
    <s v="Autobuss"/>
    <s v="Valmiera"/>
    <x v="1"/>
  </r>
  <r>
    <x v="26"/>
    <s v="EUR/vien bez PVN"/>
    <n v="1.4339999999999999"/>
    <s v="Autobuss"/>
    <s v="Valmiera"/>
    <x v="1"/>
  </r>
  <r>
    <x v="27"/>
    <s v="EUR/vien bez PVN"/>
    <m/>
    <s v="Autobuss"/>
    <s v="Valmiera"/>
    <x v="1"/>
  </r>
  <r>
    <x v="20"/>
    <s v="EUR/vien bez PVN"/>
    <m/>
    <s v="Autobuss"/>
    <s v="Valmiera"/>
    <x v="1"/>
  </r>
  <r>
    <x v="28"/>
    <m/>
    <n v="8234.9019049402668"/>
    <s v="Autobuss"/>
    <s v="Valmiera"/>
    <x v="1"/>
  </r>
  <r>
    <x v="33"/>
    <s v="EUR bez PVN"/>
    <n v="12405.6"/>
    <s v="Autobuss"/>
    <s v="Valmiera"/>
    <x v="1"/>
  </r>
  <r>
    <x v="34"/>
    <s v="km"/>
    <n v="46275.4"/>
    <s v="Autobuss"/>
    <s v="Valmiera"/>
    <x v="1"/>
  </r>
  <r>
    <x v="35"/>
    <s v="EUR bez PVN"/>
    <n v="20720.61"/>
    <s v="Autobuss"/>
    <s v="Valmiera"/>
    <x v="1"/>
  </r>
  <r>
    <x v="36"/>
    <s v="km"/>
    <n v="46455"/>
    <s v="Autobuss"/>
    <s v="Valmiera"/>
    <x v="1"/>
  </r>
  <r>
    <x v="0"/>
    <m/>
    <n v="0"/>
    <s v="Autobuss"/>
    <s v="Valmiera"/>
    <x v="2"/>
  </r>
  <r>
    <x v="1"/>
    <s v="skaits"/>
    <n v="13"/>
    <s v="Autobuss"/>
    <s v="Valmiera"/>
    <x v="2"/>
  </r>
  <r>
    <x v="2"/>
    <s v="skaits"/>
    <n v="4478"/>
    <s v="Autobuss"/>
    <s v="Valmiera"/>
    <x v="2"/>
  </r>
  <r>
    <x v="3"/>
    <s v="skaits"/>
    <n v="4478"/>
    <s v="Autobuss"/>
    <s v="Valmiera"/>
    <x v="2"/>
  </r>
  <r>
    <x v="4"/>
    <s v="skaits"/>
    <m/>
    <s v="Autobuss"/>
    <s v="Valmiera"/>
    <x v="2"/>
  </r>
  <r>
    <x v="5"/>
    <s v="skaits"/>
    <m/>
    <s v="Autobuss"/>
    <s v="Valmiera"/>
    <x v="2"/>
  </r>
  <r>
    <x v="6"/>
    <s v="km"/>
    <n v="47538"/>
    <s v="Autobuss"/>
    <s v="Valmiera"/>
    <x v="2"/>
  </r>
  <r>
    <x v="7"/>
    <s v="km"/>
    <n v="47538"/>
    <s v="Autobuss"/>
    <s v="Valmiera"/>
    <x v="2"/>
  </r>
  <r>
    <x v="8"/>
    <s v="km"/>
    <m/>
    <s v="Autobuss"/>
    <s v="Valmiera"/>
    <x v="2"/>
  </r>
  <r>
    <x v="9"/>
    <s v="km"/>
    <m/>
    <s v="Autobuss"/>
    <s v="Valmiera"/>
    <x v="2"/>
  </r>
  <r>
    <x v="10"/>
    <s v="EUR/km"/>
    <n v="1.393"/>
    <s v="Autobuss"/>
    <s v="Valmiera"/>
    <x v="2"/>
  </r>
  <r>
    <x v="11"/>
    <m/>
    <n v="528.29200000000003"/>
    <s v="Autobuss"/>
    <s v="Valmiera"/>
    <x v="2"/>
  </r>
  <r>
    <x v="12"/>
    <s v="skaits (jānorāda atbilstoša mērvienība gab., litri, reižu skaits, darba stundas u.c.) "/>
    <m/>
    <s v="Autobuss"/>
    <s v="Valmiera"/>
    <x v="2"/>
  </r>
  <r>
    <x v="13"/>
    <s v="skaits (jānorāda atbilstoša mērvienība gab., litri, reižu skaits, darba stundas u.c.) "/>
    <n v="13"/>
    <s v="Autobuss"/>
    <s v="Valmiera"/>
    <x v="2"/>
  </r>
  <r>
    <x v="14"/>
    <s v="skaits (jānorāda atbilstoša mērvienība gab., litri, reižu skaits, darba stundas u.c.) "/>
    <m/>
    <s v="Autobuss"/>
    <s v="Valmiera"/>
    <x v="2"/>
  </r>
  <r>
    <x v="15"/>
    <s v="skaits (jānorāda atbilstoša mērvienība gab., litri, reižu skaits, darba stundas u.c.) "/>
    <m/>
    <s v="Autobuss"/>
    <s v="Valmiera"/>
    <x v="2"/>
  </r>
  <r>
    <x v="16"/>
    <s v="skaits (jānorāda atbilstoša mērvienība gab., litri, reižu skaits, darba stundas u.c.) "/>
    <m/>
    <s v="Autobuss"/>
    <s v="Valmiera"/>
    <x v="2"/>
  </r>
  <r>
    <x v="17"/>
    <s v="skaits (jānorāda atbilstoša mērvienība gab., litri, reižu skaits, darba stundas u.c.) "/>
    <n v="13"/>
    <s v="Autobuss"/>
    <s v="Valmiera"/>
    <x v="2"/>
  </r>
  <r>
    <x v="18"/>
    <s v="skaits (jānorāda atbilstoša mērvienība gab., litri, reižu skaits, darba stundas u.c.) "/>
    <n v="318"/>
    <s v="Autobuss"/>
    <s v="Valmiera"/>
    <x v="2"/>
  </r>
  <r>
    <x v="19"/>
    <s v="skaits (jānorāda atbilstoša mērvienība gab., litri, reižu skaits, darba stundas u.c.) "/>
    <m/>
    <s v="Autobuss"/>
    <s v="Valmiera"/>
    <x v="2"/>
  </r>
  <r>
    <x v="20"/>
    <s v="skaits (jānorāda atbilstoša mērvienība gab., litri, reižu skaits, darba stundas u.c.) "/>
    <m/>
    <s v="Autobuss"/>
    <s v="Valmiera"/>
    <x v="2"/>
  </r>
  <r>
    <x v="21"/>
    <s v="EUR/vien bez PVN"/>
    <m/>
    <s v="Autobuss"/>
    <s v="Valmiera"/>
    <x v="2"/>
  </r>
  <r>
    <x v="22"/>
    <s v="EUR/vien bez PVN"/>
    <n v="4.12"/>
    <s v="Autobuss"/>
    <s v="Valmiera"/>
    <x v="2"/>
  </r>
  <r>
    <x v="23"/>
    <s v="EUR/vien bez PVN"/>
    <n v="1.25"/>
    <s v="Autobuss"/>
    <s v="Valmiera"/>
    <x v="2"/>
  </r>
  <r>
    <x v="15"/>
    <s v="EUR/vien bez PVN"/>
    <m/>
    <s v="Autobuss"/>
    <s v="Valmiera"/>
    <x v="2"/>
  </r>
  <r>
    <x v="24"/>
    <s v="EUR/vien bez PVN"/>
    <m/>
    <s v="Autobuss"/>
    <s v="Valmiera"/>
    <x v="2"/>
  </r>
  <r>
    <x v="25"/>
    <s v="EUR/vien bez PVN"/>
    <n v="1.44"/>
    <s v="Autobuss"/>
    <s v="Valmiera"/>
    <x v="2"/>
  </r>
  <r>
    <x v="26"/>
    <s v="EUR/vien bez PVN"/>
    <n v="1.4339999999999999"/>
    <s v="Autobuss"/>
    <s v="Valmiera"/>
    <x v="2"/>
  </r>
  <r>
    <x v="27"/>
    <s v="EUR/vien bez PVN"/>
    <m/>
    <s v="Autobuss"/>
    <s v="Valmiera"/>
    <x v="2"/>
  </r>
  <r>
    <x v="20"/>
    <s v="EUR/vien bez PVN"/>
    <m/>
    <s v="Autobuss"/>
    <s v="Valmiera"/>
    <x v="2"/>
  </r>
  <r>
    <x v="28"/>
    <m/>
    <n v="7553.3294786411307"/>
    <s v="Autobuss"/>
    <s v="Valmiera"/>
    <x v="2"/>
  </r>
  <r>
    <x v="37"/>
    <s v="EUR bez PVN"/>
    <n v="12195.51"/>
    <s v="Autobuss"/>
    <s v="Valmiera"/>
    <x v="2"/>
  </r>
  <r>
    <x v="38"/>
    <s v="km"/>
    <n v="47538"/>
    <s v="Autobuss"/>
    <s v="Valmiera"/>
    <x v="2"/>
  </r>
  <r>
    <x v="39"/>
    <s v="EUR bez PVN"/>
    <n v="20025.849999999999"/>
    <s v="Autobuss"/>
    <s v="Valmiera"/>
    <x v="2"/>
  </r>
  <r>
    <x v="40"/>
    <s v="km"/>
    <n v="48204.800000000003"/>
    <s v="Autobuss"/>
    <s v="Valmiera"/>
    <x v="2"/>
  </r>
  <r>
    <x v="0"/>
    <m/>
    <n v="0"/>
    <s v="Autobuss"/>
    <s v="Valmiera"/>
    <x v="3"/>
  </r>
  <r>
    <x v="1"/>
    <s v="skaits"/>
    <n v="12"/>
    <s v="Autobuss"/>
    <s v="Valmiera"/>
    <x v="3"/>
  </r>
  <r>
    <x v="2"/>
    <s v="skaits"/>
    <n v="4140"/>
    <s v="Autobuss"/>
    <s v="Valmiera"/>
    <x v="3"/>
  </r>
  <r>
    <x v="3"/>
    <s v="skaits"/>
    <n v="4140"/>
    <s v="Autobuss"/>
    <s v="Valmiera"/>
    <x v="3"/>
  </r>
  <r>
    <x v="4"/>
    <s v="skaits"/>
    <m/>
    <s v="Autobuss"/>
    <s v="Valmiera"/>
    <x v="3"/>
  </r>
  <r>
    <x v="5"/>
    <s v="skaits"/>
    <m/>
    <s v="Autobuss"/>
    <s v="Valmiera"/>
    <x v="3"/>
  </r>
  <r>
    <x v="6"/>
    <s v="km"/>
    <n v="44979"/>
    <s v="Autobuss"/>
    <s v="Valmiera"/>
    <x v="3"/>
  </r>
  <r>
    <x v="7"/>
    <s v="km"/>
    <n v="44979"/>
    <s v="Autobuss"/>
    <s v="Valmiera"/>
    <x v="3"/>
  </r>
  <r>
    <x v="8"/>
    <s v="km"/>
    <m/>
    <s v="Autobuss"/>
    <s v="Valmiera"/>
    <x v="3"/>
  </r>
  <r>
    <x v="9"/>
    <s v="km"/>
    <m/>
    <s v="Autobuss"/>
    <s v="Valmiera"/>
    <x v="3"/>
  </r>
  <r>
    <x v="10"/>
    <s v="EUR/km"/>
    <n v="1.4311"/>
    <s v="Autobuss"/>
    <s v="Valmiera"/>
    <x v="3"/>
  </r>
  <r>
    <x v="11"/>
    <m/>
    <n v="508.39199999999994"/>
    <s v="Autobuss"/>
    <s v="Valmiera"/>
    <x v="3"/>
  </r>
  <r>
    <x v="12"/>
    <s v="skaits (jānorāda atbilstoša mērvienība gab., litri, reižu skaits, darba stundas u.c.) "/>
    <m/>
    <s v="Autobuss"/>
    <s v="Valmiera"/>
    <x v="3"/>
  </r>
  <r>
    <x v="13"/>
    <s v="skaits (jānorāda atbilstoša mērvienība gab., litri, reižu skaits, darba stundas u.c.) "/>
    <n v="12"/>
    <s v="Autobuss"/>
    <s v="Valmiera"/>
    <x v="3"/>
  </r>
  <r>
    <x v="14"/>
    <s v="skaits (jānorāda atbilstoša mērvienība gab., litri, reižu skaits, darba stundas u.c.) "/>
    <m/>
    <s v="Autobuss"/>
    <s v="Valmiera"/>
    <x v="3"/>
  </r>
  <r>
    <x v="15"/>
    <s v="skaits (jānorāda atbilstoša mērvienība gab., litri, reižu skaits, darba stundas u.c.) "/>
    <m/>
    <s v="Autobuss"/>
    <s v="Valmiera"/>
    <x v="3"/>
  </r>
  <r>
    <x v="16"/>
    <s v="skaits (jānorāda atbilstoša mērvienība gab., litri, reižu skaits, darba stundas u.c.) "/>
    <m/>
    <s v="Autobuss"/>
    <s v="Valmiera"/>
    <x v="3"/>
  </r>
  <r>
    <x v="17"/>
    <s v="skaits (jānorāda atbilstoša mērvienība gab., litri, reižu skaits, darba stundas u.c.) "/>
    <n v="12"/>
    <s v="Autobuss"/>
    <s v="Valmiera"/>
    <x v="3"/>
  </r>
  <r>
    <x v="18"/>
    <s v="skaits (jānorāda atbilstoša mērvienība gab., litri, reižu skaits, darba stundas u.c.) "/>
    <n v="308"/>
    <s v="Autobuss"/>
    <s v="Valmiera"/>
    <x v="3"/>
  </r>
  <r>
    <x v="19"/>
    <s v="skaits (jānorāda atbilstoša mērvienība gab., litri, reižu skaits, darba stundas u.c.) "/>
    <m/>
    <s v="Autobuss"/>
    <s v="Valmiera"/>
    <x v="3"/>
  </r>
  <r>
    <x v="20"/>
    <s v="skaits (jānorāda atbilstoša mērvienība gab., litri, reižu skaits, darba stundas u.c.) "/>
    <m/>
    <s v="Autobuss"/>
    <s v="Valmiera"/>
    <x v="3"/>
  </r>
  <r>
    <x v="21"/>
    <s v="EUR/vien bez PVN"/>
    <m/>
    <s v="Autobuss"/>
    <s v="Valmiera"/>
    <x v="3"/>
  </r>
  <r>
    <x v="22"/>
    <s v="EUR/vien bez PVN"/>
    <n v="4.12"/>
    <s v="Autobuss"/>
    <s v="Valmiera"/>
    <x v="3"/>
  </r>
  <r>
    <x v="23"/>
    <s v="EUR/vien bez PVN"/>
    <n v="1.25"/>
    <s v="Autobuss"/>
    <s v="Valmiera"/>
    <x v="3"/>
  </r>
  <r>
    <x v="15"/>
    <s v="EUR/vien bez PVN"/>
    <m/>
    <s v="Autobuss"/>
    <s v="Valmiera"/>
    <x v="3"/>
  </r>
  <r>
    <x v="24"/>
    <s v="EUR/vien bez PVN"/>
    <m/>
    <s v="Autobuss"/>
    <s v="Valmiera"/>
    <x v="3"/>
  </r>
  <r>
    <x v="25"/>
    <s v="EUR/vien bez PVN"/>
    <n v="1.44"/>
    <s v="Autobuss"/>
    <s v="Valmiera"/>
    <x v="3"/>
  </r>
  <r>
    <x v="26"/>
    <s v="EUR/vien bez PVN"/>
    <n v="1.4339999999999999"/>
    <s v="Autobuss"/>
    <s v="Valmiera"/>
    <x v="3"/>
  </r>
  <r>
    <x v="27"/>
    <s v="EUR/vien bez PVN"/>
    <m/>
    <s v="Autobuss"/>
    <s v="Valmiera"/>
    <x v="3"/>
  </r>
  <r>
    <x v="20"/>
    <s v="EUR/vien bez PVN"/>
    <m/>
    <s v="Autobuss"/>
    <s v="Valmiera"/>
    <x v="3"/>
  </r>
  <r>
    <x v="28"/>
    <m/>
    <n v="9210.1680068279293"/>
    <s v="Autobuss"/>
    <s v="Valmiera"/>
    <x v="3"/>
  </r>
  <r>
    <x v="41"/>
    <s v="EUR bez PVN"/>
    <n v="8217.68"/>
    <s v="Autobuss"/>
    <s v="Valmiera"/>
    <x v="3"/>
  </r>
  <r>
    <x v="42"/>
    <s v="km"/>
    <n v="44979"/>
    <s v="Autobuss"/>
    <s v="Valmiera"/>
    <x v="3"/>
  </r>
  <r>
    <x v="43"/>
    <s v="EUR bez PVN"/>
    <n v="17160.38"/>
    <s v="Autobuss"/>
    <s v="Valmiera"/>
    <x v="3"/>
  </r>
  <r>
    <x v="44"/>
    <s v="km"/>
    <n v="44288.7"/>
    <s v="Autobuss"/>
    <s v="Valmiera"/>
    <x v="3"/>
  </r>
  <r>
    <x v="0"/>
    <m/>
    <n v="-100.75392000000382"/>
    <s v="Autobuss"/>
    <s v="Valmiera"/>
    <x v="4"/>
  </r>
  <r>
    <x v="1"/>
    <s v="skaits"/>
    <n v="13"/>
    <s v="Autobuss"/>
    <s v="Valmiera"/>
    <x v="4"/>
  </r>
  <r>
    <x v="2"/>
    <s v="skaits"/>
    <n v="4364"/>
    <s v="Autobuss"/>
    <s v="Valmiera"/>
    <x v="4"/>
  </r>
  <r>
    <x v="3"/>
    <s v="skaits"/>
    <n v="4357"/>
    <s v="Autobuss"/>
    <s v="Valmiera"/>
    <x v="4"/>
  </r>
  <r>
    <x v="4"/>
    <s v="skaits"/>
    <m/>
    <s v="Autobuss"/>
    <s v="Valmiera"/>
    <x v="4"/>
  </r>
  <r>
    <x v="5"/>
    <s v="skaits"/>
    <n v="7"/>
    <s v="Autobuss"/>
    <s v="Valmiera"/>
    <x v="4"/>
  </r>
  <r>
    <x v="6"/>
    <s v="km"/>
    <n v="47389"/>
    <s v="Autobuss"/>
    <s v="Valmiera"/>
    <x v="4"/>
  </r>
  <r>
    <x v="7"/>
    <s v="km"/>
    <n v="47312.2"/>
    <s v="Autobuss"/>
    <s v="Valmiera"/>
    <x v="4"/>
  </r>
  <r>
    <x v="8"/>
    <s v="km"/>
    <m/>
    <s v="Autobuss"/>
    <s v="Valmiera"/>
    <x v="4"/>
  </r>
  <r>
    <x v="9"/>
    <s v="km"/>
    <n v="76.8"/>
    <s v="Autobuss"/>
    <s v="Valmiera"/>
    <x v="4"/>
  </r>
  <r>
    <x v="10"/>
    <s v="EUR/km"/>
    <n v="1.3119000000000001"/>
    <s v="Autobuss"/>
    <s v="Valmiera"/>
    <x v="4"/>
  </r>
  <r>
    <x v="11"/>
    <m/>
    <n v="536.89599999999996"/>
    <s v="Autobuss"/>
    <s v="Valmiera"/>
    <x v="4"/>
  </r>
  <r>
    <x v="12"/>
    <s v="skaits (jānorāda atbilstoša mērvienība gab., litri, reižu skaits, darba stundas u.c.) "/>
    <m/>
    <s v="Autobuss"/>
    <s v="Valmiera"/>
    <x v="4"/>
  </r>
  <r>
    <x v="13"/>
    <s v="skaits (jānorāda atbilstoša mērvienība gab., litri, reižu skaits, darba stundas u.c.) "/>
    <n v="13"/>
    <s v="Autobuss"/>
    <s v="Valmiera"/>
    <x v="4"/>
  </r>
  <r>
    <x v="14"/>
    <s v="skaits (jānorāda atbilstoša mērvienība gab., litri, reižu skaits, darba stundas u.c.) "/>
    <m/>
    <s v="Autobuss"/>
    <s v="Valmiera"/>
    <x v="4"/>
  </r>
  <r>
    <x v="15"/>
    <s v="skaits (jānorāda atbilstoša mērvienība gab., litri, reižu skaits, darba stundas u.c.) "/>
    <m/>
    <s v="Autobuss"/>
    <s v="Valmiera"/>
    <x v="4"/>
  </r>
  <r>
    <x v="16"/>
    <s v="skaits (jānorāda atbilstoša mērvienība gab., litri, reižu skaits, darba stundas u.c.) "/>
    <m/>
    <s v="Autobuss"/>
    <s v="Valmiera"/>
    <x v="4"/>
  </r>
  <r>
    <x v="17"/>
    <s v="skaits (jānorāda atbilstoša mērvienība gab., litri, reižu skaits, darba stundas u.c.) "/>
    <n v="13"/>
    <s v="Autobuss"/>
    <s v="Valmiera"/>
    <x v="4"/>
  </r>
  <r>
    <x v="18"/>
    <s v="skaits (jānorāda atbilstoša mērvienība gab., litri, reižu skaits, darba stundas u.c.) "/>
    <n v="324"/>
    <s v="Autobuss"/>
    <s v="Valmiera"/>
    <x v="4"/>
  </r>
  <r>
    <x v="19"/>
    <s v="skaits (jānorāda atbilstoša mērvienība gab., litri, reižu skaits, darba stundas u.c.) "/>
    <m/>
    <s v="Autobuss"/>
    <s v="Valmiera"/>
    <x v="4"/>
  </r>
  <r>
    <x v="20"/>
    <s v="skaits (jānorāda atbilstoša mērvienība gab., litri, reižu skaits, darba stundas u.c.) "/>
    <m/>
    <s v="Autobuss"/>
    <s v="Valmiera"/>
    <x v="4"/>
  </r>
  <r>
    <x v="21"/>
    <s v="EUR/vien bez PVN"/>
    <m/>
    <s v="Autobuss"/>
    <s v="Valmiera"/>
    <x v="4"/>
  </r>
  <r>
    <x v="22"/>
    <s v="EUR/vien bez PVN"/>
    <n v="4.12"/>
    <s v="Autobuss"/>
    <s v="Valmiera"/>
    <x v="4"/>
  </r>
  <r>
    <x v="23"/>
    <s v="EUR/vien bez PVN"/>
    <n v="1.25"/>
    <s v="Autobuss"/>
    <s v="Valmiera"/>
    <x v="4"/>
  </r>
  <r>
    <x v="15"/>
    <s v="EUR/vien bez PVN"/>
    <m/>
    <s v="Autobuss"/>
    <s v="Valmiera"/>
    <x v="4"/>
  </r>
  <r>
    <x v="24"/>
    <s v="EUR/vien bez PVN"/>
    <m/>
    <s v="Autobuss"/>
    <s v="Valmiera"/>
    <x v="4"/>
  </r>
  <r>
    <x v="25"/>
    <s v="EUR/vien bez PVN"/>
    <n v="1.44"/>
    <s v="Autobuss"/>
    <s v="Valmiera"/>
    <x v="4"/>
  </r>
  <r>
    <x v="26"/>
    <s v="EUR/vien bez PVN"/>
    <n v="1.4339999999999999"/>
    <s v="Autobuss"/>
    <s v="Valmiera"/>
    <x v="4"/>
  </r>
  <r>
    <x v="27"/>
    <s v="EUR/vien bez PVN"/>
    <m/>
    <s v="Autobuss"/>
    <s v="Valmiera"/>
    <x v="4"/>
  </r>
  <r>
    <x v="20"/>
    <s v="EUR/vien bez PVN"/>
    <m/>
    <s v="Autobuss"/>
    <s v="Valmiera"/>
    <x v="4"/>
  </r>
  <r>
    <x v="28"/>
    <m/>
    <n v="6796.8686804258386"/>
    <s v="Autobuss"/>
    <s v="Valmiera"/>
    <x v="4"/>
  </r>
  <r>
    <x v="45"/>
    <s v="EUR bez PVN"/>
    <n v="10670.09"/>
    <s v="Autobuss"/>
    <s v="Valmiera"/>
    <x v="4"/>
  </r>
  <r>
    <x v="46"/>
    <s v="km"/>
    <n v="47312.2"/>
    <s v="Autobuss"/>
    <s v="Valmiera"/>
    <x v="4"/>
  </r>
  <r>
    <x v="47"/>
    <s v="EUR bez PVN"/>
    <n v="17630.36"/>
    <s v="Autobuss"/>
    <s v="Valmiera"/>
    <x v="4"/>
  </r>
  <r>
    <x v="48"/>
    <s v="km"/>
    <n v="47754.8"/>
    <s v="Autobuss"/>
    <s v="Valmiera"/>
    <x v="4"/>
  </r>
  <r>
    <x v="0"/>
    <m/>
    <n v="-12.973240000003853"/>
    <s v="Autobuss"/>
    <s v="Valmiera"/>
    <x v="5"/>
  </r>
  <r>
    <x v="1"/>
    <s v="skaits"/>
    <n v="12"/>
    <s v="Autobuss"/>
    <s v="Valmiera"/>
    <x v="5"/>
  </r>
  <r>
    <x v="2"/>
    <s v="skaits"/>
    <n v="4322"/>
    <s v="Autobuss"/>
    <s v="Valmiera"/>
    <x v="5"/>
  </r>
  <r>
    <x v="3"/>
    <s v="skaits"/>
    <n v="4321"/>
    <s v="Autobuss"/>
    <s v="Valmiera"/>
    <x v="5"/>
  </r>
  <r>
    <x v="4"/>
    <s v="skaits"/>
    <m/>
    <s v="Autobuss"/>
    <s v="Valmiera"/>
    <x v="5"/>
  </r>
  <r>
    <x v="5"/>
    <s v="skaits"/>
    <n v="1"/>
    <s v="Autobuss"/>
    <s v="Valmiera"/>
    <x v="5"/>
  </r>
  <r>
    <x v="6"/>
    <s v="km"/>
    <n v="47075.9"/>
    <s v="Autobuss"/>
    <s v="Valmiera"/>
    <x v="5"/>
  </r>
  <r>
    <x v="7"/>
    <s v="km"/>
    <n v="47066.1"/>
    <s v="Autobuss"/>
    <s v="Valmiera"/>
    <x v="5"/>
  </r>
  <r>
    <x v="8"/>
    <s v="km"/>
    <m/>
    <s v="Autobuss"/>
    <s v="Valmiera"/>
    <x v="5"/>
  </r>
  <r>
    <x v="9"/>
    <s v="km"/>
    <n v="9.8000000000000007"/>
    <s v="Autobuss"/>
    <s v="Valmiera"/>
    <x v="5"/>
  </r>
  <r>
    <x v="10"/>
    <s v="EUR/km"/>
    <n v="1.3238000000000001"/>
    <s v="Autobuss"/>
    <s v="Valmiera"/>
    <x v="5"/>
  </r>
  <r>
    <x v="11"/>
    <m/>
    <n v="530.50799999999992"/>
    <s v="Autobuss"/>
    <s v="Valmiera"/>
    <x v="5"/>
  </r>
  <r>
    <x v="12"/>
    <s v="skaits (jānorāda atbilstoša mērvienība gab., litri, reižu skaits, darba stundas u.c.) "/>
    <m/>
    <s v="Autobuss"/>
    <s v="Valmiera"/>
    <x v="5"/>
  </r>
  <r>
    <x v="13"/>
    <s v="skaits (jānorāda atbilstoša mērvienība gab., litri, reižu skaits, darba stundas u.c.) "/>
    <n v="12"/>
    <s v="Autobuss"/>
    <s v="Valmiera"/>
    <x v="5"/>
  </r>
  <r>
    <x v="14"/>
    <s v="skaits (jānorāda atbilstoša mērvienība gab., litri, reižu skaits, darba stundas u.c.) "/>
    <m/>
    <s v="Autobuss"/>
    <s v="Valmiera"/>
    <x v="5"/>
  </r>
  <r>
    <x v="15"/>
    <s v="skaits (jānorāda atbilstoša mērvienība gab., litri, reižu skaits, darba stundas u.c.) "/>
    <m/>
    <s v="Autobuss"/>
    <s v="Valmiera"/>
    <x v="5"/>
  </r>
  <r>
    <x v="16"/>
    <s v="skaits (jānorāda atbilstoša mērvienība gab., litri, reižu skaits, darba stundas u.c.) "/>
    <m/>
    <s v="Autobuss"/>
    <s v="Valmiera"/>
    <x v="5"/>
  </r>
  <r>
    <x v="17"/>
    <s v="skaits (jānorāda atbilstoša mērvienība gab., litri, reižu skaits, darba stundas u.c.) "/>
    <n v="12"/>
    <s v="Autobuss"/>
    <s v="Valmiera"/>
    <x v="5"/>
  </r>
  <r>
    <x v="18"/>
    <s v="skaits (jānorāda atbilstoša mērvienība gab., litri, reižu skaits, darba stundas u.c.) "/>
    <n v="322"/>
    <s v="Autobuss"/>
    <s v="Valmiera"/>
    <x v="5"/>
  </r>
  <r>
    <x v="19"/>
    <s v="skaits (jānorāda atbilstoša mērvienība gab., litri, reižu skaits, darba stundas u.c.) "/>
    <m/>
    <s v="Autobuss"/>
    <s v="Valmiera"/>
    <x v="5"/>
  </r>
  <r>
    <x v="20"/>
    <s v="skaits (jānorāda atbilstoša mērvienība gab., litri, reižu skaits, darba stundas u.c.) "/>
    <m/>
    <s v="Autobuss"/>
    <s v="Valmiera"/>
    <x v="5"/>
  </r>
  <r>
    <x v="21"/>
    <s v="EUR/vien bez PVN"/>
    <m/>
    <s v="Autobuss"/>
    <s v="Valmiera"/>
    <x v="5"/>
  </r>
  <r>
    <x v="22"/>
    <s v="EUR/vien bez PVN"/>
    <n v="4.29"/>
    <s v="Autobuss"/>
    <s v="Valmiera"/>
    <x v="5"/>
  </r>
  <r>
    <x v="23"/>
    <s v="EUR/vien bez PVN"/>
    <n v="1.25"/>
    <s v="Autobuss"/>
    <s v="Valmiera"/>
    <x v="5"/>
  </r>
  <r>
    <x v="15"/>
    <s v="EUR/vien bez PVN"/>
    <m/>
    <s v="Autobuss"/>
    <s v="Valmiera"/>
    <x v="5"/>
  </r>
  <r>
    <x v="24"/>
    <s v="EUR/vien bez PVN"/>
    <m/>
    <s v="Autobuss"/>
    <s v="Valmiera"/>
    <x v="5"/>
  </r>
  <r>
    <x v="25"/>
    <s v="EUR/vien bez PVN"/>
    <n v="1.44"/>
    <s v="Autobuss"/>
    <s v="Valmiera"/>
    <x v="5"/>
  </r>
  <r>
    <x v="26"/>
    <s v="EUR/vien bez PVN"/>
    <n v="1.4339999999999999"/>
    <s v="Autobuss"/>
    <s v="Valmiera"/>
    <x v="5"/>
  </r>
  <r>
    <x v="27"/>
    <s v="EUR/vien bez PVN"/>
    <m/>
    <s v="Autobuss"/>
    <s v="Valmiera"/>
    <x v="5"/>
  </r>
  <r>
    <x v="20"/>
    <s v="EUR/vien bez PVN"/>
    <m/>
    <s v="Autobuss"/>
    <s v="Valmiera"/>
    <x v="5"/>
  </r>
  <r>
    <x v="28"/>
    <m/>
    <n v="6298.8756208671639"/>
    <s v="Autobuss"/>
    <s v="Valmiera"/>
    <x v="5"/>
  </r>
  <r>
    <x v="49"/>
    <s v="EUR bez PVN"/>
    <n v="11598.01"/>
    <s v="Autobuss"/>
    <s v="Valmiera"/>
    <x v="5"/>
  </r>
  <r>
    <x v="50"/>
    <s v="km"/>
    <n v="47066.1"/>
    <s v="Autobuss"/>
    <s v="Valmiera"/>
    <x v="5"/>
  </r>
  <r>
    <x v="51"/>
    <s v="EUR bez PVN"/>
    <n v="17964.38"/>
    <s v="Autobuss"/>
    <s v="Valmiera"/>
    <x v="5"/>
  </r>
  <r>
    <x v="52"/>
    <s v="km"/>
    <n v="47243.6"/>
    <s v="Autobuss"/>
    <s v="Valmiera"/>
    <x v="5"/>
  </r>
  <r>
    <x v="0"/>
    <m/>
    <n v="0"/>
    <s v="Autobuss"/>
    <s v="Valmiera"/>
    <x v="6"/>
  </r>
  <r>
    <x v="1"/>
    <s v="skaits"/>
    <n v="12"/>
    <s v="Autobuss"/>
    <s v="Valmiera"/>
    <x v="6"/>
  </r>
  <r>
    <x v="2"/>
    <s v="skaits"/>
    <n v="4582"/>
    <s v="Autobuss"/>
    <s v="Valmiera"/>
    <x v="6"/>
  </r>
  <r>
    <x v="3"/>
    <s v="skaits"/>
    <n v="4582"/>
    <s v="Autobuss"/>
    <s v="Valmiera"/>
    <x v="6"/>
  </r>
  <r>
    <x v="4"/>
    <s v="skaits"/>
    <m/>
    <s v="Autobuss"/>
    <s v="Valmiera"/>
    <x v="6"/>
  </r>
  <r>
    <x v="5"/>
    <s v="skaits"/>
    <m/>
    <s v="Autobuss"/>
    <s v="Valmiera"/>
    <x v="6"/>
  </r>
  <r>
    <x v="6"/>
    <s v="km"/>
    <n v="47711.199999999997"/>
    <s v="Autobuss"/>
    <s v="Valmiera"/>
    <x v="6"/>
  </r>
  <r>
    <x v="7"/>
    <s v="km"/>
    <n v="47711.199999999997"/>
    <s v="Autobuss"/>
    <s v="Valmiera"/>
    <x v="6"/>
  </r>
  <r>
    <x v="8"/>
    <s v="km"/>
    <m/>
    <s v="Autobuss"/>
    <s v="Valmiera"/>
    <x v="6"/>
  </r>
  <r>
    <x v="9"/>
    <s v="km"/>
    <m/>
    <s v="Autobuss"/>
    <s v="Valmiera"/>
    <x v="6"/>
  </r>
  <r>
    <x v="10"/>
    <s v="EUR/km"/>
    <n v="1.3694"/>
    <s v="Autobuss"/>
    <s v="Valmiera"/>
    <x v="6"/>
  </r>
  <r>
    <x v="11"/>
    <m/>
    <n v="476.01599999999996"/>
    <s v="Autobuss"/>
    <s v="Valmiera"/>
    <x v="6"/>
  </r>
  <r>
    <x v="12"/>
    <s v="skaits (jānorāda atbilstoša mērvienība gab., litri, reižu skaits, darba stundas u.c.) "/>
    <m/>
    <s v="Autobuss"/>
    <s v="Valmiera"/>
    <x v="6"/>
  </r>
  <r>
    <x v="13"/>
    <s v="skaits (jānorāda atbilstoša mērvienība gab., litri, reižu skaits, darba stundas u.c.) "/>
    <n v="12"/>
    <s v="Autobuss"/>
    <s v="Valmiera"/>
    <x v="6"/>
  </r>
  <r>
    <x v="14"/>
    <s v="skaits (jānorāda atbilstoša mērvienība gab., litri, reižu skaits, darba stundas u.c.) "/>
    <m/>
    <s v="Autobuss"/>
    <s v="Valmiera"/>
    <x v="6"/>
  </r>
  <r>
    <x v="15"/>
    <s v="skaits (jānorāda atbilstoša mērvienība gab., litri, reižu skaits, darba stundas u.c.) "/>
    <m/>
    <s v="Autobuss"/>
    <s v="Valmiera"/>
    <x v="6"/>
  </r>
  <r>
    <x v="16"/>
    <s v="skaits (jānorāda atbilstoša mērvienība gab., litri, reižu skaits, darba stundas u.c.) "/>
    <m/>
    <s v="Autobuss"/>
    <s v="Valmiera"/>
    <x v="6"/>
  </r>
  <r>
    <x v="17"/>
    <s v="skaits (jānorāda atbilstoša mērvienība gab., litri, reižu skaits, darba stundas u.c.) "/>
    <n v="12"/>
    <s v="Autobuss"/>
    <s v="Valmiera"/>
    <x v="6"/>
  </r>
  <r>
    <x v="18"/>
    <s v="skaits (jānorāda atbilstoša mērvienība gab., litri, reižu skaits, darba stundas u.c.) "/>
    <n v="284"/>
    <s v="Autobuss"/>
    <s v="Valmiera"/>
    <x v="6"/>
  </r>
  <r>
    <x v="19"/>
    <s v="skaits (jānorāda atbilstoša mērvienība gab., litri, reižu skaits, darba stundas u.c.) "/>
    <m/>
    <s v="Autobuss"/>
    <s v="Valmiera"/>
    <x v="6"/>
  </r>
  <r>
    <x v="20"/>
    <s v="skaits (jānorāda atbilstoša mērvienība gab., litri, reižu skaits, darba stundas u.c.) "/>
    <m/>
    <s v="Autobuss"/>
    <s v="Valmiera"/>
    <x v="6"/>
  </r>
  <r>
    <x v="21"/>
    <s v="EUR/vien bez PVN"/>
    <m/>
    <s v="Autobuss"/>
    <s v="Valmiera"/>
    <x v="6"/>
  </r>
  <r>
    <x v="22"/>
    <s v="EUR/vien bez PVN"/>
    <n v="4.29"/>
    <s v="Autobuss"/>
    <s v="Valmiera"/>
    <x v="6"/>
  </r>
  <r>
    <x v="23"/>
    <s v="EUR/vien bez PVN"/>
    <n v="1.25"/>
    <s v="Autobuss"/>
    <s v="Valmiera"/>
    <x v="6"/>
  </r>
  <r>
    <x v="15"/>
    <s v="EUR/vien bez PVN"/>
    <m/>
    <s v="Autobuss"/>
    <s v="Valmiera"/>
    <x v="6"/>
  </r>
  <r>
    <x v="24"/>
    <s v="EUR/vien bez PVN"/>
    <m/>
    <s v="Autobuss"/>
    <s v="Valmiera"/>
    <x v="6"/>
  </r>
  <r>
    <x v="25"/>
    <s v="EUR/vien bez PVN"/>
    <n v="1.44"/>
    <s v="Autobuss"/>
    <s v="Valmiera"/>
    <x v="6"/>
  </r>
  <r>
    <x v="26"/>
    <s v="EUR/vien bez PVN"/>
    <n v="1.4339999999999999"/>
    <s v="Autobuss"/>
    <s v="Valmiera"/>
    <x v="6"/>
  </r>
  <r>
    <x v="27"/>
    <s v="EUR/vien bez PVN"/>
    <m/>
    <s v="Autobuss"/>
    <s v="Valmiera"/>
    <x v="6"/>
  </r>
  <r>
    <x v="20"/>
    <s v="EUR/vien bez PVN"/>
    <m/>
    <s v="Autobuss"/>
    <s v="Valmiera"/>
    <x v="6"/>
  </r>
  <r>
    <x v="28"/>
    <m/>
    <n v="6522.071427291984"/>
    <s v="Autobuss"/>
    <s v="Valmiera"/>
    <x v="6"/>
  </r>
  <r>
    <x v="53"/>
    <s v="EUR bez PVN"/>
    <n v="13898.91"/>
    <s v="Autobuss"/>
    <s v="Valmiera"/>
    <x v="6"/>
  </r>
  <r>
    <x v="54"/>
    <s v="km"/>
    <n v="47711.199999999997"/>
    <s v="Autobuss"/>
    <s v="Valmiera"/>
    <x v="6"/>
  </r>
  <r>
    <x v="55"/>
    <s v="EUR bez PVN"/>
    <n v="20024"/>
    <s v="Autobuss"/>
    <s v="Valmiera"/>
    <x v="6"/>
  </r>
  <r>
    <x v="56"/>
    <s v="km"/>
    <n v="46783.7"/>
    <s v="Autobuss"/>
    <s v="Valmiera"/>
    <x v="6"/>
  </r>
  <r>
    <x v="0"/>
    <m/>
    <n v="0"/>
    <s v="Autobuss"/>
    <s v="Valmiera"/>
    <x v="7"/>
  </r>
  <r>
    <x v="1"/>
    <s v="skaits"/>
    <n v="12"/>
    <s v="Autobuss"/>
    <s v="Valmiera"/>
    <x v="7"/>
  </r>
  <r>
    <x v="2"/>
    <s v="skaits"/>
    <n v="4724"/>
    <s v="Autobuss"/>
    <s v="Valmiera"/>
    <x v="7"/>
  </r>
  <r>
    <x v="3"/>
    <s v="skaits"/>
    <n v="4724"/>
    <s v="Autobuss"/>
    <s v="Valmiera"/>
    <x v="7"/>
  </r>
  <r>
    <x v="4"/>
    <s v="skaits"/>
    <m/>
    <s v="Autobuss"/>
    <s v="Valmiera"/>
    <x v="7"/>
  </r>
  <r>
    <x v="5"/>
    <s v="skaits"/>
    <m/>
    <s v="Autobuss"/>
    <s v="Valmiera"/>
    <x v="7"/>
  </r>
  <r>
    <x v="6"/>
    <s v="km"/>
    <n v="48251"/>
    <s v="Autobuss"/>
    <s v="Valmiera"/>
    <x v="7"/>
  </r>
  <r>
    <x v="7"/>
    <s v="km"/>
    <n v="48251"/>
    <s v="Autobuss"/>
    <s v="Valmiera"/>
    <x v="7"/>
  </r>
  <r>
    <x v="8"/>
    <s v="km"/>
    <m/>
    <s v="Autobuss"/>
    <s v="Valmiera"/>
    <x v="7"/>
  </r>
  <r>
    <x v="9"/>
    <s v="km"/>
    <m/>
    <s v="Autobuss"/>
    <s v="Valmiera"/>
    <x v="7"/>
  </r>
  <r>
    <x v="10"/>
    <s v="EUR/km"/>
    <n v="1.4236"/>
    <s v="Autobuss"/>
    <s v="Valmiera"/>
    <x v="7"/>
  </r>
  <r>
    <x v="11"/>
    <m/>
    <n v="529.07399999999996"/>
    <s v="Autobuss"/>
    <s v="Valmiera"/>
    <x v="7"/>
  </r>
  <r>
    <x v="12"/>
    <s v="skaits (jānorāda atbilstoša mērvienība gab., litri, reižu skaits, darba stundas u.c.) "/>
    <m/>
    <s v="Autobuss"/>
    <s v="Valmiera"/>
    <x v="7"/>
  </r>
  <r>
    <x v="13"/>
    <s v="skaits (jānorāda atbilstoša mērvienība gab., litri, reižu skaits, darba stundas u.c.) "/>
    <n v="12"/>
    <s v="Autobuss"/>
    <s v="Valmiera"/>
    <x v="7"/>
  </r>
  <r>
    <x v="14"/>
    <s v="skaits (jānorāda atbilstoša mērvienība gab., litri, reižu skaits, darba stundas u.c.) "/>
    <m/>
    <s v="Autobuss"/>
    <s v="Valmiera"/>
    <x v="7"/>
  </r>
  <r>
    <x v="15"/>
    <s v="skaits (jānorāda atbilstoša mērvienība gab., litri, reižu skaits, darba stundas u.c.) "/>
    <m/>
    <s v="Autobuss"/>
    <s v="Valmiera"/>
    <x v="7"/>
  </r>
  <r>
    <x v="16"/>
    <s v="skaits (jānorāda atbilstoša mērvienība gab., litri, reižu skaits, darba stundas u.c.) "/>
    <m/>
    <s v="Autobuss"/>
    <s v="Valmiera"/>
    <x v="7"/>
  </r>
  <r>
    <x v="17"/>
    <s v="skaits (jānorāda atbilstoša mērvienība gab., litri, reižu skaits, darba stundas u.c.) "/>
    <n v="12"/>
    <s v="Autobuss"/>
    <s v="Valmiera"/>
    <x v="7"/>
  </r>
  <r>
    <x v="18"/>
    <s v="skaits (jānorāda atbilstoša mērvienība gab., litri, reižu skaits, darba stundas u.c.) "/>
    <n v="321"/>
    <s v="Autobuss"/>
    <s v="Valmiera"/>
    <x v="7"/>
  </r>
  <r>
    <x v="19"/>
    <s v="skaits (jānorāda atbilstoša mērvienība gab., litri, reižu skaits, darba stundas u.c.) "/>
    <m/>
    <s v="Autobuss"/>
    <s v="Valmiera"/>
    <x v="7"/>
  </r>
  <r>
    <x v="57"/>
    <s v="skaits (jānorāda atbilstoša mērvienība gab., litri, reižu skaits, darba stundas u.c.) "/>
    <m/>
    <s v="Autobuss"/>
    <s v="Valmiera"/>
    <x v="7"/>
  </r>
  <r>
    <x v="21"/>
    <s v="EUR/vien bez PVN"/>
    <m/>
    <s v="Autobuss"/>
    <s v="Valmiera"/>
    <x v="7"/>
  </r>
  <r>
    <x v="22"/>
    <s v="EUR/vien bez PVN"/>
    <n v="4.29"/>
    <s v="Autobuss"/>
    <s v="Valmiera"/>
    <x v="7"/>
  </r>
  <r>
    <x v="23"/>
    <s v="EUR/vien bez PVN"/>
    <n v="1.25"/>
    <s v="Autobuss"/>
    <s v="Valmiera"/>
    <x v="7"/>
  </r>
  <r>
    <x v="15"/>
    <s v="EUR/vien bez PVN"/>
    <m/>
    <s v="Autobuss"/>
    <s v="Valmiera"/>
    <x v="7"/>
  </r>
  <r>
    <x v="24"/>
    <s v="EUR/vien bez PVN"/>
    <m/>
    <s v="Autobuss"/>
    <s v="Valmiera"/>
    <x v="7"/>
  </r>
  <r>
    <x v="25"/>
    <s v="EUR/vien bez PVN"/>
    <n v="1.44"/>
    <s v="Autobuss"/>
    <s v="Valmiera"/>
    <x v="7"/>
  </r>
  <r>
    <x v="26"/>
    <s v="EUR/vien bez PVN"/>
    <n v="1.4339999999999999"/>
    <s v="Autobuss"/>
    <s v="Valmiera"/>
    <x v="7"/>
  </r>
  <r>
    <x v="27"/>
    <s v="EUR/vien bez PVN"/>
    <m/>
    <s v="Autobuss"/>
    <s v="Valmiera"/>
    <x v="7"/>
  </r>
  <r>
    <x v="57"/>
    <s v="EUR/vien bez PVN"/>
    <m/>
    <s v="Autobuss"/>
    <s v="Valmiera"/>
    <x v="7"/>
  </r>
  <r>
    <x v="28"/>
    <m/>
    <n v="6977.240501729123"/>
    <s v="Autobuss"/>
    <s v="Valmiera"/>
    <x v="7"/>
  </r>
  <r>
    <x v="58"/>
    <s v="EUR bez PVN"/>
    <n v="14736.96"/>
    <s v="Autobuss"/>
    <s v="Valmiera"/>
    <x v="7"/>
  </r>
  <r>
    <x v="59"/>
    <s v="km"/>
    <n v="48251"/>
    <s v="Autobuss"/>
    <s v="Valmiera"/>
    <x v="7"/>
  </r>
  <r>
    <x v="60"/>
    <s v="EUR bez PVN"/>
    <n v="22226.42"/>
    <s v="Autobuss"/>
    <s v="Valmiera"/>
    <x v="7"/>
  </r>
  <r>
    <x v="61"/>
    <s v="km"/>
    <n v="49389.2"/>
    <s v="Autobuss"/>
    <s v="Valmiera"/>
    <x v="7"/>
  </r>
  <r>
    <x v="0"/>
    <m/>
    <n v="0"/>
    <s v="Autobuss"/>
    <s v="Valmiera"/>
    <x v="8"/>
  </r>
  <r>
    <x v="1"/>
    <s v="skaits"/>
    <n v="12"/>
    <s v="Autobuss"/>
    <s v="Valmiera"/>
    <x v="8"/>
  </r>
  <r>
    <x v="2"/>
    <s v="skaits"/>
    <n v="4505"/>
    <s v="Autobuss"/>
    <s v="Valmiera"/>
    <x v="8"/>
  </r>
  <r>
    <x v="3"/>
    <s v="skaits"/>
    <n v="4505"/>
    <s v="Autobuss"/>
    <s v="Valmiera"/>
    <x v="8"/>
  </r>
  <r>
    <x v="4"/>
    <s v="skaits"/>
    <m/>
    <s v="Autobuss"/>
    <s v="Valmiera"/>
    <x v="8"/>
  </r>
  <r>
    <x v="5"/>
    <s v="skaits"/>
    <m/>
    <s v="Autobuss"/>
    <s v="Valmiera"/>
    <x v="8"/>
  </r>
  <r>
    <x v="6"/>
    <s v="km"/>
    <n v="46992.1"/>
    <s v="Autobuss"/>
    <s v="Valmiera"/>
    <x v="8"/>
  </r>
  <r>
    <x v="7"/>
    <s v="km"/>
    <n v="46992.1"/>
    <s v="Autobuss"/>
    <s v="Valmiera"/>
    <x v="8"/>
  </r>
  <r>
    <x v="8"/>
    <s v="km"/>
    <m/>
    <s v="Autobuss"/>
    <s v="Valmiera"/>
    <x v="8"/>
  </r>
  <r>
    <x v="9"/>
    <s v="km"/>
    <m/>
    <s v="Autobuss"/>
    <s v="Valmiera"/>
    <x v="8"/>
  </r>
  <r>
    <x v="10"/>
    <s v="EUR/km"/>
    <n v="1.482"/>
    <s v="Autobuss"/>
    <s v="Valmiera"/>
    <x v="8"/>
  </r>
  <r>
    <x v="11"/>
    <m/>
    <n v="516.40199999999993"/>
    <s v="Autobuss"/>
    <s v="Valmiera"/>
    <x v="8"/>
  </r>
  <r>
    <x v="12"/>
    <s v="skaits (jānorāda atbilstoša mērvienība gab., litri, reižu skaits, darba stundas u.c.) "/>
    <m/>
    <s v="Autobuss"/>
    <s v="Valmiera"/>
    <x v="8"/>
  </r>
  <r>
    <x v="13"/>
    <m/>
    <n v="12"/>
    <s v="Autobuss"/>
    <s v="Valmiera"/>
    <x v="8"/>
  </r>
  <r>
    <x v="14"/>
    <s v="skaits (jānorāda atbilstoša mērvienība gab., litri, reižu skaits, darba stundas u.c.) "/>
    <m/>
    <s v="Autobuss"/>
    <s v="Valmiera"/>
    <x v="8"/>
  </r>
  <r>
    <x v="15"/>
    <s v="skaits (jānorāda atbilstoša mērvienība gab., litri, reižu skaits, darba stundas u.c.) "/>
    <m/>
    <s v="Autobuss"/>
    <s v="Valmiera"/>
    <x v="8"/>
  </r>
  <r>
    <x v="16"/>
    <s v="skaits (jānorāda atbilstoša mērvienība gab., litri, reižu skaits, darba stundas u.c.) "/>
    <m/>
    <s v="Autobuss"/>
    <s v="Valmiera"/>
    <x v="8"/>
  </r>
  <r>
    <x v="17"/>
    <s v="skaits (jānorāda atbilstoša mērvienība gab., litri, reižu skaits, darba stundas u.c.) "/>
    <n v="12"/>
    <s v="Autobuss"/>
    <s v="Valmiera"/>
    <x v="8"/>
  </r>
  <r>
    <x v="18"/>
    <s v="skaits (jānorāda atbilstoša mērvienība gab., litri, reižu skaits, darba stundas u.c.) "/>
    <n v="313"/>
    <s v="Autobuss"/>
    <s v="Valmiera"/>
    <x v="8"/>
  </r>
  <r>
    <x v="19"/>
    <s v="skaits (jānorāda atbilstoša mērvienība gab., litri, reižu skaits, darba stundas u.c.) "/>
    <m/>
    <s v="Autobuss"/>
    <s v="Valmiera"/>
    <x v="8"/>
  </r>
  <r>
    <x v="57"/>
    <s v="skaits (jānorāda atbilstoša mērvienība gab., litri, reižu skaits, darba stundas u.c.) "/>
    <m/>
    <s v="Autobuss"/>
    <s v="Valmiera"/>
    <x v="8"/>
  </r>
  <r>
    <x v="21"/>
    <s v="EUR/vien bez PVN"/>
    <m/>
    <s v="Autobuss"/>
    <s v="Valmiera"/>
    <x v="8"/>
  </r>
  <r>
    <x v="22"/>
    <s v="EUR/vien bez PVN"/>
    <n v="4.1900000000000004"/>
    <s v="Autobuss"/>
    <s v="Valmiera"/>
    <x v="8"/>
  </r>
  <r>
    <x v="23"/>
    <s v="EUR/vien bez PVN"/>
    <n v="1.25"/>
    <s v="Autobuss"/>
    <s v="Valmiera"/>
    <x v="8"/>
  </r>
  <r>
    <x v="15"/>
    <s v="EUR/vien bez PVN"/>
    <m/>
    <s v="Autobuss"/>
    <s v="Valmiera"/>
    <x v="8"/>
  </r>
  <r>
    <x v="24"/>
    <s v="EUR/vien bez PVN"/>
    <m/>
    <s v="Autobuss"/>
    <s v="Valmiera"/>
    <x v="8"/>
  </r>
  <r>
    <x v="25"/>
    <s v="EUR/vien bez PVN"/>
    <n v="1.44"/>
    <s v="Autobuss"/>
    <s v="Valmiera"/>
    <x v="8"/>
  </r>
  <r>
    <x v="26"/>
    <s v="EUR/vien bez PVN"/>
    <n v="1.4339999999999999"/>
    <s v="Autobuss"/>
    <s v="Valmiera"/>
    <x v="8"/>
  </r>
  <r>
    <x v="27"/>
    <s v="EUR/vien bez PVN"/>
    <m/>
    <s v="Autobuss"/>
    <s v="Valmiera"/>
    <x v="8"/>
  </r>
  <r>
    <x v="57"/>
    <s v="EUR/vien bez PVN"/>
    <m/>
    <s v="Autobuss"/>
    <s v="Valmiera"/>
    <x v="8"/>
  </r>
  <r>
    <x v="28"/>
    <m/>
    <n v="5528.2978701410575"/>
    <s v="Autobuss"/>
    <s v="Valmiera"/>
    <x v="8"/>
  </r>
  <r>
    <x v="62"/>
    <s v="EUR bez PVN"/>
    <n v="15669"/>
    <s v="Autobuss"/>
    <s v="Valmiera"/>
    <x v="8"/>
  </r>
  <r>
    <x v="63"/>
    <s v="km"/>
    <n v="46992.1"/>
    <s v="Autobuss"/>
    <s v="Valmiera"/>
    <x v="8"/>
  </r>
  <r>
    <x v="64"/>
    <s v="EUR bez PVN"/>
    <n v="20946"/>
    <s v="Autobuss"/>
    <s v="Valmiera"/>
    <x v="8"/>
  </r>
  <r>
    <x v="65"/>
    <s v="km"/>
    <n v="46435"/>
    <s v="Autobuss"/>
    <s v="Valmiera"/>
    <x v="8"/>
  </r>
  <r>
    <x v="0"/>
    <m/>
    <n v="0"/>
    <s v="Autobuss"/>
    <s v="Valmiera"/>
    <x v="9"/>
  </r>
  <r>
    <x v="1"/>
    <s v="skaits"/>
    <n v="13"/>
    <s v="Autobuss"/>
    <s v="Valmiera"/>
    <x v="9"/>
  </r>
  <r>
    <x v="2"/>
    <s v="skaits"/>
    <n v="4661"/>
    <s v="Autobuss"/>
    <s v="Valmiera"/>
    <x v="9"/>
  </r>
  <r>
    <x v="3"/>
    <s v="skaits"/>
    <n v="4661"/>
    <s v="Autobuss"/>
    <s v="Valmiera"/>
    <x v="9"/>
  </r>
  <r>
    <x v="4"/>
    <s v="skaits"/>
    <m/>
    <s v="Autobuss"/>
    <s v="Valmiera"/>
    <x v="9"/>
  </r>
  <r>
    <x v="5"/>
    <s v="skaits"/>
    <m/>
    <s v="Autobuss"/>
    <s v="Valmiera"/>
    <x v="9"/>
  </r>
  <r>
    <x v="6"/>
    <s v="km"/>
    <n v="48464.800000000003"/>
    <s v="Autobuss"/>
    <s v="Valmiera"/>
    <x v="9"/>
  </r>
  <r>
    <x v="7"/>
    <s v="km"/>
    <n v="48464.800000000003"/>
    <s v="Autobuss"/>
    <s v="Valmiera"/>
    <x v="9"/>
  </r>
  <r>
    <x v="8"/>
    <s v="km"/>
    <m/>
    <s v="Autobuss"/>
    <s v="Valmiera"/>
    <x v="9"/>
  </r>
  <r>
    <x v="9"/>
    <s v="km"/>
    <m/>
    <s v="Autobuss"/>
    <s v="Valmiera"/>
    <x v="9"/>
  </r>
  <r>
    <x v="10"/>
    <s v="EUR/km"/>
    <n v="1.56"/>
    <s v="Autobuss"/>
    <s v="Valmiera"/>
    <x v="9"/>
  </r>
  <r>
    <x v="11"/>
    <m/>
    <n v="599.16199999999992"/>
    <s v="Autobuss"/>
    <s v="Valmiera"/>
    <x v="9"/>
  </r>
  <r>
    <x v="12"/>
    <s v="skaits (jānorāda atbilstoša mērvienība gab., litri, reižu skaits, darba stundas u.c.) "/>
    <m/>
    <s v="Autobuss"/>
    <s v="Valmiera"/>
    <x v="9"/>
  </r>
  <r>
    <x v="13"/>
    <s v="skaits (jānorāda atbilstoša mērvienība gab., litri, reižu skaits, darba stundas u.c.) "/>
    <n v="13"/>
    <s v="Autobuss"/>
    <s v="Valmiera"/>
    <x v="9"/>
  </r>
  <r>
    <x v="14"/>
    <s v="skaits (jānorāda atbilstoša mērvienība gab., litri, reižu skaits, darba stundas u.c.) "/>
    <m/>
    <s v="Autobuss"/>
    <s v="Valmiera"/>
    <x v="9"/>
  </r>
  <r>
    <x v="15"/>
    <s v="skaits (jānorāda atbilstoša mērvienība gab., litri, reižu skaits, darba stundas u.c.) "/>
    <m/>
    <s v="Autobuss"/>
    <s v="Valmiera"/>
    <x v="9"/>
  </r>
  <r>
    <x v="16"/>
    <s v="skaits (jānorāda atbilstoša mērvienība gab., litri, reižu skaits, darba stundas u.c.) "/>
    <m/>
    <s v="Autobuss"/>
    <s v="Valmiera"/>
    <x v="9"/>
  </r>
  <r>
    <x v="17"/>
    <s v="skaits (jānorāda atbilstoša mērvienība gab., litri, reižu skaits, darba stundas u.c.) "/>
    <n v="13"/>
    <s v="Autobuss"/>
    <s v="Valmiera"/>
    <x v="9"/>
  </r>
  <r>
    <x v="18"/>
    <s v="skaits (jānorāda atbilstoša mērvienība gab., litri, reižu skaits, darba stundas u.c.) "/>
    <n v="323"/>
    <s v="Autobuss"/>
    <s v="Valmiera"/>
    <x v="9"/>
  </r>
  <r>
    <x v="19"/>
    <s v="skaits (jānorāda atbilstoša mērvienība gab., litri, reižu skaits, darba stundas u.c.) "/>
    <m/>
    <s v="Autobuss"/>
    <s v="Valmiera"/>
    <x v="9"/>
  </r>
  <r>
    <x v="57"/>
    <s v="skaits (jānorāda atbilstoša mērvienība gab., litri, reižu skaits, darba stundas u.c.) "/>
    <n v="21"/>
    <s v="Autobuss"/>
    <s v="Valmiera"/>
    <x v="9"/>
  </r>
  <r>
    <x v="21"/>
    <s v="EUR/vien bez PVN"/>
    <m/>
    <s v="Autobuss"/>
    <s v="Valmiera"/>
    <x v="9"/>
  </r>
  <r>
    <x v="22"/>
    <s v="EUR/vien bez PVN"/>
    <n v="4.1900000000000004"/>
    <s v="Autobuss"/>
    <s v="Valmiera"/>
    <x v="9"/>
  </r>
  <r>
    <x v="23"/>
    <s v="EUR/vien bez PVN"/>
    <m/>
    <s v="Autobuss"/>
    <s v="Valmiera"/>
    <x v="9"/>
  </r>
  <r>
    <x v="15"/>
    <s v="EUR/vien bez PVN"/>
    <m/>
    <s v="Autobuss"/>
    <s v="Valmiera"/>
    <x v="9"/>
  </r>
  <r>
    <x v="24"/>
    <s v="EUR/vien bez PVN"/>
    <m/>
    <s v="Autobuss"/>
    <s v="Valmiera"/>
    <x v="9"/>
  </r>
  <r>
    <x v="25"/>
    <s v="EUR/vien bez PVN"/>
    <n v="1.44"/>
    <s v="Autobuss"/>
    <s v="Valmiera"/>
    <x v="9"/>
  </r>
  <r>
    <x v="26"/>
    <s v="EUR/vien bez PVN"/>
    <n v="1.4339999999999999"/>
    <s v="Autobuss"/>
    <s v="Valmiera"/>
    <x v="9"/>
  </r>
  <r>
    <x v="27"/>
    <s v="EUR/vien bez PVN"/>
    <m/>
    <s v="Autobuss"/>
    <s v="Valmiera"/>
    <x v="9"/>
  </r>
  <r>
    <x v="57"/>
    <s v="EUR/vien bez PVN"/>
    <n v="2.99"/>
    <s v="Autobuss"/>
    <s v="Valmiera"/>
    <x v="9"/>
  </r>
  <r>
    <x v="28"/>
    <m/>
    <n v="5022.6354216794643"/>
    <s v="Autobuss"/>
    <s v="Valmiera"/>
    <x v="9"/>
  </r>
  <r>
    <x v="66"/>
    <s v="EUR bez PVN"/>
    <n v="16944.89"/>
    <s v="Autobuss"/>
    <s v="Valmiera"/>
    <x v="9"/>
  </r>
  <r>
    <x v="67"/>
    <s v="km"/>
    <n v="48464.800000000003"/>
    <s v="Autobuss"/>
    <s v="Valmiera"/>
    <x v="9"/>
  </r>
  <r>
    <x v="68"/>
    <s v="EUR bez PVN"/>
    <n v="20993"/>
    <s v="Autobuss"/>
    <s v="Valmiera"/>
    <x v="9"/>
  </r>
  <r>
    <x v="69"/>
    <s v="km"/>
    <n v="46314.8"/>
    <s v="Autobuss"/>
    <s v="Valmiera"/>
    <x v="9"/>
  </r>
  <r>
    <x v="0"/>
    <m/>
    <n v="-19.220000000002255"/>
    <s v="Autobuss"/>
    <s v="Valmiera"/>
    <x v="10"/>
  </r>
  <r>
    <x v="1"/>
    <s v="skaits"/>
    <n v="13"/>
    <s v="Autobuss"/>
    <s v="Valmiera"/>
    <x v="10"/>
  </r>
  <r>
    <x v="2"/>
    <s v="skaits"/>
    <n v="4628"/>
    <s v="Autobuss"/>
    <s v="Valmiera"/>
    <x v="10"/>
  </r>
  <r>
    <x v="3"/>
    <s v="skaits"/>
    <n v="4628"/>
    <s v="Autobuss"/>
    <s v="Valmiera"/>
    <x v="10"/>
  </r>
  <r>
    <x v="4"/>
    <s v="skaits"/>
    <m/>
    <s v="Autobuss"/>
    <s v="Valmiera"/>
    <x v="10"/>
  </r>
  <r>
    <x v="5"/>
    <s v="skaits"/>
    <m/>
    <s v="Autobuss"/>
    <s v="Valmiera"/>
    <x v="10"/>
  </r>
  <r>
    <x v="6"/>
    <s v="km"/>
    <n v="48229.4"/>
    <s v="Autobuss"/>
    <s v="Valmiera"/>
    <x v="10"/>
  </r>
  <r>
    <x v="7"/>
    <s v="km"/>
    <n v="48217"/>
    <s v="Autobuss"/>
    <s v="Valmiera"/>
    <x v="10"/>
  </r>
  <r>
    <x v="8"/>
    <s v="km"/>
    <m/>
    <s v="Autobuss"/>
    <s v="Valmiera"/>
    <x v="10"/>
  </r>
  <r>
    <x v="9"/>
    <s v="km"/>
    <n v="12.4"/>
    <s v="Autobuss"/>
    <s v="Valmiera"/>
    <x v="10"/>
  </r>
  <r>
    <x v="10"/>
    <s v="EUR/km"/>
    <n v="1.55"/>
    <s v="Autobuss"/>
    <s v="Valmiera"/>
    <x v="10"/>
  </r>
  <r>
    <x v="11"/>
    <m/>
    <n v="605.774"/>
    <s v="Autobuss"/>
    <s v="Valmiera"/>
    <x v="10"/>
  </r>
  <r>
    <x v="12"/>
    <s v="skaits (jānorāda atbilstoša mērvienība gab., litri, reižu skaits, darba stundas u.c.) "/>
    <m/>
    <s v="Autobuss"/>
    <s v="Valmiera"/>
    <x v="10"/>
  </r>
  <r>
    <x v="13"/>
    <s v="skaits (jānorāda atbilstoša mērvienība gab., litri, reižu skaits, darba stundas u.c.) "/>
    <n v="13"/>
    <s v="Autobuss"/>
    <s v="Valmiera"/>
    <x v="10"/>
  </r>
  <r>
    <x v="14"/>
    <s v="skaits (jānorāda atbilstoša mērvienība gab., litri, reižu skaits, darba stundas u.c.) "/>
    <m/>
    <s v="Autobuss"/>
    <s v="Valmiera"/>
    <x v="10"/>
  </r>
  <r>
    <x v="15"/>
    <s v="skaits (jānorāda atbilstoša mērvienība gab., litri, reižu skaits, darba stundas u.c.) "/>
    <m/>
    <s v="Autobuss"/>
    <s v="Valmiera"/>
    <x v="10"/>
  </r>
  <r>
    <x v="16"/>
    <s v="skaits (jānorāda atbilstoša mērvienība gab., litri, reižu skaits, darba stundas u.c.) "/>
    <m/>
    <s v="Autobuss"/>
    <s v="Valmiera"/>
    <x v="10"/>
  </r>
  <r>
    <x v="17"/>
    <s v="skaits (jānorāda atbilstoša mērvienība gab., litri, reižu skaits, darba stundas u.c.) "/>
    <n v="13"/>
    <s v="Autobuss"/>
    <s v="Valmiera"/>
    <x v="10"/>
  </r>
  <r>
    <x v="18"/>
    <s v="skaits (jānorāda atbilstoša mērvienība gab., litri, reižu skaits, darba stundas u.c.) "/>
    <n v="321"/>
    <s v="Autobuss"/>
    <s v="Valmiera"/>
    <x v="10"/>
  </r>
  <r>
    <x v="19"/>
    <s v="skaits (jānorāda atbilstoša mērvienība gab., litri, reižu skaits, darba stundas u.c.) "/>
    <m/>
    <s v="Autobuss"/>
    <s v="Valmiera"/>
    <x v="10"/>
  </r>
  <r>
    <x v="57"/>
    <s v="skaits (jānorāda atbilstoša mērvienība gab., litri, reižu skaits, darba stundas u.c.) "/>
    <n v="37"/>
    <s v="Autobuss"/>
    <s v="Valmiera"/>
    <x v="10"/>
  </r>
  <r>
    <x v="21"/>
    <s v="EUR/vien bez PVN"/>
    <m/>
    <s v="Autobuss"/>
    <s v="Valmiera"/>
    <x v="10"/>
  </r>
  <r>
    <x v="22"/>
    <s v="EUR/vien bez PVN"/>
    <n v="4.37"/>
    <s v="Autobuss"/>
    <s v="Valmiera"/>
    <x v="10"/>
  </r>
  <r>
    <x v="23"/>
    <s v="EUR/vien bez PVN"/>
    <m/>
    <s v="Autobuss"/>
    <s v="Valmiera"/>
    <x v="10"/>
  </r>
  <r>
    <x v="15"/>
    <s v="EUR/vien bez PVN"/>
    <m/>
    <s v="Autobuss"/>
    <s v="Valmiera"/>
    <x v="10"/>
  </r>
  <r>
    <x v="24"/>
    <s v="EUR/vien bez PVN"/>
    <m/>
    <s v="Autobuss"/>
    <s v="Valmiera"/>
    <x v="10"/>
  </r>
  <r>
    <x v="25"/>
    <s v="EUR/vien bez PVN"/>
    <n v="1.44"/>
    <s v="Autobuss"/>
    <s v="Valmiera"/>
    <x v="10"/>
  </r>
  <r>
    <x v="26"/>
    <s v="EUR/vien bez PVN"/>
    <n v="1.4339999999999999"/>
    <s v="Autobuss"/>
    <s v="Valmiera"/>
    <x v="10"/>
  </r>
  <r>
    <x v="27"/>
    <s v="EUR/vien bez PVN"/>
    <m/>
    <s v="Autobuss"/>
    <s v="Valmiera"/>
    <x v="10"/>
  </r>
  <r>
    <x v="57"/>
    <s v="EUR/vien bez PVN"/>
    <n v="1.89"/>
    <s v="Autobuss"/>
    <s v="Valmiera"/>
    <x v="10"/>
  </r>
  <r>
    <x v="28"/>
    <m/>
    <n v="7080.7621799652015"/>
    <s v="Autobuss"/>
    <s v="Valmiera"/>
    <x v="10"/>
  </r>
  <r>
    <x v="70"/>
    <s v="EUR bez PVN"/>
    <n v="15179"/>
    <s v="Autobuss"/>
    <s v="Valmiera"/>
    <x v="10"/>
  </r>
  <r>
    <x v="71"/>
    <s v="km"/>
    <n v="48217"/>
    <s v="Autobuss"/>
    <s v="Valmiera"/>
    <x v="10"/>
  </r>
  <r>
    <x v="72"/>
    <s v="EUR bez PVN"/>
    <n v="22287"/>
    <s v="Autobuss"/>
    <s v="Valmiera"/>
    <x v="10"/>
  </r>
  <r>
    <x v="73"/>
    <s v="km"/>
    <n v="48276"/>
    <s v="Autobuss"/>
    <s v="Valmiera"/>
    <x v="10"/>
  </r>
  <r>
    <x v="0"/>
    <m/>
    <n v="-19.277999999997775"/>
    <s v="Autobuss"/>
    <s v="Valmiera"/>
    <x v="11"/>
  </r>
  <r>
    <x v="1"/>
    <s v="skaits"/>
    <n v="12"/>
    <s v="Autobuss"/>
    <s v="Valmiera"/>
    <x v="11"/>
  </r>
  <r>
    <x v="2"/>
    <s v="skaits"/>
    <n v="4245"/>
    <s v="Autobuss"/>
    <s v="Valmiera"/>
    <x v="11"/>
  </r>
  <r>
    <x v="3"/>
    <s v="skaits"/>
    <n v="4244"/>
    <s v="Autobuss"/>
    <s v="Valmiera"/>
    <x v="11"/>
  </r>
  <r>
    <x v="4"/>
    <s v="skaits"/>
    <m/>
    <s v="Autobuss"/>
    <s v="Valmiera"/>
    <x v="11"/>
  </r>
  <r>
    <x v="5"/>
    <s v="skaits"/>
    <m/>
    <s v="Autobuss"/>
    <s v="Valmiera"/>
    <x v="11"/>
  </r>
  <r>
    <x v="6"/>
    <s v="km"/>
    <n v="44207.199999999997"/>
    <s v="Autobuss"/>
    <s v="Valmiera"/>
    <x v="11"/>
  </r>
  <r>
    <x v="7"/>
    <s v="km"/>
    <n v="44194.6"/>
    <s v="Autobuss"/>
    <s v="Valmiera"/>
    <x v="11"/>
  </r>
  <r>
    <x v="8"/>
    <s v="km"/>
    <m/>
    <s v="Autobuss"/>
    <s v="Valmiera"/>
    <x v="11"/>
  </r>
  <r>
    <x v="9"/>
    <s v="km"/>
    <n v="12.6"/>
    <s v="Autobuss"/>
    <s v="Valmiera"/>
    <x v="11"/>
  </r>
  <r>
    <x v="10"/>
    <s v="EUR/km"/>
    <n v="1.53"/>
    <s v="Autobuss"/>
    <s v="Valmiera"/>
    <x v="11"/>
  </r>
  <r>
    <x v="11"/>
    <m/>
    <n v="512.20799999999997"/>
    <s v="Autobuss"/>
    <s v="Valmiera"/>
    <x v="11"/>
  </r>
  <r>
    <x v="12"/>
    <s v="skaits (jānorāda atbilstoša mērvienība gab., litri, reižu skaits, darba stundas u.c.) "/>
    <m/>
    <s v="Autobuss"/>
    <s v="Valmiera"/>
    <x v="11"/>
  </r>
  <r>
    <x v="13"/>
    <m/>
    <n v="12"/>
    <s v="Autobuss"/>
    <s v="Valmiera"/>
    <x v="11"/>
  </r>
  <r>
    <x v="14"/>
    <s v="skaits (jānorāda atbilstoša mērvienība gab., litri, reižu skaits, darba stundas u.c.) "/>
    <m/>
    <s v="Autobuss"/>
    <s v="Valmiera"/>
    <x v="11"/>
  </r>
  <r>
    <x v="15"/>
    <s v="skaits (jānorāda atbilstoša mērvienība gab., litri, reižu skaits, darba stundas u.c.) "/>
    <m/>
    <s v="Autobuss"/>
    <s v="Valmiera"/>
    <x v="11"/>
  </r>
  <r>
    <x v="16"/>
    <s v="skaits (jānorāda atbilstoša mērvienība gab., litri, reižu skaits, darba stundas u.c.) "/>
    <m/>
    <s v="Autobuss"/>
    <s v="Valmiera"/>
    <x v="11"/>
  </r>
  <r>
    <x v="17"/>
    <s v="skaits (jānorāda atbilstoša mērvienība gab., litri, reižu skaits, darba stundas u.c.) "/>
    <n v="12"/>
    <s v="Autobuss"/>
    <s v="Valmiera"/>
    <x v="11"/>
  </r>
  <r>
    <x v="18"/>
    <s v="skaits (jānorāda atbilstoša mērvienība gab., litri, reižu skaits, darba stundas u.c.) "/>
    <n v="292"/>
    <s v="Autobuss"/>
    <s v="Valmiera"/>
    <x v="11"/>
  </r>
  <r>
    <x v="19"/>
    <s v="skaits (jānorāda atbilstoša mērvienība gab., litri, reižu skaits, darba stundas u.c.) "/>
    <m/>
    <s v="Autobuss"/>
    <s v="Valmiera"/>
    <x v="11"/>
  </r>
  <r>
    <x v="57"/>
    <s v="skaits (jānorāda atbilstoša mērvienība gab., litri, reižu skaits, darba stundas u.c.) "/>
    <n v="18"/>
    <s v="Autobuss"/>
    <s v="Valmiera"/>
    <x v="11"/>
  </r>
  <r>
    <x v="21"/>
    <s v="EUR/vien bez PVN"/>
    <m/>
    <s v="Autobuss"/>
    <s v="Valmiera"/>
    <x v="11"/>
  </r>
  <r>
    <x v="22"/>
    <s v="EUR/vien bez PVN"/>
    <n v="3.98"/>
    <s v="Autobuss"/>
    <s v="Valmiera"/>
    <x v="11"/>
  </r>
  <r>
    <x v="23"/>
    <s v="EUR/vien bez PVN"/>
    <m/>
    <s v="Autobuss"/>
    <s v="Valmiera"/>
    <x v="11"/>
  </r>
  <r>
    <x v="15"/>
    <s v="EUR/vien bez PVN"/>
    <m/>
    <s v="Autobuss"/>
    <s v="Valmiera"/>
    <x v="11"/>
  </r>
  <r>
    <x v="24"/>
    <s v="EUR/vien bez PVN"/>
    <m/>
    <s v="Autobuss"/>
    <s v="Valmiera"/>
    <x v="11"/>
  </r>
  <r>
    <x v="25"/>
    <s v="EUR/vien bez PVN"/>
    <n v="1.44"/>
    <s v="Autobuss"/>
    <s v="Valmiera"/>
    <x v="11"/>
  </r>
  <r>
    <x v="26"/>
    <s v="EUR/vien bez PVN"/>
    <n v="1.4339999999999999"/>
    <s v="Autobuss"/>
    <s v="Valmiera"/>
    <x v="11"/>
  </r>
  <r>
    <x v="27"/>
    <s v="EUR/vien bez PVN"/>
    <m/>
    <s v="Autobuss"/>
    <s v="Valmiera"/>
    <x v="11"/>
  </r>
  <r>
    <x v="57"/>
    <s v="EUR/vien bez PVN"/>
    <n v="1.58"/>
    <s v="Autobuss"/>
    <s v="Valmiera"/>
    <x v="11"/>
  </r>
  <r>
    <x v="28"/>
    <m/>
    <n v="6460.3597806249109"/>
    <s v="Autobuss"/>
    <s v="Valmiera"/>
    <x v="11"/>
  </r>
  <r>
    <x v="70"/>
    <s v="EUR bez PVN"/>
    <n v="14628"/>
    <s v="Autobuss"/>
    <s v="Valmiera"/>
    <x v="11"/>
  </r>
  <r>
    <x v="71"/>
    <s v="km"/>
    <n v="44194.6"/>
    <s v="Autobuss"/>
    <s v="Valmiera"/>
    <x v="11"/>
  </r>
  <r>
    <x v="72"/>
    <s v="EUR bez PVN"/>
    <n v="20890"/>
    <s v="Autobuss"/>
    <s v="Valmiera"/>
    <x v="11"/>
  </r>
  <r>
    <x v="73"/>
    <s v="km"/>
    <n v="43778.9"/>
    <s v="Autobuss"/>
    <s v="Valmiera"/>
    <x v="1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6FA7397-297B-4D2E-B702-63DA204D5C9E}" name="PivotTable1" cacheId="112"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3:J8" firstHeaderRow="1" firstDataRow="2" firstDataCol="1"/>
  <pivotFields count="6">
    <pivotField axis="axisRow" multipleItemSelectionAllowed="1" showAll="0">
      <items count="75">
        <item h="1" x="33"/>
        <item h="1" x="37"/>
        <item h="1" x="41"/>
        <item h="1" x="45"/>
        <item h="1" x="49"/>
        <item h="1" x="53"/>
        <item h="1" x="58"/>
        <item h="1" x="62"/>
        <item h="1" x="66"/>
        <item h="1" x="29"/>
        <item h="1" x="35"/>
        <item h="1" x="39"/>
        <item h="1" x="43"/>
        <item h="1" x="47"/>
        <item h="1" x="51"/>
        <item h="1" x="55"/>
        <item h="1" x="60"/>
        <item h="1" x="64"/>
        <item h="1" x="68"/>
        <item h="1" x="31"/>
        <item h="1" x="36"/>
        <item h="1" x="40"/>
        <item h="1" x="44"/>
        <item h="1" x="48"/>
        <item h="1" x="52"/>
        <item h="1" x="56"/>
        <item h="1" x="61"/>
        <item h="1" x="65"/>
        <item h="1" x="69"/>
        <item h="1" x="32"/>
        <item h="1" x="10"/>
        <item h="1" x="21"/>
        <item h="1" x="34"/>
        <item h="1" x="38"/>
        <item h="1" x="42"/>
        <item h="1" x="46"/>
        <item h="1" x="50"/>
        <item h="1" x="54"/>
        <item h="1" x="59"/>
        <item h="1" x="63"/>
        <item h="1" x="67"/>
        <item h="1" x="30"/>
        <item h="1" x="7"/>
        <item h="1" x="6"/>
        <item h="1" x="3"/>
        <item h="1" x="2"/>
        <item h="1" x="12"/>
        <item x="0"/>
        <item x="11"/>
        <item x="28"/>
        <item h="1" x="57"/>
        <item h="1" x="20"/>
        <item h="1" x="22"/>
        <item h="1" x="13"/>
        <item h="1" x="1"/>
        <item h="1" x="23"/>
        <item h="1" x="14"/>
        <item h="1" x="15"/>
        <item h="1" x="5"/>
        <item h="1" x="9"/>
        <item h="1" x="25"/>
        <item h="1" x="17"/>
        <item h="1" x="4"/>
        <item h="1" x="8"/>
        <item h="1" x="24"/>
        <item h="1" x="16"/>
        <item h="1" x="18"/>
        <item h="1" x="26"/>
        <item h="1" x="19"/>
        <item h="1" x="27"/>
        <item h="1" x="70"/>
        <item h="1" x="71"/>
        <item h="1" x="72"/>
        <item h="1" x="73"/>
        <item t="default"/>
      </items>
    </pivotField>
    <pivotField showAll="0"/>
    <pivotField dataField="1" showAll="0"/>
    <pivotField showAll="0"/>
    <pivotField showAll="0"/>
    <pivotField axis="axisCol" showAll="0">
      <items count="13">
        <item h="1" x="1"/>
        <item h="1" x="2"/>
        <item h="1" x="3"/>
        <item x="4"/>
        <item x="5"/>
        <item x="6"/>
        <item x="7"/>
        <item x="8"/>
        <item x="9"/>
        <item h="1" x="0"/>
        <item x="10"/>
        <item x="11"/>
        <item t="default"/>
      </items>
    </pivotField>
  </pivotFields>
  <rowFields count="1">
    <field x="0"/>
  </rowFields>
  <rowItems count="4">
    <i>
      <x v="47"/>
    </i>
    <i>
      <x v="48"/>
    </i>
    <i>
      <x v="49"/>
    </i>
    <i t="grand">
      <x/>
    </i>
  </rowItems>
  <colFields count="1">
    <field x="5"/>
  </colFields>
  <colItems count="9">
    <i>
      <x v="3"/>
    </i>
    <i>
      <x v="4"/>
    </i>
    <i>
      <x v="5"/>
    </i>
    <i>
      <x v="6"/>
    </i>
    <i>
      <x v="7"/>
    </i>
    <i>
      <x v="8"/>
    </i>
    <i>
      <x v="10"/>
    </i>
    <i>
      <x v="11"/>
    </i>
    <i t="grand">
      <x/>
    </i>
  </colItems>
  <dataFields count="1">
    <dataField name="Sum of Vērtība" fld="2" baseField="0" baseItem="0" numFmtId="4"/>
  </dataFields>
  <formats count="5">
    <format dxfId="4">
      <pivotArea dataOnly="0" labelOnly="1" fieldPosition="0">
        <references count="1">
          <reference field="0" count="0"/>
        </references>
      </pivotArea>
    </format>
    <format dxfId="3">
      <pivotArea outline="0" collapsedLevelsAreSubtotals="1" fieldPosition="0"/>
    </format>
    <format dxfId="2">
      <pivotArea field="0" grandCol="1" collapsedLevelsAreSubtotals="1" axis="axisRow" fieldPosition="0">
        <references count="1">
          <reference field="0" count="0"/>
        </references>
      </pivotArea>
    </format>
    <format dxfId="1">
      <pivotArea collapsedLevelsAreSubtotals="1" fieldPosition="0">
        <references count="1">
          <reference field="0" count="0"/>
        </references>
      </pivotArea>
    </format>
    <format dxfId="0">
      <pivotArea dataOnly="0" labelOnly="1" fieldPosition="0">
        <references count="1">
          <reference field="0"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ivotTable" Target="../pivotTables/pivotTable1.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FDCCB-D681-4EEB-83EA-E116793AC980}">
  <sheetPr>
    <tabColor theme="7" tint="0.79998168889431442"/>
  </sheetPr>
  <dimension ref="A1:I61"/>
  <sheetViews>
    <sheetView workbookViewId="0">
      <selection activeCell="K1" sqref="K1"/>
    </sheetView>
  </sheetViews>
  <sheetFormatPr defaultColWidth="9.140625" defaultRowHeight="15" x14ac:dyDescent="0.25"/>
  <cols>
    <col min="1" max="1" width="12.5703125" style="1" customWidth="1"/>
    <col min="2" max="2" width="46.140625" style="1" customWidth="1"/>
    <col min="3" max="3" width="11.42578125" style="1" customWidth="1"/>
    <col min="4" max="5" width="17" style="1" customWidth="1"/>
    <col min="6" max="6" width="14.28515625" style="1" customWidth="1"/>
    <col min="7" max="7" width="16.7109375" style="1" customWidth="1"/>
    <col min="8" max="9" width="0" style="1" hidden="1" customWidth="1"/>
    <col min="10" max="16384" width="9.140625" style="1"/>
  </cols>
  <sheetData>
    <row r="1" spans="1:8" ht="42" customHeight="1" x14ac:dyDescent="0.3">
      <c r="A1" s="331" t="s">
        <v>68</v>
      </c>
      <c r="B1" s="332"/>
      <c r="C1" s="332"/>
      <c r="D1" s="332"/>
      <c r="E1" s="332"/>
      <c r="F1" s="332"/>
      <c r="G1" s="332"/>
    </row>
    <row r="2" spans="1:8" s="2" customFormat="1" ht="29.25" thickBot="1" x14ac:dyDescent="0.25">
      <c r="A2" s="3" t="s">
        <v>4</v>
      </c>
      <c r="B2" s="29"/>
      <c r="C2" s="30" t="s">
        <v>5</v>
      </c>
      <c r="D2" s="30" t="s">
        <v>1</v>
      </c>
      <c r="E2" s="31" t="s">
        <v>11</v>
      </c>
      <c r="F2" s="30" t="s">
        <v>2</v>
      </c>
      <c r="G2" s="30" t="s">
        <v>3</v>
      </c>
    </row>
    <row r="3" spans="1:8" s="2" customFormat="1" thickBot="1" x14ac:dyDescent="0.25">
      <c r="A3" s="28" t="s">
        <v>16</v>
      </c>
      <c r="B3" s="47" t="s">
        <v>59</v>
      </c>
      <c r="C3" s="48"/>
      <c r="D3" s="49">
        <f>(D10-D9)*D13</f>
        <v>0</v>
      </c>
      <c r="E3" s="49">
        <f t="shared" ref="E3:G3" si="0">(E10-E9)*E13</f>
        <v>0</v>
      </c>
      <c r="F3" s="49">
        <f t="shared" si="0"/>
        <v>0</v>
      </c>
      <c r="G3" s="50">
        <f t="shared" si="0"/>
        <v>0</v>
      </c>
    </row>
    <row r="4" spans="1:8" x14ac:dyDescent="0.25">
      <c r="A4" s="338" t="s">
        <v>7</v>
      </c>
      <c r="B4" s="43" t="s">
        <v>12</v>
      </c>
      <c r="C4" s="336" t="s">
        <v>6</v>
      </c>
      <c r="D4" s="44">
        <v>13</v>
      </c>
      <c r="E4" s="45"/>
      <c r="F4" s="44"/>
      <c r="G4" s="46"/>
    </row>
    <row r="5" spans="1:8" ht="15" customHeight="1" x14ac:dyDescent="0.25">
      <c r="A5" s="339"/>
      <c r="B5" s="33" t="s">
        <v>56</v>
      </c>
      <c r="C5" s="336"/>
      <c r="D5" s="5">
        <v>3390</v>
      </c>
      <c r="E5" s="5"/>
      <c r="F5" s="5"/>
      <c r="G5" s="32"/>
    </row>
    <row r="6" spans="1:8" x14ac:dyDescent="0.25">
      <c r="A6" s="339"/>
      <c r="B6" s="33" t="s">
        <v>57</v>
      </c>
      <c r="C6" s="336"/>
      <c r="D6" s="5">
        <f>D5+D7-D8</f>
        <v>3390</v>
      </c>
      <c r="E6" s="5">
        <f t="shared" ref="E6:G6" si="1">E5+E7-E8</f>
        <v>0</v>
      </c>
      <c r="F6" s="5">
        <f t="shared" si="1"/>
        <v>0</v>
      </c>
      <c r="G6" s="32">
        <f t="shared" si="1"/>
        <v>0</v>
      </c>
    </row>
    <row r="7" spans="1:8" x14ac:dyDescent="0.25">
      <c r="A7" s="339"/>
      <c r="B7" s="34" t="s">
        <v>52</v>
      </c>
      <c r="C7" s="336"/>
      <c r="D7" s="5"/>
      <c r="E7" s="5"/>
      <c r="F7" s="5"/>
      <c r="G7" s="32"/>
    </row>
    <row r="8" spans="1:8" x14ac:dyDescent="0.25">
      <c r="A8" s="339"/>
      <c r="B8" s="34" t="s">
        <v>53</v>
      </c>
      <c r="C8" s="337"/>
      <c r="D8" s="5"/>
      <c r="E8" s="5"/>
      <c r="F8" s="5"/>
      <c r="G8" s="32"/>
    </row>
    <row r="9" spans="1:8" x14ac:dyDescent="0.25">
      <c r="A9" s="339"/>
      <c r="B9" s="33" t="s">
        <v>50</v>
      </c>
      <c r="C9" s="333" t="s">
        <v>8</v>
      </c>
      <c r="D9" s="5">
        <v>36749</v>
      </c>
      <c r="E9" s="5"/>
      <c r="F9" s="5"/>
      <c r="G9" s="32"/>
    </row>
    <row r="10" spans="1:8" x14ac:dyDescent="0.25">
      <c r="A10" s="339"/>
      <c r="B10" s="33" t="s">
        <v>58</v>
      </c>
      <c r="C10" s="334"/>
      <c r="D10" s="5">
        <f>D9+D12-D11</f>
        <v>36749</v>
      </c>
      <c r="E10" s="5">
        <f t="shared" ref="E10:G10" si="2">E9+E11-E12</f>
        <v>0</v>
      </c>
      <c r="F10" s="5">
        <f t="shared" si="2"/>
        <v>0</v>
      </c>
      <c r="G10" s="32">
        <f t="shared" si="2"/>
        <v>0</v>
      </c>
      <c r="H10" s="69" t="e">
        <f>#REF!</f>
        <v>#REF!</v>
      </c>
    </row>
    <row r="11" spans="1:8" ht="16.5" customHeight="1" x14ac:dyDescent="0.25">
      <c r="A11" s="339"/>
      <c r="B11" s="35" t="s">
        <v>54</v>
      </c>
      <c r="C11" s="334"/>
      <c r="D11" s="5"/>
      <c r="E11" s="5"/>
      <c r="F11" s="5"/>
      <c r="G11" s="32"/>
    </row>
    <row r="12" spans="1:8" ht="16.5" customHeight="1" x14ac:dyDescent="0.25">
      <c r="A12" s="340"/>
      <c r="B12" s="35" t="s">
        <v>55</v>
      </c>
      <c r="C12" s="335"/>
      <c r="D12" s="5"/>
      <c r="E12" s="5"/>
      <c r="F12" s="5"/>
      <c r="G12" s="32"/>
    </row>
    <row r="13" spans="1:8" ht="30.75" thickBot="1" x14ac:dyDescent="0.3">
      <c r="A13" s="54" t="s">
        <v>15</v>
      </c>
      <c r="B13" s="36" t="s">
        <v>51</v>
      </c>
      <c r="C13" s="37" t="s">
        <v>9</v>
      </c>
      <c r="D13" s="38">
        <v>1.3302</v>
      </c>
      <c r="E13" s="38"/>
      <c r="F13" s="38"/>
      <c r="G13" s="39"/>
      <c r="H13" s="70" t="e">
        <f>#REF!</f>
        <v>#REF!</v>
      </c>
    </row>
    <row r="14" spans="1:8" s="2" customFormat="1" ht="29.25" thickBot="1" x14ac:dyDescent="0.25">
      <c r="A14" s="20" t="s">
        <v>17</v>
      </c>
      <c r="B14" s="24" t="s">
        <v>49</v>
      </c>
      <c r="C14" s="25"/>
      <c r="D14" s="26">
        <f>SUM(D16*D25,D17*D26,D18*D27,D21*D30,D22*D31,D23*D32, D19*D28, D20*D29)</f>
        <v>477.75400000000002</v>
      </c>
      <c r="E14" s="26">
        <f t="shared" ref="E14:G14" si="3">SUM(E16*E25,E17*E26,E18*E27,E21*E30,E22*E31,E23*E32)</f>
        <v>0</v>
      </c>
      <c r="F14" s="26">
        <f t="shared" si="3"/>
        <v>0</v>
      </c>
      <c r="G14" s="27">
        <f t="shared" si="3"/>
        <v>0</v>
      </c>
    </row>
    <row r="15" spans="1:8" s="4" customFormat="1" ht="48.75" customHeight="1" x14ac:dyDescent="0.25">
      <c r="A15" s="347" t="s">
        <v>7</v>
      </c>
      <c r="B15" s="21" t="s">
        <v>47</v>
      </c>
      <c r="C15" s="345" t="s">
        <v>29</v>
      </c>
      <c r="D15" s="22"/>
      <c r="E15" s="22"/>
      <c r="F15" s="22"/>
      <c r="G15" s="23"/>
    </row>
    <row r="16" spans="1:8" s="4" customFormat="1" x14ac:dyDescent="0.25">
      <c r="A16" s="348"/>
      <c r="B16" s="14" t="s">
        <v>64</v>
      </c>
      <c r="C16" s="345"/>
      <c r="D16" s="6">
        <v>13</v>
      </c>
      <c r="E16" s="6"/>
      <c r="F16" s="6"/>
      <c r="G16" s="15"/>
    </row>
    <row r="17" spans="1:7" s="4" customFormat="1" x14ac:dyDescent="0.25">
      <c r="A17" s="348"/>
      <c r="B17" s="14" t="s">
        <v>65</v>
      </c>
      <c r="C17" s="345"/>
      <c r="D17" s="6">
        <v>40</v>
      </c>
      <c r="E17" s="6"/>
      <c r="F17" s="6"/>
      <c r="G17" s="15"/>
    </row>
    <row r="18" spans="1:7" s="4" customFormat="1" ht="18.75" customHeight="1" x14ac:dyDescent="0.25">
      <c r="A18" s="348"/>
      <c r="B18" s="66" t="s">
        <v>19</v>
      </c>
      <c r="C18" s="345"/>
      <c r="D18" s="6"/>
      <c r="E18" s="6"/>
      <c r="F18" s="6"/>
      <c r="G18" s="15"/>
    </row>
    <row r="19" spans="1:7" s="4" customFormat="1" ht="18.75" customHeight="1" x14ac:dyDescent="0.25">
      <c r="A19" s="348"/>
      <c r="B19" s="65" t="s">
        <v>63</v>
      </c>
      <c r="C19" s="345"/>
      <c r="D19" s="6">
        <v>26</v>
      </c>
      <c r="E19" s="6"/>
      <c r="F19" s="6"/>
      <c r="G19" s="15"/>
    </row>
    <row r="20" spans="1:7" s="4" customFormat="1" ht="18.75" customHeight="1" x14ac:dyDescent="0.25">
      <c r="A20" s="348"/>
      <c r="B20" s="65" t="s">
        <v>66</v>
      </c>
      <c r="C20" s="345"/>
      <c r="D20" s="6">
        <v>13</v>
      </c>
      <c r="E20" s="6"/>
      <c r="F20" s="6"/>
      <c r="G20" s="15"/>
    </row>
    <row r="21" spans="1:7" s="4" customFormat="1" x14ac:dyDescent="0.25">
      <c r="A21" s="348"/>
      <c r="B21" s="14" t="s">
        <v>67</v>
      </c>
      <c r="C21" s="345"/>
      <c r="D21" s="6">
        <v>241</v>
      </c>
      <c r="E21" s="6"/>
      <c r="F21" s="6"/>
      <c r="G21" s="15"/>
    </row>
    <row r="22" spans="1:7" s="4" customFormat="1" ht="17.25" customHeight="1" x14ac:dyDescent="0.25">
      <c r="A22" s="348"/>
      <c r="B22" s="16" t="s">
        <v>25</v>
      </c>
      <c r="C22" s="345"/>
      <c r="D22" s="6"/>
      <c r="E22" s="6"/>
      <c r="F22" s="6"/>
      <c r="G22" s="15"/>
    </row>
    <row r="23" spans="1:7" s="4" customFormat="1" ht="15.75" thickBot="1" x14ac:dyDescent="0.3">
      <c r="A23" s="348"/>
      <c r="B23" s="17" t="s">
        <v>14</v>
      </c>
      <c r="C23" s="346"/>
      <c r="D23" s="18"/>
      <c r="E23" s="18"/>
      <c r="F23" s="18"/>
      <c r="G23" s="19"/>
    </row>
    <row r="24" spans="1:7" s="4" customFormat="1" ht="30" x14ac:dyDescent="0.25">
      <c r="A24" s="348"/>
      <c r="B24" s="11" t="s">
        <v>48</v>
      </c>
      <c r="C24" s="344" t="s">
        <v>34</v>
      </c>
      <c r="D24" s="12"/>
      <c r="E24" s="12"/>
      <c r="F24" s="12"/>
      <c r="G24" s="13"/>
    </row>
    <row r="25" spans="1:7" s="4" customFormat="1" x14ac:dyDescent="0.25">
      <c r="A25" s="348"/>
      <c r="B25" s="14" t="s">
        <v>0</v>
      </c>
      <c r="C25" s="345"/>
      <c r="D25" s="6">
        <v>4.12</v>
      </c>
      <c r="E25" s="6"/>
      <c r="F25" s="6"/>
      <c r="G25" s="15"/>
    </row>
    <row r="26" spans="1:7" s="4" customFormat="1" x14ac:dyDescent="0.25">
      <c r="A26" s="348"/>
      <c r="B26" s="14" t="s">
        <v>13</v>
      </c>
      <c r="C26" s="345"/>
      <c r="D26" s="6">
        <v>1.25</v>
      </c>
      <c r="E26" s="6"/>
      <c r="F26" s="6"/>
      <c r="G26" s="15"/>
    </row>
    <row r="27" spans="1:7" s="4" customFormat="1" ht="15" customHeight="1" x14ac:dyDescent="0.25">
      <c r="A27" s="348"/>
      <c r="B27" s="16" t="s">
        <v>19</v>
      </c>
      <c r="C27" s="345"/>
      <c r="D27" s="6"/>
      <c r="E27" s="6"/>
      <c r="F27" s="6"/>
      <c r="G27" s="15"/>
    </row>
    <row r="28" spans="1:7" s="4" customFormat="1" ht="15" customHeight="1" x14ac:dyDescent="0.25">
      <c r="A28" s="348"/>
      <c r="B28" s="65" t="s">
        <v>32</v>
      </c>
      <c r="C28" s="345"/>
      <c r="D28" s="6">
        <v>0.38</v>
      </c>
      <c r="E28" s="6"/>
      <c r="F28" s="6"/>
      <c r="G28" s="15"/>
    </row>
    <row r="29" spans="1:7" s="4" customFormat="1" ht="15" customHeight="1" x14ac:dyDescent="0.25">
      <c r="A29" s="348"/>
      <c r="B29" s="65" t="s">
        <v>33</v>
      </c>
      <c r="C29" s="345"/>
      <c r="D29" s="6">
        <v>1.44</v>
      </c>
      <c r="E29" s="6"/>
      <c r="F29" s="6"/>
      <c r="G29" s="15"/>
    </row>
    <row r="30" spans="1:7" s="4" customFormat="1" ht="31.5" customHeight="1" x14ac:dyDescent="0.25">
      <c r="A30" s="348"/>
      <c r="B30" s="16" t="s">
        <v>24</v>
      </c>
      <c r="C30" s="345"/>
      <c r="D30" s="6">
        <v>1.4339999999999999</v>
      </c>
      <c r="E30" s="6"/>
      <c r="F30" s="6"/>
      <c r="G30" s="15"/>
    </row>
    <row r="31" spans="1:7" s="4" customFormat="1" ht="33" customHeight="1" x14ac:dyDescent="0.25">
      <c r="A31" s="348"/>
      <c r="B31" s="16" t="s">
        <v>26</v>
      </c>
      <c r="C31" s="345"/>
      <c r="D31" s="6"/>
      <c r="E31" s="6"/>
      <c r="F31" s="6"/>
      <c r="G31" s="15"/>
    </row>
    <row r="32" spans="1:7" ht="15.75" thickBot="1" x14ac:dyDescent="0.3">
      <c r="A32" s="349"/>
      <c r="B32" s="17" t="s">
        <v>14</v>
      </c>
      <c r="C32" s="346"/>
      <c r="D32" s="18"/>
      <c r="E32" s="18"/>
      <c r="F32" s="18"/>
      <c r="G32" s="19"/>
    </row>
    <row r="33" spans="1:9" s="2" customFormat="1" ht="14.25" x14ac:dyDescent="0.2">
      <c r="A33" s="40" t="s">
        <v>35</v>
      </c>
      <c r="B33" s="55" t="s">
        <v>61</v>
      </c>
      <c r="C33" s="56"/>
      <c r="D33" s="57">
        <f>((D36/D37)-(D34/D35))*D35</f>
        <v>8983.5622162608324</v>
      </c>
      <c r="E33" s="57" t="e">
        <f>((E36/E37)-(E35/#REF!))*#REF!</f>
        <v>#DIV/0!</v>
      </c>
      <c r="F33" s="57" t="e">
        <f t="shared" ref="F33:G33" si="4">((F36/F37)-(F34/F35))*F35</f>
        <v>#DIV/0!</v>
      </c>
      <c r="G33" s="58" t="e">
        <f t="shared" si="4"/>
        <v>#DIV/0!</v>
      </c>
    </row>
    <row r="34" spans="1:9" ht="60" x14ac:dyDescent="0.25">
      <c r="A34" s="329" t="s">
        <v>36</v>
      </c>
      <c r="B34" s="59" t="s">
        <v>44</v>
      </c>
      <c r="C34" s="53" t="s">
        <v>38</v>
      </c>
      <c r="D34" s="9">
        <v>12084.55</v>
      </c>
      <c r="E34" s="52"/>
      <c r="F34" s="8"/>
      <c r="G34" s="60"/>
      <c r="H34" s="69" t="e">
        <f>#REF!</f>
        <v>#REF!</v>
      </c>
    </row>
    <row r="35" spans="1:9" x14ac:dyDescent="0.25">
      <c r="A35" s="330"/>
      <c r="B35" s="59" t="s">
        <v>60</v>
      </c>
      <c r="C35" s="53" t="s">
        <v>8</v>
      </c>
      <c r="D35" s="9">
        <v>36749</v>
      </c>
      <c r="E35" s="8"/>
      <c r="F35" s="8"/>
      <c r="G35" s="60"/>
      <c r="H35" s="69" t="e">
        <f>#REF!</f>
        <v>#REF!</v>
      </c>
      <c r="I35" s="1" t="b">
        <f>D35=D10</f>
        <v>1</v>
      </c>
    </row>
    <row r="36" spans="1:9" ht="60" x14ac:dyDescent="0.25">
      <c r="A36" s="329" t="s">
        <v>37</v>
      </c>
      <c r="B36" s="59" t="s">
        <v>45</v>
      </c>
      <c r="C36" s="53" t="s">
        <v>38</v>
      </c>
      <c r="D36" s="9">
        <v>20280.86</v>
      </c>
      <c r="E36" s="8"/>
      <c r="F36" s="8"/>
      <c r="G36" s="60"/>
      <c r="H36" s="69" t="e">
        <f>#REF!</f>
        <v>#REF!</v>
      </c>
    </row>
    <row r="37" spans="1:9" ht="15.75" thickBot="1" x14ac:dyDescent="0.3">
      <c r="A37" s="330"/>
      <c r="B37" s="61" t="s">
        <v>46</v>
      </c>
      <c r="C37" s="51" t="s">
        <v>8</v>
      </c>
      <c r="D37" s="62">
        <v>35375.800000000003</v>
      </c>
      <c r="E37" s="41"/>
      <c r="F37" s="41"/>
      <c r="G37" s="42"/>
      <c r="H37" s="69" t="e">
        <f>#REF!</f>
        <v>#REF!</v>
      </c>
    </row>
    <row r="40" spans="1:9" ht="15.75" thickBot="1" x14ac:dyDescent="0.3">
      <c r="B40" s="64" t="s">
        <v>62</v>
      </c>
      <c r="C40" s="63"/>
      <c r="D40" s="63"/>
      <c r="E40" s="63"/>
      <c r="F40" s="63"/>
      <c r="G40" s="63"/>
    </row>
    <row r="41" spans="1:9" ht="15.75" thickTop="1" x14ac:dyDescent="0.25"/>
    <row r="43" spans="1:9" x14ac:dyDescent="0.25">
      <c r="A43" s="1" t="s">
        <v>10</v>
      </c>
    </row>
    <row r="44" spans="1:9" ht="33" customHeight="1" x14ac:dyDescent="0.25">
      <c r="A44" s="328" t="s">
        <v>31</v>
      </c>
      <c r="B44" s="328"/>
      <c r="C44" s="328"/>
      <c r="D44" s="328"/>
      <c r="E44" s="328"/>
      <c r="F44" s="328"/>
      <c r="G44" s="328"/>
    </row>
    <row r="45" spans="1:9" x14ac:dyDescent="0.25">
      <c r="A45" s="4" t="s">
        <v>30</v>
      </c>
      <c r="B45" s="4"/>
      <c r="C45" s="4"/>
      <c r="D45" s="4"/>
      <c r="E45" s="4"/>
      <c r="F45" s="4"/>
      <c r="G45" s="4"/>
    </row>
    <row r="46" spans="1:9" ht="28.5" customHeight="1" x14ac:dyDescent="0.25">
      <c r="A46" s="343" t="s">
        <v>18</v>
      </c>
      <c r="B46" s="343"/>
      <c r="C46" s="343"/>
      <c r="D46" s="343"/>
      <c r="E46" s="343"/>
      <c r="F46" s="343"/>
      <c r="G46" s="343"/>
    </row>
    <row r="47" spans="1:9" ht="33" customHeight="1" x14ac:dyDescent="0.25">
      <c r="A47" s="328" t="s">
        <v>21</v>
      </c>
      <c r="B47" s="328"/>
      <c r="C47" s="328"/>
      <c r="D47" s="328"/>
      <c r="E47" s="328"/>
      <c r="F47" s="328"/>
      <c r="G47" s="328"/>
    </row>
    <row r="48" spans="1:9" ht="33" customHeight="1" x14ac:dyDescent="0.25">
      <c r="A48" s="328" t="s">
        <v>39</v>
      </c>
      <c r="B48" s="328"/>
      <c r="C48" s="328"/>
      <c r="D48" s="328"/>
      <c r="E48" s="328"/>
      <c r="F48" s="328"/>
      <c r="G48" s="328"/>
    </row>
    <row r="49" spans="1:7" x14ac:dyDescent="0.25">
      <c r="A49" s="4"/>
      <c r="B49" s="4"/>
      <c r="C49" s="4"/>
      <c r="D49" s="4"/>
      <c r="E49" s="4"/>
      <c r="F49" s="4"/>
      <c r="G49" s="4"/>
    </row>
    <row r="50" spans="1:7" x14ac:dyDescent="0.25">
      <c r="A50" s="10" t="s">
        <v>20</v>
      </c>
      <c r="B50" s="4"/>
      <c r="C50" s="4"/>
      <c r="D50" s="4"/>
      <c r="E50" s="4"/>
      <c r="F50" s="4"/>
      <c r="G50" s="4"/>
    </row>
    <row r="51" spans="1:7" ht="30" customHeight="1" x14ac:dyDescent="0.25">
      <c r="A51" s="328" t="s">
        <v>40</v>
      </c>
      <c r="B51" s="328"/>
      <c r="C51" s="328"/>
      <c r="D51" s="328"/>
      <c r="E51" s="328"/>
      <c r="F51" s="328"/>
      <c r="G51" s="328"/>
    </row>
    <row r="52" spans="1:7" ht="33" customHeight="1" x14ac:dyDescent="0.25">
      <c r="A52" s="342" t="s">
        <v>22</v>
      </c>
      <c r="B52" s="342"/>
      <c r="C52" s="342"/>
      <c r="D52" s="342"/>
      <c r="E52" s="342"/>
      <c r="F52" s="342"/>
      <c r="G52" s="342"/>
    </row>
    <row r="53" spans="1:7" ht="34.5" customHeight="1" x14ac:dyDescent="0.25">
      <c r="A53" s="342" t="s">
        <v>27</v>
      </c>
      <c r="B53" s="342"/>
      <c r="C53" s="342"/>
      <c r="D53" s="342"/>
      <c r="E53" s="342"/>
      <c r="F53" s="342"/>
      <c r="G53" s="342"/>
    </row>
    <row r="54" spans="1:7" ht="63" customHeight="1" x14ac:dyDescent="0.25">
      <c r="A54" s="342" t="s">
        <v>41</v>
      </c>
      <c r="B54" s="342"/>
      <c r="C54" s="342"/>
      <c r="D54" s="342"/>
      <c r="E54" s="342"/>
      <c r="F54" s="342"/>
      <c r="G54" s="342"/>
    </row>
    <row r="55" spans="1:7" ht="30.75" customHeight="1" x14ac:dyDescent="0.25">
      <c r="A55" s="342" t="s">
        <v>23</v>
      </c>
      <c r="B55" s="342"/>
      <c r="C55" s="342"/>
      <c r="D55" s="342"/>
      <c r="E55" s="342"/>
      <c r="F55" s="342"/>
      <c r="G55" s="342"/>
    </row>
    <row r="56" spans="1:7" ht="43.5" customHeight="1" x14ac:dyDescent="0.25">
      <c r="A56" s="341" t="s">
        <v>28</v>
      </c>
      <c r="B56" s="341"/>
      <c r="C56" s="341"/>
      <c r="D56" s="341"/>
      <c r="E56" s="341"/>
      <c r="F56" s="341"/>
      <c r="G56" s="341"/>
    </row>
    <row r="57" spans="1:7" ht="30" customHeight="1" x14ac:dyDescent="0.25">
      <c r="A57" s="328" t="s">
        <v>42</v>
      </c>
      <c r="B57" s="328"/>
      <c r="C57" s="328"/>
      <c r="D57" s="328"/>
      <c r="E57" s="328"/>
      <c r="F57" s="328"/>
      <c r="G57" s="328"/>
    </row>
    <row r="58" spans="1:7" ht="45" customHeight="1" x14ac:dyDescent="0.25">
      <c r="A58" s="328" t="s">
        <v>43</v>
      </c>
      <c r="B58" s="328"/>
      <c r="C58" s="328"/>
      <c r="D58" s="328"/>
      <c r="E58" s="328"/>
      <c r="F58" s="328"/>
      <c r="G58" s="328"/>
    </row>
    <row r="59" spans="1:7" ht="16.5" customHeight="1" x14ac:dyDescent="0.25">
      <c r="A59" s="7"/>
      <c r="B59" s="7"/>
      <c r="C59" s="7"/>
      <c r="D59" s="7"/>
      <c r="E59" s="7"/>
      <c r="F59" s="7"/>
      <c r="G59" s="7"/>
    </row>
    <row r="60" spans="1:7" x14ac:dyDescent="0.25">
      <c r="A60" s="4"/>
      <c r="B60" s="4"/>
      <c r="C60" s="4"/>
      <c r="D60" s="4"/>
      <c r="E60" s="4"/>
      <c r="F60" s="4"/>
      <c r="G60" s="4"/>
    </row>
    <row r="61" spans="1:7" x14ac:dyDescent="0.25">
      <c r="A61" s="4"/>
      <c r="B61" s="4"/>
      <c r="C61" s="4"/>
      <c r="D61" s="4"/>
      <c r="E61" s="4"/>
      <c r="F61" s="4"/>
      <c r="G61" s="4"/>
    </row>
  </sheetData>
  <mergeCells count="21">
    <mergeCell ref="A1:G1"/>
    <mergeCell ref="C9:C12"/>
    <mergeCell ref="C4:C8"/>
    <mergeCell ref="A4:A12"/>
    <mergeCell ref="A56:G56"/>
    <mergeCell ref="A55:G55"/>
    <mergeCell ref="A52:G52"/>
    <mergeCell ref="A46:G46"/>
    <mergeCell ref="A47:G47"/>
    <mergeCell ref="A53:G53"/>
    <mergeCell ref="A54:G54"/>
    <mergeCell ref="A48:G48"/>
    <mergeCell ref="A51:G51"/>
    <mergeCell ref="C24:C32"/>
    <mergeCell ref="C15:C23"/>
    <mergeCell ref="A15:A32"/>
    <mergeCell ref="A44:G44"/>
    <mergeCell ref="A34:A35"/>
    <mergeCell ref="A36:A37"/>
    <mergeCell ref="A58:G58"/>
    <mergeCell ref="A57:G57"/>
  </mergeCells>
  <pageMargins left="0.31496062992125984" right="0.31496062992125984" top="0.15748031496062992" bottom="0.15748031496062992"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32421-4046-4E5E-98C8-81397F124436}">
  <sheetPr>
    <tabColor theme="8"/>
  </sheetPr>
  <dimension ref="A1:J61"/>
  <sheetViews>
    <sheetView topLeftCell="A25" workbookViewId="0">
      <selection activeCell="L2" sqref="L2"/>
    </sheetView>
  </sheetViews>
  <sheetFormatPr defaultColWidth="9.140625" defaultRowHeight="15" x14ac:dyDescent="0.25"/>
  <cols>
    <col min="1" max="1" width="12.5703125" style="99" customWidth="1"/>
    <col min="2" max="2" width="46.140625" style="99" customWidth="1"/>
    <col min="3" max="3" width="11.42578125" style="99" customWidth="1"/>
    <col min="4" max="5" width="17" style="99" customWidth="1"/>
    <col min="6" max="6" width="14.28515625" style="99" customWidth="1"/>
    <col min="7" max="7" width="16.7109375" style="99" customWidth="1"/>
    <col min="8" max="9" width="0" style="99" hidden="1" customWidth="1"/>
    <col min="10" max="10" width="10.140625" style="99" hidden="1" customWidth="1"/>
    <col min="11" max="16384" width="9.140625" style="99"/>
  </cols>
  <sheetData>
    <row r="1" spans="1:10" ht="42" customHeight="1" x14ac:dyDescent="0.3">
      <c r="A1" s="355" t="s">
        <v>77</v>
      </c>
      <c r="B1" s="355"/>
      <c r="C1" s="355"/>
      <c r="D1" s="355"/>
      <c r="E1" s="355"/>
      <c r="F1" s="355"/>
      <c r="G1" s="355"/>
    </row>
    <row r="2" spans="1:10" s="104" customFormat="1" ht="29.25" thickBot="1" x14ac:dyDescent="0.25">
      <c r="A2" s="100" t="s">
        <v>4</v>
      </c>
      <c r="B2" s="101"/>
      <c r="C2" s="102" t="s">
        <v>5</v>
      </c>
      <c r="D2" s="102" t="s">
        <v>1</v>
      </c>
      <c r="E2" s="103" t="s">
        <v>11</v>
      </c>
      <c r="F2" s="102" t="s">
        <v>2</v>
      </c>
      <c r="G2" s="102" t="s">
        <v>3</v>
      </c>
    </row>
    <row r="3" spans="1:10" s="104" customFormat="1" thickBot="1" x14ac:dyDescent="0.25">
      <c r="A3" s="105" t="s">
        <v>16</v>
      </c>
      <c r="B3" s="106" t="s">
        <v>59</v>
      </c>
      <c r="C3" s="107"/>
      <c r="D3" s="108">
        <f>(D10-D9)*D13</f>
        <v>0</v>
      </c>
      <c r="E3" s="108">
        <f t="shared" ref="E3:G3" si="0">(E10-E9)*E13</f>
        <v>0</v>
      </c>
      <c r="F3" s="108">
        <f t="shared" si="0"/>
        <v>0</v>
      </c>
      <c r="G3" s="109">
        <f t="shared" si="0"/>
        <v>0</v>
      </c>
    </row>
    <row r="4" spans="1:10" x14ac:dyDescent="0.25">
      <c r="A4" s="356" t="s">
        <v>121</v>
      </c>
      <c r="B4" s="110" t="s">
        <v>12</v>
      </c>
      <c r="C4" s="359" t="s">
        <v>6</v>
      </c>
      <c r="D4" s="111">
        <v>12</v>
      </c>
      <c r="E4" s="112"/>
      <c r="F4" s="111"/>
      <c r="G4" s="113"/>
    </row>
    <row r="5" spans="1:10" ht="15" customHeight="1" x14ac:dyDescent="0.25">
      <c r="A5" s="357"/>
      <c r="B5" s="114" t="s">
        <v>56</v>
      </c>
      <c r="C5" s="359"/>
      <c r="D5" s="115">
        <v>4505</v>
      </c>
      <c r="E5" s="115"/>
      <c r="F5" s="115"/>
      <c r="G5" s="116"/>
    </row>
    <row r="6" spans="1:10" x14ac:dyDescent="0.25">
      <c r="A6" s="357"/>
      <c r="B6" s="114" t="s">
        <v>57</v>
      </c>
      <c r="C6" s="359"/>
      <c r="D6" s="115">
        <v>4505</v>
      </c>
      <c r="E6" s="115">
        <f t="shared" ref="E6:G6" si="1">E5+E7-E8</f>
        <v>0</v>
      </c>
      <c r="F6" s="115">
        <f t="shared" si="1"/>
        <v>0</v>
      </c>
      <c r="G6" s="116">
        <f t="shared" si="1"/>
        <v>0</v>
      </c>
    </row>
    <row r="7" spans="1:10" x14ac:dyDescent="0.25">
      <c r="A7" s="357"/>
      <c r="B7" s="117" t="s">
        <v>52</v>
      </c>
      <c r="C7" s="359"/>
      <c r="D7" s="115"/>
      <c r="E7" s="115"/>
      <c r="F7" s="115"/>
      <c r="G7" s="116"/>
    </row>
    <row r="8" spans="1:10" x14ac:dyDescent="0.25">
      <c r="A8" s="357"/>
      <c r="B8" s="117" t="s">
        <v>53</v>
      </c>
      <c r="C8" s="360"/>
      <c r="D8" s="115"/>
      <c r="E8" s="115"/>
      <c r="F8" s="115"/>
      <c r="G8" s="116"/>
    </row>
    <row r="9" spans="1:10" x14ac:dyDescent="0.25">
      <c r="A9" s="357"/>
      <c r="B9" s="114" t="s">
        <v>50</v>
      </c>
      <c r="C9" s="361" t="s">
        <v>8</v>
      </c>
      <c r="D9" s="115">
        <v>46992.1</v>
      </c>
      <c r="E9" s="115"/>
      <c r="F9" s="115"/>
      <c r="G9" s="116"/>
    </row>
    <row r="10" spans="1:10" x14ac:dyDescent="0.25">
      <c r="A10" s="357"/>
      <c r="B10" s="114" t="s">
        <v>58</v>
      </c>
      <c r="C10" s="362"/>
      <c r="D10" s="115">
        <f>D9+D11-D12</f>
        <v>46992.1</v>
      </c>
      <c r="E10" s="115">
        <f t="shared" ref="E10:G10" si="2">E9+E11-E12</f>
        <v>0</v>
      </c>
      <c r="F10" s="115">
        <f t="shared" si="2"/>
        <v>0</v>
      </c>
      <c r="G10" s="116">
        <f t="shared" si="2"/>
        <v>0</v>
      </c>
    </row>
    <row r="11" spans="1:10" ht="16.5" customHeight="1" x14ac:dyDescent="0.25">
      <c r="A11" s="357"/>
      <c r="B11" s="118" t="s">
        <v>54</v>
      </c>
      <c r="C11" s="362"/>
      <c r="D11" s="115"/>
      <c r="E11" s="115"/>
      <c r="F11" s="115"/>
      <c r="G11" s="116"/>
    </row>
    <row r="12" spans="1:10" ht="16.5" customHeight="1" x14ac:dyDescent="0.25">
      <c r="A12" s="358"/>
      <c r="B12" s="118" t="s">
        <v>55</v>
      </c>
      <c r="C12" s="363"/>
      <c r="D12" s="115"/>
      <c r="E12" s="115"/>
      <c r="F12" s="115"/>
      <c r="G12" s="116"/>
    </row>
    <row r="13" spans="1:10" ht="30.75" thickBot="1" x14ac:dyDescent="0.3">
      <c r="A13" s="119" t="s">
        <v>121</v>
      </c>
      <c r="B13" s="120" t="s">
        <v>51</v>
      </c>
      <c r="C13" s="121" t="s">
        <v>9</v>
      </c>
      <c r="D13" s="122">
        <v>1.482</v>
      </c>
      <c r="E13" s="122"/>
      <c r="F13" s="122"/>
      <c r="G13" s="123"/>
    </row>
    <row r="14" spans="1:10" s="104" customFormat="1" ht="29.25" thickBot="1" x14ac:dyDescent="0.25">
      <c r="A14" s="124" t="s">
        <v>17</v>
      </c>
      <c r="B14" s="125" t="s">
        <v>49</v>
      </c>
      <c r="C14" s="126"/>
      <c r="D14" s="127">
        <f>SUM(D16*D25,D17*D26,D18*D27,D21*D30,D22*D31,D23*D32, D19*D28, D20*D29)</f>
        <v>516.40199999999993</v>
      </c>
      <c r="E14" s="127">
        <f t="shared" ref="E14:G14" si="3">SUM(E16*E25,E17*E26,E18*E27,E21*E30,E22*E31,E23*E32)</f>
        <v>0</v>
      </c>
      <c r="F14" s="127">
        <f t="shared" si="3"/>
        <v>0</v>
      </c>
      <c r="G14" s="128">
        <f t="shared" si="3"/>
        <v>0</v>
      </c>
      <c r="J14" s="104">
        <f>SUM(J16,J20,J21)</f>
        <v>516.40200000000004</v>
      </c>
    </row>
    <row r="15" spans="1:10" s="132" customFormat="1" ht="48.75" customHeight="1" x14ac:dyDescent="0.25">
      <c r="A15" s="364" t="s">
        <v>121</v>
      </c>
      <c r="B15" s="129" t="s">
        <v>47</v>
      </c>
      <c r="C15" s="367" t="s">
        <v>29</v>
      </c>
      <c r="D15" s="130"/>
      <c r="E15" s="130"/>
      <c r="F15" s="130"/>
      <c r="G15" s="131"/>
    </row>
    <row r="16" spans="1:10" s="132" customFormat="1" x14ac:dyDescent="0.25">
      <c r="A16" s="365"/>
      <c r="B16" s="133" t="s">
        <v>64</v>
      </c>
      <c r="C16" s="368"/>
      <c r="D16" s="134">
        <v>12</v>
      </c>
      <c r="E16" s="134"/>
      <c r="F16" s="134"/>
      <c r="G16" s="135"/>
      <c r="J16" s="132">
        <f>D16*D25</f>
        <v>50.28</v>
      </c>
    </row>
    <row r="17" spans="1:10" s="132" customFormat="1" x14ac:dyDescent="0.25">
      <c r="A17" s="365"/>
      <c r="B17" s="133" t="s">
        <v>65</v>
      </c>
      <c r="C17" s="368"/>
      <c r="D17" s="134"/>
      <c r="E17" s="134"/>
      <c r="F17" s="134"/>
      <c r="G17" s="135"/>
    </row>
    <row r="18" spans="1:10" s="132" customFormat="1" ht="18.75" customHeight="1" x14ac:dyDescent="0.25">
      <c r="A18" s="365"/>
      <c r="B18" s="136" t="s">
        <v>19</v>
      </c>
      <c r="C18" s="368"/>
      <c r="D18" s="134"/>
      <c r="E18" s="134"/>
      <c r="F18" s="134"/>
      <c r="G18" s="135"/>
    </row>
    <row r="19" spans="1:10" s="132" customFormat="1" ht="18.75" customHeight="1" x14ac:dyDescent="0.25">
      <c r="A19" s="365"/>
      <c r="B19" s="137" t="s">
        <v>63</v>
      </c>
      <c r="C19" s="368"/>
      <c r="D19" s="134"/>
      <c r="E19" s="134"/>
      <c r="F19" s="134"/>
      <c r="G19" s="135"/>
    </row>
    <row r="20" spans="1:10" s="132" customFormat="1" ht="18.75" customHeight="1" x14ac:dyDescent="0.25">
      <c r="A20" s="365"/>
      <c r="B20" s="137" t="s">
        <v>66</v>
      </c>
      <c r="C20" s="368"/>
      <c r="D20" s="134">
        <v>12</v>
      </c>
      <c r="E20" s="134"/>
      <c r="F20" s="134"/>
      <c r="G20" s="135"/>
      <c r="J20" s="132">
        <f>D20*D29</f>
        <v>17.28</v>
      </c>
    </row>
    <row r="21" spans="1:10" s="132" customFormat="1" x14ac:dyDescent="0.25">
      <c r="A21" s="365"/>
      <c r="B21" s="133" t="s">
        <v>67</v>
      </c>
      <c r="C21" s="368"/>
      <c r="D21" s="134">
        <v>313</v>
      </c>
      <c r="E21" s="134"/>
      <c r="F21" s="134"/>
      <c r="G21" s="135"/>
      <c r="J21" s="132">
        <f>D21*D30</f>
        <v>448.84199999999998</v>
      </c>
    </row>
    <row r="22" spans="1:10" s="132" customFormat="1" ht="17.25" customHeight="1" x14ac:dyDescent="0.25">
      <c r="A22" s="365"/>
      <c r="B22" s="138" t="s">
        <v>25</v>
      </c>
      <c r="C22" s="368"/>
      <c r="D22" s="134"/>
      <c r="E22" s="134"/>
      <c r="F22" s="134"/>
      <c r="G22" s="135"/>
    </row>
    <row r="23" spans="1:10" s="132" customFormat="1" ht="15.75" thickBot="1" x14ac:dyDescent="0.3">
      <c r="A23" s="365"/>
      <c r="B23" s="139" t="s">
        <v>119</v>
      </c>
      <c r="C23" s="369"/>
      <c r="D23" s="140"/>
      <c r="E23" s="140"/>
      <c r="F23" s="140"/>
      <c r="G23" s="141"/>
      <c r="H23" s="502">
        <v>16</v>
      </c>
      <c r="J23" s="132">
        <f>H23*H32</f>
        <v>40.790399999999998</v>
      </c>
    </row>
    <row r="24" spans="1:10" s="132" customFormat="1" ht="30" x14ac:dyDescent="0.25">
      <c r="A24" s="365"/>
      <c r="B24" s="142" t="s">
        <v>48</v>
      </c>
      <c r="C24" s="367" t="s">
        <v>34</v>
      </c>
      <c r="D24" s="143"/>
      <c r="E24" s="143"/>
      <c r="F24" s="143"/>
      <c r="G24" s="144"/>
    </row>
    <row r="25" spans="1:10" s="132" customFormat="1" x14ac:dyDescent="0.25">
      <c r="A25" s="365"/>
      <c r="B25" s="133" t="s">
        <v>0</v>
      </c>
      <c r="C25" s="368"/>
      <c r="D25" s="134">
        <v>4.1900000000000004</v>
      </c>
      <c r="E25" s="134"/>
      <c r="F25" s="134"/>
      <c r="G25" s="135"/>
    </row>
    <row r="26" spans="1:10" s="132" customFormat="1" x14ac:dyDescent="0.25">
      <c r="A26" s="365"/>
      <c r="B26" s="133" t="s">
        <v>13</v>
      </c>
      <c r="C26" s="368"/>
      <c r="D26" s="134">
        <v>1.25</v>
      </c>
      <c r="E26" s="134"/>
      <c r="F26" s="134"/>
      <c r="G26" s="135"/>
    </row>
    <row r="27" spans="1:10" s="132" customFormat="1" ht="15" customHeight="1" x14ac:dyDescent="0.25">
      <c r="A27" s="365"/>
      <c r="B27" s="138" t="s">
        <v>19</v>
      </c>
      <c r="C27" s="368"/>
      <c r="D27" s="134"/>
      <c r="E27" s="134"/>
      <c r="F27" s="134"/>
      <c r="G27" s="135"/>
    </row>
    <row r="28" spans="1:10" s="132" customFormat="1" ht="15" customHeight="1" x14ac:dyDescent="0.25">
      <c r="A28" s="365"/>
      <c r="B28" s="137" t="s">
        <v>32</v>
      </c>
      <c r="C28" s="368"/>
      <c r="D28" s="134"/>
      <c r="E28" s="134"/>
      <c r="F28" s="134"/>
      <c r="G28" s="135"/>
    </row>
    <row r="29" spans="1:10" s="132" customFormat="1" ht="15" customHeight="1" x14ac:dyDescent="0.25">
      <c r="A29" s="365"/>
      <c r="B29" s="137" t="s">
        <v>33</v>
      </c>
      <c r="C29" s="368"/>
      <c r="D29" s="134">
        <v>1.44</v>
      </c>
      <c r="E29" s="134"/>
      <c r="F29" s="134"/>
      <c r="G29" s="135"/>
    </row>
    <row r="30" spans="1:10" s="132" customFormat="1" ht="31.5" customHeight="1" x14ac:dyDescent="0.25">
      <c r="A30" s="365"/>
      <c r="B30" s="138" t="s">
        <v>24</v>
      </c>
      <c r="C30" s="368"/>
      <c r="D30" s="134">
        <v>1.4339999999999999</v>
      </c>
      <c r="E30" s="134"/>
      <c r="F30" s="134"/>
      <c r="G30" s="135"/>
    </row>
    <row r="31" spans="1:10" s="132" customFormat="1" ht="33" customHeight="1" x14ac:dyDescent="0.25">
      <c r="A31" s="365"/>
      <c r="B31" s="138" t="s">
        <v>26</v>
      </c>
      <c r="C31" s="368"/>
      <c r="D31" s="134"/>
      <c r="E31" s="134"/>
      <c r="F31" s="134"/>
      <c r="G31" s="135"/>
    </row>
    <row r="32" spans="1:10" ht="15.75" thickBot="1" x14ac:dyDescent="0.3">
      <c r="A32" s="366"/>
      <c r="B32" s="139" t="s">
        <v>119</v>
      </c>
      <c r="C32" s="369"/>
      <c r="D32" s="140"/>
      <c r="E32" s="140"/>
      <c r="F32" s="140"/>
      <c r="G32" s="141"/>
      <c r="H32" s="503">
        <v>2.5493999999999999</v>
      </c>
    </row>
    <row r="33" spans="1:7" s="104" customFormat="1" ht="14.25" x14ac:dyDescent="0.2">
      <c r="A33" s="145" t="s">
        <v>35</v>
      </c>
      <c r="B33" s="146" t="s">
        <v>61</v>
      </c>
      <c r="C33" s="147"/>
      <c r="D33" s="148">
        <f>((D36/D37)-(D34/D35))*D35</f>
        <v>5528.2978701410575</v>
      </c>
      <c r="E33" s="148" t="e">
        <f>((E36/E37)-(E35/#REF!))*#REF!</f>
        <v>#DIV/0!</v>
      </c>
      <c r="F33" s="148" t="e">
        <f t="shared" ref="F33:G33" si="4">((F36/F37)-(F34/F35))*F35</f>
        <v>#DIV/0!</v>
      </c>
      <c r="G33" s="149" t="e">
        <f t="shared" si="4"/>
        <v>#DIV/0!</v>
      </c>
    </row>
    <row r="34" spans="1:7" ht="60" x14ac:dyDescent="0.25">
      <c r="A34" s="370" t="s">
        <v>121</v>
      </c>
      <c r="B34" s="150" t="s">
        <v>44</v>
      </c>
      <c r="C34" s="151" t="s">
        <v>38</v>
      </c>
      <c r="D34" s="152">
        <v>15669</v>
      </c>
      <c r="E34" s="153"/>
      <c r="F34" s="154"/>
      <c r="G34" s="155"/>
    </row>
    <row r="35" spans="1:7" x14ac:dyDescent="0.25">
      <c r="A35" s="371"/>
      <c r="B35" s="150" t="s">
        <v>60</v>
      </c>
      <c r="C35" s="151" t="s">
        <v>8</v>
      </c>
      <c r="D35" s="152">
        <v>46992.1</v>
      </c>
      <c r="E35" s="154"/>
      <c r="F35" s="154"/>
      <c r="G35" s="155"/>
    </row>
    <row r="36" spans="1:7" ht="60" x14ac:dyDescent="0.25">
      <c r="A36" s="370" t="s">
        <v>122</v>
      </c>
      <c r="B36" s="150" t="s">
        <v>45</v>
      </c>
      <c r="C36" s="151" t="s">
        <v>38</v>
      </c>
      <c r="D36" s="152">
        <v>20946</v>
      </c>
      <c r="E36" s="154"/>
      <c r="F36" s="154"/>
      <c r="G36" s="155"/>
    </row>
    <row r="37" spans="1:7" ht="15.75" thickBot="1" x14ac:dyDescent="0.3">
      <c r="A37" s="371"/>
      <c r="B37" s="156" t="s">
        <v>46</v>
      </c>
      <c r="C37" s="157" t="s">
        <v>8</v>
      </c>
      <c r="D37" s="158">
        <v>46435</v>
      </c>
      <c r="E37" s="159"/>
      <c r="F37" s="159"/>
      <c r="G37" s="160"/>
    </row>
    <row r="38" spans="1:7" x14ac:dyDescent="0.25">
      <c r="A38" s="99" t="s">
        <v>72</v>
      </c>
    </row>
    <row r="40" spans="1:7" ht="15.75" thickBot="1" x14ac:dyDescent="0.3">
      <c r="B40" s="161" t="s">
        <v>62</v>
      </c>
      <c r="C40" s="162"/>
      <c r="D40" s="162"/>
      <c r="E40" s="162"/>
      <c r="F40" s="162"/>
      <c r="G40" s="162"/>
    </row>
    <row r="41" spans="1:7" ht="15.75" thickTop="1" x14ac:dyDescent="0.25"/>
    <row r="43" spans="1:7" x14ac:dyDescent="0.25">
      <c r="A43" s="99" t="s">
        <v>10</v>
      </c>
    </row>
    <row r="44" spans="1:7" ht="33" customHeight="1" x14ac:dyDescent="0.25">
      <c r="A44" s="354" t="s">
        <v>31</v>
      </c>
      <c r="B44" s="354"/>
      <c r="C44" s="354"/>
      <c r="D44" s="354"/>
      <c r="E44" s="354"/>
      <c r="F44" s="354"/>
      <c r="G44" s="354"/>
    </row>
    <row r="45" spans="1:7" x14ac:dyDescent="0.25">
      <c r="A45" s="132" t="s">
        <v>30</v>
      </c>
      <c r="B45" s="132"/>
      <c r="C45" s="132"/>
      <c r="D45" s="132"/>
      <c r="E45" s="132"/>
      <c r="F45" s="132"/>
      <c r="G45" s="132"/>
    </row>
    <row r="46" spans="1:7" ht="28.5" customHeight="1" x14ac:dyDescent="0.25">
      <c r="A46" s="372" t="s">
        <v>18</v>
      </c>
      <c r="B46" s="372"/>
      <c r="C46" s="372"/>
      <c r="D46" s="372"/>
      <c r="E46" s="372"/>
      <c r="F46" s="372"/>
      <c r="G46" s="372"/>
    </row>
    <row r="47" spans="1:7" ht="33" customHeight="1" x14ac:dyDescent="0.25">
      <c r="A47" s="354" t="s">
        <v>21</v>
      </c>
      <c r="B47" s="354"/>
      <c r="C47" s="354"/>
      <c r="D47" s="354"/>
      <c r="E47" s="354"/>
      <c r="F47" s="354"/>
      <c r="G47" s="354"/>
    </row>
    <row r="48" spans="1:7" ht="33" customHeight="1" x14ac:dyDescent="0.25">
      <c r="A48" s="354" t="s">
        <v>39</v>
      </c>
      <c r="B48" s="354"/>
      <c r="C48" s="354"/>
      <c r="D48" s="354"/>
      <c r="E48" s="354"/>
      <c r="F48" s="354"/>
      <c r="G48" s="354"/>
    </row>
    <row r="49" spans="1:7" x14ac:dyDescent="0.25">
      <c r="A49" s="132"/>
      <c r="B49" s="132"/>
      <c r="C49" s="132"/>
      <c r="D49" s="132"/>
      <c r="E49" s="132"/>
      <c r="F49" s="132"/>
      <c r="G49" s="132"/>
    </row>
    <row r="50" spans="1:7" x14ac:dyDescent="0.25">
      <c r="A50" s="163" t="s">
        <v>20</v>
      </c>
      <c r="B50" s="132"/>
      <c r="C50" s="132"/>
      <c r="D50" s="132"/>
      <c r="E50" s="132"/>
      <c r="F50" s="132"/>
      <c r="G50" s="132"/>
    </row>
    <row r="51" spans="1:7" ht="30" customHeight="1" x14ac:dyDescent="0.25">
      <c r="A51" s="354" t="s">
        <v>40</v>
      </c>
      <c r="B51" s="354"/>
      <c r="C51" s="354"/>
      <c r="D51" s="354"/>
      <c r="E51" s="354"/>
      <c r="F51" s="354"/>
      <c r="G51" s="354"/>
    </row>
    <row r="52" spans="1:7" ht="33" customHeight="1" x14ac:dyDescent="0.25">
      <c r="A52" s="354" t="s">
        <v>22</v>
      </c>
      <c r="B52" s="354"/>
      <c r="C52" s="354"/>
      <c r="D52" s="354"/>
      <c r="E52" s="354"/>
      <c r="F52" s="354"/>
      <c r="G52" s="354"/>
    </row>
    <row r="53" spans="1:7" ht="34.5" customHeight="1" x14ac:dyDescent="0.25">
      <c r="A53" s="354" t="s">
        <v>27</v>
      </c>
      <c r="B53" s="354"/>
      <c r="C53" s="354"/>
      <c r="D53" s="354"/>
      <c r="E53" s="354"/>
      <c r="F53" s="354"/>
      <c r="G53" s="354"/>
    </row>
    <row r="54" spans="1:7" ht="63" customHeight="1" x14ac:dyDescent="0.25">
      <c r="A54" s="354" t="s">
        <v>41</v>
      </c>
      <c r="B54" s="354"/>
      <c r="C54" s="354"/>
      <c r="D54" s="354"/>
      <c r="E54" s="354"/>
      <c r="F54" s="354"/>
      <c r="G54" s="354"/>
    </row>
    <row r="55" spans="1:7" ht="30.75" customHeight="1" x14ac:dyDescent="0.25">
      <c r="A55" s="354" t="s">
        <v>23</v>
      </c>
      <c r="B55" s="354"/>
      <c r="C55" s="354"/>
      <c r="D55" s="354"/>
      <c r="E55" s="354"/>
      <c r="F55" s="354"/>
      <c r="G55" s="354"/>
    </row>
    <row r="56" spans="1:7" ht="43.5" customHeight="1" x14ac:dyDescent="0.25">
      <c r="A56" s="373" t="s">
        <v>28</v>
      </c>
      <c r="B56" s="373"/>
      <c r="C56" s="373"/>
      <c r="D56" s="373"/>
      <c r="E56" s="373"/>
      <c r="F56" s="373"/>
      <c r="G56" s="373"/>
    </row>
    <row r="57" spans="1:7" ht="30" customHeight="1" x14ac:dyDescent="0.25">
      <c r="A57" s="354" t="s">
        <v>42</v>
      </c>
      <c r="B57" s="354"/>
      <c r="C57" s="354"/>
      <c r="D57" s="354"/>
      <c r="E57" s="354"/>
      <c r="F57" s="354"/>
      <c r="G57" s="354"/>
    </row>
    <row r="58" spans="1:7" ht="45" customHeight="1" x14ac:dyDescent="0.25">
      <c r="A58" s="354" t="s">
        <v>43</v>
      </c>
      <c r="B58" s="354"/>
      <c r="C58" s="354"/>
      <c r="D58" s="354"/>
      <c r="E58" s="354"/>
      <c r="F58" s="354"/>
      <c r="G58" s="354"/>
    </row>
    <row r="59" spans="1:7" ht="16.5" customHeight="1" x14ac:dyDescent="0.25">
      <c r="A59" s="164"/>
      <c r="B59" s="164"/>
      <c r="C59" s="164"/>
      <c r="D59" s="164"/>
      <c r="E59" s="164"/>
      <c r="F59" s="164"/>
      <c r="G59" s="164"/>
    </row>
    <row r="60" spans="1:7" x14ac:dyDescent="0.25">
      <c r="A60" s="132"/>
      <c r="B60" s="132"/>
      <c r="C60" s="132"/>
      <c r="D60" s="132"/>
      <c r="E60" s="132"/>
      <c r="F60" s="132"/>
      <c r="G60" s="132"/>
    </row>
    <row r="61" spans="1:7" x14ac:dyDescent="0.25">
      <c r="A61" s="132"/>
      <c r="B61" s="132"/>
      <c r="C61" s="132"/>
      <c r="D61" s="132"/>
      <c r="E61" s="132"/>
      <c r="F61" s="132"/>
      <c r="G61" s="132"/>
    </row>
  </sheetData>
  <mergeCells count="21">
    <mergeCell ref="A57:G57"/>
    <mergeCell ref="A58:G58"/>
    <mergeCell ref="A51:G51"/>
    <mergeCell ref="A52:G52"/>
    <mergeCell ref="A53:G53"/>
    <mergeCell ref="A54:G54"/>
    <mergeCell ref="A55:G55"/>
    <mergeCell ref="A56:G56"/>
    <mergeCell ref="A48:G48"/>
    <mergeCell ref="A1:G1"/>
    <mergeCell ref="A4:A12"/>
    <mergeCell ref="C4:C8"/>
    <mergeCell ref="C9:C12"/>
    <mergeCell ref="A15:A32"/>
    <mergeCell ref="C15:C23"/>
    <mergeCell ref="C24:C32"/>
    <mergeCell ref="A34:A35"/>
    <mergeCell ref="A36:A37"/>
    <mergeCell ref="A44:G44"/>
    <mergeCell ref="A46:G46"/>
    <mergeCell ref="A47:G47"/>
  </mergeCells>
  <pageMargins left="0.31496062992125984" right="0.31496062992125984" top="0.15748031496062992" bottom="0.15748031496062992"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150409-DC19-4A65-98F6-4555DA4E9222}">
  <sheetPr>
    <tabColor theme="8"/>
  </sheetPr>
  <dimension ref="A1:H61"/>
  <sheetViews>
    <sheetView topLeftCell="A25" workbookViewId="0">
      <selection activeCell="J6" sqref="J6"/>
    </sheetView>
  </sheetViews>
  <sheetFormatPr defaultColWidth="9.140625" defaultRowHeight="15" x14ac:dyDescent="0.25"/>
  <cols>
    <col min="1" max="1" width="12.5703125" style="231" customWidth="1"/>
    <col min="2" max="2" width="46.140625" style="231" customWidth="1"/>
    <col min="3" max="3" width="11.42578125" style="231" customWidth="1"/>
    <col min="4" max="5" width="17" style="231" customWidth="1"/>
    <col min="6" max="6" width="14.28515625" style="231" customWidth="1"/>
    <col min="7" max="7" width="16.7109375" style="231" customWidth="1"/>
    <col min="8" max="16384" width="9.140625" style="231"/>
  </cols>
  <sheetData>
    <row r="1" spans="1:8" ht="42" customHeight="1" x14ac:dyDescent="0.3">
      <c r="A1" s="396" t="s">
        <v>77</v>
      </c>
      <c r="B1" s="396"/>
      <c r="C1" s="396"/>
      <c r="D1" s="396"/>
      <c r="E1" s="396"/>
      <c r="F1" s="396"/>
      <c r="G1" s="396"/>
    </row>
    <row r="2" spans="1:8" s="236" customFormat="1" ht="29.25" thickBot="1" x14ac:dyDescent="0.25">
      <c r="A2" s="232" t="s">
        <v>4</v>
      </c>
      <c r="B2" s="233"/>
      <c r="C2" s="234" t="s">
        <v>5</v>
      </c>
      <c r="D2" s="234" t="s">
        <v>1</v>
      </c>
      <c r="E2" s="235" t="s">
        <v>11</v>
      </c>
      <c r="F2" s="234" t="s">
        <v>2</v>
      </c>
      <c r="G2" s="234" t="s">
        <v>3</v>
      </c>
    </row>
    <row r="3" spans="1:8" s="236" customFormat="1" thickBot="1" x14ac:dyDescent="0.25">
      <c r="A3" s="237" t="s">
        <v>16</v>
      </c>
      <c r="B3" s="238" t="s">
        <v>59</v>
      </c>
      <c r="C3" s="239"/>
      <c r="D3" s="240">
        <f>(D10-D9)*D13</f>
        <v>0</v>
      </c>
      <c r="E3" s="240">
        <f t="shared" ref="E3:G3" si="0">(E10-E9)*E13</f>
        <v>0</v>
      </c>
      <c r="F3" s="240">
        <f t="shared" si="0"/>
        <v>0</v>
      </c>
      <c r="G3" s="241">
        <f t="shared" si="0"/>
        <v>0</v>
      </c>
    </row>
    <row r="4" spans="1:8" x14ac:dyDescent="0.25">
      <c r="A4" s="397" t="s">
        <v>123</v>
      </c>
      <c r="B4" s="242" t="s">
        <v>12</v>
      </c>
      <c r="C4" s="400" t="s">
        <v>6</v>
      </c>
      <c r="D4" s="243">
        <v>13</v>
      </c>
      <c r="E4" s="244"/>
      <c r="F4" s="243"/>
      <c r="G4" s="245"/>
    </row>
    <row r="5" spans="1:8" ht="15" customHeight="1" x14ac:dyDescent="0.25">
      <c r="A5" s="398"/>
      <c r="B5" s="246" t="s">
        <v>56</v>
      </c>
      <c r="C5" s="400"/>
      <c r="D5" s="247">
        <v>4661</v>
      </c>
      <c r="E5" s="247"/>
      <c r="F5" s="247"/>
      <c r="G5" s="248"/>
    </row>
    <row r="6" spans="1:8" x14ac:dyDescent="0.25">
      <c r="A6" s="398"/>
      <c r="B6" s="246" t="s">
        <v>57</v>
      </c>
      <c r="C6" s="400"/>
      <c r="D6" s="247">
        <v>4661</v>
      </c>
      <c r="E6" s="247">
        <f t="shared" ref="E6:G6" si="1">E5+E7-E8</f>
        <v>0</v>
      </c>
      <c r="F6" s="247">
        <f t="shared" si="1"/>
        <v>0</v>
      </c>
      <c r="G6" s="248">
        <f t="shared" si="1"/>
        <v>0</v>
      </c>
    </row>
    <row r="7" spans="1:8" x14ac:dyDescent="0.25">
      <c r="A7" s="398"/>
      <c r="B7" s="249" t="s">
        <v>52</v>
      </c>
      <c r="C7" s="400"/>
      <c r="D7" s="247"/>
      <c r="E7" s="247"/>
      <c r="F7" s="247"/>
      <c r="G7" s="248"/>
    </row>
    <row r="8" spans="1:8" x14ac:dyDescent="0.25">
      <c r="A8" s="398"/>
      <c r="B8" s="249" t="s">
        <v>53</v>
      </c>
      <c r="C8" s="401"/>
      <c r="D8" s="247"/>
      <c r="E8" s="247"/>
      <c r="F8" s="247"/>
      <c r="G8" s="248"/>
    </row>
    <row r="9" spans="1:8" x14ac:dyDescent="0.25">
      <c r="A9" s="398"/>
      <c r="B9" s="246" t="s">
        <v>50</v>
      </c>
      <c r="C9" s="402" t="s">
        <v>8</v>
      </c>
      <c r="D9" s="247">
        <v>48464.800000000003</v>
      </c>
      <c r="E9" s="247"/>
      <c r="F9" s="247"/>
      <c r="G9" s="248"/>
    </row>
    <row r="10" spans="1:8" x14ac:dyDescent="0.25">
      <c r="A10" s="398"/>
      <c r="B10" s="246" t="s">
        <v>58</v>
      </c>
      <c r="C10" s="403"/>
      <c r="D10" s="247">
        <f>D9+D11-D12</f>
        <v>48464.800000000003</v>
      </c>
      <c r="E10" s="247">
        <f t="shared" ref="E10:G10" si="2">E9+E11-E12</f>
        <v>0</v>
      </c>
      <c r="F10" s="247">
        <f t="shared" si="2"/>
        <v>0</v>
      </c>
      <c r="G10" s="248">
        <f t="shared" si="2"/>
        <v>0</v>
      </c>
      <c r="H10" s="250"/>
    </row>
    <row r="11" spans="1:8" ht="16.5" customHeight="1" x14ac:dyDescent="0.25">
      <c r="A11" s="398"/>
      <c r="B11" s="251" t="s">
        <v>54</v>
      </c>
      <c r="C11" s="403"/>
      <c r="D11" s="247"/>
      <c r="E11" s="247"/>
      <c r="F11" s="247"/>
      <c r="G11" s="248"/>
    </row>
    <row r="12" spans="1:8" ht="16.5" customHeight="1" x14ac:dyDescent="0.25">
      <c r="A12" s="399"/>
      <c r="B12" s="251" t="s">
        <v>55</v>
      </c>
      <c r="C12" s="404"/>
      <c r="D12" s="247"/>
      <c r="E12" s="247"/>
      <c r="F12" s="247"/>
      <c r="G12" s="248"/>
    </row>
    <row r="13" spans="1:8" ht="30.75" thickBot="1" x14ac:dyDescent="0.3">
      <c r="A13" s="252" t="s">
        <v>123</v>
      </c>
      <c r="B13" s="253" t="s">
        <v>51</v>
      </c>
      <c r="C13" s="254" t="s">
        <v>9</v>
      </c>
      <c r="D13" s="255">
        <v>1.56</v>
      </c>
      <c r="E13" s="255"/>
      <c r="F13" s="255"/>
      <c r="G13" s="256"/>
      <c r="H13" s="257"/>
    </row>
    <row r="14" spans="1:8" s="236" customFormat="1" ht="29.25" thickBot="1" x14ac:dyDescent="0.25">
      <c r="A14" s="258" t="s">
        <v>17</v>
      </c>
      <c r="B14" s="259" t="s">
        <v>49</v>
      </c>
      <c r="C14" s="260"/>
      <c r="D14" s="261">
        <f>SUM(D16*D25,D17*D26,D18*D27,D21*D30,D22*D31,D23*D32, D19*D28, D20*D29)</f>
        <v>599.16199999999992</v>
      </c>
      <c r="E14" s="261">
        <f t="shared" ref="E14:G14" si="3">SUM(E16*E25,E17*E26,E18*E27,E21*E30,E22*E31,E23*E32)</f>
        <v>0</v>
      </c>
      <c r="F14" s="261">
        <f t="shared" si="3"/>
        <v>0</v>
      </c>
      <c r="G14" s="262">
        <f t="shared" si="3"/>
        <v>0</v>
      </c>
    </row>
    <row r="15" spans="1:8" s="266" customFormat="1" ht="48.75" customHeight="1" x14ac:dyDescent="0.25">
      <c r="A15" s="405" t="s">
        <v>123</v>
      </c>
      <c r="B15" s="263" t="s">
        <v>47</v>
      </c>
      <c r="C15" s="408" t="s">
        <v>29</v>
      </c>
      <c r="D15" s="264"/>
      <c r="E15" s="264"/>
      <c r="F15" s="264"/>
      <c r="G15" s="265"/>
    </row>
    <row r="16" spans="1:8" s="266" customFormat="1" x14ac:dyDescent="0.25">
      <c r="A16" s="406"/>
      <c r="B16" s="267" t="s">
        <v>64</v>
      </c>
      <c r="C16" s="409"/>
      <c r="D16" s="268">
        <v>13</v>
      </c>
      <c r="E16" s="268"/>
      <c r="F16" s="268"/>
      <c r="G16" s="269"/>
    </row>
    <row r="17" spans="1:7" s="266" customFormat="1" x14ac:dyDescent="0.25">
      <c r="A17" s="406"/>
      <c r="B17" s="267" t="s">
        <v>65</v>
      </c>
      <c r="C17" s="409"/>
      <c r="D17" s="268"/>
      <c r="E17" s="268"/>
      <c r="F17" s="268"/>
      <c r="G17" s="269"/>
    </row>
    <row r="18" spans="1:7" s="266" customFormat="1" ht="18.75" customHeight="1" x14ac:dyDescent="0.25">
      <c r="A18" s="406"/>
      <c r="B18" s="270" t="s">
        <v>19</v>
      </c>
      <c r="C18" s="409"/>
      <c r="D18" s="268"/>
      <c r="E18" s="268"/>
      <c r="F18" s="268"/>
      <c r="G18" s="269"/>
    </row>
    <row r="19" spans="1:7" s="266" customFormat="1" ht="18.75" customHeight="1" x14ac:dyDescent="0.25">
      <c r="A19" s="406"/>
      <c r="B19" s="271" t="s">
        <v>63</v>
      </c>
      <c r="C19" s="409"/>
      <c r="D19" s="268"/>
      <c r="E19" s="268"/>
      <c r="F19" s="268"/>
      <c r="G19" s="269"/>
    </row>
    <row r="20" spans="1:7" s="266" customFormat="1" ht="18.75" customHeight="1" x14ac:dyDescent="0.25">
      <c r="A20" s="406"/>
      <c r="B20" s="271" t="s">
        <v>66</v>
      </c>
      <c r="C20" s="409"/>
      <c r="D20" s="268">
        <v>13</v>
      </c>
      <c r="E20" s="268"/>
      <c r="F20" s="268"/>
      <c r="G20" s="269"/>
    </row>
    <row r="21" spans="1:7" s="266" customFormat="1" x14ac:dyDescent="0.25">
      <c r="A21" s="406"/>
      <c r="B21" s="267" t="s">
        <v>67</v>
      </c>
      <c r="C21" s="409"/>
      <c r="D21" s="268">
        <v>323</v>
      </c>
      <c r="E21" s="268"/>
      <c r="F21" s="268"/>
      <c r="G21" s="269"/>
    </row>
    <row r="22" spans="1:7" s="266" customFormat="1" ht="17.25" customHeight="1" x14ac:dyDescent="0.25">
      <c r="A22" s="406"/>
      <c r="B22" s="272" t="s">
        <v>25</v>
      </c>
      <c r="C22" s="409"/>
      <c r="D22" s="268"/>
      <c r="E22" s="268"/>
      <c r="F22" s="268"/>
      <c r="G22" s="269"/>
    </row>
    <row r="23" spans="1:7" s="266" customFormat="1" ht="15.75" thickBot="1" x14ac:dyDescent="0.3">
      <c r="A23" s="406"/>
      <c r="B23" s="273" t="s">
        <v>119</v>
      </c>
      <c r="C23" s="410"/>
      <c r="D23" s="274">
        <v>21</v>
      </c>
      <c r="E23" s="274"/>
      <c r="F23" s="274"/>
      <c r="G23" s="275"/>
    </row>
    <row r="24" spans="1:7" s="266" customFormat="1" ht="30" x14ac:dyDescent="0.25">
      <c r="A24" s="406"/>
      <c r="B24" s="276" t="s">
        <v>48</v>
      </c>
      <c r="C24" s="408" t="s">
        <v>34</v>
      </c>
      <c r="D24" s="277"/>
      <c r="E24" s="277"/>
      <c r="F24" s="277"/>
      <c r="G24" s="278"/>
    </row>
    <row r="25" spans="1:7" s="266" customFormat="1" x14ac:dyDescent="0.25">
      <c r="A25" s="406"/>
      <c r="B25" s="267" t="s">
        <v>0</v>
      </c>
      <c r="C25" s="409"/>
      <c r="D25" s="268">
        <v>4.1900000000000004</v>
      </c>
      <c r="E25" s="268"/>
      <c r="F25" s="268"/>
      <c r="G25" s="269"/>
    </row>
    <row r="26" spans="1:7" s="266" customFormat="1" x14ac:dyDescent="0.25">
      <c r="A26" s="406"/>
      <c r="B26" s="267" t="s">
        <v>13</v>
      </c>
      <c r="C26" s="409"/>
      <c r="D26" s="268"/>
      <c r="E26" s="268"/>
      <c r="F26" s="268"/>
      <c r="G26" s="269"/>
    </row>
    <row r="27" spans="1:7" s="266" customFormat="1" ht="15" customHeight="1" x14ac:dyDescent="0.25">
      <c r="A27" s="406"/>
      <c r="B27" s="272" t="s">
        <v>19</v>
      </c>
      <c r="C27" s="409"/>
      <c r="D27" s="268"/>
      <c r="E27" s="268"/>
      <c r="F27" s="268"/>
      <c r="G27" s="269"/>
    </row>
    <row r="28" spans="1:7" s="266" customFormat="1" ht="15" customHeight="1" x14ac:dyDescent="0.25">
      <c r="A28" s="406"/>
      <c r="B28" s="271" t="s">
        <v>32</v>
      </c>
      <c r="C28" s="409"/>
      <c r="D28" s="268"/>
      <c r="E28" s="268"/>
      <c r="F28" s="268"/>
      <c r="G28" s="269"/>
    </row>
    <row r="29" spans="1:7" s="266" customFormat="1" ht="15" customHeight="1" x14ac:dyDescent="0.25">
      <c r="A29" s="406"/>
      <c r="B29" s="271" t="s">
        <v>33</v>
      </c>
      <c r="C29" s="409"/>
      <c r="D29" s="268">
        <v>1.44</v>
      </c>
      <c r="E29" s="268"/>
      <c r="F29" s="268"/>
      <c r="G29" s="269"/>
    </row>
    <row r="30" spans="1:7" s="266" customFormat="1" ht="31.5" customHeight="1" x14ac:dyDescent="0.25">
      <c r="A30" s="406"/>
      <c r="B30" s="272" t="s">
        <v>24</v>
      </c>
      <c r="C30" s="409"/>
      <c r="D30" s="268">
        <v>1.4339999999999999</v>
      </c>
      <c r="E30" s="268"/>
      <c r="F30" s="268"/>
      <c r="G30" s="269"/>
    </row>
    <row r="31" spans="1:7" s="266" customFormat="1" ht="33" customHeight="1" x14ac:dyDescent="0.25">
      <c r="A31" s="406"/>
      <c r="B31" s="272" t="s">
        <v>26</v>
      </c>
      <c r="C31" s="409"/>
      <c r="D31" s="268"/>
      <c r="E31" s="268"/>
      <c r="F31" s="268"/>
      <c r="G31" s="269"/>
    </row>
    <row r="32" spans="1:7" ht="15.75" thickBot="1" x14ac:dyDescent="0.3">
      <c r="A32" s="407"/>
      <c r="B32" s="273" t="s">
        <v>119</v>
      </c>
      <c r="C32" s="410"/>
      <c r="D32" s="274">
        <v>2.99</v>
      </c>
      <c r="E32" s="274"/>
      <c r="F32" s="274"/>
      <c r="G32" s="275"/>
    </row>
    <row r="33" spans="1:8" s="236" customFormat="1" ht="14.25" x14ac:dyDescent="0.2">
      <c r="A33" s="279" t="s">
        <v>35</v>
      </c>
      <c r="B33" s="280" t="s">
        <v>61</v>
      </c>
      <c r="C33" s="281"/>
      <c r="D33" s="282">
        <f>((D36/D37)-(D34/D35))*D35</f>
        <v>5022.6354216794643</v>
      </c>
      <c r="E33" s="282" t="e">
        <f>((E36/E37)-(E35/#REF!))*#REF!</f>
        <v>#DIV/0!</v>
      </c>
      <c r="F33" s="282" t="e">
        <f t="shared" ref="F33:G33" si="4">((F36/F37)-(F34/F35))*F35</f>
        <v>#DIV/0!</v>
      </c>
      <c r="G33" s="283" t="e">
        <f t="shared" si="4"/>
        <v>#DIV/0!</v>
      </c>
    </row>
    <row r="34" spans="1:8" ht="60" x14ac:dyDescent="0.25">
      <c r="A34" s="411" t="s">
        <v>123</v>
      </c>
      <c r="B34" s="284" t="s">
        <v>44</v>
      </c>
      <c r="C34" s="285" t="s">
        <v>38</v>
      </c>
      <c r="D34" s="286">
        <v>16944.89</v>
      </c>
      <c r="E34" s="287"/>
      <c r="F34" s="288"/>
      <c r="G34" s="289"/>
      <c r="H34" s="250"/>
    </row>
    <row r="35" spans="1:8" x14ac:dyDescent="0.25">
      <c r="A35" s="412"/>
      <c r="B35" s="284" t="s">
        <v>60</v>
      </c>
      <c r="C35" s="285" t="s">
        <v>8</v>
      </c>
      <c r="D35" s="286">
        <v>48464.800000000003</v>
      </c>
      <c r="E35" s="288"/>
      <c r="F35" s="288"/>
      <c r="G35" s="289"/>
      <c r="H35" s="250"/>
    </row>
    <row r="36" spans="1:8" ht="60" x14ac:dyDescent="0.25">
      <c r="A36" s="411" t="s">
        <v>124</v>
      </c>
      <c r="B36" s="284" t="s">
        <v>45</v>
      </c>
      <c r="C36" s="285" t="s">
        <v>38</v>
      </c>
      <c r="D36" s="286">
        <v>20993</v>
      </c>
      <c r="E36" s="288"/>
      <c r="F36" s="288"/>
      <c r="G36" s="289"/>
      <c r="H36" s="250"/>
    </row>
    <row r="37" spans="1:8" ht="15.75" thickBot="1" x14ac:dyDescent="0.3">
      <c r="A37" s="412"/>
      <c r="B37" s="290" t="s">
        <v>46</v>
      </c>
      <c r="C37" s="291" t="s">
        <v>8</v>
      </c>
      <c r="D37" s="292">
        <v>46314.8</v>
      </c>
      <c r="E37" s="293"/>
      <c r="F37" s="293"/>
      <c r="G37" s="294"/>
      <c r="H37" s="250"/>
    </row>
    <row r="38" spans="1:8" x14ac:dyDescent="0.25">
      <c r="A38" s="231" t="s">
        <v>72</v>
      </c>
    </row>
    <row r="40" spans="1:8" ht="15.75" thickBot="1" x14ac:dyDescent="0.3">
      <c r="B40" s="295" t="s">
        <v>62</v>
      </c>
      <c r="C40" s="296"/>
      <c r="D40" s="296"/>
      <c r="E40" s="296"/>
      <c r="F40" s="296"/>
      <c r="G40" s="296"/>
    </row>
    <row r="41" spans="1:8" ht="15.75" thickTop="1" x14ac:dyDescent="0.25"/>
    <row r="43" spans="1:8" x14ac:dyDescent="0.25">
      <c r="A43" s="231" t="s">
        <v>10</v>
      </c>
    </row>
    <row r="44" spans="1:8" ht="33" customHeight="1" x14ac:dyDescent="0.25">
      <c r="A44" s="395" t="s">
        <v>31</v>
      </c>
      <c r="B44" s="395"/>
      <c r="C44" s="395"/>
      <c r="D44" s="395"/>
      <c r="E44" s="395"/>
      <c r="F44" s="395"/>
      <c r="G44" s="395"/>
    </row>
    <row r="45" spans="1:8" x14ac:dyDescent="0.25">
      <c r="A45" s="266" t="s">
        <v>30</v>
      </c>
      <c r="B45" s="266"/>
      <c r="C45" s="266"/>
      <c r="D45" s="266"/>
      <c r="E45" s="266"/>
      <c r="F45" s="266"/>
      <c r="G45" s="266"/>
    </row>
    <row r="46" spans="1:8" ht="28.5" customHeight="1" x14ac:dyDescent="0.25">
      <c r="A46" s="413" t="s">
        <v>18</v>
      </c>
      <c r="B46" s="413"/>
      <c r="C46" s="413"/>
      <c r="D46" s="413"/>
      <c r="E46" s="413"/>
      <c r="F46" s="413"/>
      <c r="G46" s="413"/>
    </row>
    <row r="47" spans="1:8" ht="33" customHeight="1" x14ac:dyDescent="0.25">
      <c r="A47" s="395" t="s">
        <v>21</v>
      </c>
      <c r="B47" s="395"/>
      <c r="C47" s="395"/>
      <c r="D47" s="395"/>
      <c r="E47" s="395"/>
      <c r="F47" s="395"/>
      <c r="G47" s="395"/>
    </row>
    <row r="48" spans="1:8" ht="33" customHeight="1" x14ac:dyDescent="0.25">
      <c r="A48" s="395" t="s">
        <v>39</v>
      </c>
      <c r="B48" s="395"/>
      <c r="C48" s="395"/>
      <c r="D48" s="395"/>
      <c r="E48" s="395"/>
      <c r="F48" s="395"/>
      <c r="G48" s="395"/>
    </row>
    <row r="49" spans="1:7" x14ac:dyDescent="0.25">
      <c r="A49" s="266"/>
      <c r="B49" s="266"/>
      <c r="C49" s="266"/>
      <c r="D49" s="266"/>
      <c r="E49" s="266"/>
      <c r="F49" s="266"/>
      <c r="G49" s="266"/>
    </row>
    <row r="50" spans="1:7" x14ac:dyDescent="0.25">
      <c r="A50" s="297" t="s">
        <v>20</v>
      </c>
      <c r="B50" s="266"/>
      <c r="C50" s="266"/>
      <c r="D50" s="266"/>
      <c r="E50" s="266"/>
      <c r="F50" s="266"/>
      <c r="G50" s="266"/>
    </row>
    <row r="51" spans="1:7" ht="30" customHeight="1" x14ac:dyDescent="0.25">
      <c r="A51" s="395" t="s">
        <v>40</v>
      </c>
      <c r="B51" s="395"/>
      <c r="C51" s="395"/>
      <c r="D51" s="395"/>
      <c r="E51" s="395"/>
      <c r="F51" s="395"/>
      <c r="G51" s="395"/>
    </row>
    <row r="52" spans="1:7" ht="33" customHeight="1" x14ac:dyDescent="0.25">
      <c r="A52" s="395" t="s">
        <v>22</v>
      </c>
      <c r="B52" s="395"/>
      <c r="C52" s="395"/>
      <c r="D52" s="395"/>
      <c r="E52" s="395"/>
      <c r="F52" s="395"/>
      <c r="G52" s="395"/>
    </row>
    <row r="53" spans="1:7" ht="34.5" customHeight="1" x14ac:dyDescent="0.25">
      <c r="A53" s="395" t="s">
        <v>27</v>
      </c>
      <c r="B53" s="395"/>
      <c r="C53" s="395"/>
      <c r="D53" s="395"/>
      <c r="E53" s="395"/>
      <c r="F53" s="395"/>
      <c r="G53" s="395"/>
    </row>
    <row r="54" spans="1:7" ht="63" customHeight="1" x14ac:dyDescent="0.25">
      <c r="A54" s="395" t="s">
        <v>41</v>
      </c>
      <c r="B54" s="395"/>
      <c r="C54" s="395"/>
      <c r="D54" s="395"/>
      <c r="E54" s="395"/>
      <c r="F54" s="395"/>
      <c r="G54" s="395"/>
    </row>
    <row r="55" spans="1:7" ht="30.75" customHeight="1" x14ac:dyDescent="0.25">
      <c r="A55" s="395" t="s">
        <v>23</v>
      </c>
      <c r="B55" s="395"/>
      <c r="C55" s="395"/>
      <c r="D55" s="395"/>
      <c r="E55" s="395"/>
      <c r="F55" s="395"/>
      <c r="G55" s="395"/>
    </row>
    <row r="56" spans="1:7" ht="43.5" customHeight="1" x14ac:dyDescent="0.25">
      <c r="A56" s="414" t="s">
        <v>28</v>
      </c>
      <c r="B56" s="414"/>
      <c r="C56" s="414"/>
      <c r="D56" s="414"/>
      <c r="E56" s="414"/>
      <c r="F56" s="414"/>
      <c r="G56" s="414"/>
    </row>
    <row r="57" spans="1:7" ht="30" customHeight="1" x14ac:dyDescent="0.25">
      <c r="A57" s="395" t="s">
        <v>42</v>
      </c>
      <c r="B57" s="395"/>
      <c r="C57" s="395"/>
      <c r="D57" s="395"/>
      <c r="E57" s="395"/>
      <c r="F57" s="395"/>
      <c r="G57" s="395"/>
    </row>
    <row r="58" spans="1:7" ht="45" customHeight="1" x14ac:dyDescent="0.25">
      <c r="A58" s="395" t="s">
        <v>43</v>
      </c>
      <c r="B58" s="395"/>
      <c r="C58" s="395"/>
      <c r="D58" s="395"/>
      <c r="E58" s="395"/>
      <c r="F58" s="395"/>
      <c r="G58" s="395"/>
    </row>
    <row r="59" spans="1:7" ht="16.5" customHeight="1" x14ac:dyDescent="0.25">
      <c r="A59" s="298"/>
      <c r="B59" s="298"/>
      <c r="C59" s="298"/>
      <c r="D59" s="298"/>
      <c r="E59" s="298"/>
      <c r="F59" s="298"/>
      <c r="G59" s="298"/>
    </row>
    <row r="60" spans="1:7" x14ac:dyDescent="0.25">
      <c r="A60" s="266"/>
      <c r="B60" s="266"/>
      <c r="C60" s="266"/>
      <c r="D60" s="266"/>
      <c r="E60" s="266"/>
      <c r="F60" s="266"/>
      <c r="G60" s="266"/>
    </row>
    <row r="61" spans="1:7" x14ac:dyDescent="0.25">
      <c r="A61" s="266"/>
      <c r="B61" s="266"/>
      <c r="C61" s="266"/>
      <c r="D61" s="266"/>
      <c r="E61" s="266"/>
      <c r="F61" s="266"/>
      <c r="G61" s="266"/>
    </row>
  </sheetData>
  <mergeCells count="21">
    <mergeCell ref="A57:G57"/>
    <mergeCell ref="A58:G58"/>
    <mergeCell ref="A51:G51"/>
    <mergeCell ref="A52:G52"/>
    <mergeCell ref="A53:G53"/>
    <mergeCell ref="A54:G54"/>
    <mergeCell ref="A55:G55"/>
    <mergeCell ref="A56:G56"/>
    <mergeCell ref="A48:G48"/>
    <mergeCell ref="A1:G1"/>
    <mergeCell ref="A4:A12"/>
    <mergeCell ref="C4:C8"/>
    <mergeCell ref="C9:C12"/>
    <mergeCell ref="A15:A32"/>
    <mergeCell ref="C15:C23"/>
    <mergeCell ref="C24:C32"/>
    <mergeCell ref="A34:A35"/>
    <mergeCell ref="A36:A37"/>
    <mergeCell ref="A44:G44"/>
    <mergeCell ref="A46:G46"/>
    <mergeCell ref="A47:G47"/>
  </mergeCells>
  <pageMargins left="0.31496062992125984" right="0.31496062992125984" top="0.15748031496062992" bottom="0.15748031496062992"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70F78-BC5A-4571-B08D-986F46BE7968}">
  <sheetPr>
    <tabColor theme="8"/>
  </sheetPr>
  <dimension ref="A1:G61"/>
  <sheetViews>
    <sheetView topLeftCell="A22" workbookViewId="0">
      <selection activeCell="J3" sqref="J3"/>
    </sheetView>
  </sheetViews>
  <sheetFormatPr defaultRowHeight="15" x14ac:dyDescent="0.25"/>
  <cols>
    <col min="1" max="1" width="12.5703125" style="417" customWidth="1"/>
    <col min="2" max="2" width="46.140625" style="417" customWidth="1"/>
    <col min="3" max="3" width="11.42578125" style="417" customWidth="1"/>
    <col min="4" max="5" width="17" style="417" customWidth="1"/>
    <col min="6" max="6" width="14.28515625" style="417" customWidth="1"/>
    <col min="7" max="7" width="16.7109375" style="417" customWidth="1"/>
    <col min="8" max="16384" width="9.140625" style="417"/>
  </cols>
  <sheetData>
    <row r="1" spans="1:7" ht="42" customHeight="1" x14ac:dyDescent="0.3">
      <c r="A1" s="416" t="s">
        <v>77</v>
      </c>
      <c r="B1" s="416"/>
      <c r="C1" s="416"/>
      <c r="D1" s="416"/>
      <c r="E1" s="416"/>
      <c r="F1" s="416"/>
      <c r="G1" s="416"/>
    </row>
    <row r="2" spans="1:7" s="422" customFormat="1" ht="29.25" thickBot="1" x14ac:dyDescent="0.25">
      <c r="A2" s="418" t="s">
        <v>4</v>
      </c>
      <c r="B2" s="419"/>
      <c r="C2" s="420" t="s">
        <v>5</v>
      </c>
      <c r="D2" s="420" t="s">
        <v>1</v>
      </c>
      <c r="E2" s="421" t="s">
        <v>11</v>
      </c>
      <c r="F2" s="420" t="s">
        <v>2</v>
      </c>
      <c r="G2" s="420" t="s">
        <v>3</v>
      </c>
    </row>
    <row r="3" spans="1:7" s="422" customFormat="1" thickBot="1" x14ac:dyDescent="0.25">
      <c r="A3" s="423" t="s">
        <v>16</v>
      </c>
      <c r="B3" s="424" t="s">
        <v>59</v>
      </c>
      <c r="C3" s="425"/>
      <c r="D3" s="426">
        <f>(D10-D9)*D13</f>
        <v>-19.220000000002255</v>
      </c>
      <c r="E3" s="426">
        <f t="shared" ref="E3:G3" si="0">(E10-E9)*E13</f>
        <v>0</v>
      </c>
      <c r="F3" s="426">
        <f t="shared" si="0"/>
        <v>0</v>
      </c>
      <c r="G3" s="427">
        <f t="shared" si="0"/>
        <v>0</v>
      </c>
    </row>
    <row r="4" spans="1:7" x14ac:dyDescent="0.25">
      <c r="A4" s="428" t="s">
        <v>155</v>
      </c>
      <c r="B4" s="429" t="s">
        <v>12</v>
      </c>
      <c r="C4" s="430" t="s">
        <v>6</v>
      </c>
      <c r="D4" s="431">
        <v>13</v>
      </c>
      <c r="E4" s="432"/>
      <c r="F4" s="431"/>
      <c r="G4" s="433"/>
    </row>
    <row r="5" spans="1:7" ht="15" customHeight="1" x14ac:dyDescent="0.25">
      <c r="A5" s="434"/>
      <c r="B5" s="435" t="s">
        <v>56</v>
      </c>
      <c r="C5" s="430"/>
      <c r="D5" s="436">
        <v>4628</v>
      </c>
      <c r="E5" s="436"/>
      <c r="F5" s="436"/>
      <c r="G5" s="437"/>
    </row>
    <row r="6" spans="1:7" x14ac:dyDescent="0.25">
      <c r="A6" s="434"/>
      <c r="B6" s="435" t="s">
        <v>57</v>
      </c>
      <c r="C6" s="430"/>
      <c r="D6" s="436">
        <v>4628</v>
      </c>
      <c r="E6" s="436">
        <f t="shared" ref="E6:G6" si="1">E5+E7-E8</f>
        <v>0</v>
      </c>
      <c r="F6" s="436">
        <f t="shared" si="1"/>
        <v>0</v>
      </c>
      <c r="G6" s="437">
        <f t="shared" si="1"/>
        <v>0</v>
      </c>
    </row>
    <row r="7" spans="1:7" x14ac:dyDescent="0.25">
      <c r="A7" s="434"/>
      <c r="B7" s="438" t="s">
        <v>52</v>
      </c>
      <c r="C7" s="430"/>
      <c r="D7" s="436"/>
      <c r="E7" s="436"/>
      <c r="F7" s="436"/>
      <c r="G7" s="437"/>
    </row>
    <row r="8" spans="1:7" x14ac:dyDescent="0.25">
      <c r="A8" s="434"/>
      <c r="B8" s="438" t="s">
        <v>53</v>
      </c>
      <c r="C8" s="439"/>
      <c r="D8" s="436"/>
      <c r="E8" s="436"/>
      <c r="F8" s="436"/>
      <c r="G8" s="437"/>
    </row>
    <row r="9" spans="1:7" x14ac:dyDescent="0.25">
      <c r="A9" s="434"/>
      <c r="B9" s="435" t="s">
        <v>50</v>
      </c>
      <c r="C9" s="440" t="s">
        <v>8</v>
      </c>
      <c r="D9" s="436">
        <v>48229.4</v>
      </c>
      <c r="E9" s="436"/>
      <c r="F9" s="436"/>
      <c r="G9" s="437"/>
    </row>
    <row r="10" spans="1:7" x14ac:dyDescent="0.25">
      <c r="A10" s="434"/>
      <c r="B10" s="435" t="s">
        <v>58</v>
      </c>
      <c r="C10" s="441"/>
      <c r="D10" s="436">
        <f>D9+D11-D12</f>
        <v>48217</v>
      </c>
      <c r="E10" s="436">
        <f t="shared" ref="E10:G10" si="2">E9+E11-E12</f>
        <v>0</v>
      </c>
      <c r="F10" s="436">
        <f t="shared" si="2"/>
        <v>0</v>
      </c>
      <c r="G10" s="437">
        <f t="shared" si="2"/>
        <v>0</v>
      </c>
    </row>
    <row r="11" spans="1:7" ht="16.5" customHeight="1" x14ac:dyDescent="0.25">
      <c r="A11" s="434"/>
      <c r="B11" s="442" t="s">
        <v>54</v>
      </c>
      <c r="C11" s="441"/>
      <c r="D11" s="436"/>
      <c r="E11" s="436"/>
      <c r="F11" s="436"/>
      <c r="G11" s="437"/>
    </row>
    <row r="12" spans="1:7" ht="16.5" customHeight="1" x14ac:dyDescent="0.25">
      <c r="A12" s="443"/>
      <c r="B12" s="442" t="s">
        <v>55</v>
      </c>
      <c r="C12" s="444"/>
      <c r="D12" s="436">
        <v>12.4</v>
      </c>
      <c r="E12" s="436"/>
      <c r="F12" s="436"/>
      <c r="G12" s="437"/>
    </row>
    <row r="13" spans="1:7" ht="30.75" thickBot="1" x14ac:dyDescent="0.3">
      <c r="A13" s="445" t="s">
        <v>155</v>
      </c>
      <c r="B13" s="446" t="s">
        <v>51</v>
      </c>
      <c r="C13" s="447" t="s">
        <v>9</v>
      </c>
      <c r="D13" s="448">
        <v>1.55</v>
      </c>
      <c r="E13" s="448"/>
      <c r="F13" s="448"/>
      <c r="G13" s="449"/>
    </row>
    <row r="14" spans="1:7" s="422" customFormat="1" ht="29.25" thickBot="1" x14ac:dyDescent="0.25">
      <c r="A14" s="450" t="s">
        <v>17</v>
      </c>
      <c r="B14" s="451" t="s">
        <v>49</v>
      </c>
      <c r="C14" s="452"/>
      <c r="D14" s="453">
        <f>SUM(D16*D25,D17*D26,D18*D27,D21*D30,D22*D31,D23*D32, D19*D28, D20*D29)</f>
        <v>605.774</v>
      </c>
      <c r="E14" s="453">
        <f t="shared" ref="E14:G14" si="3">SUM(E16*E25,E17*E26,E18*E27,E21*E30,E22*E31,E23*E32)</f>
        <v>0</v>
      </c>
      <c r="F14" s="453">
        <f t="shared" si="3"/>
        <v>0</v>
      </c>
      <c r="G14" s="454">
        <f t="shared" si="3"/>
        <v>0</v>
      </c>
    </row>
    <row r="15" spans="1:7" s="460" customFormat="1" ht="48.75" customHeight="1" x14ac:dyDescent="0.25">
      <c r="A15" s="455" t="s">
        <v>155</v>
      </c>
      <c r="B15" s="456" t="s">
        <v>47</v>
      </c>
      <c r="C15" s="457" t="s">
        <v>29</v>
      </c>
      <c r="D15" s="458"/>
      <c r="E15" s="458"/>
      <c r="F15" s="458"/>
      <c r="G15" s="459"/>
    </row>
    <row r="16" spans="1:7" s="460" customFormat="1" x14ac:dyDescent="0.25">
      <c r="A16" s="461"/>
      <c r="B16" s="462" t="s">
        <v>64</v>
      </c>
      <c r="C16" s="463"/>
      <c r="D16" s="464">
        <v>13</v>
      </c>
      <c r="E16" s="464"/>
      <c r="F16" s="464"/>
      <c r="G16" s="465"/>
    </row>
    <row r="17" spans="1:7" s="460" customFormat="1" x14ac:dyDescent="0.25">
      <c r="A17" s="461"/>
      <c r="B17" s="462" t="s">
        <v>65</v>
      </c>
      <c r="C17" s="463"/>
      <c r="D17" s="464"/>
      <c r="E17" s="464"/>
      <c r="F17" s="464"/>
      <c r="G17" s="465"/>
    </row>
    <row r="18" spans="1:7" s="460" customFormat="1" ht="18.75" customHeight="1" x14ac:dyDescent="0.25">
      <c r="A18" s="461"/>
      <c r="B18" s="466" t="s">
        <v>19</v>
      </c>
      <c r="C18" s="463"/>
      <c r="D18" s="464"/>
      <c r="E18" s="464"/>
      <c r="F18" s="464"/>
      <c r="G18" s="465"/>
    </row>
    <row r="19" spans="1:7" s="460" customFormat="1" ht="18.75" customHeight="1" x14ac:dyDescent="0.25">
      <c r="A19" s="461"/>
      <c r="B19" s="467" t="s">
        <v>63</v>
      </c>
      <c r="C19" s="463"/>
      <c r="D19" s="464"/>
      <c r="E19" s="464"/>
      <c r="F19" s="464"/>
      <c r="G19" s="465"/>
    </row>
    <row r="20" spans="1:7" s="460" customFormat="1" ht="18.75" customHeight="1" x14ac:dyDescent="0.25">
      <c r="A20" s="461"/>
      <c r="B20" s="467" t="s">
        <v>66</v>
      </c>
      <c r="C20" s="463"/>
      <c r="D20" s="464">
        <v>13</v>
      </c>
      <c r="E20" s="464"/>
      <c r="F20" s="464"/>
      <c r="G20" s="465"/>
    </row>
    <row r="21" spans="1:7" s="460" customFormat="1" x14ac:dyDescent="0.25">
      <c r="A21" s="461"/>
      <c r="B21" s="462" t="s">
        <v>67</v>
      </c>
      <c r="C21" s="463"/>
      <c r="D21" s="464">
        <v>321</v>
      </c>
      <c r="E21" s="464"/>
      <c r="F21" s="464"/>
      <c r="G21" s="465"/>
    </row>
    <row r="22" spans="1:7" s="460" customFormat="1" ht="17.25" customHeight="1" x14ac:dyDescent="0.25">
      <c r="A22" s="461"/>
      <c r="B22" s="468" t="s">
        <v>25</v>
      </c>
      <c r="C22" s="463"/>
      <c r="D22" s="464"/>
      <c r="E22" s="464"/>
      <c r="F22" s="464"/>
      <c r="G22" s="465"/>
    </row>
    <row r="23" spans="1:7" s="460" customFormat="1" ht="15.75" thickBot="1" x14ac:dyDescent="0.3">
      <c r="A23" s="461"/>
      <c r="B23" s="469" t="s">
        <v>119</v>
      </c>
      <c r="C23" s="470"/>
      <c r="D23" s="471">
        <v>37</v>
      </c>
      <c r="E23" s="471"/>
      <c r="F23" s="471"/>
      <c r="G23" s="472"/>
    </row>
    <row r="24" spans="1:7" s="460" customFormat="1" ht="30" x14ac:dyDescent="0.25">
      <c r="A24" s="461"/>
      <c r="B24" s="473" t="s">
        <v>48</v>
      </c>
      <c r="C24" s="457" t="s">
        <v>34</v>
      </c>
      <c r="D24" s="474"/>
      <c r="E24" s="474"/>
      <c r="F24" s="474"/>
      <c r="G24" s="475"/>
    </row>
    <row r="25" spans="1:7" s="460" customFormat="1" x14ac:dyDescent="0.25">
      <c r="A25" s="461"/>
      <c r="B25" s="462" t="s">
        <v>0</v>
      </c>
      <c r="C25" s="463"/>
      <c r="D25" s="464">
        <v>4.37</v>
      </c>
      <c r="E25" s="464"/>
      <c r="F25" s="464"/>
      <c r="G25" s="465"/>
    </row>
    <row r="26" spans="1:7" s="460" customFormat="1" x14ac:dyDescent="0.25">
      <c r="A26" s="461"/>
      <c r="B26" s="462" t="s">
        <v>13</v>
      </c>
      <c r="C26" s="463"/>
      <c r="D26" s="464"/>
      <c r="E26" s="464"/>
      <c r="F26" s="464"/>
      <c r="G26" s="465"/>
    </row>
    <row r="27" spans="1:7" s="460" customFormat="1" ht="15" customHeight="1" x14ac:dyDescent="0.25">
      <c r="A27" s="461"/>
      <c r="B27" s="468" t="s">
        <v>19</v>
      </c>
      <c r="C27" s="463"/>
      <c r="D27" s="464"/>
      <c r="E27" s="464"/>
      <c r="F27" s="464"/>
      <c r="G27" s="465"/>
    </row>
    <row r="28" spans="1:7" s="460" customFormat="1" ht="15" customHeight="1" x14ac:dyDescent="0.25">
      <c r="A28" s="461"/>
      <c r="B28" s="467" t="s">
        <v>32</v>
      </c>
      <c r="C28" s="463"/>
      <c r="D28" s="464"/>
      <c r="E28" s="464"/>
      <c r="F28" s="464"/>
      <c r="G28" s="465"/>
    </row>
    <row r="29" spans="1:7" s="460" customFormat="1" ht="15" customHeight="1" x14ac:dyDescent="0.25">
      <c r="A29" s="461"/>
      <c r="B29" s="467" t="s">
        <v>33</v>
      </c>
      <c r="C29" s="463"/>
      <c r="D29" s="464">
        <v>1.44</v>
      </c>
      <c r="E29" s="464"/>
      <c r="F29" s="464"/>
      <c r="G29" s="465"/>
    </row>
    <row r="30" spans="1:7" s="460" customFormat="1" ht="31.5" customHeight="1" x14ac:dyDescent="0.25">
      <c r="A30" s="461"/>
      <c r="B30" s="468" t="s">
        <v>24</v>
      </c>
      <c r="C30" s="463"/>
      <c r="D30" s="464">
        <v>1.4339999999999999</v>
      </c>
      <c r="E30" s="464"/>
      <c r="F30" s="464"/>
      <c r="G30" s="465"/>
    </row>
    <row r="31" spans="1:7" s="460" customFormat="1" ht="33" customHeight="1" x14ac:dyDescent="0.25">
      <c r="A31" s="461"/>
      <c r="B31" s="468" t="s">
        <v>26</v>
      </c>
      <c r="C31" s="463"/>
      <c r="D31" s="464"/>
      <c r="E31" s="464"/>
      <c r="F31" s="464"/>
      <c r="G31" s="465"/>
    </row>
    <row r="32" spans="1:7" ht="15.75" thickBot="1" x14ac:dyDescent="0.3">
      <c r="A32" s="476"/>
      <c r="B32" s="469" t="s">
        <v>119</v>
      </c>
      <c r="C32" s="470"/>
      <c r="D32" s="471">
        <v>1.89</v>
      </c>
      <c r="E32" s="471"/>
      <c r="F32" s="471"/>
      <c r="G32" s="472"/>
    </row>
    <row r="33" spans="1:7" s="422" customFormat="1" ht="14.25" x14ac:dyDescent="0.2">
      <c r="A33" s="477" t="s">
        <v>35</v>
      </c>
      <c r="B33" s="478" t="s">
        <v>61</v>
      </c>
      <c r="C33" s="479"/>
      <c r="D33" s="480">
        <f>((D36/D37)-(D34/D35))*D35</f>
        <v>7080.7621799652015</v>
      </c>
      <c r="E33" s="480" t="e">
        <f>((E36/E37)-(E35/#REF!))*#REF!</f>
        <v>#DIV/0!</v>
      </c>
      <c r="F33" s="480" t="e">
        <f t="shared" ref="F33:G33" si="4">((F36/F37)-(F34/F35))*F35</f>
        <v>#DIV/0!</v>
      </c>
      <c r="G33" s="481" t="e">
        <f t="shared" si="4"/>
        <v>#DIV/0!</v>
      </c>
    </row>
    <row r="34" spans="1:7" ht="60" x14ac:dyDescent="0.25">
      <c r="A34" s="482" t="s">
        <v>155</v>
      </c>
      <c r="B34" s="483" t="s">
        <v>44</v>
      </c>
      <c r="C34" s="484" t="s">
        <v>38</v>
      </c>
      <c r="D34" s="485">
        <v>15179</v>
      </c>
      <c r="E34" s="486"/>
      <c r="F34" s="487"/>
      <c r="G34" s="488"/>
    </row>
    <row r="35" spans="1:7" x14ac:dyDescent="0.25">
      <c r="A35" s="489"/>
      <c r="B35" s="483" t="s">
        <v>60</v>
      </c>
      <c r="C35" s="484" t="s">
        <v>8</v>
      </c>
      <c r="D35" s="485">
        <v>48217</v>
      </c>
      <c r="E35" s="487"/>
      <c r="F35" s="487"/>
      <c r="G35" s="488"/>
    </row>
    <row r="36" spans="1:7" ht="60" x14ac:dyDescent="0.25">
      <c r="A36" s="482" t="s">
        <v>156</v>
      </c>
      <c r="B36" s="483" t="s">
        <v>45</v>
      </c>
      <c r="C36" s="484" t="s">
        <v>38</v>
      </c>
      <c r="D36" s="485">
        <v>22287</v>
      </c>
      <c r="E36" s="487"/>
      <c r="F36" s="487"/>
      <c r="G36" s="488"/>
    </row>
    <row r="37" spans="1:7" ht="15.75" thickBot="1" x14ac:dyDescent="0.3">
      <c r="A37" s="489"/>
      <c r="B37" s="490" t="s">
        <v>46</v>
      </c>
      <c r="C37" s="491" t="s">
        <v>8</v>
      </c>
      <c r="D37" s="492">
        <v>48276</v>
      </c>
      <c r="E37" s="493"/>
      <c r="F37" s="493"/>
      <c r="G37" s="494"/>
    </row>
    <row r="38" spans="1:7" x14ac:dyDescent="0.25">
      <c r="A38" s="417" t="s">
        <v>72</v>
      </c>
    </row>
    <row r="40" spans="1:7" ht="15.75" thickBot="1" x14ac:dyDescent="0.3">
      <c r="B40" s="495" t="s">
        <v>62</v>
      </c>
      <c r="C40" s="496"/>
      <c r="D40" s="496"/>
      <c r="E40" s="496"/>
      <c r="F40" s="496"/>
      <c r="G40" s="496"/>
    </row>
    <row r="41" spans="1:7" ht="15.75" thickTop="1" x14ac:dyDescent="0.25"/>
    <row r="43" spans="1:7" x14ac:dyDescent="0.25">
      <c r="A43" s="417" t="s">
        <v>10</v>
      </c>
    </row>
    <row r="44" spans="1:7" ht="33" customHeight="1" x14ac:dyDescent="0.25">
      <c r="A44" s="497" t="s">
        <v>31</v>
      </c>
      <c r="B44" s="497"/>
      <c r="C44" s="497"/>
      <c r="D44" s="497"/>
      <c r="E44" s="497"/>
      <c r="F44" s="497"/>
      <c r="G44" s="497"/>
    </row>
    <row r="45" spans="1:7" x14ac:dyDescent="0.25">
      <c r="A45" s="460" t="s">
        <v>30</v>
      </c>
      <c r="B45" s="460"/>
      <c r="C45" s="460"/>
      <c r="D45" s="460"/>
      <c r="E45" s="460"/>
      <c r="F45" s="460"/>
      <c r="G45" s="460"/>
    </row>
    <row r="46" spans="1:7" ht="28.5" customHeight="1" x14ac:dyDescent="0.25">
      <c r="A46" s="498" t="s">
        <v>18</v>
      </c>
      <c r="B46" s="498"/>
      <c r="C46" s="498"/>
      <c r="D46" s="498"/>
      <c r="E46" s="498"/>
      <c r="F46" s="498"/>
      <c r="G46" s="498"/>
    </row>
    <row r="47" spans="1:7" ht="33" customHeight="1" x14ac:dyDescent="0.25">
      <c r="A47" s="497" t="s">
        <v>21</v>
      </c>
      <c r="B47" s="497"/>
      <c r="C47" s="497"/>
      <c r="D47" s="497"/>
      <c r="E47" s="497"/>
      <c r="F47" s="497"/>
      <c r="G47" s="497"/>
    </row>
    <row r="48" spans="1:7" ht="33" customHeight="1" x14ac:dyDescent="0.25">
      <c r="A48" s="497" t="s">
        <v>39</v>
      </c>
      <c r="B48" s="497"/>
      <c r="C48" s="497"/>
      <c r="D48" s="497"/>
      <c r="E48" s="497"/>
      <c r="F48" s="497"/>
      <c r="G48" s="497"/>
    </row>
    <row r="49" spans="1:7" x14ac:dyDescent="0.25">
      <c r="A49" s="460"/>
      <c r="B49" s="460"/>
      <c r="C49" s="460"/>
      <c r="D49" s="460"/>
      <c r="E49" s="460"/>
      <c r="F49" s="460"/>
      <c r="G49" s="460"/>
    </row>
    <row r="50" spans="1:7" x14ac:dyDescent="0.25">
      <c r="A50" s="499" t="s">
        <v>20</v>
      </c>
      <c r="B50" s="460"/>
      <c r="C50" s="460"/>
      <c r="D50" s="460"/>
      <c r="E50" s="460"/>
      <c r="F50" s="460"/>
      <c r="G50" s="460"/>
    </row>
    <row r="51" spans="1:7" ht="30" customHeight="1" x14ac:dyDescent="0.25">
      <c r="A51" s="497" t="s">
        <v>40</v>
      </c>
      <c r="B51" s="497"/>
      <c r="C51" s="497"/>
      <c r="D51" s="497"/>
      <c r="E51" s="497"/>
      <c r="F51" s="497"/>
      <c r="G51" s="497"/>
    </row>
    <row r="52" spans="1:7" ht="33" customHeight="1" x14ac:dyDescent="0.25">
      <c r="A52" s="497" t="s">
        <v>22</v>
      </c>
      <c r="B52" s="497"/>
      <c r="C52" s="497"/>
      <c r="D52" s="497"/>
      <c r="E52" s="497"/>
      <c r="F52" s="497"/>
      <c r="G52" s="497"/>
    </row>
    <row r="53" spans="1:7" ht="34.5" customHeight="1" x14ac:dyDescent="0.25">
      <c r="A53" s="497" t="s">
        <v>27</v>
      </c>
      <c r="B53" s="497"/>
      <c r="C53" s="497"/>
      <c r="D53" s="497"/>
      <c r="E53" s="497"/>
      <c r="F53" s="497"/>
      <c r="G53" s="497"/>
    </row>
    <row r="54" spans="1:7" ht="63" customHeight="1" x14ac:dyDescent="0.25">
      <c r="A54" s="497" t="s">
        <v>41</v>
      </c>
      <c r="B54" s="497"/>
      <c r="C54" s="497"/>
      <c r="D54" s="497"/>
      <c r="E54" s="497"/>
      <c r="F54" s="497"/>
      <c r="G54" s="497"/>
    </row>
    <row r="55" spans="1:7" ht="30.75" customHeight="1" x14ac:dyDescent="0.25">
      <c r="A55" s="497" t="s">
        <v>23</v>
      </c>
      <c r="B55" s="497"/>
      <c r="C55" s="497"/>
      <c r="D55" s="497"/>
      <c r="E55" s="497"/>
      <c r="F55" s="497"/>
      <c r="G55" s="497"/>
    </row>
    <row r="56" spans="1:7" ht="43.5" customHeight="1" x14ac:dyDescent="0.25">
      <c r="A56" s="500" t="s">
        <v>28</v>
      </c>
      <c r="B56" s="500"/>
      <c r="C56" s="500"/>
      <c r="D56" s="500"/>
      <c r="E56" s="500"/>
      <c r="F56" s="500"/>
      <c r="G56" s="500"/>
    </row>
    <row r="57" spans="1:7" ht="30" customHeight="1" x14ac:dyDescent="0.25">
      <c r="A57" s="497" t="s">
        <v>42</v>
      </c>
      <c r="B57" s="497"/>
      <c r="C57" s="497"/>
      <c r="D57" s="497"/>
      <c r="E57" s="497"/>
      <c r="F57" s="497"/>
      <c r="G57" s="497"/>
    </row>
    <row r="58" spans="1:7" ht="45" customHeight="1" x14ac:dyDescent="0.25">
      <c r="A58" s="497" t="s">
        <v>43</v>
      </c>
      <c r="B58" s="497"/>
      <c r="C58" s="497"/>
      <c r="D58" s="497"/>
      <c r="E58" s="497"/>
      <c r="F58" s="497"/>
      <c r="G58" s="497"/>
    </row>
    <row r="59" spans="1:7" ht="16.5" customHeight="1" x14ac:dyDescent="0.25">
      <c r="A59" s="501"/>
      <c r="B59" s="501"/>
      <c r="C59" s="501"/>
      <c r="D59" s="501"/>
      <c r="E59" s="501"/>
      <c r="F59" s="501"/>
      <c r="G59" s="501"/>
    </row>
    <row r="60" spans="1:7" x14ac:dyDescent="0.25">
      <c r="A60" s="460"/>
      <c r="B60" s="460"/>
      <c r="C60" s="460"/>
      <c r="D60" s="460"/>
      <c r="E60" s="460"/>
      <c r="F60" s="460"/>
      <c r="G60" s="460"/>
    </row>
    <row r="61" spans="1:7" x14ac:dyDescent="0.25">
      <c r="A61" s="460"/>
      <c r="B61" s="460"/>
      <c r="C61" s="460"/>
      <c r="D61" s="460"/>
      <c r="E61" s="460"/>
      <c r="F61" s="460"/>
      <c r="G61" s="460"/>
    </row>
  </sheetData>
  <mergeCells count="21">
    <mergeCell ref="A57:G57"/>
    <mergeCell ref="A58:G58"/>
    <mergeCell ref="A51:G51"/>
    <mergeCell ref="A52:G52"/>
    <mergeCell ref="A53:G53"/>
    <mergeCell ref="A54:G54"/>
    <mergeCell ref="A55:G55"/>
    <mergeCell ref="A56:G56"/>
    <mergeCell ref="A34:A35"/>
    <mergeCell ref="A36:A37"/>
    <mergeCell ref="A44:G44"/>
    <mergeCell ref="A46:G46"/>
    <mergeCell ref="A47:G47"/>
    <mergeCell ref="A48:G48"/>
    <mergeCell ref="A1:G1"/>
    <mergeCell ref="A4:A12"/>
    <mergeCell ref="C4:C8"/>
    <mergeCell ref="C9:C12"/>
    <mergeCell ref="A15:A32"/>
    <mergeCell ref="C15:C23"/>
    <mergeCell ref="C24:C32"/>
  </mergeCells>
  <pageMargins left="0.31496062992125984" right="0.31496062992125984" top="0.15748031496062992" bottom="0.15748031496062992"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4489B-928A-4C03-A57D-AAB962798001}">
  <sheetPr>
    <tabColor theme="8"/>
  </sheetPr>
  <dimension ref="A1:G61"/>
  <sheetViews>
    <sheetView workbookViewId="0">
      <selection activeCell="J2" sqref="J2"/>
    </sheetView>
  </sheetViews>
  <sheetFormatPr defaultRowHeight="15" x14ac:dyDescent="0.25"/>
  <cols>
    <col min="1" max="1" width="12.5703125" style="417" customWidth="1"/>
    <col min="2" max="2" width="46.140625" style="417" customWidth="1"/>
    <col min="3" max="3" width="11.42578125" style="417" customWidth="1"/>
    <col min="4" max="5" width="17" style="417" customWidth="1"/>
    <col min="6" max="6" width="14.28515625" style="417" customWidth="1"/>
    <col min="7" max="7" width="16.7109375" style="417" customWidth="1"/>
    <col min="8" max="16384" width="9.140625" style="417"/>
  </cols>
  <sheetData>
    <row r="1" spans="1:7" ht="42" customHeight="1" x14ac:dyDescent="0.3">
      <c r="A1" s="416" t="s">
        <v>77</v>
      </c>
      <c r="B1" s="416"/>
      <c r="C1" s="416"/>
      <c r="D1" s="416"/>
      <c r="E1" s="416"/>
      <c r="F1" s="416"/>
      <c r="G1" s="416"/>
    </row>
    <row r="2" spans="1:7" s="422" customFormat="1" ht="29.25" thickBot="1" x14ac:dyDescent="0.25">
      <c r="A2" s="418" t="s">
        <v>4</v>
      </c>
      <c r="B2" s="419"/>
      <c r="C2" s="420" t="s">
        <v>5</v>
      </c>
      <c r="D2" s="420" t="s">
        <v>1</v>
      </c>
      <c r="E2" s="421" t="s">
        <v>11</v>
      </c>
      <c r="F2" s="420" t="s">
        <v>2</v>
      </c>
      <c r="G2" s="420" t="s">
        <v>3</v>
      </c>
    </row>
    <row r="3" spans="1:7" s="422" customFormat="1" thickBot="1" x14ac:dyDescent="0.25">
      <c r="A3" s="423" t="s">
        <v>16</v>
      </c>
      <c r="B3" s="424" t="s">
        <v>59</v>
      </c>
      <c r="C3" s="425"/>
      <c r="D3" s="426">
        <f>(D10-D9)*D13</f>
        <v>-19.277999999997775</v>
      </c>
      <c r="E3" s="426">
        <f t="shared" ref="E3:G3" si="0">(E10-E9)*E13</f>
        <v>0</v>
      </c>
      <c r="F3" s="426">
        <f t="shared" si="0"/>
        <v>0</v>
      </c>
      <c r="G3" s="427">
        <f t="shared" si="0"/>
        <v>0</v>
      </c>
    </row>
    <row r="4" spans="1:7" x14ac:dyDescent="0.25">
      <c r="A4" s="428" t="s">
        <v>157</v>
      </c>
      <c r="B4" s="429" t="s">
        <v>12</v>
      </c>
      <c r="C4" s="430" t="s">
        <v>6</v>
      </c>
      <c r="D4" s="431">
        <v>12</v>
      </c>
      <c r="E4" s="432"/>
      <c r="F4" s="431"/>
      <c r="G4" s="433"/>
    </row>
    <row r="5" spans="1:7" ht="15" customHeight="1" x14ac:dyDescent="0.25">
      <c r="A5" s="434"/>
      <c r="B5" s="435" t="s">
        <v>56</v>
      </c>
      <c r="C5" s="430"/>
      <c r="D5" s="436">
        <v>4245</v>
      </c>
      <c r="E5" s="436"/>
      <c r="F5" s="436"/>
      <c r="G5" s="437"/>
    </row>
    <row r="6" spans="1:7" x14ac:dyDescent="0.25">
      <c r="A6" s="434"/>
      <c r="B6" s="435" t="s">
        <v>57</v>
      </c>
      <c r="C6" s="430"/>
      <c r="D6" s="436">
        <v>4244</v>
      </c>
      <c r="E6" s="436">
        <f t="shared" ref="E6:G6" si="1">E5+E7-E8</f>
        <v>0</v>
      </c>
      <c r="F6" s="436">
        <f t="shared" si="1"/>
        <v>0</v>
      </c>
      <c r="G6" s="437">
        <f t="shared" si="1"/>
        <v>0</v>
      </c>
    </row>
    <row r="7" spans="1:7" x14ac:dyDescent="0.25">
      <c r="A7" s="434"/>
      <c r="B7" s="438" t="s">
        <v>52</v>
      </c>
      <c r="C7" s="430"/>
      <c r="D7" s="436"/>
      <c r="E7" s="436"/>
      <c r="F7" s="436"/>
      <c r="G7" s="437"/>
    </row>
    <row r="8" spans="1:7" x14ac:dyDescent="0.25">
      <c r="A8" s="434"/>
      <c r="B8" s="438" t="s">
        <v>53</v>
      </c>
      <c r="C8" s="439"/>
      <c r="D8" s="436"/>
      <c r="E8" s="436"/>
      <c r="F8" s="436"/>
      <c r="G8" s="437"/>
    </row>
    <row r="9" spans="1:7" x14ac:dyDescent="0.25">
      <c r="A9" s="434"/>
      <c r="B9" s="435" t="s">
        <v>50</v>
      </c>
      <c r="C9" s="440" t="s">
        <v>8</v>
      </c>
      <c r="D9" s="436">
        <v>44207.199999999997</v>
      </c>
      <c r="E9" s="436"/>
      <c r="F9" s="436"/>
      <c r="G9" s="437"/>
    </row>
    <row r="10" spans="1:7" x14ac:dyDescent="0.25">
      <c r="A10" s="434"/>
      <c r="B10" s="435" t="s">
        <v>58</v>
      </c>
      <c r="C10" s="441"/>
      <c r="D10" s="436">
        <f>D9+D11-D12</f>
        <v>44194.6</v>
      </c>
      <c r="E10" s="436">
        <f t="shared" ref="E10:G10" si="2">E9+E11-E12</f>
        <v>0</v>
      </c>
      <c r="F10" s="436">
        <f t="shared" si="2"/>
        <v>0</v>
      </c>
      <c r="G10" s="437">
        <f t="shared" si="2"/>
        <v>0</v>
      </c>
    </row>
    <row r="11" spans="1:7" ht="16.5" customHeight="1" x14ac:dyDescent="0.25">
      <c r="A11" s="434"/>
      <c r="B11" s="442" t="s">
        <v>54</v>
      </c>
      <c r="C11" s="441"/>
      <c r="D11" s="436"/>
      <c r="E11" s="436"/>
      <c r="F11" s="436"/>
      <c r="G11" s="437"/>
    </row>
    <row r="12" spans="1:7" ht="16.5" customHeight="1" x14ac:dyDescent="0.25">
      <c r="A12" s="443"/>
      <c r="B12" s="442" t="s">
        <v>55</v>
      </c>
      <c r="C12" s="444"/>
      <c r="D12" s="436">
        <v>12.6</v>
      </c>
      <c r="E12" s="436"/>
      <c r="F12" s="436"/>
      <c r="G12" s="437"/>
    </row>
    <row r="13" spans="1:7" ht="30.75" thickBot="1" x14ac:dyDescent="0.3">
      <c r="A13" s="445" t="s">
        <v>157</v>
      </c>
      <c r="B13" s="446" t="s">
        <v>51</v>
      </c>
      <c r="C13" s="447" t="s">
        <v>9</v>
      </c>
      <c r="D13" s="448">
        <v>1.53</v>
      </c>
      <c r="E13" s="448"/>
      <c r="F13" s="448"/>
      <c r="G13" s="449"/>
    </row>
    <row r="14" spans="1:7" s="422" customFormat="1" ht="29.25" thickBot="1" x14ac:dyDescent="0.25">
      <c r="A14" s="450" t="s">
        <v>17</v>
      </c>
      <c r="B14" s="451" t="s">
        <v>49</v>
      </c>
      <c r="C14" s="452"/>
      <c r="D14" s="453">
        <f>SUM(D16*D25,D17*D26,D18*D27,D21*D30,D22*D31,D23*D32, D19*D28, D20*D29)</f>
        <v>512.20799999999997</v>
      </c>
      <c r="E14" s="453">
        <f t="shared" ref="E14:G14" si="3">SUM(E16*E25,E17*E26,E18*E27,E21*E30,E22*E31,E23*E32)</f>
        <v>0</v>
      </c>
      <c r="F14" s="453">
        <f t="shared" si="3"/>
        <v>0</v>
      </c>
      <c r="G14" s="454">
        <f t="shared" si="3"/>
        <v>0</v>
      </c>
    </row>
    <row r="15" spans="1:7" s="460" customFormat="1" ht="48.75" customHeight="1" x14ac:dyDescent="0.25">
      <c r="A15" s="455" t="s">
        <v>157</v>
      </c>
      <c r="B15" s="456" t="s">
        <v>47</v>
      </c>
      <c r="C15" s="457" t="s">
        <v>29</v>
      </c>
      <c r="D15" s="458"/>
      <c r="E15" s="458"/>
      <c r="F15" s="458"/>
      <c r="G15" s="459"/>
    </row>
    <row r="16" spans="1:7" s="460" customFormat="1" x14ac:dyDescent="0.25">
      <c r="A16" s="461"/>
      <c r="B16" s="462" t="s">
        <v>64</v>
      </c>
      <c r="C16" s="463"/>
      <c r="D16" s="464">
        <v>12</v>
      </c>
      <c r="E16" s="464"/>
      <c r="F16" s="464"/>
      <c r="G16" s="465"/>
    </row>
    <row r="17" spans="1:7" s="460" customFormat="1" x14ac:dyDescent="0.25">
      <c r="A17" s="461"/>
      <c r="B17" s="462" t="s">
        <v>65</v>
      </c>
      <c r="C17" s="463"/>
      <c r="D17" s="464"/>
      <c r="E17" s="464"/>
      <c r="F17" s="464"/>
      <c r="G17" s="465"/>
    </row>
    <row r="18" spans="1:7" s="460" customFormat="1" ht="18.75" customHeight="1" x14ac:dyDescent="0.25">
      <c r="A18" s="461"/>
      <c r="B18" s="466" t="s">
        <v>19</v>
      </c>
      <c r="C18" s="463"/>
      <c r="D18" s="464"/>
      <c r="E18" s="464"/>
      <c r="F18" s="464"/>
      <c r="G18" s="465"/>
    </row>
    <row r="19" spans="1:7" s="460" customFormat="1" ht="18.75" customHeight="1" x14ac:dyDescent="0.25">
      <c r="A19" s="461"/>
      <c r="B19" s="467" t="s">
        <v>63</v>
      </c>
      <c r="C19" s="463"/>
      <c r="D19" s="464"/>
      <c r="E19" s="464"/>
      <c r="F19" s="464"/>
      <c r="G19" s="465"/>
    </row>
    <row r="20" spans="1:7" s="460" customFormat="1" ht="18.75" customHeight="1" x14ac:dyDescent="0.25">
      <c r="A20" s="461"/>
      <c r="B20" s="467" t="s">
        <v>66</v>
      </c>
      <c r="C20" s="463"/>
      <c r="D20" s="464">
        <v>12</v>
      </c>
      <c r="E20" s="464"/>
      <c r="F20" s="464"/>
      <c r="G20" s="465"/>
    </row>
    <row r="21" spans="1:7" s="460" customFormat="1" x14ac:dyDescent="0.25">
      <c r="A21" s="461"/>
      <c r="B21" s="462" t="s">
        <v>67</v>
      </c>
      <c r="C21" s="463"/>
      <c r="D21" s="464">
        <v>292</v>
      </c>
      <c r="E21" s="464"/>
      <c r="F21" s="464"/>
      <c r="G21" s="465"/>
    </row>
    <row r="22" spans="1:7" s="460" customFormat="1" ht="17.25" customHeight="1" x14ac:dyDescent="0.25">
      <c r="A22" s="461"/>
      <c r="B22" s="468" t="s">
        <v>25</v>
      </c>
      <c r="C22" s="463"/>
      <c r="D22" s="464"/>
      <c r="E22" s="464"/>
      <c r="F22" s="464"/>
      <c r="G22" s="465"/>
    </row>
    <row r="23" spans="1:7" s="460" customFormat="1" ht="15.75" thickBot="1" x14ac:dyDescent="0.3">
      <c r="A23" s="461"/>
      <c r="B23" s="469" t="s">
        <v>119</v>
      </c>
      <c r="C23" s="470"/>
      <c r="D23" s="471">
        <v>18</v>
      </c>
      <c r="E23" s="471"/>
      <c r="F23" s="471"/>
      <c r="G23" s="472"/>
    </row>
    <row r="24" spans="1:7" s="460" customFormat="1" ht="30" x14ac:dyDescent="0.25">
      <c r="A24" s="461"/>
      <c r="B24" s="473" t="s">
        <v>48</v>
      </c>
      <c r="C24" s="457" t="s">
        <v>34</v>
      </c>
      <c r="D24" s="474"/>
      <c r="E24" s="474"/>
      <c r="F24" s="474"/>
      <c r="G24" s="475"/>
    </row>
    <row r="25" spans="1:7" s="460" customFormat="1" x14ac:dyDescent="0.25">
      <c r="A25" s="461"/>
      <c r="B25" s="462" t="s">
        <v>0</v>
      </c>
      <c r="C25" s="463"/>
      <c r="D25" s="464">
        <v>3.98</v>
      </c>
      <c r="E25" s="464"/>
      <c r="F25" s="464"/>
      <c r="G25" s="465"/>
    </row>
    <row r="26" spans="1:7" s="460" customFormat="1" x14ac:dyDescent="0.25">
      <c r="A26" s="461"/>
      <c r="B26" s="462" t="s">
        <v>13</v>
      </c>
      <c r="C26" s="463"/>
      <c r="D26" s="464"/>
      <c r="E26" s="464"/>
      <c r="F26" s="464"/>
      <c r="G26" s="465"/>
    </row>
    <row r="27" spans="1:7" s="460" customFormat="1" ht="15" customHeight="1" x14ac:dyDescent="0.25">
      <c r="A27" s="461"/>
      <c r="B27" s="468" t="s">
        <v>19</v>
      </c>
      <c r="C27" s="463"/>
      <c r="D27" s="464"/>
      <c r="E27" s="464"/>
      <c r="F27" s="464"/>
      <c r="G27" s="465"/>
    </row>
    <row r="28" spans="1:7" s="460" customFormat="1" ht="15" customHeight="1" x14ac:dyDescent="0.25">
      <c r="A28" s="461"/>
      <c r="B28" s="467" t="s">
        <v>32</v>
      </c>
      <c r="C28" s="463"/>
      <c r="D28" s="464"/>
      <c r="E28" s="464"/>
      <c r="F28" s="464"/>
      <c r="G28" s="465"/>
    </row>
    <row r="29" spans="1:7" s="460" customFormat="1" ht="15" customHeight="1" x14ac:dyDescent="0.25">
      <c r="A29" s="461"/>
      <c r="B29" s="467" t="s">
        <v>33</v>
      </c>
      <c r="C29" s="463"/>
      <c r="D29" s="464">
        <v>1.44</v>
      </c>
      <c r="E29" s="464"/>
      <c r="F29" s="464"/>
      <c r="G29" s="465"/>
    </row>
    <row r="30" spans="1:7" s="460" customFormat="1" ht="31.5" customHeight="1" x14ac:dyDescent="0.25">
      <c r="A30" s="461"/>
      <c r="B30" s="468" t="s">
        <v>24</v>
      </c>
      <c r="C30" s="463"/>
      <c r="D30" s="464">
        <v>1.4339999999999999</v>
      </c>
      <c r="E30" s="464"/>
      <c r="F30" s="464"/>
      <c r="G30" s="465"/>
    </row>
    <row r="31" spans="1:7" s="460" customFormat="1" ht="33" customHeight="1" x14ac:dyDescent="0.25">
      <c r="A31" s="461"/>
      <c r="B31" s="468" t="s">
        <v>26</v>
      </c>
      <c r="C31" s="463"/>
      <c r="D31" s="464"/>
      <c r="E31" s="464"/>
      <c r="F31" s="464"/>
      <c r="G31" s="465"/>
    </row>
    <row r="32" spans="1:7" ht="15.75" thickBot="1" x14ac:dyDescent="0.3">
      <c r="A32" s="476"/>
      <c r="B32" s="469" t="s">
        <v>119</v>
      </c>
      <c r="C32" s="470"/>
      <c r="D32" s="471">
        <v>1.58</v>
      </c>
      <c r="E32" s="471"/>
      <c r="F32" s="471"/>
      <c r="G32" s="472"/>
    </row>
    <row r="33" spans="1:7" s="422" customFormat="1" ht="14.25" x14ac:dyDescent="0.2">
      <c r="A33" s="477" t="s">
        <v>35</v>
      </c>
      <c r="B33" s="478" t="s">
        <v>61</v>
      </c>
      <c r="C33" s="479"/>
      <c r="D33" s="480">
        <f>((D36/D37)-(D34/D35))*D35</f>
        <v>6460.3597806249109</v>
      </c>
      <c r="E33" s="480" t="e">
        <f>((E36/E37)-(E35/#REF!))*#REF!</f>
        <v>#DIV/0!</v>
      </c>
      <c r="F33" s="480" t="e">
        <f t="shared" ref="F33:G33" si="4">((F36/F37)-(F34/F35))*F35</f>
        <v>#DIV/0!</v>
      </c>
      <c r="G33" s="481" t="e">
        <f t="shared" si="4"/>
        <v>#DIV/0!</v>
      </c>
    </row>
    <row r="34" spans="1:7" ht="60" x14ac:dyDescent="0.25">
      <c r="A34" s="482" t="s">
        <v>157</v>
      </c>
      <c r="B34" s="483" t="s">
        <v>44</v>
      </c>
      <c r="C34" s="484" t="s">
        <v>38</v>
      </c>
      <c r="D34" s="485">
        <v>14628</v>
      </c>
      <c r="E34" s="486"/>
      <c r="F34" s="487"/>
      <c r="G34" s="488"/>
    </row>
    <row r="35" spans="1:7" x14ac:dyDescent="0.25">
      <c r="A35" s="489"/>
      <c r="B35" s="483" t="s">
        <v>60</v>
      </c>
      <c r="C35" s="484" t="s">
        <v>8</v>
      </c>
      <c r="D35" s="485">
        <v>44194.6</v>
      </c>
      <c r="E35" s="487"/>
      <c r="F35" s="487"/>
      <c r="G35" s="488"/>
    </row>
    <row r="36" spans="1:7" ht="60" x14ac:dyDescent="0.25">
      <c r="A36" s="482" t="s">
        <v>158</v>
      </c>
      <c r="B36" s="483" t="s">
        <v>45</v>
      </c>
      <c r="C36" s="484" t="s">
        <v>38</v>
      </c>
      <c r="D36" s="485">
        <v>20890</v>
      </c>
      <c r="E36" s="487"/>
      <c r="F36" s="487"/>
      <c r="G36" s="488"/>
    </row>
    <row r="37" spans="1:7" ht="15.75" thickBot="1" x14ac:dyDescent="0.3">
      <c r="A37" s="489"/>
      <c r="B37" s="490" t="s">
        <v>46</v>
      </c>
      <c r="C37" s="491" t="s">
        <v>8</v>
      </c>
      <c r="D37" s="492">
        <v>43778.9</v>
      </c>
      <c r="E37" s="493"/>
      <c r="F37" s="493"/>
      <c r="G37" s="494"/>
    </row>
    <row r="38" spans="1:7" x14ac:dyDescent="0.25">
      <c r="A38" s="417" t="s">
        <v>72</v>
      </c>
    </row>
    <row r="40" spans="1:7" ht="15.75" thickBot="1" x14ac:dyDescent="0.3">
      <c r="B40" s="495" t="s">
        <v>62</v>
      </c>
      <c r="C40" s="496"/>
      <c r="D40" s="496"/>
      <c r="E40" s="496"/>
      <c r="F40" s="496"/>
      <c r="G40" s="496"/>
    </row>
    <row r="41" spans="1:7" ht="15.75" thickTop="1" x14ac:dyDescent="0.25"/>
    <row r="43" spans="1:7" x14ac:dyDescent="0.25">
      <c r="A43" s="417" t="s">
        <v>10</v>
      </c>
    </row>
    <row r="44" spans="1:7" ht="33" customHeight="1" x14ac:dyDescent="0.25">
      <c r="A44" s="497" t="s">
        <v>31</v>
      </c>
      <c r="B44" s="497"/>
      <c r="C44" s="497"/>
      <c r="D44" s="497"/>
      <c r="E44" s="497"/>
      <c r="F44" s="497"/>
      <c r="G44" s="497"/>
    </row>
    <row r="45" spans="1:7" x14ac:dyDescent="0.25">
      <c r="A45" s="460" t="s">
        <v>30</v>
      </c>
      <c r="B45" s="460"/>
      <c r="C45" s="460"/>
      <c r="D45" s="460"/>
      <c r="E45" s="460"/>
      <c r="F45" s="460"/>
      <c r="G45" s="460"/>
    </row>
    <row r="46" spans="1:7" ht="28.5" customHeight="1" x14ac:dyDescent="0.25">
      <c r="A46" s="498" t="s">
        <v>18</v>
      </c>
      <c r="B46" s="498"/>
      <c r="C46" s="498"/>
      <c r="D46" s="498"/>
      <c r="E46" s="498"/>
      <c r="F46" s="498"/>
      <c r="G46" s="498"/>
    </row>
    <row r="47" spans="1:7" ht="33" customHeight="1" x14ac:dyDescent="0.25">
      <c r="A47" s="497" t="s">
        <v>21</v>
      </c>
      <c r="B47" s="497"/>
      <c r="C47" s="497"/>
      <c r="D47" s="497"/>
      <c r="E47" s="497"/>
      <c r="F47" s="497"/>
      <c r="G47" s="497"/>
    </row>
    <row r="48" spans="1:7" ht="33" customHeight="1" x14ac:dyDescent="0.25">
      <c r="A48" s="497" t="s">
        <v>39</v>
      </c>
      <c r="B48" s="497"/>
      <c r="C48" s="497"/>
      <c r="D48" s="497"/>
      <c r="E48" s="497"/>
      <c r="F48" s="497"/>
      <c r="G48" s="497"/>
    </row>
    <row r="49" spans="1:7" x14ac:dyDescent="0.25">
      <c r="A49" s="460"/>
      <c r="B49" s="460"/>
      <c r="C49" s="460"/>
      <c r="D49" s="460"/>
      <c r="E49" s="460"/>
      <c r="F49" s="460"/>
      <c r="G49" s="460"/>
    </row>
    <row r="50" spans="1:7" x14ac:dyDescent="0.25">
      <c r="A50" s="499" t="s">
        <v>20</v>
      </c>
      <c r="B50" s="460"/>
      <c r="C50" s="460"/>
      <c r="D50" s="460"/>
      <c r="E50" s="460"/>
      <c r="F50" s="460"/>
      <c r="G50" s="460"/>
    </row>
    <row r="51" spans="1:7" ht="30" customHeight="1" x14ac:dyDescent="0.25">
      <c r="A51" s="497" t="s">
        <v>40</v>
      </c>
      <c r="B51" s="497"/>
      <c r="C51" s="497"/>
      <c r="D51" s="497"/>
      <c r="E51" s="497"/>
      <c r="F51" s="497"/>
      <c r="G51" s="497"/>
    </row>
    <row r="52" spans="1:7" ht="33" customHeight="1" x14ac:dyDescent="0.25">
      <c r="A52" s="497" t="s">
        <v>22</v>
      </c>
      <c r="B52" s="497"/>
      <c r="C52" s="497"/>
      <c r="D52" s="497"/>
      <c r="E52" s="497"/>
      <c r="F52" s="497"/>
      <c r="G52" s="497"/>
    </row>
    <row r="53" spans="1:7" ht="34.5" customHeight="1" x14ac:dyDescent="0.25">
      <c r="A53" s="497" t="s">
        <v>27</v>
      </c>
      <c r="B53" s="497"/>
      <c r="C53" s="497"/>
      <c r="D53" s="497"/>
      <c r="E53" s="497"/>
      <c r="F53" s="497"/>
      <c r="G53" s="497"/>
    </row>
    <row r="54" spans="1:7" ht="63" customHeight="1" x14ac:dyDescent="0.25">
      <c r="A54" s="497" t="s">
        <v>41</v>
      </c>
      <c r="B54" s="497"/>
      <c r="C54" s="497"/>
      <c r="D54" s="497"/>
      <c r="E54" s="497"/>
      <c r="F54" s="497"/>
      <c r="G54" s="497"/>
    </row>
    <row r="55" spans="1:7" ht="30.75" customHeight="1" x14ac:dyDescent="0.25">
      <c r="A55" s="497" t="s">
        <v>23</v>
      </c>
      <c r="B55" s="497"/>
      <c r="C55" s="497"/>
      <c r="D55" s="497"/>
      <c r="E55" s="497"/>
      <c r="F55" s="497"/>
      <c r="G55" s="497"/>
    </row>
    <row r="56" spans="1:7" ht="43.5" customHeight="1" x14ac:dyDescent="0.25">
      <c r="A56" s="500" t="s">
        <v>28</v>
      </c>
      <c r="B56" s="500"/>
      <c r="C56" s="500"/>
      <c r="D56" s="500"/>
      <c r="E56" s="500"/>
      <c r="F56" s="500"/>
      <c r="G56" s="500"/>
    </row>
    <row r="57" spans="1:7" ht="30" customHeight="1" x14ac:dyDescent="0.25">
      <c r="A57" s="497" t="s">
        <v>42</v>
      </c>
      <c r="B57" s="497"/>
      <c r="C57" s="497"/>
      <c r="D57" s="497"/>
      <c r="E57" s="497"/>
      <c r="F57" s="497"/>
      <c r="G57" s="497"/>
    </row>
    <row r="58" spans="1:7" ht="45" customHeight="1" x14ac:dyDescent="0.25">
      <c r="A58" s="497" t="s">
        <v>43</v>
      </c>
      <c r="B58" s="497"/>
      <c r="C58" s="497"/>
      <c r="D58" s="497"/>
      <c r="E58" s="497"/>
      <c r="F58" s="497"/>
      <c r="G58" s="497"/>
    </row>
    <row r="59" spans="1:7" ht="16.5" customHeight="1" x14ac:dyDescent="0.25">
      <c r="A59" s="501"/>
      <c r="B59" s="501"/>
      <c r="C59" s="501"/>
      <c r="D59" s="501"/>
      <c r="E59" s="501"/>
      <c r="F59" s="501"/>
      <c r="G59" s="501"/>
    </row>
    <row r="60" spans="1:7" x14ac:dyDescent="0.25">
      <c r="A60" s="460"/>
      <c r="B60" s="460"/>
      <c r="C60" s="460"/>
      <c r="D60" s="460"/>
      <c r="E60" s="460"/>
      <c r="F60" s="460"/>
      <c r="G60" s="460"/>
    </row>
    <row r="61" spans="1:7" x14ac:dyDescent="0.25">
      <c r="A61" s="460"/>
      <c r="B61" s="460"/>
      <c r="C61" s="460"/>
      <c r="D61" s="460"/>
      <c r="E61" s="460"/>
      <c r="F61" s="460"/>
      <c r="G61" s="460"/>
    </row>
  </sheetData>
  <mergeCells count="21">
    <mergeCell ref="A57:G57"/>
    <mergeCell ref="A58:G58"/>
    <mergeCell ref="A51:G51"/>
    <mergeCell ref="A52:G52"/>
    <mergeCell ref="A53:G53"/>
    <mergeCell ref="A54:G54"/>
    <mergeCell ref="A55:G55"/>
    <mergeCell ref="A56:G56"/>
    <mergeCell ref="A34:A35"/>
    <mergeCell ref="A36:A37"/>
    <mergeCell ref="A44:G44"/>
    <mergeCell ref="A46:G46"/>
    <mergeCell ref="A47:G47"/>
    <mergeCell ref="A48:G48"/>
    <mergeCell ref="A1:G1"/>
    <mergeCell ref="A4:A12"/>
    <mergeCell ref="C4:C8"/>
    <mergeCell ref="C9:C12"/>
    <mergeCell ref="A15:A32"/>
    <mergeCell ref="C15:C23"/>
    <mergeCell ref="C24:C32"/>
  </mergeCells>
  <pageMargins left="0.31496062992125984" right="0.31496062992125984" top="0.15748031496062992" bottom="0.15748031496062992"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1E9DBA-08B9-47E2-B301-7DAD49FFFA2D}">
  <sheetPr>
    <pageSetUpPr fitToPage="1"/>
  </sheetPr>
  <dimension ref="A1:J8"/>
  <sheetViews>
    <sheetView tabSelected="1" workbookViewId="0">
      <selection activeCell="C12" sqref="C12"/>
    </sheetView>
  </sheetViews>
  <sheetFormatPr defaultRowHeight="15" x14ac:dyDescent="0.25"/>
  <cols>
    <col min="1" max="1" width="46.85546875" bestFit="1" customWidth="1"/>
    <col min="2" max="10" width="11.7109375" customWidth="1"/>
    <col min="11" max="12" width="9.42578125" customWidth="1"/>
  </cols>
  <sheetData>
    <row r="1" spans="1:10" ht="18.75" x14ac:dyDescent="0.3">
      <c r="A1" s="513" t="s">
        <v>107</v>
      </c>
    </row>
    <row r="3" spans="1:10" x14ac:dyDescent="0.25">
      <c r="A3" s="88" t="s">
        <v>110</v>
      </c>
      <c r="B3" s="88" t="s">
        <v>111</v>
      </c>
    </row>
    <row r="4" spans="1:10" x14ac:dyDescent="0.25">
      <c r="A4" s="88" t="s">
        <v>108</v>
      </c>
      <c r="B4" t="s">
        <v>125</v>
      </c>
      <c r="C4" t="s">
        <v>130</v>
      </c>
      <c r="D4" t="s">
        <v>135</v>
      </c>
      <c r="E4" t="s">
        <v>140</v>
      </c>
      <c r="F4" t="s">
        <v>145</v>
      </c>
      <c r="G4" t="s">
        <v>150</v>
      </c>
      <c r="H4" t="s">
        <v>159</v>
      </c>
      <c r="I4" t="s">
        <v>160</v>
      </c>
      <c r="J4" t="s">
        <v>109</v>
      </c>
    </row>
    <row r="5" spans="1:10" ht="45" x14ac:dyDescent="0.25">
      <c r="A5" s="96" t="s">
        <v>84</v>
      </c>
      <c r="B5" s="97">
        <v>-100.75392000000382</v>
      </c>
      <c r="C5" s="97">
        <v>-12.973240000003853</v>
      </c>
      <c r="D5" s="97">
        <v>0</v>
      </c>
      <c r="E5" s="97">
        <v>0</v>
      </c>
      <c r="F5" s="97">
        <v>0</v>
      </c>
      <c r="G5" s="97">
        <v>0</v>
      </c>
      <c r="H5" s="97">
        <v>-19.220000000002255</v>
      </c>
      <c r="I5" s="97">
        <v>-19.277999999997775</v>
      </c>
      <c r="J5" s="98">
        <v>-152.22516000000769</v>
      </c>
    </row>
    <row r="6" spans="1:10" ht="60" x14ac:dyDescent="0.25">
      <c r="A6" s="96" t="s">
        <v>86</v>
      </c>
      <c r="B6" s="97">
        <v>536.89599999999996</v>
      </c>
      <c r="C6" s="97">
        <v>530.50799999999992</v>
      </c>
      <c r="D6" s="97">
        <v>476.01599999999996</v>
      </c>
      <c r="E6" s="97">
        <v>529.07399999999996</v>
      </c>
      <c r="F6" s="97">
        <v>516.40199999999993</v>
      </c>
      <c r="G6" s="97">
        <v>599.16199999999992</v>
      </c>
      <c r="H6" s="97">
        <v>605.774</v>
      </c>
      <c r="I6" s="97">
        <v>512.20799999999997</v>
      </c>
      <c r="J6" s="98">
        <v>4306.04</v>
      </c>
    </row>
    <row r="7" spans="1:10" ht="30" x14ac:dyDescent="0.25">
      <c r="A7" s="96" t="s">
        <v>87</v>
      </c>
      <c r="B7" s="97">
        <v>6796.8686804258386</v>
      </c>
      <c r="C7" s="97">
        <v>6298.8756208671639</v>
      </c>
      <c r="D7" s="97">
        <v>6522.071427291984</v>
      </c>
      <c r="E7" s="97">
        <v>6977.240501729123</v>
      </c>
      <c r="F7" s="97">
        <v>5528.2978701410575</v>
      </c>
      <c r="G7" s="97">
        <v>5022.6354216794643</v>
      </c>
      <c r="H7" s="97">
        <v>7080.7621799652015</v>
      </c>
      <c r="I7" s="97">
        <v>6460.3597806249109</v>
      </c>
      <c r="J7" s="98">
        <v>50687.111482724744</v>
      </c>
    </row>
    <row r="8" spans="1:10" x14ac:dyDescent="0.25">
      <c r="A8" s="89" t="s">
        <v>109</v>
      </c>
      <c r="B8" s="90">
        <v>7233.0107604258346</v>
      </c>
      <c r="C8" s="90">
        <v>6816.4103808671598</v>
      </c>
      <c r="D8" s="90">
        <v>6998.0874272919837</v>
      </c>
      <c r="E8" s="90">
        <v>7506.3145017291226</v>
      </c>
      <c r="F8" s="90">
        <v>6044.6998701410575</v>
      </c>
      <c r="G8" s="90">
        <v>5621.7974216794646</v>
      </c>
      <c r="H8" s="90">
        <v>7667.3161799651989</v>
      </c>
      <c r="I8" s="90">
        <v>6953.289780624913</v>
      </c>
      <c r="J8" s="90">
        <v>54840.926322724736</v>
      </c>
    </row>
  </sheetData>
  <pageMargins left="0.7" right="0.7" top="0.75" bottom="0.75" header="0.3" footer="0.3"/>
  <pageSetup paperSize="9" scale="86" orientation="landscape"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13DAC3-8946-4D32-88BC-3CC19AFBDBF8}">
  <dimension ref="B1:K425"/>
  <sheetViews>
    <sheetView zoomScale="80" zoomScaleNormal="80" workbookViewId="0">
      <pane ySplit="5" topLeftCell="A144" activePane="bottomLeft" state="frozen"/>
      <selection pane="bottomLeft" activeCell="J420" sqref="J420"/>
    </sheetView>
  </sheetViews>
  <sheetFormatPr defaultRowHeight="15" x14ac:dyDescent="0.25"/>
  <cols>
    <col min="1" max="1" width="5.42578125" customWidth="1"/>
    <col min="2" max="2" width="49.28515625" customWidth="1"/>
    <col min="3" max="3" width="37.5703125" customWidth="1"/>
    <col min="4" max="4" width="13.42578125" style="327" customWidth="1"/>
    <col min="5" max="5" width="18.42578125" bestFit="1" customWidth="1"/>
    <col min="6" max="6" width="13.7109375" customWidth="1"/>
    <col min="7" max="7" width="23.42578125" bestFit="1" customWidth="1"/>
  </cols>
  <sheetData>
    <row r="1" spans="2:7" x14ac:dyDescent="0.25">
      <c r="B1" s="415" t="s">
        <v>77</v>
      </c>
      <c r="C1" s="415"/>
      <c r="D1" s="415"/>
      <c r="E1" s="415"/>
      <c r="F1" s="415"/>
      <c r="G1" s="415"/>
    </row>
    <row r="2" spans="2:7" x14ac:dyDescent="0.25">
      <c r="B2" s="415"/>
      <c r="C2" s="415"/>
      <c r="D2" s="415"/>
      <c r="E2" s="415"/>
      <c r="F2" s="415"/>
      <c r="G2" s="415"/>
    </row>
    <row r="5" spans="2:7" ht="15.75" x14ac:dyDescent="0.25">
      <c r="B5" s="91" t="s">
        <v>80</v>
      </c>
      <c r="C5" s="91" t="s">
        <v>5</v>
      </c>
      <c r="D5" s="299" t="s">
        <v>81</v>
      </c>
      <c r="E5" s="91" t="s">
        <v>82</v>
      </c>
      <c r="F5" s="91" t="s">
        <v>83</v>
      </c>
      <c r="G5" s="91" t="s">
        <v>4</v>
      </c>
    </row>
    <row r="6" spans="2:7" ht="42.75" x14ac:dyDescent="0.25">
      <c r="B6" s="92" t="s">
        <v>84</v>
      </c>
      <c r="C6" s="93"/>
      <c r="D6" s="300">
        <v>0</v>
      </c>
      <c r="E6" s="72" t="s">
        <v>85</v>
      </c>
      <c r="F6" s="72" t="s">
        <v>107</v>
      </c>
      <c r="G6" s="72" t="s">
        <v>7</v>
      </c>
    </row>
    <row r="7" spans="2:7" x14ac:dyDescent="0.25">
      <c r="B7" s="94" t="s">
        <v>12</v>
      </c>
      <c r="C7" s="71" t="s">
        <v>6</v>
      </c>
      <c r="D7" s="301">
        <v>13</v>
      </c>
      <c r="E7" s="72" t="s">
        <v>85</v>
      </c>
      <c r="F7" s="72" t="s">
        <v>107</v>
      </c>
      <c r="G7" s="72" t="s">
        <v>7</v>
      </c>
    </row>
    <row r="8" spans="2:7" x14ac:dyDescent="0.25">
      <c r="B8" s="75" t="s">
        <v>56</v>
      </c>
      <c r="C8" s="71" t="s">
        <v>6</v>
      </c>
      <c r="D8" s="301">
        <v>3390</v>
      </c>
      <c r="E8" s="72" t="s">
        <v>85</v>
      </c>
      <c r="F8" s="72" t="s">
        <v>107</v>
      </c>
      <c r="G8" s="72" t="s">
        <v>7</v>
      </c>
    </row>
    <row r="9" spans="2:7" x14ac:dyDescent="0.25">
      <c r="B9" s="75" t="s">
        <v>57</v>
      </c>
      <c r="C9" s="71" t="s">
        <v>6</v>
      </c>
      <c r="D9" s="301">
        <v>3390</v>
      </c>
      <c r="E9" s="72" t="s">
        <v>85</v>
      </c>
      <c r="F9" s="72" t="s">
        <v>107</v>
      </c>
      <c r="G9" s="72" t="s">
        <v>7</v>
      </c>
    </row>
    <row r="10" spans="2:7" x14ac:dyDescent="0.25">
      <c r="B10" s="76" t="s">
        <v>52</v>
      </c>
      <c r="C10" s="71" t="s">
        <v>6</v>
      </c>
      <c r="D10" s="301"/>
      <c r="E10" s="72" t="s">
        <v>85</v>
      </c>
      <c r="F10" s="72" t="s">
        <v>107</v>
      </c>
      <c r="G10" s="72" t="s">
        <v>7</v>
      </c>
    </row>
    <row r="11" spans="2:7" x14ac:dyDescent="0.25">
      <c r="B11" s="76" t="s">
        <v>53</v>
      </c>
      <c r="C11" s="71" t="s">
        <v>6</v>
      </c>
      <c r="D11" s="301"/>
      <c r="E11" s="72" t="s">
        <v>85</v>
      </c>
      <c r="F11" s="72" t="s">
        <v>107</v>
      </c>
      <c r="G11" s="72" t="s">
        <v>7</v>
      </c>
    </row>
    <row r="12" spans="2:7" x14ac:dyDescent="0.25">
      <c r="B12" s="75" t="s">
        <v>50</v>
      </c>
      <c r="C12" s="73" t="s">
        <v>8</v>
      </c>
      <c r="D12" s="301">
        <v>36749</v>
      </c>
      <c r="E12" s="72" t="s">
        <v>85</v>
      </c>
      <c r="F12" s="72" t="s">
        <v>107</v>
      </c>
      <c r="G12" s="72" t="s">
        <v>7</v>
      </c>
    </row>
    <row r="13" spans="2:7" x14ac:dyDescent="0.25">
      <c r="B13" s="75" t="s">
        <v>58</v>
      </c>
      <c r="C13" s="73" t="s">
        <v>8</v>
      </c>
      <c r="D13" s="301">
        <v>36749</v>
      </c>
      <c r="E13" s="72" t="s">
        <v>85</v>
      </c>
      <c r="F13" s="72" t="s">
        <v>107</v>
      </c>
      <c r="G13" s="72" t="s">
        <v>7</v>
      </c>
    </row>
    <row r="14" spans="2:7" x14ac:dyDescent="0.25">
      <c r="B14" s="77" t="s">
        <v>54</v>
      </c>
      <c r="C14" s="73" t="s">
        <v>8</v>
      </c>
      <c r="D14" s="301"/>
      <c r="E14" s="72" t="s">
        <v>85</v>
      </c>
      <c r="F14" s="72" t="s">
        <v>107</v>
      </c>
      <c r="G14" s="72" t="s">
        <v>7</v>
      </c>
    </row>
    <row r="15" spans="2:7" x14ac:dyDescent="0.25">
      <c r="B15" s="77" t="s">
        <v>55</v>
      </c>
      <c r="C15" s="73" t="s">
        <v>8</v>
      </c>
      <c r="D15" s="301"/>
      <c r="E15" s="72" t="s">
        <v>85</v>
      </c>
      <c r="F15" s="72" t="s">
        <v>107</v>
      </c>
      <c r="G15" s="72" t="s">
        <v>7</v>
      </c>
    </row>
    <row r="16" spans="2:7" x14ac:dyDescent="0.25">
      <c r="B16" s="75" t="s">
        <v>51</v>
      </c>
      <c r="C16" s="95" t="s">
        <v>9</v>
      </c>
      <c r="D16" s="301">
        <v>1.3302</v>
      </c>
      <c r="E16" s="72" t="s">
        <v>85</v>
      </c>
      <c r="F16" s="72" t="s">
        <v>107</v>
      </c>
      <c r="G16" s="72" t="s">
        <v>7</v>
      </c>
    </row>
    <row r="17" spans="2:7" ht="57.75" x14ac:dyDescent="0.25">
      <c r="B17" s="81" t="s">
        <v>86</v>
      </c>
      <c r="C17" s="82"/>
      <c r="D17" s="302">
        <v>477.75400000000002</v>
      </c>
      <c r="E17" s="72" t="s">
        <v>85</v>
      </c>
      <c r="F17" s="72" t="s">
        <v>107</v>
      </c>
      <c r="G17" s="72" t="s">
        <v>7</v>
      </c>
    </row>
    <row r="18" spans="2:7" ht="30" x14ac:dyDescent="0.25">
      <c r="B18" s="80" t="s">
        <v>47</v>
      </c>
      <c r="C18" s="74" t="s">
        <v>29</v>
      </c>
      <c r="D18" s="301"/>
      <c r="E18" s="72" t="s">
        <v>85</v>
      </c>
      <c r="F18" s="72" t="s">
        <v>107</v>
      </c>
      <c r="G18" s="72" t="s">
        <v>7</v>
      </c>
    </row>
    <row r="19" spans="2:7" ht="15.75" customHeight="1" x14ac:dyDescent="0.25">
      <c r="B19" s="78" t="s">
        <v>64</v>
      </c>
      <c r="C19" s="74" t="s">
        <v>29</v>
      </c>
      <c r="D19" s="301">
        <v>13</v>
      </c>
      <c r="E19" s="72" t="s">
        <v>85</v>
      </c>
      <c r="F19" s="72" t="s">
        <v>107</v>
      </c>
      <c r="G19" s="72" t="s">
        <v>7</v>
      </c>
    </row>
    <row r="20" spans="2:7" ht="30" x14ac:dyDescent="0.25">
      <c r="B20" s="78" t="s">
        <v>65</v>
      </c>
      <c r="C20" s="74" t="s">
        <v>29</v>
      </c>
      <c r="D20" s="301">
        <v>40</v>
      </c>
      <c r="E20" s="72" t="s">
        <v>85</v>
      </c>
      <c r="F20" s="72" t="s">
        <v>107</v>
      </c>
      <c r="G20" s="72" t="s">
        <v>7</v>
      </c>
    </row>
    <row r="21" spans="2:7" ht="30" x14ac:dyDescent="0.25">
      <c r="B21" s="83" t="s">
        <v>19</v>
      </c>
      <c r="C21" s="74" t="s">
        <v>29</v>
      </c>
      <c r="D21" s="301"/>
      <c r="E21" s="72" t="s">
        <v>85</v>
      </c>
      <c r="F21" s="72" t="s">
        <v>107</v>
      </c>
      <c r="G21" s="72" t="s">
        <v>7</v>
      </c>
    </row>
    <row r="22" spans="2:7" ht="30" x14ac:dyDescent="0.25">
      <c r="B22" s="84" t="s">
        <v>63</v>
      </c>
      <c r="C22" s="74" t="s">
        <v>29</v>
      </c>
      <c r="D22" s="301">
        <v>26</v>
      </c>
      <c r="E22" s="72" t="s">
        <v>85</v>
      </c>
      <c r="F22" s="72" t="s">
        <v>107</v>
      </c>
      <c r="G22" s="72" t="s">
        <v>7</v>
      </c>
    </row>
    <row r="23" spans="2:7" ht="30" x14ac:dyDescent="0.25">
      <c r="B23" s="84" t="s">
        <v>66</v>
      </c>
      <c r="C23" s="74" t="s">
        <v>29</v>
      </c>
      <c r="D23" s="301">
        <v>13</v>
      </c>
      <c r="E23" s="72" t="s">
        <v>85</v>
      </c>
      <c r="F23" s="72" t="s">
        <v>107</v>
      </c>
      <c r="G23" s="72" t="s">
        <v>7</v>
      </c>
    </row>
    <row r="24" spans="2:7" ht="30" x14ac:dyDescent="0.25">
      <c r="B24" s="78" t="s">
        <v>67</v>
      </c>
      <c r="C24" s="74" t="s">
        <v>29</v>
      </c>
      <c r="D24" s="301">
        <v>241</v>
      </c>
      <c r="E24" s="72" t="s">
        <v>85</v>
      </c>
      <c r="F24" s="72" t="s">
        <v>107</v>
      </c>
      <c r="G24" s="72" t="s">
        <v>7</v>
      </c>
    </row>
    <row r="25" spans="2:7" ht="30" x14ac:dyDescent="0.25">
      <c r="B25" s="79" t="s">
        <v>25</v>
      </c>
      <c r="C25" s="74" t="s">
        <v>29</v>
      </c>
      <c r="D25" s="301"/>
      <c r="E25" s="72" t="s">
        <v>85</v>
      </c>
      <c r="F25" s="72" t="s">
        <v>107</v>
      </c>
      <c r="G25" s="72" t="s">
        <v>7</v>
      </c>
    </row>
    <row r="26" spans="2:7" ht="30" x14ac:dyDescent="0.25">
      <c r="B26" s="78" t="s">
        <v>14</v>
      </c>
      <c r="C26" s="74" t="s">
        <v>29</v>
      </c>
      <c r="D26" s="301"/>
      <c r="E26" s="72" t="s">
        <v>85</v>
      </c>
      <c r="F26" s="72" t="s">
        <v>107</v>
      </c>
      <c r="G26" s="72" t="s">
        <v>7</v>
      </c>
    </row>
    <row r="27" spans="2:7" ht="30" x14ac:dyDescent="0.25">
      <c r="B27" s="80" t="s">
        <v>48</v>
      </c>
      <c r="C27" s="74" t="s">
        <v>34</v>
      </c>
      <c r="D27" s="301"/>
      <c r="E27" s="72" t="s">
        <v>85</v>
      </c>
      <c r="F27" s="72" t="s">
        <v>107</v>
      </c>
      <c r="G27" s="72" t="s">
        <v>7</v>
      </c>
    </row>
    <row r="28" spans="2:7" x14ac:dyDescent="0.25">
      <c r="B28" s="78" t="s">
        <v>0</v>
      </c>
      <c r="C28" s="74" t="s">
        <v>34</v>
      </c>
      <c r="D28" s="301">
        <v>4.12</v>
      </c>
      <c r="E28" s="72" t="s">
        <v>85</v>
      </c>
      <c r="F28" s="72" t="s">
        <v>107</v>
      </c>
      <c r="G28" s="72" t="s">
        <v>7</v>
      </c>
    </row>
    <row r="29" spans="2:7" x14ac:dyDescent="0.25">
      <c r="B29" s="78" t="s">
        <v>13</v>
      </c>
      <c r="C29" s="74" t="s">
        <v>34</v>
      </c>
      <c r="D29" s="301">
        <v>1.25</v>
      </c>
      <c r="E29" s="72" t="s">
        <v>85</v>
      </c>
      <c r="F29" s="72" t="s">
        <v>107</v>
      </c>
      <c r="G29" s="72" t="s">
        <v>7</v>
      </c>
    </row>
    <row r="30" spans="2:7" x14ac:dyDescent="0.25">
      <c r="B30" s="79" t="s">
        <v>19</v>
      </c>
      <c r="C30" s="74" t="s">
        <v>34</v>
      </c>
      <c r="D30" s="301"/>
      <c r="E30" s="72" t="s">
        <v>85</v>
      </c>
      <c r="F30" s="72" t="s">
        <v>107</v>
      </c>
      <c r="G30" s="72" t="s">
        <v>7</v>
      </c>
    </row>
    <row r="31" spans="2:7" x14ac:dyDescent="0.25">
      <c r="B31" s="84" t="s">
        <v>32</v>
      </c>
      <c r="C31" s="74" t="s">
        <v>34</v>
      </c>
      <c r="D31" s="301">
        <v>0.38</v>
      </c>
      <c r="E31" s="72" t="s">
        <v>85</v>
      </c>
      <c r="F31" s="72" t="s">
        <v>107</v>
      </c>
      <c r="G31" s="72" t="s">
        <v>7</v>
      </c>
    </row>
    <row r="32" spans="2:7" x14ac:dyDescent="0.25">
      <c r="B32" s="84" t="s">
        <v>33</v>
      </c>
      <c r="C32" s="74" t="s">
        <v>34</v>
      </c>
      <c r="D32" s="301">
        <v>1.44</v>
      </c>
      <c r="E32" s="72" t="s">
        <v>85</v>
      </c>
      <c r="F32" s="72" t="s">
        <v>107</v>
      </c>
      <c r="G32" s="72" t="s">
        <v>7</v>
      </c>
    </row>
    <row r="33" spans="2:7" ht="30" x14ac:dyDescent="0.25">
      <c r="B33" s="79" t="s">
        <v>24</v>
      </c>
      <c r="C33" s="74" t="s">
        <v>34</v>
      </c>
      <c r="D33" s="301">
        <v>1.4339999999999999</v>
      </c>
      <c r="E33" s="72" t="s">
        <v>85</v>
      </c>
      <c r="F33" s="72" t="s">
        <v>107</v>
      </c>
      <c r="G33" s="72" t="s">
        <v>7</v>
      </c>
    </row>
    <row r="34" spans="2:7" ht="30" x14ac:dyDescent="0.25">
      <c r="B34" s="79" t="s">
        <v>26</v>
      </c>
      <c r="C34" s="74" t="s">
        <v>34</v>
      </c>
      <c r="D34" s="301"/>
      <c r="E34" s="72" t="s">
        <v>85</v>
      </c>
      <c r="F34" s="72" t="s">
        <v>107</v>
      </c>
      <c r="G34" s="72" t="s">
        <v>7</v>
      </c>
    </row>
    <row r="35" spans="2:7" x14ac:dyDescent="0.25">
      <c r="B35" s="78" t="s">
        <v>14</v>
      </c>
      <c r="C35" s="74" t="s">
        <v>34</v>
      </c>
      <c r="D35" s="301"/>
      <c r="E35" s="72" t="s">
        <v>85</v>
      </c>
      <c r="F35" s="72" t="s">
        <v>107</v>
      </c>
      <c r="G35" s="72" t="s">
        <v>7</v>
      </c>
    </row>
    <row r="36" spans="2:7" ht="29.25" x14ac:dyDescent="0.25">
      <c r="B36" s="86" t="s">
        <v>87</v>
      </c>
      <c r="C36" s="87"/>
      <c r="D36" s="303">
        <v>8983.5622162608324</v>
      </c>
      <c r="E36" s="72" t="s">
        <v>85</v>
      </c>
      <c r="F36" s="72" t="s">
        <v>107</v>
      </c>
      <c r="G36" s="72" t="s">
        <v>7</v>
      </c>
    </row>
    <row r="37" spans="2:7" ht="60" x14ac:dyDescent="0.25">
      <c r="B37" s="85" t="s">
        <v>88</v>
      </c>
      <c r="C37" s="53" t="s">
        <v>38</v>
      </c>
      <c r="D37" s="304">
        <v>12084.55</v>
      </c>
      <c r="E37" s="72" t="s">
        <v>85</v>
      </c>
      <c r="F37" s="72" t="s">
        <v>107</v>
      </c>
      <c r="G37" s="72" t="s">
        <v>7</v>
      </c>
    </row>
    <row r="38" spans="2:7" x14ac:dyDescent="0.25">
      <c r="B38" s="85" t="s">
        <v>89</v>
      </c>
      <c r="C38" s="53" t="s">
        <v>8</v>
      </c>
      <c r="D38" s="304">
        <v>36749</v>
      </c>
      <c r="E38" s="72" t="s">
        <v>85</v>
      </c>
      <c r="F38" s="72" t="s">
        <v>107</v>
      </c>
      <c r="G38" s="72" t="s">
        <v>7</v>
      </c>
    </row>
    <row r="39" spans="2:7" ht="60" x14ac:dyDescent="0.25">
      <c r="B39" s="85" t="s">
        <v>90</v>
      </c>
      <c r="C39" s="53" t="s">
        <v>38</v>
      </c>
      <c r="D39" s="304">
        <v>20280.86</v>
      </c>
      <c r="E39" s="72" t="s">
        <v>85</v>
      </c>
      <c r="F39" s="72" t="s">
        <v>107</v>
      </c>
      <c r="G39" s="72" t="s">
        <v>7</v>
      </c>
    </row>
    <row r="40" spans="2:7" x14ac:dyDescent="0.25">
      <c r="B40" s="85" t="s">
        <v>91</v>
      </c>
      <c r="C40" s="53" t="s">
        <v>8</v>
      </c>
      <c r="D40" s="304">
        <v>35375.800000000003</v>
      </c>
      <c r="E40" s="72" t="s">
        <v>85</v>
      </c>
      <c r="F40" s="72" t="s">
        <v>107</v>
      </c>
      <c r="G40" s="72" t="s">
        <v>7</v>
      </c>
    </row>
    <row r="41" spans="2:7" ht="42.75" x14ac:dyDescent="0.25">
      <c r="B41" s="92" t="s">
        <v>84</v>
      </c>
      <c r="C41" s="93"/>
      <c r="D41" s="300">
        <v>-13.314280000003954</v>
      </c>
      <c r="E41" s="72" t="s">
        <v>85</v>
      </c>
      <c r="F41" s="72" t="s">
        <v>107</v>
      </c>
      <c r="G41" s="72" t="s">
        <v>92</v>
      </c>
    </row>
    <row r="42" spans="2:7" x14ac:dyDescent="0.25">
      <c r="B42" s="94" t="s">
        <v>12</v>
      </c>
      <c r="C42" s="71" t="s">
        <v>6</v>
      </c>
      <c r="D42" s="301">
        <v>14</v>
      </c>
      <c r="E42" s="72" t="s">
        <v>85</v>
      </c>
      <c r="F42" s="72" t="s">
        <v>107</v>
      </c>
      <c r="G42" s="72" t="s">
        <v>92</v>
      </c>
    </row>
    <row r="43" spans="2:7" x14ac:dyDescent="0.25">
      <c r="B43" s="75" t="s">
        <v>56</v>
      </c>
      <c r="C43" s="71" t="s">
        <v>6</v>
      </c>
      <c r="D43" s="301">
        <v>4265</v>
      </c>
      <c r="E43" s="72" t="s">
        <v>85</v>
      </c>
      <c r="F43" s="72" t="s">
        <v>107</v>
      </c>
      <c r="G43" s="72" t="s">
        <v>92</v>
      </c>
    </row>
    <row r="44" spans="2:7" x14ac:dyDescent="0.25">
      <c r="B44" s="75" t="s">
        <v>57</v>
      </c>
      <c r="C44" s="71" t="s">
        <v>6</v>
      </c>
      <c r="D44" s="301">
        <v>4264</v>
      </c>
      <c r="E44" s="72" t="s">
        <v>85</v>
      </c>
      <c r="F44" s="72" t="s">
        <v>107</v>
      </c>
      <c r="G44" s="72" t="s">
        <v>92</v>
      </c>
    </row>
    <row r="45" spans="2:7" x14ac:dyDescent="0.25">
      <c r="B45" s="76" t="s">
        <v>52</v>
      </c>
      <c r="C45" s="71" t="s">
        <v>6</v>
      </c>
      <c r="D45" s="301"/>
      <c r="E45" s="72" t="s">
        <v>85</v>
      </c>
      <c r="F45" s="72" t="s">
        <v>107</v>
      </c>
      <c r="G45" s="72" t="s">
        <v>92</v>
      </c>
    </row>
    <row r="46" spans="2:7" x14ac:dyDescent="0.25">
      <c r="B46" s="76" t="s">
        <v>53</v>
      </c>
      <c r="C46" s="71" t="s">
        <v>6</v>
      </c>
      <c r="D46" s="301">
        <v>1</v>
      </c>
      <c r="E46" s="72" t="s">
        <v>85</v>
      </c>
      <c r="F46" s="72" t="s">
        <v>107</v>
      </c>
      <c r="G46" s="72" t="s">
        <v>92</v>
      </c>
    </row>
    <row r="47" spans="2:7" x14ac:dyDescent="0.25">
      <c r="B47" s="75" t="s">
        <v>50</v>
      </c>
      <c r="C47" s="73" t="s">
        <v>8</v>
      </c>
      <c r="D47" s="301">
        <v>46285.2</v>
      </c>
      <c r="E47" s="72" t="s">
        <v>85</v>
      </c>
      <c r="F47" s="72" t="s">
        <v>107</v>
      </c>
      <c r="G47" s="72" t="s">
        <v>92</v>
      </c>
    </row>
    <row r="48" spans="2:7" x14ac:dyDescent="0.25">
      <c r="B48" s="75" t="s">
        <v>58</v>
      </c>
      <c r="C48" s="73" t="s">
        <v>8</v>
      </c>
      <c r="D48" s="301">
        <v>46275.399999999994</v>
      </c>
      <c r="E48" s="72" t="s">
        <v>85</v>
      </c>
      <c r="F48" s="72" t="s">
        <v>107</v>
      </c>
      <c r="G48" s="72" t="s">
        <v>92</v>
      </c>
    </row>
    <row r="49" spans="2:7" x14ac:dyDescent="0.25">
      <c r="B49" s="77" t="s">
        <v>54</v>
      </c>
      <c r="C49" s="73" t="s">
        <v>8</v>
      </c>
      <c r="D49" s="301"/>
      <c r="E49" s="72" t="s">
        <v>85</v>
      </c>
      <c r="F49" s="72" t="s">
        <v>107</v>
      </c>
      <c r="G49" s="72" t="s">
        <v>92</v>
      </c>
    </row>
    <row r="50" spans="2:7" x14ac:dyDescent="0.25">
      <c r="B50" s="77" t="s">
        <v>55</v>
      </c>
      <c r="C50" s="73" t="s">
        <v>8</v>
      </c>
      <c r="D50" s="301">
        <v>9.8000000000000007</v>
      </c>
      <c r="E50" s="72" t="s">
        <v>85</v>
      </c>
      <c r="F50" s="72" t="s">
        <v>107</v>
      </c>
      <c r="G50" s="72" t="s">
        <v>92</v>
      </c>
    </row>
    <row r="51" spans="2:7" x14ac:dyDescent="0.25">
      <c r="B51" s="75" t="s">
        <v>51</v>
      </c>
      <c r="C51" s="95" t="s">
        <v>9</v>
      </c>
      <c r="D51" s="301">
        <v>1.3586</v>
      </c>
      <c r="E51" s="72" t="s">
        <v>85</v>
      </c>
      <c r="F51" s="72" t="s">
        <v>107</v>
      </c>
      <c r="G51" s="72" t="s">
        <v>92</v>
      </c>
    </row>
    <row r="52" spans="2:7" ht="57.75" x14ac:dyDescent="0.25">
      <c r="B52" s="81" t="s">
        <v>86</v>
      </c>
      <c r="C52" s="82"/>
      <c r="D52" s="305">
        <v>519.51199999999994</v>
      </c>
      <c r="E52" s="72" t="s">
        <v>85</v>
      </c>
      <c r="F52" s="72" t="s">
        <v>107</v>
      </c>
      <c r="G52" s="72" t="s">
        <v>92</v>
      </c>
    </row>
    <row r="53" spans="2:7" ht="30" x14ac:dyDescent="0.25">
      <c r="B53" s="80" t="s">
        <v>47</v>
      </c>
      <c r="C53" s="74" t="s">
        <v>29</v>
      </c>
      <c r="D53" s="301"/>
      <c r="E53" s="72" t="s">
        <v>85</v>
      </c>
      <c r="F53" s="72" t="s">
        <v>107</v>
      </c>
      <c r="G53" s="72" t="s">
        <v>92</v>
      </c>
    </row>
    <row r="54" spans="2:7" ht="30" x14ac:dyDescent="0.25">
      <c r="B54" s="78" t="s">
        <v>64</v>
      </c>
      <c r="C54" s="74" t="s">
        <v>29</v>
      </c>
      <c r="D54" s="301">
        <v>14</v>
      </c>
      <c r="E54" s="72" t="s">
        <v>85</v>
      </c>
      <c r="F54" s="72" t="s">
        <v>107</v>
      </c>
      <c r="G54" s="72" t="s">
        <v>92</v>
      </c>
    </row>
    <row r="55" spans="2:7" ht="30" x14ac:dyDescent="0.25">
      <c r="B55" s="78" t="s">
        <v>65</v>
      </c>
      <c r="C55" s="74" t="s">
        <v>29</v>
      </c>
      <c r="D55" s="301"/>
      <c r="E55" s="72" t="s">
        <v>85</v>
      </c>
      <c r="F55" s="72" t="s">
        <v>107</v>
      </c>
      <c r="G55" s="72" t="s">
        <v>92</v>
      </c>
    </row>
    <row r="56" spans="2:7" ht="30" x14ac:dyDescent="0.25">
      <c r="B56" s="83" t="s">
        <v>19</v>
      </c>
      <c r="C56" s="74" t="s">
        <v>29</v>
      </c>
      <c r="D56" s="301"/>
      <c r="E56" s="72" t="s">
        <v>85</v>
      </c>
      <c r="F56" s="72" t="s">
        <v>107</v>
      </c>
      <c r="G56" s="72" t="s">
        <v>92</v>
      </c>
    </row>
    <row r="57" spans="2:7" ht="30" x14ac:dyDescent="0.25">
      <c r="B57" s="84" t="s">
        <v>63</v>
      </c>
      <c r="C57" s="74" t="s">
        <v>29</v>
      </c>
      <c r="D57" s="301"/>
      <c r="E57" s="72" t="s">
        <v>85</v>
      </c>
      <c r="F57" s="72" t="s">
        <v>107</v>
      </c>
      <c r="G57" s="72" t="s">
        <v>92</v>
      </c>
    </row>
    <row r="58" spans="2:7" ht="30" x14ac:dyDescent="0.25">
      <c r="B58" s="84" t="s">
        <v>66</v>
      </c>
      <c r="C58" s="74" t="s">
        <v>29</v>
      </c>
      <c r="D58" s="301">
        <v>14</v>
      </c>
      <c r="E58" s="72" t="s">
        <v>85</v>
      </c>
      <c r="F58" s="72" t="s">
        <v>107</v>
      </c>
      <c r="G58" s="72" t="s">
        <v>92</v>
      </c>
    </row>
    <row r="59" spans="2:7" ht="30" x14ac:dyDescent="0.25">
      <c r="B59" s="78" t="s">
        <v>67</v>
      </c>
      <c r="C59" s="74" t="s">
        <v>29</v>
      </c>
      <c r="D59" s="301">
        <v>308</v>
      </c>
      <c r="E59" s="72" t="s">
        <v>85</v>
      </c>
      <c r="F59" s="72" t="s">
        <v>107</v>
      </c>
      <c r="G59" s="72" t="s">
        <v>92</v>
      </c>
    </row>
    <row r="60" spans="2:7" ht="30" x14ac:dyDescent="0.25">
      <c r="B60" s="79" t="s">
        <v>25</v>
      </c>
      <c r="C60" s="74" t="s">
        <v>29</v>
      </c>
      <c r="D60" s="301"/>
      <c r="E60" s="72" t="s">
        <v>85</v>
      </c>
      <c r="F60" s="72" t="s">
        <v>107</v>
      </c>
      <c r="G60" s="72" t="s">
        <v>92</v>
      </c>
    </row>
    <row r="61" spans="2:7" ht="30" x14ac:dyDescent="0.25">
      <c r="B61" s="78" t="s">
        <v>14</v>
      </c>
      <c r="C61" s="74" t="s">
        <v>29</v>
      </c>
      <c r="D61" s="301"/>
      <c r="E61" s="72" t="s">
        <v>85</v>
      </c>
      <c r="F61" s="72" t="s">
        <v>107</v>
      </c>
      <c r="G61" s="72" t="s">
        <v>92</v>
      </c>
    </row>
    <row r="62" spans="2:7" ht="30" x14ac:dyDescent="0.25">
      <c r="B62" s="80" t="s">
        <v>48</v>
      </c>
      <c r="C62" s="74" t="s">
        <v>34</v>
      </c>
      <c r="D62" s="301"/>
      <c r="E62" s="72" t="s">
        <v>85</v>
      </c>
      <c r="F62" s="72" t="s">
        <v>107</v>
      </c>
      <c r="G62" s="72" t="s">
        <v>92</v>
      </c>
    </row>
    <row r="63" spans="2:7" x14ac:dyDescent="0.25">
      <c r="B63" s="78" t="s">
        <v>0</v>
      </c>
      <c r="C63" s="74" t="s">
        <v>34</v>
      </c>
      <c r="D63" s="301">
        <v>4.12</v>
      </c>
      <c r="E63" s="72" t="s">
        <v>85</v>
      </c>
      <c r="F63" s="72" t="s">
        <v>107</v>
      </c>
      <c r="G63" s="72" t="s">
        <v>92</v>
      </c>
    </row>
    <row r="64" spans="2:7" x14ac:dyDescent="0.25">
      <c r="B64" s="78" t="s">
        <v>13</v>
      </c>
      <c r="C64" s="74" t="s">
        <v>34</v>
      </c>
      <c r="D64" s="301">
        <v>1.25</v>
      </c>
      <c r="E64" s="72" t="s">
        <v>85</v>
      </c>
      <c r="F64" s="72" t="s">
        <v>107</v>
      </c>
      <c r="G64" s="72" t="s">
        <v>92</v>
      </c>
    </row>
    <row r="65" spans="2:7" x14ac:dyDescent="0.25">
      <c r="B65" s="79" t="s">
        <v>19</v>
      </c>
      <c r="C65" s="74" t="s">
        <v>34</v>
      </c>
      <c r="D65" s="301"/>
      <c r="E65" s="72" t="s">
        <v>85</v>
      </c>
      <c r="F65" s="72" t="s">
        <v>107</v>
      </c>
      <c r="G65" s="72" t="s">
        <v>92</v>
      </c>
    </row>
    <row r="66" spans="2:7" x14ac:dyDescent="0.25">
      <c r="B66" s="84" t="s">
        <v>32</v>
      </c>
      <c r="C66" s="74" t="s">
        <v>34</v>
      </c>
      <c r="D66" s="301">
        <v>0.38</v>
      </c>
      <c r="E66" s="72" t="s">
        <v>85</v>
      </c>
      <c r="F66" s="72" t="s">
        <v>107</v>
      </c>
      <c r="G66" s="72" t="s">
        <v>92</v>
      </c>
    </row>
    <row r="67" spans="2:7" x14ac:dyDescent="0.25">
      <c r="B67" s="84" t="s">
        <v>33</v>
      </c>
      <c r="C67" s="74" t="s">
        <v>34</v>
      </c>
      <c r="D67" s="301">
        <v>1.44</v>
      </c>
      <c r="E67" s="72" t="s">
        <v>85</v>
      </c>
      <c r="F67" s="72" t="s">
        <v>107</v>
      </c>
      <c r="G67" s="72" t="s">
        <v>92</v>
      </c>
    </row>
    <row r="68" spans="2:7" ht="30" x14ac:dyDescent="0.25">
      <c r="B68" s="79" t="s">
        <v>24</v>
      </c>
      <c r="C68" s="74" t="s">
        <v>34</v>
      </c>
      <c r="D68" s="301">
        <v>1.4339999999999999</v>
      </c>
      <c r="E68" s="72" t="s">
        <v>85</v>
      </c>
      <c r="F68" s="72" t="s">
        <v>107</v>
      </c>
      <c r="G68" s="72" t="s">
        <v>92</v>
      </c>
    </row>
    <row r="69" spans="2:7" ht="30" x14ac:dyDescent="0.25">
      <c r="B69" s="79" t="s">
        <v>26</v>
      </c>
      <c r="C69" s="74" t="s">
        <v>34</v>
      </c>
      <c r="D69" s="301"/>
      <c r="E69" s="72" t="s">
        <v>85</v>
      </c>
      <c r="F69" s="72" t="s">
        <v>107</v>
      </c>
      <c r="G69" s="72" t="s">
        <v>92</v>
      </c>
    </row>
    <row r="70" spans="2:7" x14ac:dyDescent="0.25">
      <c r="B70" s="78" t="s">
        <v>14</v>
      </c>
      <c r="C70" s="74" t="s">
        <v>34</v>
      </c>
      <c r="D70" s="301"/>
      <c r="E70" s="72" t="s">
        <v>85</v>
      </c>
      <c r="F70" s="72" t="s">
        <v>107</v>
      </c>
      <c r="G70" s="72" t="s">
        <v>92</v>
      </c>
    </row>
    <row r="71" spans="2:7" ht="29.25" x14ac:dyDescent="0.25">
      <c r="B71" s="86" t="s">
        <v>87</v>
      </c>
      <c r="C71" s="87"/>
      <c r="D71" s="305">
        <v>8234.9019049402668</v>
      </c>
      <c r="E71" s="72" t="s">
        <v>85</v>
      </c>
      <c r="F71" s="72" t="s">
        <v>107</v>
      </c>
      <c r="G71" s="72" t="s">
        <v>92</v>
      </c>
    </row>
    <row r="72" spans="2:7" ht="60" x14ac:dyDescent="0.25">
      <c r="B72" s="85" t="s">
        <v>93</v>
      </c>
      <c r="C72" s="53" t="s">
        <v>38</v>
      </c>
      <c r="D72" s="306">
        <v>12405.6</v>
      </c>
      <c r="E72" s="72" t="s">
        <v>85</v>
      </c>
      <c r="F72" s="72" t="s">
        <v>107</v>
      </c>
      <c r="G72" s="72" t="s">
        <v>92</v>
      </c>
    </row>
    <row r="73" spans="2:7" x14ac:dyDescent="0.25">
      <c r="B73" s="85" t="s">
        <v>94</v>
      </c>
      <c r="C73" s="53" t="s">
        <v>8</v>
      </c>
      <c r="D73" s="306">
        <v>46275.4</v>
      </c>
      <c r="E73" s="72" t="s">
        <v>85</v>
      </c>
      <c r="F73" s="72" t="s">
        <v>107</v>
      </c>
      <c r="G73" s="72" t="s">
        <v>92</v>
      </c>
    </row>
    <row r="74" spans="2:7" ht="60" x14ac:dyDescent="0.25">
      <c r="B74" s="85" t="s">
        <v>95</v>
      </c>
      <c r="C74" s="53" t="s">
        <v>38</v>
      </c>
      <c r="D74" s="306">
        <v>20720.61</v>
      </c>
      <c r="E74" s="72" t="s">
        <v>85</v>
      </c>
      <c r="F74" s="72" t="s">
        <v>107</v>
      </c>
      <c r="G74" s="72" t="s">
        <v>92</v>
      </c>
    </row>
    <row r="75" spans="2:7" x14ac:dyDescent="0.25">
      <c r="B75" s="85" t="s">
        <v>96</v>
      </c>
      <c r="C75" s="53" t="s">
        <v>8</v>
      </c>
      <c r="D75" s="306">
        <v>46455</v>
      </c>
      <c r="E75" s="72" t="s">
        <v>85</v>
      </c>
      <c r="F75" s="72" t="s">
        <v>107</v>
      </c>
      <c r="G75" s="72" t="s">
        <v>92</v>
      </c>
    </row>
    <row r="76" spans="2:7" ht="42.75" x14ac:dyDescent="0.25">
      <c r="B76" s="92" t="s">
        <v>84</v>
      </c>
      <c r="C76" s="93"/>
      <c r="D76" s="305">
        <v>0</v>
      </c>
      <c r="E76" s="72" t="s">
        <v>85</v>
      </c>
      <c r="F76" s="72" t="s">
        <v>107</v>
      </c>
      <c r="G76" s="72" t="s">
        <v>97</v>
      </c>
    </row>
    <row r="77" spans="2:7" x14ac:dyDescent="0.25">
      <c r="B77" s="94" t="s">
        <v>12</v>
      </c>
      <c r="C77" s="71" t="s">
        <v>6</v>
      </c>
      <c r="D77" s="306">
        <v>13</v>
      </c>
      <c r="E77" s="72" t="s">
        <v>85</v>
      </c>
      <c r="F77" s="72" t="s">
        <v>107</v>
      </c>
      <c r="G77" s="72" t="s">
        <v>97</v>
      </c>
    </row>
    <row r="78" spans="2:7" x14ac:dyDescent="0.25">
      <c r="B78" s="75" t="s">
        <v>56</v>
      </c>
      <c r="C78" s="71" t="s">
        <v>6</v>
      </c>
      <c r="D78" s="306">
        <v>4478</v>
      </c>
      <c r="E78" s="72" t="s">
        <v>85</v>
      </c>
      <c r="F78" s="72" t="s">
        <v>107</v>
      </c>
      <c r="G78" s="72" t="s">
        <v>97</v>
      </c>
    </row>
    <row r="79" spans="2:7" x14ac:dyDescent="0.25">
      <c r="B79" s="75" t="s">
        <v>57</v>
      </c>
      <c r="C79" s="71" t="s">
        <v>6</v>
      </c>
      <c r="D79" s="306">
        <v>4478</v>
      </c>
      <c r="E79" s="72" t="s">
        <v>85</v>
      </c>
      <c r="F79" s="72" t="s">
        <v>107</v>
      </c>
      <c r="G79" s="72" t="s">
        <v>97</v>
      </c>
    </row>
    <row r="80" spans="2:7" x14ac:dyDescent="0.25">
      <c r="B80" s="76" t="s">
        <v>52</v>
      </c>
      <c r="C80" s="71" t="s">
        <v>6</v>
      </c>
      <c r="D80" s="306"/>
      <c r="E80" s="72" t="s">
        <v>85</v>
      </c>
      <c r="F80" s="72" t="s">
        <v>107</v>
      </c>
      <c r="G80" s="72" t="s">
        <v>97</v>
      </c>
    </row>
    <row r="81" spans="2:7" x14ac:dyDescent="0.25">
      <c r="B81" s="76" t="s">
        <v>53</v>
      </c>
      <c r="C81" s="71" t="s">
        <v>6</v>
      </c>
      <c r="D81" s="306"/>
      <c r="E81" s="72" t="s">
        <v>85</v>
      </c>
      <c r="F81" s="72" t="s">
        <v>107</v>
      </c>
      <c r="G81" s="72" t="s">
        <v>97</v>
      </c>
    </row>
    <row r="82" spans="2:7" x14ac:dyDescent="0.25">
      <c r="B82" s="75" t="s">
        <v>50</v>
      </c>
      <c r="C82" s="73" t="s">
        <v>8</v>
      </c>
      <c r="D82" s="306">
        <v>47538</v>
      </c>
      <c r="E82" s="72" t="s">
        <v>85</v>
      </c>
      <c r="F82" s="72" t="s">
        <v>107</v>
      </c>
      <c r="G82" s="72" t="s">
        <v>97</v>
      </c>
    </row>
    <row r="83" spans="2:7" x14ac:dyDescent="0.25">
      <c r="B83" s="75" t="s">
        <v>58</v>
      </c>
      <c r="C83" s="73" t="s">
        <v>8</v>
      </c>
      <c r="D83" s="306">
        <v>47538</v>
      </c>
      <c r="E83" s="72" t="s">
        <v>85</v>
      </c>
      <c r="F83" s="72" t="s">
        <v>107</v>
      </c>
      <c r="G83" s="72" t="s">
        <v>97</v>
      </c>
    </row>
    <row r="84" spans="2:7" x14ac:dyDescent="0.25">
      <c r="B84" s="77" t="s">
        <v>54</v>
      </c>
      <c r="C84" s="73" t="s">
        <v>8</v>
      </c>
      <c r="D84" s="306"/>
      <c r="E84" s="72" t="s">
        <v>85</v>
      </c>
      <c r="F84" s="72" t="s">
        <v>107</v>
      </c>
      <c r="G84" s="72" t="s">
        <v>97</v>
      </c>
    </row>
    <row r="85" spans="2:7" x14ac:dyDescent="0.25">
      <c r="B85" s="77" t="s">
        <v>55</v>
      </c>
      <c r="C85" s="73" t="s">
        <v>8</v>
      </c>
      <c r="D85" s="306"/>
      <c r="E85" s="72" t="s">
        <v>85</v>
      </c>
      <c r="F85" s="72" t="s">
        <v>107</v>
      </c>
      <c r="G85" s="72" t="s">
        <v>97</v>
      </c>
    </row>
    <row r="86" spans="2:7" x14ac:dyDescent="0.25">
      <c r="B86" s="75" t="s">
        <v>51</v>
      </c>
      <c r="C86" s="95" t="s">
        <v>9</v>
      </c>
      <c r="D86" s="306">
        <v>1.393</v>
      </c>
      <c r="E86" s="72" t="s">
        <v>85</v>
      </c>
      <c r="F86" s="72" t="s">
        <v>107</v>
      </c>
      <c r="G86" s="72" t="s">
        <v>97</v>
      </c>
    </row>
    <row r="87" spans="2:7" ht="57.75" x14ac:dyDescent="0.25">
      <c r="B87" s="81" t="s">
        <v>86</v>
      </c>
      <c r="C87" s="82"/>
      <c r="D87" s="305">
        <v>528.29200000000003</v>
      </c>
      <c r="E87" s="72" t="s">
        <v>85</v>
      </c>
      <c r="F87" s="72" t="s">
        <v>107</v>
      </c>
      <c r="G87" s="72" t="s">
        <v>97</v>
      </c>
    </row>
    <row r="88" spans="2:7" ht="30" x14ac:dyDescent="0.25">
      <c r="B88" s="80" t="s">
        <v>47</v>
      </c>
      <c r="C88" s="74" t="s">
        <v>29</v>
      </c>
      <c r="D88" s="306"/>
      <c r="E88" s="72" t="s">
        <v>85</v>
      </c>
      <c r="F88" s="72" t="s">
        <v>107</v>
      </c>
      <c r="G88" s="72" t="s">
        <v>97</v>
      </c>
    </row>
    <row r="89" spans="2:7" ht="30" x14ac:dyDescent="0.25">
      <c r="B89" s="78" t="s">
        <v>64</v>
      </c>
      <c r="C89" s="74" t="s">
        <v>29</v>
      </c>
      <c r="D89" s="306">
        <v>13</v>
      </c>
      <c r="E89" s="72" t="s">
        <v>85</v>
      </c>
      <c r="F89" s="72" t="s">
        <v>107</v>
      </c>
      <c r="G89" s="72" t="s">
        <v>97</v>
      </c>
    </row>
    <row r="90" spans="2:7" ht="30" x14ac:dyDescent="0.25">
      <c r="B90" s="78" t="s">
        <v>65</v>
      </c>
      <c r="C90" s="74" t="s">
        <v>29</v>
      </c>
      <c r="D90" s="306"/>
      <c r="E90" s="72" t="s">
        <v>85</v>
      </c>
      <c r="F90" s="72" t="s">
        <v>107</v>
      </c>
      <c r="G90" s="72" t="s">
        <v>97</v>
      </c>
    </row>
    <row r="91" spans="2:7" ht="30" x14ac:dyDescent="0.25">
      <c r="B91" s="83" t="s">
        <v>19</v>
      </c>
      <c r="C91" s="74" t="s">
        <v>29</v>
      </c>
      <c r="D91" s="306"/>
      <c r="E91" s="72" t="s">
        <v>85</v>
      </c>
      <c r="F91" s="72" t="s">
        <v>107</v>
      </c>
      <c r="G91" s="72" t="s">
        <v>97</v>
      </c>
    </row>
    <row r="92" spans="2:7" ht="30" x14ac:dyDescent="0.25">
      <c r="B92" s="84" t="s">
        <v>63</v>
      </c>
      <c r="C92" s="74" t="s">
        <v>29</v>
      </c>
      <c r="D92" s="306"/>
      <c r="E92" s="72" t="s">
        <v>85</v>
      </c>
      <c r="F92" s="72" t="s">
        <v>107</v>
      </c>
      <c r="G92" s="72" t="s">
        <v>97</v>
      </c>
    </row>
    <row r="93" spans="2:7" ht="30" x14ac:dyDescent="0.25">
      <c r="B93" s="84" t="s">
        <v>66</v>
      </c>
      <c r="C93" s="74" t="s">
        <v>29</v>
      </c>
      <c r="D93" s="306">
        <v>13</v>
      </c>
      <c r="E93" s="72" t="s">
        <v>85</v>
      </c>
      <c r="F93" s="72" t="s">
        <v>107</v>
      </c>
      <c r="G93" s="72" t="s">
        <v>97</v>
      </c>
    </row>
    <row r="94" spans="2:7" ht="30" x14ac:dyDescent="0.25">
      <c r="B94" s="78" t="s">
        <v>67</v>
      </c>
      <c r="C94" s="74" t="s">
        <v>29</v>
      </c>
      <c r="D94" s="306">
        <v>318</v>
      </c>
      <c r="E94" s="72" t="s">
        <v>85</v>
      </c>
      <c r="F94" s="72" t="s">
        <v>107</v>
      </c>
      <c r="G94" s="72" t="s">
        <v>97</v>
      </c>
    </row>
    <row r="95" spans="2:7" ht="30" x14ac:dyDescent="0.25">
      <c r="B95" s="79" t="s">
        <v>25</v>
      </c>
      <c r="C95" s="74" t="s">
        <v>29</v>
      </c>
      <c r="D95" s="306"/>
      <c r="E95" s="72" t="s">
        <v>85</v>
      </c>
      <c r="F95" s="72" t="s">
        <v>107</v>
      </c>
      <c r="G95" s="72" t="s">
        <v>97</v>
      </c>
    </row>
    <row r="96" spans="2:7" ht="30" x14ac:dyDescent="0.25">
      <c r="B96" s="78" t="s">
        <v>14</v>
      </c>
      <c r="C96" s="74" t="s">
        <v>29</v>
      </c>
      <c r="D96" s="306"/>
      <c r="E96" s="72" t="s">
        <v>85</v>
      </c>
      <c r="F96" s="72" t="s">
        <v>107</v>
      </c>
      <c r="G96" s="72" t="s">
        <v>97</v>
      </c>
    </row>
    <row r="97" spans="2:7" ht="30" x14ac:dyDescent="0.25">
      <c r="B97" s="80" t="s">
        <v>48</v>
      </c>
      <c r="C97" s="74" t="s">
        <v>34</v>
      </c>
      <c r="D97" s="306"/>
      <c r="E97" s="72" t="s">
        <v>85</v>
      </c>
      <c r="F97" s="72" t="s">
        <v>107</v>
      </c>
      <c r="G97" s="72" t="s">
        <v>97</v>
      </c>
    </row>
    <row r="98" spans="2:7" x14ac:dyDescent="0.25">
      <c r="B98" s="78" t="s">
        <v>0</v>
      </c>
      <c r="C98" s="74" t="s">
        <v>34</v>
      </c>
      <c r="D98" s="306">
        <v>4.12</v>
      </c>
      <c r="E98" s="72" t="s">
        <v>85</v>
      </c>
      <c r="F98" s="72" t="s">
        <v>107</v>
      </c>
      <c r="G98" s="72" t="s">
        <v>97</v>
      </c>
    </row>
    <row r="99" spans="2:7" x14ac:dyDescent="0.25">
      <c r="B99" s="78" t="s">
        <v>13</v>
      </c>
      <c r="C99" s="74" t="s">
        <v>34</v>
      </c>
      <c r="D99" s="306">
        <v>1.25</v>
      </c>
      <c r="E99" s="72" t="s">
        <v>85</v>
      </c>
      <c r="F99" s="72" t="s">
        <v>107</v>
      </c>
      <c r="G99" s="72" t="s">
        <v>97</v>
      </c>
    </row>
    <row r="100" spans="2:7" x14ac:dyDescent="0.25">
      <c r="B100" s="79" t="s">
        <v>19</v>
      </c>
      <c r="C100" s="74" t="s">
        <v>34</v>
      </c>
      <c r="D100" s="306"/>
      <c r="E100" s="72" t="s">
        <v>85</v>
      </c>
      <c r="F100" s="72" t="s">
        <v>107</v>
      </c>
      <c r="G100" s="72" t="s">
        <v>97</v>
      </c>
    </row>
    <row r="101" spans="2:7" x14ac:dyDescent="0.25">
      <c r="B101" s="84" t="s">
        <v>32</v>
      </c>
      <c r="C101" s="74" t="s">
        <v>34</v>
      </c>
      <c r="D101" s="306"/>
      <c r="E101" s="72" t="s">
        <v>85</v>
      </c>
      <c r="F101" s="72" t="s">
        <v>107</v>
      </c>
      <c r="G101" s="72" t="s">
        <v>97</v>
      </c>
    </row>
    <row r="102" spans="2:7" x14ac:dyDescent="0.25">
      <c r="B102" s="84" t="s">
        <v>33</v>
      </c>
      <c r="C102" s="74" t="s">
        <v>34</v>
      </c>
      <c r="D102" s="306">
        <v>1.44</v>
      </c>
      <c r="E102" s="72" t="s">
        <v>85</v>
      </c>
      <c r="F102" s="72" t="s">
        <v>107</v>
      </c>
      <c r="G102" s="72" t="s">
        <v>97</v>
      </c>
    </row>
    <row r="103" spans="2:7" ht="30" x14ac:dyDescent="0.25">
      <c r="B103" s="79" t="s">
        <v>24</v>
      </c>
      <c r="C103" s="74" t="s">
        <v>34</v>
      </c>
      <c r="D103" s="306">
        <v>1.4339999999999999</v>
      </c>
      <c r="E103" s="72" t="s">
        <v>85</v>
      </c>
      <c r="F103" s="72" t="s">
        <v>107</v>
      </c>
      <c r="G103" s="72" t="s">
        <v>97</v>
      </c>
    </row>
    <row r="104" spans="2:7" ht="30" x14ac:dyDescent="0.25">
      <c r="B104" s="79" t="s">
        <v>26</v>
      </c>
      <c r="C104" s="74" t="s">
        <v>34</v>
      </c>
      <c r="D104" s="306"/>
      <c r="E104" s="72" t="s">
        <v>85</v>
      </c>
      <c r="F104" s="72" t="s">
        <v>107</v>
      </c>
      <c r="G104" s="72" t="s">
        <v>97</v>
      </c>
    </row>
    <row r="105" spans="2:7" x14ac:dyDescent="0.25">
      <c r="B105" s="78" t="s">
        <v>14</v>
      </c>
      <c r="C105" s="74" t="s">
        <v>34</v>
      </c>
      <c r="D105" s="306"/>
      <c r="E105" s="72" t="s">
        <v>85</v>
      </c>
      <c r="F105" s="72" t="s">
        <v>107</v>
      </c>
      <c r="G105" s="72" t="s">
        <v>97</v>
      </c>
    </row>
    <row r="106" spans="2:7" ht="29.25" x14ac:dyDescent="0.25">
      <c r="B106" s="86" t="s">
        <v>87</v>
      </c>
      <c r="C106" s="87"/>
      <c r="D106" s="305">
        <v>7553.3294786411307</v>
      </c>
      <c r="E106" s="72" t="s">
        <v>85</v>
      </c>
      <c r="F106" s="72" t="s">
        <v>107</v>
      </c>
      <c r="G106" s="72" t="s">
        <v>97</v>
      </c>
    </row>
    <row r="107" spans="2:7" ht="60" x14ac:dyDescent="0.25">
      <c r="B107" s="85" t="s">
        <v>98</v>
      </c>
      <c r="C107" s="53" t="s">
        <v>38</v>
      </c>
      <c r="D107" s="306">
        <v>12195.51</v>
      </c>
      <c r="E107" s="72" t="s">
        <v>85</v>
      </c>
      <c r="F107" s="72" t="s">
        <v>107</v>
      </c>
      <c r="G107" s="72" t="s">
        <v>97</v>
      </c>
    </row>
    <row r="108" spans="2:7" x14ac:dyDescent="0.25">
      <c r="B108" s="85" t="s">
        <v>99</v>
      </c>
      <c r="C108" s="53" t="s">
        <v>8</v>
      </c>
      <c r="D108" s="306">
        <v>47538</v>
      </c>
      <c r="E108" s="72" t="s">
        <v>85</v>
      </c>
      <c r="F108" s="72" t="s">
        <v>107</v>
      </c>
      <c r="G108" s="72" t="s">
        <v>97</v>
      </c>
    </row>
    <row r="109" spans="2:7" ht="60" x14ac:dyDescent="0.25">
      <c r="B109" s="85" t="s">
        <v>100</v>
      </c>
      <c r="C109" s="53" t="s">
        <v>38</v>
      </c>
      <c r="D109" s="306">
        <v>20025.849999999999</v>
      </c>
      <c r="E109" s="72" t="s">
        <v>85</v>
      </c>
      <c r="F109" s="72" t="s">
        <v>107</v>
      </c>
      <c r="G109" s="72" t="s">
        <v>97</v>
      </c>
    </row>
    <row r="110" spans="2:7" x14ac:dyDescent="0.25">
      <c r="B110" s="85" t="s">
        <v>101</v>
      </c>
      <c r="C110" s="53" t="s">
        <v>8</v>
      </c>
      <c r="D110" s="306">
        <v>48204.800000000003</v>
      </c>
      <c r="E110" s="72" t="s">
        <v>85</v>
      </c>
      <c r="F110" s="72" t="s">
        <v>107</v>
      </c>
      <c r="G110" s="72" t="s">
        <v>97</v>
      </c>
    </row>
    <row r="111" spans="2:7" ht="42.75" x14ac:dyDescent="0.25">
      <c r="B111" s="92" t="s">
        <v>84</v>
      </c>
      <c r="C111" s="93"/>
      <c r="D111" s="305">
        <v>0</v>
      </c>
      <c r="E111" s="72" t="s">
        <v>85</v>
      </c>
      <c r="F111" s="72" t="s">
        <v>107</v>
      </c>
      <c r="G111" s="72" t="s">
        <v>102</v>
      </c>
    </row>
    <row r="112" spans="2:7" x14ac:dyDescent="0.25">
      <c r="B112" s="94" t="s">
        <v>12</v>
      </c>
      <c r="C112" s="71" t="s">
        <v>6</v>
      </c>
      <c r="D112" s="306">
        <v>12</v>
      </c>
      <c r="E112" s="72" t="s">
        <v>85</v>
      </c>
      <c r="F112" s="72" t="s">
        <v>107</v>
      </c>
      <c r="G112" s="72" t="s">
        <v>102</v>
      </c>
    </row>
    <row r="113" spans="2:7" x14ac:dyDescent="0.25">
      <c r="B113" s="75" t="s">
        <v>56</v>
      </c>
      <c r="C113" s="71" t="s">
        <v>6</v>
      </c>
      <c r="D113" s="306">
        <v>4140</v>
      </c>
      <c r="E113" s="72" t="s">
        <v>85</v>
      </c>
      <c r="F113" s="72" t="s">
        <v>107</v>
      </c>
      <c r="G113" s="72" t="s">
        <v>102</v>
      </c>
    </row>
    <row r="114" spans="2:7" x14ac:dyDescent="0.25">
      <c r="B114" s="75" t="s">
        <v>57</v>
      </c>
      <c r="C114" s="71" t="s">
        <v>6</v>
      </c>
      <c r="D114" s="306">
        <v>4140</v>
      </c>
      <c r="E114" s="72" t="s">
        <v>85</v>
      </c>
      <c r="F114" s="72" t="s">
        <v>107</v>
      </c>
      <c r="G114" s="72" t="s">
        <v>102</v>
      </c>
    </row>
    <row r="115" spans="2:7" x14ac:dyDescent="0.25">
      <c r="B115" s="76" t="s">
        <v>52</v>
      </c>
      <c r="C115" s="71" t="s">
        <v>6</v>
      </c>
      <c r="D115" s="306"/>
      <c r="E115" s="72" t="s">
        <v>85</v>
      </c>
      <c r="F115" s="72" t="s">
        <v>107</v>
      </c>
      <c r="G115" s="72" t="s">
        <v>102</v>
      </c>
    </row>
    <row r="116" spans="2:7" x14ac:dyDescent="0.25">
      <c r="B116" s="76" t="s">
        <v>53</v>
      </c>
      <c r="C116" s="71" t="s">
        <v>6</v>
      </c>
      <c r="D116" s="306"/>
      <c r="E116" s="72" t="s">
        <v>85</v>
      </c>
      <c r="F116" s="72" t="s">
        <v>107</v>
      </c>
      <c r="G116" s="72" t="s">
        <v>102</v>
      </c>
    </row>
    <row r="117" spans="2:7" x14ac:dyDescent="0.25">
      <c r="B117" s="75" t="s">
        <v>50</v>
      </c>
      <c r="C117" s="73" t="s">
        <v>8</v>
      </c>
      <c r="D117" s="306">
        <v>44979</v>
      </c>
      <c r="E117" s="72" t="s">
        <v>85</v>
      </c>
      <c r="F117" s="72" t="s">
        <v>107</v>
      </c>
      <c r="G117" s="72" t="s">
        <v>102</v>
      </c>
    </row>
    <row r="118" spans="2:7" x14ac:dyDescent="0.25">
      <c r="B118" s="75" t="s">
        <v>58</v>
      </c>
      <c r="C118" s="73" t="s">
        <v>8</v>
      </c>
      <c r="D118" s="306">
        <v>44979</v>
      </c>
      <c r="E118" s="72" t="s">
        <v>85</v>
      </c>
      <c r="F118" s="72" t="s">
        <v>107</v>
      </c>
      <c r="G118" s="72" t="s">
        <v>102</v>
      </c>
    </row>
    <row r="119" spans="2:7" x14ac:dyDescent="0.25">
      <c r="B119" s="77" t="s">
        <v>54</v>
      </c>
      <c r="C119" s="73" t="s">
        <v>8</v>
      </c>
      <c r="D119" s="306"/>
      <c r="E119" s="72" t="s">
        <v>85</v>
      </c>
      <c r="F119" s="72" t="s">
        <v>107</v>
      </c>
      <c r="G119" s="72" t="s">
        <v>102</v>
      </c>
    </row>
    <row r="120" spans="2:7" x14ac:dyDescent="0.25">
      <c r="B120" s="77" t="s">
        <v>55</v>
      </c>
      <c r="C120" s="73" t="s">
        <v>8</v>
      </c>
      <c r="D120" s="306"/>
      <c r="E120" s="72" t="s">
        <v>85</v>
      </c>
      <c r="F120" s="72" t="s">
        <v>107</v>
      </c>
      <c r="G120" s="72" t="s">
        <v>102</v>
      </c>
    </row>
    <row r="121" spans="2:7" x14ac:dyDescent="0.25">
      <c r="B121" s="75" t="s">
        <v>51</v>
      </c>
      <c r="C121" s="95" t="s">
        <v>9</v>
      </c>
      <c r="D121" s="306">
        <v>1.4311</v>
      </c>
      <c r="E121" s="72" t="s">
        <v>85</v>
      </c>
      <c r="F121" s="72" t="s">
        <v>107</v>
      </c>
      <c r="G121" s="72" t="s">
        <v>102</v>
      </c>
    </row>
    <row r="122" spans="2:7" ht="57.75" x14ac:dyDescent="0.25">
      <c r="B122" s="81" t="s">
        <v>86</v>
      </c>
      <c r="C122" s="82"/>
      <c r="D122" s="305">
        <v>508.39199999999994</v>
      </c>
      <c r="E122" s="72" t="s">
        <v>85</v>
      </c>
      <c r="F122" s="72" t="s">
        <v>107</v>
      </c>
      <c r="G122" s="72" t="s">
        <v>102</v>
      </c>
    </row>
    <row r="123" spans="2:7" ht="30" x14ac:dyDescent="0.25">
      <c r="B123" s="80" t="s">
        <v>47</v>
      </c>
      <c r="C123" s="74" t="s">
        <v>29</v>
      </c>
      <c r="D123" s="306"/>
      <c r="E123" s="72" t="s">
        <v>85</v>
      </c>
      <c r="F123" s="72" t="s">
        <v>107</v>
      </c>
      <c r="G123" s="72" t="s">
        <v>102</v>
      </c>
    </row>
    <row r="124" spans="2:7" ht="30" x14ac:dyDescent="0.25">
      <c r="B124" s="78" t="s">
        <v>64</v>
      </c>
      <c r="C124" s="74" t="s">
        <v>29</v>
      </c>
      <c r="D124" s="306">
        <v>12</v>
      </c>
      <c r="E124" s="72" t="s">
        <v>85</v>
      </c>
      <c r="F124" s="72" t="s">
        <v>107</v>
      </c>
      <c r="G124" s="72" t="s">
        <v>102</v>
      </c>
    </row>
    <row r="125" spans="2:7" ht="30" x14ac:dyDescent="0.25">
      <c r="B125" s="78" t="s">
        <v>65</v>
      </c>
      <c r="C125" s="74" t="s">
        <v>29</v>
      </c>
      <c r="D125" s="306"/>
      <c r="E125" s="72" t="s">
        <v>85</v>
      </c>
      <c r="F125" s="72" t="s">
        <v>107</v>
      </c>
      <c r="G125" s="72" t="s">
        <v>102</v>
      </c>
    </row>
    <row r="126" spans="2:7" ht="30" x14ac:dyDescent="0.25">
      <c r="B126" s="83" t="s">
        <v>19</v>
      </c>
      <c r="C126" s="74" t="s">
        <v>29</v>
      </c>
      <c r="D126" s="306"/>
      <c r="E126" s="72" t="s">
        <v>85</v>
      </c>
      <c r="F126" s="72" t="s">
        <v>107</v>
      </c>
      <c r="G126" s="72" t="s">
        <v>102</v>
      </c>
    </row>
    <row r="127" spans="2:7" ht="30" x14ac:dyDescent="0.25">
      <c r="B127" s="84" t="s">
        <v>63</v>
      </c>
      <c r="C127" s="74" t="s">
        <v>29</v>
      </c>
      <c r="D127" s="306"/>
      <c r="E127" s="72" t="s">
        <v>85</v>
      </c>
      <c r="F127" s="72" t="s">
        <v>107</v>
      </c>
      <c r="G127" s="72" t="s">
        <v>102</v>
      </c>
    </row>
    <row r="128" spans="2:7" ht="30" x14ac:dyDescent="0.25">
      <c r="B128" s="84" t="s">
        <v>66</v>
      </c>
      <c r="C128" s="74" t="s">
        <v>29</v>
      </c>
      <c r="D128" s="306">
        <v>12</v>
      </c>
      <c r="E128" s="72" t="s">
        <v>85</v>
      </c>
      <c r="F128" s="72" t="s">
        <v>107</v>
      </c>
      <c r="G128" s="72" t="s">
        <v>102</v>
      </c>
    </row>
    <row r="129" spans="2:7" ht="30" x14ac:dyDescent="0.25">
      <c r="B129" s="78" t="s">
        <v>67</v>
      </c>
      <c r="C129" s="74" t="s">
        <v>29</v>
      </c>
      <c r="D129" s="306">
        <v>308</v>
      </c>
      <c r="E129" s="72" t="s">
        <v>85</v>
      </c>
      <c r="F129" s="72" t="s">
        <v>107</v>
      </c>
      <c r="G129" s="72" t="s">
        <v>102</v>
      </c>
    </row>
    <row r="130" spans="2:7" ht="30" x14ac:dyDescent="0.25">
      <c r="B130" s="79" t="s">
        <v>25</v>
      </c>
      <c r="C130" s="74" t="s">
        <v>29</v>
      </c>
      <c r="D130" s="306"/>
      <c r="E130" s="72" t="s">
        <v>85</v>
      </c>
      <c r="F130" s="72" t="s">
        <v>107</v>
      </c>
      <c r="G130" s="72" t="s">
        <v>102</v>
      </c>
    </row>
    <row r="131" spans="2:7" ht="30" x14ac:dyDescent="0.25">
      <c r="B131" s="78" t="s">
        <v>14</v>
      </c>
      <c r="C131" s="74" t="s">
        <v>29</v>
      </c>
      <c r="D131" s="306"/>
      <c r="E131" s="72" t="s">
        <v>85</v>
      </c>
      <c r="F131" s="72" t="s">
        <v>107</v>
      </c>
      <c r="G131" s="72" t="s">
        <v>102</v>
      </c>
    </row>
    <row r="132" spans="2:7" ht="30" x14ac:dyDescent="0.25">
      <c r="B132" s="80" t="s">
        <v>48</v>
      </c>
      <c r="C132" s="74" t="s">
        <v>34</v>
      </c>
      <c r="D132" s="306"/>
      <c r="E132" s="72" t="s">
        <v>85</v>
      </c>
      <c r="F132" s="72" t="s">
        <v>107</v>
      </c>
      <c r="G132" s="72" t="s">
        <v>102</v>
      </c>
    </row>
    <row r="133" spans="2:7" x14ac:dyDescent="0.25">
      <c r="B133" s="78" t="s">
        <v>0</v>
      </c>
      <c r="C133" s="74" t="s">
        <v>34</v>
      </c>
      <c r="D133" s="306">
        <v>4.12</v>
      </c>
      <c r="E133" s="72" t="s">
        <v>85</v>
      </c>
      <c r="F133" s="72" t="s">
        <v>107</v>
      </c>
      <c r="G133" s="72" t="s">
        <v>102</v>
      </c>
    </row>
    <row r="134" spans="2:7" x14ac:dyDescent="0.25">
      <c r="B134" s="78" t="s">
        <v>13</v>
      </c>
      <c r="C134" s="74" t="s">
        <v>34</v>
      </c>
      <c r="D134" s="306">
        <v>1.25</v>
      </c>
      <c r="E134" s="72" t="s">
        <v>85</v>
      </c>
      <c r="F134" s="72" t="s">
        <v>107</v>
      </c>
      <c r="G134" s="72" t="s">
        <v>102</v>
      </c>
    </row>
    <row r="135" spans="2:7" x14ac:dyDescent="0.25">
      <c r="B135" s="79" t="s">
        <v>19</v>
      </c>
      <c r="C135" s="74" t="s">
        <v>34</v>
      </c>
      <c r="D135" s="306"/>
      <c r="E135" s="72" t="s">
        <v>85</v>
      </c>
      <c r="F135" s="72" t="s">
        <v>107</v>
      </c>
      <c r="G135" s="72" t="s">
        <v>102</v>
      </c>
    </row>
    <row r="136" spans="2:7" x14ac:dyDescent="0.25">
      <c r="B136" s="84" t="s">
        <v>32</v>
      </c>
      <c r="C136" s="74" t="s">
        <v>34</v>
      </c>
      <c r="D136" s="306"/>
      <c r="E136" s="72" t="s">
        <v>85</v>
      </c>
      <c r="F136" s="72" t="s">
        <v>107</v>
      </c>
      <c r="G136" s="72" t="s">
        <v>102</v>
      </c>
    </row>
    <row r="137" spans="2:7" x14ac:dyDescent="0.25">
      <c r="B137" s="84" t="s">
        <v>33</v>
      </c>
      <c r="C137" s="74" t="s">
        <v>34</v>
      </c>
      <c r="D137" s="306">
        <v>1.44</v>
      </c>
      <c r="E137" s="72" t="s">
        <v>85</v>
      </c>
      <c r="F137" s="72" t="s">
        <v>107</v>
      </c>
      <c r="G137" s="72" t="s">
        <v>102</v>
      </c>
    </row>
    <row r="138" spans="2:7" ht="30" x14ac:dyDescent="0.25">
      <c r="B138" s="79" t="s">
        <v>24</v>
      </c>
      <c r="C138" s="74" t="s">
        <v>34</v>
      </c>
      <c r="D138" s="306">
        <v>1.4339999999999999</v>
      </c>
      <c r="E138" s="72" t="s">
        <v>85</v>
      </c>
      <c r="F138" s="72" t="s">
        <v>107</v>
      </c>
      <c r="G138" s="72" t="s">
        <v>102</v>
      </c>
    </row>
    <row r="139" spans="2:7" ht="30" x14ac:dyDescent="0.25">
      <c r="B139" s="79" t="s">
        <v>26</v>
      </c>
      <c r="C139" s="74" t="s">
        <v>34</v>
      </c>
      <c r="D139" s="306"/>
      <c r="E139" s="72" t="s">
        <v>85</v>
      </c>
      <c r="F139" s="72" t="s">
        <v>107</v>
      </c>
      <c r="G139" s="72" t="s">
        <v>102</v>
      </c>
    </row>
    <row r="140" spans="2:7" x14ac:dyDescent="0.25">
      <c r="B140" s="78" t="s">
        <v>14</v>
      </c>
      <c r="C140" s="74" t="s">
        <v>34</v>
      </c>
      <c r="D140" s="306"/>
      <c r="E140" s="72" t="s">
        <v>85</v>
      </c>
      <c r="F140" s="72" t="s">
        <v>107</v>
      </c>
      <c r="G140" s="72" t="s">
        <v>102</v>
      </c>
    </row>
    <row r="141" spans="2:7" ht="29.25" x14ac:dyDescent="0.25">
      <c r="B141" s="86" t="s">
        <v>87</v>
      </c>
      <c r="C141" s="87"/>
      <c r="D141" s="305">
        <v>9210.1680068279293</v>
      </c>
      <c r="E141" s="72" t="s">
        <v>85</v>
      </c>
      <c r="F141" s="72" t="s">
        <v>107</v>
      </c>
      <c r="G141" s="72" t="s">
        <v>102</v>
      </c>
    </row>
    <row r="142" spans="2:7" ht="60" x14ac:dyDescent="0.25">
      <c r="B142" s="85" t="s">
        <v>103</v>
      </c>
      <c r="C142" s="53" t="s">
        <v>38</v>
      </c>
      <c r="D142" s="306">
        <v>8217.68</v>
      </c>
      <c r="E142" s="72" t="s">
        <v>85</v>
      </c>
      <c r="F142" s="72" t="s">
        <v>107</v>
      </c>
      <c r="G142" s="72" t="s">
        <v>102</v>
      </c>
    </row>
    <row r="143" spans="2:7" x14ac:dyDescent="0.25">
      <c r="B143" s="85" t="s">
        <v>104</v>
      </c>
      <c r="C143" s="53" t="s">
        <v>8</v>
      </c>
      <c r="D143" s="306">
        <v>44979</v>
      </c>
      <c r="E143" s="72" t="s">
        <v>85</v>
      </c>
      <c r="F143" s="72" t="s">
        <v>107</v>
      </c>
      <c r="G143" s="72" t="s">
        <v>102</v>
      </c>
    </row>
    <row r="144" spans="2:7" ht="60" x14ac:dyDescent="0.25">
      <c r="B144" s="85" t="s">
        <v>105</v>
      </c>
      <c r="C144" s="53" t="s">
        <v>38</v>
      </c>
      <c r="D144" s="306">
        <v>17160.38</v>
      </c>
      <c r="E144" s="72" t="s">
        <v>85</v>
      </c>
      <c r="F144" s="72" t="s">
        <v>107</v>
      </c>
      <c r="G144" s="72" t="s">
        <v>102</v>
      </c>
    </row>
    <row r="145" spans="2:7" x14ac:dyDescent="0.25">
      <c r="B145" s="85" t="s">
        <v>106</v>
      </c>
      <c r="C145" s="53" t="s">
        <v>8</v>
      </c>
      <c r="D145" s="306">
        <v>44288.7</v>
      </c>
      <c r="E145" s="72" t="s">
        <v>85</v>
      </c>
      <c r="F145" s="72" t="s">
        <v>107</v>
      </c>
      <c r="G145" s="72" t="s">
        <v>102</v>
      </c>
    </row>
    <row r="146" spans="2:7" ht="42.75" x14ac:dyDescent="0.25">
      <c r="B146" s="92" t="s">
        <v>84</v>
      </c>
      <c r="C146" s="93"/>
      <c r="D146" s="305">
        <v>-100.75392000000382</v>
      </c>
      <c r="E146" s="72" t="s">
        <v>85</v>
      </c>
      <c r="F146" s="72" t="s">
        <v>107</v>
      </c>
      <c r="G146" s="72" t="s">
        <v>125</v>
      </c>
    </row>
    <row r="147" spans="2:7" x14ac:dyDescent="0.25">
      <c r="B147" s="94" t="s">
        <v>12</v>
      </c>
      <c r="C147" s="71" t="s">
        <v>6</v>
      </c>
      <c r="D147" s="306">
        <v>13</v>
      </c>
      <c r="E147" s="72" t="s">
        <v>85</v>
      </c>
      <c r="F147" s="72" t="s">
        <v>107</v>
      </c>
      <c r="G147" s="72" t="s">
        <v>125</v>
      </c>
    </row>
    <row r="148" spans="2:7" x14ac:dyDescent="0.25">
      <c r="B148" s="75" t="s">
        <v>56</v>
      </c>
      <c r="C148" s="71" t="s">
        <v>6</v>
      </c>
      <c r="D148" s="306">
        <v>4364</v>
      </c>
      <c r="E148" s="72" t="s">
        <v>85</v>
      </c>
      <c r="F148" s="72" t="s">
        <v>107</v>
      </c>
      <c r="G148" s="72" t="s">
        <v>125</v>
      </c>
    </row>
    <row r="149" spans="2:7" x14ac:dyDescent="0.25">
      <c r="B149" s="75" t="s">
        <v>57</v>
      </c>
      <c r="C149" s="71" t="s">
        <v>6</v>
      </c>
      <c r="D149" s="306">
        <v>4357</v>
      </c>
      <c r="E149" s="72" t="s">
        <v>85</v>
      </c>
      <c r="F149" s="72" t="s">
        <v>107</v>
      </c>
      <c r="G149" s="72" t="s">
        <v>125</v>
      </c>
    </row>
    <row r="150" spans="2:7" x14ac:dyDescent="0.25">
      <c r="B150" s="76" t="s">
        <v>52</v>
      </c>
      <c r="C150" s="71" t="s">
        <v>6</v>
      </c>
      <c r="D150" s="306"/>
      <c r="E150" s="72" t="s">
        <v>85</v>
      </c>
      <c r="F150" s="72" t="s">
        <v>107</v>
      </c>
      <c r="G150" s="72" t="s">
        <v>125</v>
      </c>
    </row>
    <row r="151" spans="2:7" x14ac:dyDescent="0.25">
      <c r="B151" s="76" t="s">
        <v>53</v>
      </c>
      <c r="C151" s="71" t="s">
        <v>6</v>
      </c>
      <c r="D151" s="306">
        <v>7</v>
      </c>
      <c r="E151" s="72" t="s">
        <v>85</v>
      </c>
      <c r="F151" s="72" t="s">
        <v>107</v>
      </c>
      <c r="G151" s="72" t="s">
        <v>125</v>
      </c>
    </row>
    <row r="152" spans="2:7" x14ac:dyDescent="0.25">
      <c r="B152" s="75" t="s">
        <v>50</v>
      </c>
      <c r="C152" s="73" t="s">
        <v>8</v>
      </c>
      <c r="D152" s="306">
        <v>47389</v>
      </c>
      <c r="E152" s="72" t="s">
        <v>85</v>
      </c>
      <c r="F152" s="72" t="s">
        <v>107</v>
      </c>
      <c r="G152" s="72" t="s">
        <v>125</v>
      </c>
    </row>
    <row r="153" spans="2:7" x14ac:dyDescent="0.25">
      <c r="B153" s="75" t="s">
        <v>58</v>
      </c>
      <c r="C153" s="73" t="s">
        <v>8</v>
      </c>
      <c r="D153" s="306">
        <v>47312.2</v>
      </c>
      <c r="E153" s="72" t="s">
        <v>85</v>
      </c>
      <c r="F153" s="72" t="s">
        <v>107</v>
      </c>
      <c r="G153" s="72" t="s">
        <v>125</v>
      </c>
    </row>
    <row r="154" spans="2:7" x14ac:dyDescent="0.25">
      <c r="B154" s="77" t="s">
        <v>54</v>
      </c>
      <c r="C154" s="73" t="s">
        <v>8</v>
      </c>
      <c r="D154" s="306"/>
      <c r="E154" s="72" t="s">
        <v>85</v>
      </c>
      <c r="F154" s="72" t="s">
        <v>107</v>
      </c>
      <c r="G154" s="72" t="s">
        <v>125</v>
      </c>
    </row>
    <row r="155" spans="2:7" x14ac:dyDescent="0.25">
      <c r="B155" s="77" t="s">
        <v>55</v>
      </c>
      <c r="C155" s="73" t="s">
        <v>8</v>
      </c>
      <c r="D155" s="306">
        <v>76.8</v>
      </c>
      <c r="E155" s="72" t="s">
        <v>85</v>
      </c>
      <c r="F155" s="72" t="s">
        <v>107</v>
      </c>
      <c r="G155" s="72" t="s">
        <v>125</v>
      </c>
    </row>
    <row r="156" spans="2:7" x14ac:dyDescent="0.25">
      <c r="B156" s="75" t="s">
        <v>51</v>
      </c>
      <c r="C156" s="95" t="s">
        <v>9</v>
      </c>
      <c r="D156" s="306">
        <v>1.3119000000000001</v>
      </c>
      <c r="E156" s="72" t="s">
        <v>85</v>
      </c>
      <c r="F156" s="72" t="s">
        <v>107</v>
      </c>
      <c r="G156" s="72" t="s">
        <v>125</v>
      </c>
    </row>
    <row r="157" spans="2:7" ht="57.75" x14ac:dyDescent="0.25">
      <c r="B157" s="81" t="s">
        <v>86</v>
      </c>
      <c r="C157" s="82"/>
      <c r="D157" s="305">
        <v>536.89599999999996</v>
      </c>
      <c r="E157" s="72" t="s">
        <v>85</v>
      </c>
      <c r="F157" s="72" t="s">
        <v>107</v>
      </c>
      <c r="G157" s="72" t="s">
        <v>125</v>
      </c>
    </row>
    <row r="158" spans="2:7" ht="30" x14ac:dyDescent="0.25">
      <c r="B158" s="80" t="s">
        <v>47</v>
      </c>
      <c r="C158" s="74" t="s">
        <v>29</v>
      </c>
      <c r="D158" s="306"/>
      <c r="E158" s="72" t="s">
        <v>85</v>
      </c>
      <c r="F158" s="72" t="s">
        <v>107</v>
      </c>
      <c r="G158" s="72" t="s">
        <v>125</v>
      </c>
    </row>
    <row r="159" spans="2:7" ht="30" x14ac:dyDescent="0.25">
      <c r="B159" s="78" t="s">
        <v>64</v>
      </c>
      <c r="C159" s="74" t="s">
        <v>29</v>
      </c>
      <c r="D159" s="306">
        <v>13</v>
      </c>
      <c r="E159" s="72" t="s">
        <v>85</v>
      </c>
      <c r="F159" s="72" t="s">
        <v>107</v>
      </c>
      <c r="G159" s="72" t="s">
        <v>125</v>
      </c>
    </row>
    <row r="160" spans="2:7" ht="30" x14ac:dyDescent="0.25">
      <c r="B160" s="78" t="s">
        <v>65</v>
      </c>
      <c r="C160" s="74" t="s">
        <v>29</v>
      </c>
      <c r="D160" s="306"/>
      <c r="E160" s="72" t="s">
        <v>85</v>
      </c>
      <c r="F160" s="72" t="s">
        <v>107</v>
      </c>
      <c r="G160" s="72" t="s">
        <v>125</v>
      </c>
    </row>
    <row r="161" spans="2:7" ht="30" x14ac:dyDescent="0.25">
      <c r="B161" s="83" t="s">
        <v>19</v>
      </c>
      <c r="C161" s="74" t="s">
        <v>29</v>
      </c>
      <c r="D161" s="306"/>
      <c r="E161" s="72" t="s">
        <v>85</v>
      </c>
      <c r="F161" s="72" t="s">
        <v>107</v>
      </c>
      <c r="G161" s="72" t="s">
        <v>125</v>
      </c>
    </row>
    <row r="162" spans="2:7" ht="30" x14ac:dyDescent="0.25">
      <c r="B162" s="84" t="s">
        <v>63</v>
      </c>
      <c r="C162" s="74" t="s">
        <v>29</v>
      </c>
      <c r="D162" s="306"/>
      <c r="E162" s="72" t="s">
        <v>85</v>
      </c>
      <c r="F162" s="72" t="s">
        <v>107</v>
      </c>
      <c r="G162" s="72" t="s">
        <v>125</v>
      </c>
    </row>
    <row r="163" spans="2:7" ht="30" x14ac:dyDescent="0.25">
      <c r="B163" s="84" t="s">
        <v>66</v>
      </c>
      <c r="C163" s="74" t="s">
        <v>29</v>
      </c>
      <c r="D163" s="306">
        <v>13</v>
      </c>
      <c r="E163" s="72" t="s">
        <v>85</v>
      </c>
      <c r="F163" s="72" t="s">
        <v>107</v>
      </c>
      <c r="G163" s="72" t="s">
        <v>125</v>
      </c>
    </row>
    <row r="164" spans="2:7" ht="30" x14ac:dyDescent="0.25">
      <c r="B164" s="78" t="s">
        <v>67</v>
      </c>
      <c r="C164" s="74" t="s">
        <v>29</v>
      </c>
      <c r="D164" s="306">
        <v>324</v>
      </c>
      <c r="E164" s="72" t="s">
        <v>85</v>
      </c>
      <c r="F164" s="72" t="s">
        <v>107</v>
      </c>
      <c r="G164" s="72" t="s">
        <v>125</v>
      </c>
    </row>
    <row r="165" spans="2:7" ht="30" x14ac:dyDescent="0.25">
      <c r="B165" s="79" t="s">
        <v>25</v>
      </c>
      <c r="C165" s="74" t="s">
        <v>29</v>
      </c>
      <c r="D165" s="306"/>
      <c r="E165" s="72" t="s">
        <v>85</v>
      </c>
      <c r="F165" s="72" t="s">
        <v>107</v>
      </c>
      <c r="G165" s="72" t="s">
        <v>125</v>
      </c>
    </row>
    <row r="166" spans="2:7" ht="30" x14ac:dyDescent="0.25">
      <c r="B166" s="78" t="s">
        <v>14</v>
      </c>
      <c r="C166" s="74" t="s">
        <v>29</v>
      </c>
      <c r="D166" s="306"/>
      <c r="E166" s="72" t="s">
        <v>85</v>
      </c>
      <c r="F166" s="72" t="s">
        <v>107</v>
      </c>
      <c r="G166" s="72" t="s">
        <v>125</v>
      </c>
    </row>
    <row r="167" spans="2:7" ht="30" x14ac:dyDescent="0.25">
      <c r="B167" s="80" t="s">
        <v>48</v>
      </c>
      <c r="C167" s="74" t="s">
        <v>34</v>
      </c>
      <c r="D167" s="306"/>
      <c r="E167" s="72" t="s">
        <v>85</v>
      </c>
      <c r="F167" s="72" t="s">
        <v>107</v>
      </c>
      <c r="G167" s="72" t="s">
        <v>125</v>
      </c>
    </row>
    <row r="168" spans="2:7" x14ac:dyDescent="0.25">
      <c r="B168" s="78" t="s">
        <v>0</v>
      </c>
      <c r="C168" s="74" t="s">
        <v>34</v>
      </c>
      <c r="D168" s="306">
        <v>4.12</v>
      </c>
      <c r="E168" s="72" t="s">
        <v>85</v>
      </c>
      <c r="F168" s="72" t="s">
        <v>107</v>
      </c>
      <c r="G168" s="72" t="s">
        <v>125</v>
      </c>
    </row>
    <row r="169" spans="2:7" x14ac:dyDescent="0.25">
      <c r="B169" s="78" t="s">
        <v>13</v>
      </c>
      <c r="C169" s="74" t="s">
        <v>34</v>
      </c>
      <c r="D169" s="306">
        <v>1.25</v>
      </c>
      <c r="E169" s="72" t="s">
        <v>85</v>
      </c>
      <c r="F169" s="72" t="s">
        <v>107</v>
      </c>
      <c r="G169" s="72" t="s">
        <v>125</v>
      </c>
    </row>
    <row r="170" spans="2:7" x14ac:dyDescent="0.25">
      <c r="B170" s="79" t="s">
        <v>19</v>
      </c>
      <c r="C170" s="74" t="s">
        <v>34</v>
      </c>
      <c r="D170" s="306"/>
      <c r="E170" s="72" t="s">
        <v>85</v>
      </c>
      <c r="F170" s="72" t="s">
        <v>107</v>
      </c>
      <c r="G170" s="72" t="s">
        <v>125</v>
      </c>
    </row>
    <row r="171" spans="2:7" x14ac:dyDescent="0.25">
      <c r="B171" s="84" t="s">
        <v>32</v>
      </c>
      <c r="C171" s="74" t="s">
        <v>34</v>
      </c>
      <c r="D171" s="306"/>
      <c r="E171" s="72" t="s">
        <v>85</v>
      </c>
      <c r="F171" s="72" t="s">
        <v>107</v>
      </c>
      <c r="G171" s="72" t="s">
        <v>125</v>
      </c>
    </row>
    <row r="172" spans="2:7" x14ac:dyDescent="0.25">
      <c r="B172" s="84" t="s">
        <v>33</v>
      </c>
      <c r="C172" s="74" t="s">
        <v>34</v>
      </c>
      <c r="D172" s="306">
        <v>1.44</v>
      </c>
      <c r="E172" s="72" t="s">
        <v>85</v>
      </c>
      <c r="F172" s="72" t="s">
        <v>107</v>
      </c>
      <c r="G172" s="72" t="s">
        <v>125</v>
      </c>
    </row>
    <row r="173" spans="2:7" ht="30" x14ac:dyDescent="0.25">
      <c r="B173" s="79" t="s">
        <v>24</v>
      </c>
      <c r="C173" s="74" t="s">
        <v>34</v>
      </c>
      <c r="D173" s="306">
        <v>1.4339999999999999</v>
      </c>
      <c r="E173" s="72" t="s">
        <v>85</v>
      </c>
      <c r="F173" s="72" t="s">
        <v>107</v>
      </c>
      <c r="G173" s="72" t="s">
        <v>125</v>
      </c>
    </row>
    <row r="174" spans="2:7" ht="30" x14ac:dyDescent="0.25">
      <c r="B174" s="79" t="s">
        <v>26</v>
      </c>
      <c r="C174" s="74" t="s">
        <v>34</v>
      </c>
      <c r="D174" s="306"/>
      <c r="E174" s="72" t="s">
        <v>85</v>
      </c>
      <c r="F174" s="72" t="s">
        <v>107</v>
      </c>
      <c r="G174" s="72" t="s">
        <v>125</v>
      </c>
    </row>
    <row r="175" spans="2:7" x14ac:dyDescent="0.25">
      <c r="B175" s="78" t="s">
        <v>14</v>
      </c>
      <c r="C175" s="74" t="s">
        <v>34</v>
      </c>
      <c r="D175" s="306"/>
      <c r="E175" s="72" t="s">
        <v>85</v>
      </c>
      <c r="F175" s="72" t="s">
        <v>107</v>
      </c>
      <c r="G175" s="72" t="s">
        <v>125</v>
      </c>
    </row>
    <row r="176" spans="2:7" ht="29.25" x14ac:dyDescent="0.25">
      <c r="B176" s="86" t="s">
        <v>87</v>
      </c>
      <c r="C176" s="87"/>
      <c r="D176" s="305">
        <v>6796.8686804258386</v>
      </c>
      <c r="E176" s="72" t="s">
        <v>85</v>
      </c>
      <c r="F176" s="72" t="s">
        <v>107</v>
      </c>
      <c r="G176" s="72" t="s">
        <v>125</v>
      </c>
    </row>
    <row r="177" spans="2:7" ht="60" x14ac:dyDescent="0.25">
      <c r="B177" s="85" t="s">
        <v>126</v>
      </c>
      <c r="C177" s="53" t="s">
        <v>38</v>
      </c>
      <c r="D177" s="306">
        <v>10670.09</v>
      </c>
      <c r="E177" s="72" t="s">
        <v>85</v>
      </c>
      <c r="F177" s="72" t="s">
        <v>107</v>
      </c>
      <c r="G177" s="72" t="s">
        <v>125</v>
      </c>
    </row>
    <row r="178" spans="2:7" x14ac:dyDescent="0.25">
      <c r="B178" s="85" t="s">
        <v>127</v>
      </c>
      <c r="C178" s="53" t="s">
        <v>8</v>
      </c>
      <c r="D178" s="306">
        <v>47312.2</v>
      </c>
      <c r="E178" s="72" t="s">
        <v>85</v>
      </c>
      <c r="F178" s="72" t="s">
        <v>107</v>
      </c>
      <c r="G178" s="72" t="s">
        <v>125</v>
      </c>
    </row>
    <row r="179" spans="2:7" ht="60" x14ac:dyDescent="0.25">
      <c r="B179" s="85" t="s">
        <v>128</v>
      </c>
      <c r="C179" s="53" t="s">
        <v>38</v>
      </c>
      <c r="D179" s="306">
        <v>17630.36</v>
      </c>
      <c r="E179" s="72" t="s">
        <v>85</v>
      </c>
      <c r="F179" s="72" t="s">
        <v>107</v>
      </c>
      <c r="G179" s="72" t="s">
        <v>125</v>
      </c>
    </row>
    <row r="180" spans="2:7" x14ac:dyDescent="0.25">
      <c r="B180" s="85" t="s">
        <v>129</v>
      </c>
      <c r="C180" s="53" t="s">
        <v>8</v>
      </c>
      <c r="D180" s="306">
        <v>47754.8</v>
      </c>
      <c r="E180" s="72" t="s">
        <v>85</v>
      </c>
      <c r="F180" s="72" t="s">
        <v>107</v>
      </c>
      <c r="G180" s="72" t="s">
        <v>125</v>
      </c>
    </row>
    <row r="181" spans="2:7" ht="42.75" x14ac:dyDescent="0.25">
      <c r="B181" s="92" t="s">
        <v>84</v>
      </c>
      <c r="C181" s="93"/>
      <c r="D181" s="305">
        <v>-12.973240000003853</v>
      </c>
      <c r="E181" s="72" t="s">
        <v>85</v>
      </c>
      <c r="F181" s="72" t="s">
        <v>107</v>
      </c>
      <c r="G181" s="72" t="s">
        <v>130</v>
      </c>
    </row>
    <row r="182" spans="2:7" x14ac:dyDescent="0.25">
      <c r="B182" s="94" t="s">
        <v>12</v>
      </c>
      <c r="C182" s="71" t="s">
        <v>6</v>
      </c>
      <c r="D182" s="306">
        <v>12</v>
      </c>
      <c r="E182" s="72" t="s">
        <v>85</v>
      </c>
      <c r="F182" s="72" t="s">
        <v>107</v>
      </c>
      <c r="G182" s="72" t="s">
        <v>130</v>
      </c>
    </row>
    <row r="183" spans="2:7" x14ac:dyDescent="0.25">
      <c r="B183" s="75" t="s">
        <v>56</v>
      </c>
      <c r="C183" s="71" t="s">
        <v>6</v>
      </c>
      <c r="D183" s="306">
        <v>4322</v>
      </c>
      <c r="E183" s="72" t="s">
        <v>85</v>
      </c>
      <c r="F183" s="72" t="s">
        <v>107</v>
      </c>
      <c r="G183" s="72" t="s">
        <v>130</v>
      </c>
    </row>
    <row r="184" spans="2:7" x14ac:dyDescent="0.25">
      <c r="B184" s="75" t="s">
        <v>57</v>
      </c>
      <c r="C184" s="71" t="s">
        <v>6</v>
      </c>
      <c r="D184" s="306">
        <v>4321</v>
      </c>
      <c r="E184" s="72" t="s">
        <v>85</v>
      </c>
      <c r="F184" s="72" t="s">
        <v>107</v>
      </c>
      <c r="G184" s="72" t="s">
        <v>130</v>
      </c>
    </row>
    <row r="185" spans="2:7" x14ac:dyDescent="0.25">
      <c r="B185" s="76" t="s">
        <v>52</v>
      </c>
      <c r="C185" s="71" t="s">
        <v>6</v>
      </c>
      <c r="D185" s="306"/>
      <c r="E185" s="72" t="s">
        <v>85</v>
      </c>
      <c r="F185" s="72" t="s">
        <v>107</v>
      </c>
      <c r="G185" s="72" t="s">
        <v>130</v>
      </c>
    </row>
    <row r="186" spans="2:7" x14ac:dyDescent="0.25">
      <c r="B186" s="76" t="s">
        <v>53</v>
      </c>
      <c r="C186" s="71" t="s">
        <v>6</v>
      </c>
      <c r="D186" s="306">
        <v>1</v>
      </c>
      <c r="E186" s="72" t="s">
        <v>85</v>
      </c>
      <c r="F186" s="72" t="s">
        <v>107</v>
      </c>
      <c r="G186" s="72" t="s">
        <v>130</v>
      </c>
    </row>
    <row r="187" spans="2:7" x14ac:dyDescent="0.25">
      <c r="B187" s="75" t="s">
        <v>50</v>
      </c>
      <c r="C187" s="73" t="s">
        <v>8</v>
      </c>
      <c r="D187" s="306">
        <v>47075.9</v>
      </c>
      <c r="E187" s="72" t="s">
        <v>85</v>
      </c>
      <c r="F187" s="72" t="s">
        <v>107</v>
      </c>
      <c r="G187" s="72" t="s">
        <v>130</v>
      </c>
    </row>
    <row r="188" spans="2:7" x14ac:dyDescent="0.25">
      <c r="B188" s="75" t="s">
        <v>58</v>
      </c>
      <c r="C188" s="73" t="s">
        <v>8</v>
      </c>
      <c r="D188" s="306">
        <v>47066.1</v>
      </c>
      <c r="E188" s="72" t="s">
        <v>85</v>
      </c>
      <c r="F188" s="72" t="s">
        <v>107</v>
      </c>
      <c r="G188" s="72" t="s">
        <v>130</v>
      </c>
    </row>
    <row r="189" spans="2:7" x14ac:dyDescent="0.25">
      <c r="B189" s="77" t="s">
        <v>54</v>
      </c>
      <c r="C189" s="73" t="s">
        <v>8</v>
      </c>
      <c r="D189" s="306"/>
      <c r="E189" s="72" t="s">
        <v>85</v>
      </c>
      <c r="F189" s="72" t="s">
        <v>107</v>
      </c>
      <c r="G189" s="72" t="s">
        <v>130</v>
      </c>
    </row>
    <row r="190" spans="2:7" x14ac:dyDescent="0.25">
      <c r="B190" s="77" t="s">
        <v>55</v>
      </c>
      <c r="C190" s="73" t="s">
        <v>8</v>
      </c>
      <c r="D190" s="306">
        <v>9.8000000000000007</v>
      </c>
      <c r="E190" s="72" t="s">
        <v>85</v>
      </c>
      <c r="F190" s="72" t="s">
        <v>107</v>
      </c>
      <c r="G190" s="72" t="s">
        <v>130</v>
      </c>
    </row>
    <row r="191" spans="2:7" x14ac:dyDescent="0.25">
      <c r="B191" s="75" t="s">
        <v>51</v>
      </c>
      <c r="C191" s="95" t="s">
        <v>9</v>
      </c>
      <c r="D191" s="306">
        <v>1.3238000000000001</v>
      </c>
      <c r="E191" s="72" t="s">
        <v>85</v>
      </c>
      <c r="F191" s="72" t="s">
        <v>107</v>
      </c>
      <c r="G191" s="72" t="s">
        <v>130</v>
      </c>
    </row>
    <row r="192" spans="2:7" ht="57.75" x14ac:dyDescent="0.25">
      <c r="B192" s="81" t="s">
        <v>86</v>
      </c>
      <c r="C192" s="307"/>
      <c r="D192" s="305">
        <v>530.50799999999992</v>
      </c>
      <c r="E192" s="72" t="s">
        <v>85</v>
      </c>
      <c r="F192" s="72" t="s">
        <v>107</v>
      </c>
      <c r="G192" s="72" t="s">
        <v>130</v>
      </c>
    </row>
    <row r="193" spans="2:7" ht="30" x14ac:dyDescent="0.25">
      <c r="B193" s="308" t="s">
        <v>47</v>
      </c>
      <c r="C193" s="309" t="s">
        <v>29</v>
      </c>
      <c r="D193" s="306"/>
      <c r="E193" s="72" t="s">
        <v>85</v>
      </c>
      <c r="F193" s="72" t="s">
        <v>107</v>
      </c>
      <c r="G193" s="72" t="s">
        <v>130</v>
      </c>
    </row>
    <row r="194" spans="2:7" ht="30" x14ac:dyDescent="0.25">
      <c r="B194" s="310" t="s">
        <v>64</v>
      </c>
      <c r="C194" s="309" t="s">
        <v>29</v>
      </c>
      <c r="D194" s="306">
        <v>12</v>
      </c>
      <c r="E194" s="72" t="s">
        <v>85</v>
      </c>
      <c r="F194" s="72" t="s">
        <v>107</v>
      </c>
      <c r="G194" s="72" t="s">
        <v>130</v>
      </c>
    </row>
    <row r="195" spans="2:7" ht="30" x14ac:dyDescent="0.25">
      <c r="B195" s="310" t="s">
        <v>65</v>
      </c>
      <c r="C195" s="309" t="s">
        <v>29</v>
      </c>
      <c r="D195" s="306"/>
      <c r="E195" s="72" t="s">
        <v>85</v>
      </c>
      <c r="F195" s="72" t="s">
        <v>107</v>
      </c>
      <c r="G195" s="72" t="s">
        <v>130</v>
      </c>
    </row>
    <row r="196" spans="2:7" ht="30" x14ac:dyDescent="0.25">
      <c r="B196" s="311" t="s">
        <v>19</v>
      </c>
      <c r="C196" s="309" t="s">
        <v>29</v>
      </c>
      <c r="D196" s="306"/>
      <c r="E196" s="72" t="s">
        <v>85</v>
      </c>
      <c r="F196" s="72" t="s">
        <v>107</v>
      </c>
      <c r="G196" s="72" t="s">
        <v>130</v>
      </c>
    </row>
    <row r="197" spans="2:7" ht="30" x14ac:dyDescent="0.25">
      <c r="B197" s="312" t="s">
        <v>63</v>
      </c>
      <c r="C197" s="309" t="s">
        <v>29</v>
      </c>
      <c r="D197" s="306"/>
      <c r="E197" s="72" t="s">
        <v>85</v>
      </c>
      <c r="F197" s="72" t="s">
        <v>107</v>
      </c>
      <c r="G197" s="72" t="s">
        <v>130</v>
      </c>
    </row>
    <row r="198" spans="2:7" ht="30" x14ac:dyDescent="0.25">
      <c r="B198" s="312" t="s">
        <v>66</v>
      </c>
      <c r="C198" s="309" t="s">
        <v>29</v>
      </c>
      <c r="D198" s="306">
        <v>12</v>
      </c>
      <c r="E198" s="72" t="s">
        <v>85</v>
      </c>
      <c r="F198" s="72" t="s">
        <v>107</v>
      </c>
      <c r="G198" s="72" t="s">
        <v>130</v>
      </c>
    </row>
    <row r="199" spans="2:7" ht="30" x14ac:dyDescent="0.25">
      <c r="B199" s="310" t="s">
        <v>67</v>
      </c>
      <c r="C199" s="309" t="s">
        <v>29</v>
      </c>
      <c r="D199" s="306">
        <v>322</v>
      </c>
      <c r="E199" s="72" t="s">
        <v>85</v>
      </c>
      <c r="F199" s="72" t="s">
        <v>107</v>
      </c>
      <c r="G199" s="72" t="s">
        <v>130</v>
      </c>
    </row>
    <row r="200" spans="2:7" ht="30" x14ac:dyDescent="0.25">
      <c r="B200" s="313" t="s">
        <v>25</v>
      </c>
      <c r="C200" s="309" t="s">
        <v>29</v>
      </c>
      <c r="D200" s="306"/>
      <c r="E200" s="72" t="s">
        <v>85</v>
      </c>
      <c r="F200" s="72" t="s">
        <v>107</v>
      </c>
      <c r="G200" s="72" t="s">
        <v>130</v>
      </c>
    </row>
    <row r="201" spans="2:7" ht="30" x14ac:dyDescent="0.25">
      <c r="B201" s="310" t="s">
        <v>14</v>
      </c>
      <c r="C201" s="309" t="s">
        <v>29</v>
      </c>
      <c r="D201" s="306"/>
      <c r="E201" s="72" t="s">
        <v>85</v>
      </c>
      <c r="F201" s="72" t="s">
        <v>107</v>
      </c>
      <c r="G201" s="72" t="s">
        <v>130</v>
      </c>
    </row>
    <row r="202" spans="2:7" ht="30" x14ac:dyDescent="0.25">
      <c r="B202" s="308" t="s">
        <v>48</v>
      </c>
      <c r="C202" s="309" t="s">
        <v>34</v>
      </c>
      <c r="D202" s="306"/>
      <c r="E202" s="72" t="s">
        <v>85</v>
      </c>
      <c r="F202" s="72" t="s">
        <v>107</v>
      </c>
      <c r="G202" s="72" t="s">
        <v>130</v>
      </c>
    </row>
    <row r="203" spans="2:7" x14ac:dyDescent="0.25">
      <c r="B203" s="310" t="s">
        <v>0</v>
      </c>
      <c r="C203" s="309" t="s">
        <v>34</v>
      </c>
      <c r="D203" s="306">
        <v>4.29</v>
      </c>
      <c r="E203" s="72" t="s">
        <v>85</v>
      </c>
      <c r="F203" s="72" t="s">
        <v>107</v>
      </c>
      <c r="G203" s="72" t="s">
        <v>130</v>
      </c>
    </row>
    <row r="204" spans="2:7" x14ac:dyDescent="0.25">
      <c r="B204" s="310" t="s">
        <v>13</v>
      </c>
      <c r="C204" s="309" t="s">
        <v>34</v>
      </c>
      <c r="D204" s="306">
        <v>1.25</v>
      </c>
      <c r="E204" s="72" t="s">
        <v>85</v>
      </c>
      <c r="F204" s="72" t="s">
        <v>107</v>
      </c>
      <c r="G204" s="72" t="s">
        <v>130</v>
      </c>
    </row>
    <row r="205" spans="2:7" x14ac:dyDescent="0.25">
      <c r="B205" s="313" t="s">
        <v>19</v>
      </c>
      <c r="C205" s="309" t="s">
        <v>34</v>
      </c>
      <c r="D205" s="306"/>
      <c r="E205" s="72" t="s">
        <v>85</v>
      </c>
      <c r="F205" s="72" t="s">
        <v>107</v>
      </c>
      <c r="G205" s="72" t="s">
        <v>130</v>
      </c>
    </row>
    <row r="206" spans="2:7" x14ac:dyDescent="0.25">
      <c r="B206" s="312" t="s">
        <v>32</v>
      </c>
      <c r="C206" s="309" t="s">
        <v>34</v>
      </c>
      <c r="D206" s="306"/>
      <c r="E206" s="72" t="s">
        <v>85</v>
      </c>
      <c r="F206" s="72" t="s">
        <v>107</v>
      </c>
      <c r="G206" s="72" t="s">
        <v>130</v>
      </c>
    </row>
    <row r="207" spans="2:7" x14ac:dyDescent="0.25">
      <c r="B207" s="312" t="s">
        <v>33</v>
      </c>
      <c r="C207" s="309" t="s">
        <v>34</v>
      </c>
      <c r="D207" s="306">
        <v>1.44</v>
      </c>
      <c r="E207" s="72" t="s">
        <v>85</v>
      </c>
      <c r="F207" s="72" t="s">
        <v>107</v>
      </c>
      <c r="G207" s="72" t="s">
        <v>130</v>
      </c>
    </row>
    <row r="208" spans="2:7" ht="30" x14ac:dyDescent="0.25">
      <c r="B208" s="313" t="s">
        <v>24</v>
      </c>
      <c r="C208" s="309" t="s">
        <v>34</v>
      </c>
      <c r="D208" s="306">
        <v>1.4339999999999999</v>
      </c>
      <c r="E208" s="72" t="s">
        <v>85</v>
      </c>
      <c r="F208" s="72" t="s">
        <v>107</v>
      </c>
      <c r="G208" s="72" t="s">
        <v>130</v>
      </c>
    </row>
    <row r="209" spans="2:7" ht="30" x14ac:dyDescent="0.25">
      <c r="B209" s="313" t="s">
        <v>26</v>
      </c>
      <c r="C209" s="309" t="s">
        <v>34</v>
      </c>
      <c r="D209" s="306"/>
      <c r="E209" s="72" t="s">
        <v>85</v>
      </c>
      <c r="F209" s="72" t="s">
        <v>107</v>
      </c>
      <c r="G209" s="72" t="s">
        <v>130</v>
      </c>
    </row>
    <row r="210" spans="2:7" x14ac:dyDescent="0.25">
      <c r="B210" s="310" t="s">
        <v>14</v>
      </c>
      <c r="C210" s="309" t="s">
        <v>34</v>
      </c>
      <c r="D210" s="306"/>
      <c r="E210" s="72" t="s">
        <v>85</v>
      </c>
      <c r="F210" s="72" t="s">
        <v>107</v>
      </c>
      <c r="G210" s="72" t="s">
        <v>130</v>
      </c>
    </row>
    <row r="211" spans="2:7" ht="29.25" x14ac:dyDescent="0.25">
      <c r="B211" s="86" t="s">
        <v>87</v>
      </c>
      <c r="C211" s="87"/>
      <c r="D211" s="305">
        <v>6298.8756208671639</v>
      </c>
      <c r="E211" s="72" t="s">
        <v>85</v>
      </c>
      <c r="F211" s="72" t="s">
        <v>107</v>
      </c>
      <c r="G211" s="72" t="s">
        <v>130</v>
      </c>
    </row>
    <row r="212" spans="2:7" ht="60" x14ac:dyDescent="0.25">
      <c r="B212" s="85" t="s">
        <v>131</v>
      </c>
      <c r="C212" s="53" t="s">
        <v>38</v>
      </c>
      <c r="D212" s="306">
        <v>11598.01</v>
      </c>
      <c r="E212" s="72" t="s">
        <v>85</v>
      </c>
      <c r="F212" s="72" t="s">
        <v>107</v>
      </c>
      <c r="G212" s="72" t="s">
        <v>130</v>
      </c>
    </row>
    <row r="213" spans="2:7" x14ac:dyDescent="0.25">
      <c r="B213" s="85" t="s">
        <v>132</v>
      </c>
      <c r="C213" s="53" t="s">
        <v>8</v>
      </c>
      <c r="D213" s="306">
        <v>47066.1</v>
      </c>
      <c r="E213" s="72" t="s">
        <v>85</v>
      </c>
      <c r="F213" s="72" t="s">
        <v>107</v>
      </c>
      <c r="G213" s="72" t="s">
        <v>130</v>
      </c>
    </row>
    <row r="214" spans="2:7" ht="60" x14ac:dyDescent="0.25">
      <c r="B214" s="85" t="s">
        <v>133</v>
      </c>
      <c r="C214" s="53" t="s">
        <v>38</v>
      </c>
      <c r="D214" s="306">
        <v>17964.38</v>
      </c>
      <c r="E214" s="72" t="s">
        <v>85</v>
      </c>
      <c r="F214" s="72" t="s">
        <v>107</v>
      </c>
      <c r="G214" s="72" t="s">
        <v>130</v>
      </c>
    </row>
    <row r="215" spans="2:7" x14ac:dyDescent="0.25">
      <c r="B215" s="85" t="s">
        <v>134</v>
      </c>
      <c r="C215" s="53" t="s">
        <v>8</v>
      </c>
      <c r="D215" s="306">
        <v>47243.6</v>
      </c>
      <c r="E215" s="72" t="s">
        <v>85</v>
      </c>
      <c r="F215" s="72" t="s">
        <v>107</v>
      </c>
      <c r="G215" s="72" t="s">
        <v>130</v>
      </c>
    </row>
    <row r="216" spans="2:7" ht="42.75" x14ac:dyDescent="0.25">
      <c r="B216" s="92" t="s">
        <v>84</v>
      </c>
      <c r="C216" s="93"/>
      <c r="D216" s="305">
        <v>0</v>
      </c>
      <c r="E216" s="72" t="s">
        <v>85</v>
      </c>
      <c r="F216" s="72" t="s">
        <v>107</v>
      </c>
      <c r="G216" s="72" t="s">
        <v>135</v>
      </c>
    </row>
    <row r="217" spans="2:7" x14ac:dyDescent="0.25">
      <c r="B217" s="94" t="s">
        <v>12</v>
      </c>
      <c r="C217" s="71" t="s">
        <v>6</v>
      </c>
      <c r="D217" s="306">
        <v>12</v>
      </c>
      <c r="E217" s="72" t="s">
        <v>85</v>
      </c>
      <c r="F217" s="72" t="s">
        <v>107</v>
      </c>
      <c r="G217" s="72" t="s">
        <v>135</v>
      </c>
    </row>
    <row r="218" spans="2:7" x14ac:dyDescent="0.25">
      <c r="B218" s="75" t="s">
        <v>56</v>
      </c>
      <c r="C218" s="71" t="s">
        <v>6</v>
      </c>
      <c r="D218" s="306">
        <v>4582</v>
      </c>
      <c r="E218" s="72" t="s">
        <v>85</v>
      </c>
      <c r="F218" s="72" t="s">
        <v>107</v>
      </c>
      <c r="G218" s="72" t="s">
        <v>135</v>
      </c>
    </row>
    <row r="219" spans="2:7" x14ac:dyDescent="0.25">
      <c r="B219" s="75" t="s">
        <v>57</v>
      </c>
      <c r="C219" s="71" t="s">
        <v>6</v>
      </c>
      <c r="D219" s="306">
        <v>4582</v>
      </c>
      <c r="E219" s="72" t="s">
        <v>85</v>
      </c>
      <c r="F219" s="72" t="s">
        <v>107</v>
      </c>
      <c r="G219" s="72" t="s">
        <v>135</v>
      </c>
    </row>
    <row r="220" spans="2:7" x14ac:dyDescent="0.25">
      <c r="B220" s="76" t="s">
        <v>52</v>
      </c>
      <c r="C220" s="71" t="s">
        <v>6</v>
      </c>
      <c r="D220" s="306"/>
      <c r="E220" s="72" t="s">
        <v>85</v>
      </c>
      <c r="F220" s="72" t="s">
        <v>107</v>
      </c>
      <c r="G220" s="72" t="s">
        <v>135</v>
      </c>
    </row>
    <row r="221" spans="2:7" x14ac:dyDescent="0.25">
      <c r="B221" s="76" t="s">
        <v>53</v>
      </c>
      <c r="C221" s="71" t="s">
        <v>6</v>
      </c>
      <c r="D221" s="306"/>
      <c r="E221" s="72" t="s">
        <v>85</v>
      </c>
      <c r="F221" s="72" t="s">
        <v>107</v>
      </c>
      <c r="G221" s="72" t="s">
        <v>135</v>
      </c>
    </row>
    <row r="222" spans="2:7" x14ac:dyDescent="0.25">
      <c r="B222" s="75" t="s">
        <v>50</v>
      </c>
      <c r="C222" s="73" t="s">
        <v>8</v>
      </c>
      <c r="D222" s="306">
        <v>47711.199999999997</v>
      </c>
      <c r="E222" s="72" t="s">
        <v>85</v>
      </c>
      <c r="F222" s="72" t="s">
        <v>107</v>
      </c>
      <c r="G222" s="72" t="s">
        <v>135</v>
      </c>
    </row>
    <row r="223" spans="2:7" x14ac:dyDescent="0.25">
      <c r="B223" s="75" t="s">
        <v>58</v>
      </c>
      <c r="C223" s="73" t="s">
        <v>8</v>
      </c>
      <c r="D223" s="306">
        <v>47711.199999999997</v>
      </c>
      <c r="E223" s="72" t="s">
        <v>85</v>
      </c>
      <c r="F223" s="72" t="s">
        <v>107</v>
      </c>
      <c r="G223" s="72" t="s">
        <v>135</v>
      </c>
    </row>
    <row r="224" spans="2:7" x14ac:dyDescent="0.25">
      <c r="B224" s="77" t="s">
        <v>54</v>
      </c>
      <c r="C224" s="73" t="s">
        <v>8</v>
      </c>
      <c r="D224" s="306"/>
      <c r="E224" s="72" t="s">
        <v>85</v>
      </c>
      <c r="F224" s="72" t="s">
        <v>107</v>
      </c>
      <c r="G224" s="72" t="s">
        <v>135</v>
      </c>
    </row>
    <row r="225" spans="2:7" x14ac:dyDescent="0.25">
      <c r="B225" s="77" t="s">
        <v>55</v>
      </c>
      <c r="C225" s="73" t="s">
        <v>8</v>
      </c>
      <c r="D225" s="306"/>
      <c r="E225" s="72" t="s">
        <v>85</v>
      </c>
      <c r="F225" s="72" t="s">
        <v>107</v>
      </c>
      <c r="G225" s="72" t="s">
        <v>135</v>
      </c>
    </row>
    <row r="226" spans="2:7" x14ac:dyDescent="0.25">
      <c r="B226" s="75" t="s">
        <v>51</v>
      </c>
      <c r="C226" s="95" t="s">
        <v>9</v>
      </c>
      <c r="D226" s="306">
        <v>1.3694</v>
      </c>
      <c r="E226" s="72" t="s">
        <v>85</v>
      </c>
      <c r="F226" s="72" t="s">
        <v>107</v>
      </c>
      <c r="G226" s="72" t="s">
        <v>135</v>
      </c>
    </row>
    <row r="227" spans="2:7" ht="57.75" x14ac:dyDescent="0.25">
      <c r="B227" s="81" t="s">
        <v>86</v>
      </c>
      <c r="C227" s="314"/>
      <c r="D227" s="305">
        <v>476.01599999999996</v>
      </c>
      <c r="E227" s="72" t="s">
        <v>85</v>
      </c>
      <c r="F227" s="72" t="s">
        <v>107</v>
      </c>
      <c r="G227" s="72" t="s">
        <v>135</v>
      </c>
    </row>
    <row r="228" spans="2:7" ht="30" x14ac:dyDescent="0.25">
      <c r="B228" s="315" t="s">
        <v>47</v>
      </c>
      <c r="C228" s="316" t="s">
        <v>29</v>
      </c>
      <c r="D228" s="306"/>
      <c r="E228" s="72" t="s">
        <v>85</v>
      </c>
      <c r="F228" s="72" t="s">
        <v>107</v>
      </c>
      <c r="G228" s="72" t="s">
        <v>135</v>
      </c>
    </row>
    <row r="229" spans="2:7" ht="30" x14ac:dyDescent="0.25">
      <c r="B229" s="317" t="s">
        <v>64</v>
      </c>
      <c r="C229" s="316" t="s">
        <v>29</v>
      </c>
      <c r="D229" s="306">
        <v>12</v>
      </c>
      <c r="E229" s="72" t="s">
        <v>85</v>
      </c>
      <c r="F229" s="72" t="s">
        <v>107</v>
      </c>
      <c r="G229" s="72" t="s">
        <v>135</v>
      </c>
    </row>
    <row r="230" spans="2:7" ht="30" x14ac:dyDescent="0.25">
      <c r="B230" s="317" t="s">
        <v>65</v>
      </c>
      <c r="C230" s="316" t="s">
        <v>29</v>
      </c>
      <c r="D230" s="306"/>
      <c r="E230" s="72" t="s">
        <v>85</v>
      </c>
      <c r="F230" s="72" t="s">
        <v>107</v>
      </c>
      <c r="G230" s="72" t="s">
        <v>135</v>
      </c>
    </row>
    <row r="231" spans="2:7" ht="30" x14ac:dyDescent="0.25">
      <c r="B231" s="318" t="s">
        <v>19</v>
      </c>
      <c r="C231" s="316" t="s">
        <v>29</v>
      </c>
      <c r="D231" s="306"/>
      <c r="E231" s="72" t="s">
        <v>85</v>
      </c>
      <c r="F231" s="72" t="s">
        <v>107</v>
      </c>
      <c r="G231" s="72" t="s">
        <v>135</v>
      </c>
    </row>
    <row r="232" spans="2:7" ht="30" x14ac:dyDescent="0.25">
      <c r="B232" s="319" t="s">
        <v>63</v>
      </c>
      <c r="C232" s="316" t="s">
        <v>29</v>
      </c>
      <c r="D232" s="306"/>
      <c r="E232" s="72" t="s">
        <v>85</v>
      </c>
      <c r="F232" s="72" t="s">
        <v>107</v>
      </c>
      <c r="G232" s="72" t="s">
        <v>135</v>
      </c>
    </row>
    <row r="233" spans="2:7" ht="30" x14ac:dyDescent="0.25">
      <c r="B233" s="319" t="s">
        <v>66</v>
      </c>
      <c r="C233" s="316" t="s">
        <v>29</v>
      </c>
      <c r="D233" s="306">
        <v>12</v>
      </c>
      <c r="E233" s="72" t="s">
        <v>85</v>
      </c>
      <c r="F233" s="72" t="s">
        <v>107</v>
      </c>
      <c r="G233" s="72" t="s">
        <v>135</v>
      </c>
    </row>
    <row r="234" spans="2:7" ht="30" x14ac:dyDescent="0.25">
      <c r="B234" s="317" t="s">
        <v>67</v>
      </c>
      <c r="C234" s="316" t="s">
        <v>29</v>
      </c>
      <c r="D234" s="306">
        <v>284</v>
      </c>
      <c r="E234" s="72" t="s">
        <v>85</v>
      </c>
      <c r="F234" s="72" t="s">
        <v>107</v>
      </c>
      <c r="G234" s="72" t="s">
        <v>135</v>
      </c>
    </row>
    <row r="235" spans="2:7" ht="30" x14ac:dyDescent="0.25">
      <c r="B235" s="320" t="s">
        <v>25</v>
      </c>
      <c r="C235" s="316" t="s">
        <v>29</v>
      </c>
      <c r="D235" s="306"/>
      <c r="E235" s="72" t="s">
        <v>85</v>
      </c>
      <c r="F235" s="72" t="s">
        <v>107</v>
      </c>
      <c r="G235" s="72" t="s">
        <v>135</v>
      </c>
    </row>
    <row r="236" spans="2:7" ht="30" x14ac:dyDescent="0.25">
      <c r="B236" s="317" t="s">
        <v>14</v>
      </c>
      <c r="C236" s="316" t="s">
        <v>29</v>
      </c>
      <c r="D236" s="306"/>
      <c r="E236" s="72" t="s">
        <v>85</v>
      </c>
      <c r="F236" s="72" t="s">
        <v>107</v>
      </c>
      <c r="G236" s="72" t="s">
        <v>135</v>
      </c>
    </row>
    <row r="237" spans="2:7" ht="30" x14ac:dyDescent="0.25">
      <c r="B237" s="315" t="s">
        <v>48</v>
      </c>
      <c r="C237" s="316" t="s">
        <v>34</v>
      </c>
      <c r="D237" s="306"/>
      <c r="E237" s="72" t="s">
        <v>85</v>
      </c>
      <c r="F237" s="72" t="s">
        <v>107</v>
      </c>
      <c r="G237" s="72" t="s">
        <v>135</v>
      </c>
    </row>
    <row r="238" spans="2:7" x14ac:dyDescent="0.25">
      <c r="B238" s="317" t="s">
        <v>0</v>
      </c>
      <c r="C238" s="316" t="s">
        <v>34</v>
      </c>
      <c r="D238" s="306">
        <v>4.29</v>
      </c>
      <c r="E238" s="72" t="s">
        <v>85</v>
      </c>
      <c r="F238" s="72" t="s">
        <v>107</v>
      </c>
      <c r="G238" s="72" t="s">
        <v>135</v>
      </c>
    </row>
    <row r="239" spans="2:7" x14ac:dyDescent="0.25">
      <c r="B239" s="317" t="s">
        <v>13</v>
      </c>
      <c r="C239" s="316" t="s">
        <v>34</v>
      </c>
      <c r="D239" s="306">
        <v>1.25</v>
      </c>
      <c r="E239" s="72" t="s">
        <v>85</v>
      </c>
      <c r="F239" s="72" t="s">
        <v>107</v>
      </c>
      <c r="G239" s="72" t="s">
        <v>135</v>
      </c>
    </row>
    <row r="240" spans="2:7" x14ac:dyDescent="0.25">
      <c r="B240" s="320" t="s">
        <v>19</v>
      </c>
      <c r="C240" s="316" t="s">
        <v>34</v>
      </c>
      <c r="D240" s="306"/>
      <c r="E240" s="72" t="s">
        <v>85</v>
      </c>
      <c r="F240" s="72" t="s">
        <v>107</v>
      </c>
      <c r="G240" s="72" t="s">
        <v>135</v>
      </c>
    </row>
    <row r="241" spans="2:7" x14ac:dyDescent="0.25">
      <c r="B241" s="319" t="s">
        <v>32</v>
      </c>
      <c r="C241" s="316" t="s">
        <v>34</v>
      </c>
      <c r="D241" s="306"/>
      <c r="E241" s="72" t="s">
        <v>85</v>
      </c>
      <c r="F241" s="72" t="s">
        <v>107</v>
      </c>
      <c r="G241" s="72" t="s">
        <v>135</v>
      </c>
    </row>
    <row r="242" spans="2:7" x14ac:dyDescent="0.25">
      <c r="B242" s="319" t="s">
        <v>33</v>
      </c>
      <c r="C242" s="316" t="s">
        <v>34</v>
      </c>
      <c r="D242" s="306">
        <v>1.44</v>
      </c>
      <c r="E242" s="72" t="s">
        <v>85</v>
      </c>
      <c r="F242" s="72" t="s">
        <v>107</v>
      </c>
      <c r="G242" s="72" t="s">
        <v>135</v>
      </c>
    </row>
    <row r="243" spans="2:7" ht="30" x14ac:dyDescent="0.25">
      <c r="B243" s="320" t="s">
        <v>24</v>
      </c>
      <c r="C243" s="316" t="s">
        <v>34</v>
      </c>
      <c r="D243" s="306">
        <v>1.4339999999999999</v>
      </c>
      <c r="E243" s="72" t="s">
        <v>85</v>
      </c>
      <c r="F243" s="72" t="s">
        <v>107</v>
      </c>
      <c r="G243" s="72" t="s">
        <v>135</v>
      </c>
    </row>
    <row r="244" spans="2:7" ht="30" x14ac:dyDescent="0.25">
      <c r="B244" s="320" t="s">
        <v>26</v>
      </c>
      <c r="C244" s="316" t="s">
        <v>34</v>
      </c>
      <c r="D244" s="306"/>
      <c r="E244" s="72" t="s">
        <v>85</v>
      </c>
      <c r="F244" s="72" t="s">
        <v>107</v>
      </c>
      <c r="G244" s="72" t="s">
        <v>135</v>
      </c>
    </row>
    <row r="245" spans="2:7" x14ac:dyDescent="0.25">
      <c r="B245" s="317" t="s">
        <v>14</v>
      </c>
      <c r="C245" s="316" t="s">
        <v>34</v>
      </c>
      <c r="D245" s="306"/>
      <c r="E245" s="72" t="s">
        <v>85</v>
      </c>
      <c r="F245" s="72" t="s">
        <v>107</v>
      </c>
      <c r="G245" s="72" t="s">
        <v>135</v>
      </c>
    </row>
    <row r="246" spans="2:7" ht="29.25" x14ac:dyDescent="0.25">
      <c r="B246" s="86" t="s">
        <v>87</v>
      </c>
      <c r="C246" s="87"/>
      <c r="D246" s="305">
        <v>6522.071427291984</v>
      </c>
      <c r="E246" s="72" t="s">
        <v>85</v>
      </c>
      <c r="F246" s="72" t="s">
        <v>107</v>
      </c>
      <c r="G246" s="72" t="s">
        <v>135</v>
      </c>
    </row>
    <row r="247" spans="2:7" ht="60" x14ac:dyDescent="0.25">
      <c r="B247" s="85" t="s">
        <v>136</v>
      </c>
      <c r="C247" s="53" t="s">
        <v>38</v>
      </c>
      <c r="D247" s="306">
        <v>13898.91</v>
      </c>
      <c r="E247" s="72" t="s">
        <v>85</v>
      </c>
      <c r="F247" s="72" t="s">
        <v>107</v>
      </c>
      <c r="G247" s="72" t="s">
        <v>135</v>
      </c>
    </row>
    <row r="248" spans="2:7" x14ac:dyDescent="0.25">
      <c r="B248" s="85" t="s">
        <v>137</v>
      </c>
      <c r="C248" s="53" t="s">
        <v>8</v>
      </c>
      <c r="D248" s="306">
        <v>47711.199999999997</v>
      </c>
      <c r="E248" s="72" t="s">
        <v>85</v>
      </c>
      <c r="F248" s="72" t="s">
        <v>107</v>
      </c>
      <c r="G248" s="72" t="s">
        <v>135</v>
      </c>
    </row>
    <row r="249" spans="2:7" ht="60" x14ac:dyDescent="0.25">
      <c r="B249" s="85" t="s">
        <v>138</v>
      </c>
      <c r="C249" s="53" t="s">
        <v>38</v>
      </c>
      <c r="D249" s="306">
        <v>20024</v>
      </c>
      <c r="E249" s="72" t="s">
        <v>85</v>
      </c>
      <c r="F249" s="72" t="s">
        <v>107</v>
      </c>
      <c r="G249" s="72" t="s">
        <v>135</v>
      </c>
    </row>
    <row r="250" spans="2:7" x14ac:dyDescent="0.25">
      <c r="B250" s="85" t="s">
        <v>139</v>
      </c>
      <c r="C250" s="53" t="s">
        <v>8</v>
      </c>
      <c r="D250" s="306">
        <v>46783.7</v>
      </c>
      <c r="E250" s="72" t="s">
        <v>85</v>
      </c>
      <c r="F250" s="72" t="s">
        <v>107</v>
      </c>
      <c r="G250" s="72" t="s">
        <v>135</v>
      </c>
    </row>
    <row r="251" spans="2:7" ht="42.75" x14ac:dyDescent="0.25">
      <c r="B251" s="92" t="s">
        <v>84</v>
      </c>
      <c r="C251" s="93"/>
      <c r="D251" s="305">
        <v>0</v>
      </c>
      <c r="E251" s="72" t="s">
        <v>85</v>
      </c>
      <c r="F251" s="72" t="s">
        <v>107</v>
      </c>
      <c r="G251" s="72" t="s">
        <v>140</v>
      </c>
    </row>
    <row r="252" spans="2:7" x14ac:dyDescent="0.25">
      <c r="B252" s="94" t="s">
        <v>12</v>
      </c>
      <c r="C252" s="71" t="s">
        <v>6</v>
      </c>
      <c r="D252" s="306">
        <v>12</v>
      </c>
      <c r="E252" s="72" t="s">
        <v>85</v>
      </c>
      <c r="F252" s="72" t="s">
        <v>107</v>
      </c>
      <c r="G252" s="72" t="s">
        <v>140</v>
      </c>
    </row>
    <row r="253" spans="2:7" x14ac:dyDescent="0.25">
      <c r="B253" s="75" t="s">
        <v>56</v>
      </c>
      <c r="C253" s="71" t="s">
        <v>6</v>
      </c>
      <c r="D253" s="306">
        <v>4724</v>
      </c>
      <c r="E253" s="72" t="s">
        <v>85</v>
      </c>
      <c r="F253" s="72" t="s">
        <v>107</v>
      </c>
      <c r="G253" s="72" t="s">
        <v>140</v>
      </c>
    </row>
    <row r="254" spans="2:7" x14ac:dyDescent="0.25">
      <c r="B254" s="75" t="s">
        <v>57</v>
      </c>
      <c r="C254" s="71" t="s">
        <v>6</v>
      </c>
      <c r="D254" s="306">
        <v>4724</v>
      </c>
      <c r="E254" s="72" t="s">
        <v>85</v>
      </c>
      <c r="F254" s="72" t="s">
        <v>107</v>
      </c>
      <c r="G254" s="72" t="s">
        <v>140</v>
      </c>
    </row>
    <row r="255" spans="2:7" x14ac:dyDescent="0.25">
      <c r="B255" s="76" t="s">
        <v>52</v>
      </c>
      <c r="C255" s="71" t="s">
        <v>6</v>
      </c>
      <c r="D255" s="306"/>
      <c r="E255" s="72" t="s">
        <v>85</v>
      </c>
      <c r="F255" s="72" t="s">
        <v>107</v>
      </c>
      <c r="G255" s="72" t="s">
        <v>140</v>
      </c>
    </row>
    <row r="256" spans="2:7" x14ac:dyDescent="0.25">
      <c r="B256" s="76" t="s">
        <v>53</v>
      </c>
      <c r="C256" s="71" t="s">
        <v>6</v>
      </c>
      <c r="D256" s="306"/>
      <c r="E256" s="72" t="s">
        <v>85</v>
      </c>
      <c r="F256" s="72" t="s">
        <v>107</v>
      </c>
      <c r="G256" s="72" t="s">
        <v>140</v>
      </c>
    </row>
    <row r="257" spans="2:7" x14ac:dyDescent="0.25">
      <c r="B257" s="75" t="s">
        <v>50</v>
      </c>
      <c r="C257" s="73" t="s">
        <v>8</v>
      </c>
      <c r="D257" s="306">
        <v>48251</v>
      </c>
      <c r="E257" s="72" t="s">
        <v>85</v>
      </c>
      <c r="F257" s="72" t="s">
        <v>107</v>
      </c>
      <c r="G257" s="72" t="s">
        <v>140</v>
      </c>
    </row>
    <row r="258" spans="2:7" x14ac:dyDescent="0.25">
      <c r="B258" s="75" t="s">
        <v>58</v>
      </c>
      <c r="C258" s="73" t="s">
        <v>8</v>
      </c>
      <c r="D258" s="306">
        <v>48251</v>
      </c>
      <c r="E258" s="72" t="s">
        <v>85</v>
      </c>
      <c r="F258" s="72" t="s">
        <v>107</v>
      </c>
      <c r="G258" s="72" t="s">
        <v>140</v>
      </c>
    </row>
    <row r="259" spans="2:7" x14ac:dyDescent="0.25">
      <c r="B259" s="77" t="s">
        <v>54</v>
      </c>
      <c r="C259" s="73" t="s">
        <v>8</v>
      </c>
      <c r="D259" s="306"/>
      <c r="E259" s="72" t="s">
        <v>85</v>
      </c>
      <c r="F259" s="72" t="s">
        <v>107</v>
      </c>
      <c r="G259" s="72" t="s">
        <v>140</v>
      </c>
    </row>
    <row r="260" spans="2:7" x14ac:dyDescent="0.25">
      <c r="B260" s="77" t="s">
        <v>55</v>
      </c>
      <c r="C260" s="73" t="s">
        <v>8</v>
      </c>
      <c r="D260" s="306"/>
      <c r="E260" s="72" t="s">
        <v>85</v>
      </c>
      <c r="F260" s="72" t="s">
        <v>107</v>
      </c>
      <c r="G260" s="72" t="s">
        <v>140</v>
      </c>
    </row>
    <row r="261" spans="2:7" x14ac:dyDescent="0.25">
      <c r="B261" s="75" t="s">
        <v>51</v>
      </c>
      <c r="C261" s="95" t="s">
        <v>9</v>
      </c>
      <c r="D261" s="306">
        <v>1.4236</v>
      </c>
      <c r="E261" s="72" t="s">
        <v>85</v>
      </c>
      <c r="F261" s="72" t="s">
        <v>107</v>
      </c>
      <c r="G261" s="72" t="s">
        <v>140</v>
      </c>
    </row>
    <row r="262" spans="2:7" ht="57.75" x14ac:dyDescent="0.25">
      <c r="B262" s="81" t="s">
        <v>86</v>
      </c>
      <c r="C262" s="314"/>
      <c r="D262" s="505">
        <v>529.07399999999996</v>
      </c>
      <c r="E262" s="72" t="s">
        <v>85</v>
      </c>
      <c r="F262" s="72" t="s">
        <v>107</v>
      </c>
      <c r="G262" s="72" t="s">
        <v>140</v>
      </c>
    </row>
    <row r="263" spans="2:7" ht="30" x14ac:dyDescent="0.25">
      <c r="B263" s="315" t="s">
        <v>47</v>
      </c>
      <c r="C263" s="316" t="s">
        <v>29</v>
      </c>
      <c r="D263" s="506"/>
      <c r="E263" s="72" t="s">
        <v>85</v>
      </c>
      <c r="F263" s="72" t="s">
        <v>107</v>
      </c>
      <c r="G263" s="72" t="s">
        <v>140</v>
      </c>
    </row>
    <row r="264" spans="2:7" ht="30" x14ac:dyDescent="0.25">
      <c r="B264" s="317" t="s">
        <v>64</v>
      </c>
      <c r="C264" s="316" t="s">
        <v>29</v>
      </c>
      <c r="D264" s="506">
        <v>12</v>
      </c>
      <c r="E264" s="72" t="s">
        <v>85</v>
      </c>
      <c r="F264" s="72" t="s">
        <v>107</v>
      </c>
      <c r="G264" s="72" t="s">
        <v>140</v>
      </c>
    </row>
    <row r="265" spans="2:7" ht="30" x14ac:dyDescent="0.25">
      <c r="B265" s="317" t="s">
        <v>65</v>
      </c>
      <c r="C265" s="316" t="s">
        <v>29</v>
      </c>
      <c r="D265" s="506"/>
      <c r="E265" s="72" t="s">
        <v>85</v>
      </c>
      <c r="F265" s="72" t="s">
        <v>107</v>
      </c>
      <c r="G265" s="72" t="s">
        <v>140</v>
      </c>
    </row>
    <row r="266" spans="2:7" ht="30" x14ac:dyDescent="0.25">
      <c r="B266" s="318" t="s">
        <v>19</v>
      </c>
      <c r="C266" s="316" t="s">
        <v>29</v>
      </c>
      <c r="D266" s="506"/>
      <c r="E266" s="72" t="s">
        <v>85</v>
      </c>
      <c r="F266" s="72" t="s">
        <v>107</v>
      </c>
      <c r="G266" s="72" t="s">
        <v>140</v>
      </c>
    </row>
    <row r="267" spans="2:7" ht="30" x14ac:dyDescent="0.25">
      <c r="B267" s="319" t="s">
        <v>63</v>
      </c>
      <c r="C267" s="316" t="s">
        <v>29</v>
      </c>
      <c r="D267" s="506"/>
      <c r="E267" s="72" t="s">
        <v>85</v>
      </c>
      <c r="F267" s="72" t="s">
        <v>107</v>
      </c>
      <c r="G267" s="72" t="s">
        <v>140</v>
      </c>
    </row>
    <row r="268" spans="2:7" ht="30" x14ac:dyDescent="0.25">
      <c r="B268" s="319" t="s">
        <v>66</v>
      </c>
      <c r="C268" s="316" t="s">
        <v>29</v>
      </c>
      <c r="D268" s="506">
        <v>12</v>
      </c>
      <c r="E268" s="72" t="s">
        <v>85</v>
      </c>
      <c r="F268" s="72" t="s">
        <v>107</v>
      </c>
      <c r="G268" s="72" t="s">
        <v>140</v>
      </c>
    </row>
    <row r="269" spans="2:7" ht="30" x14ac:dyDescent="0.25">
      <c r="B269" s="317" t="s">
        <v>67</v>
      </c>
      <c r="C269" s="316" t="s">
        <v>29</v>
      </c>
      <c r="D269" s="506">
        <v>321</v>
      </c>
      <c r="E269" s="72" t="s">
        <v>85</v>
      </c>
      <c r="F269" s="72" t="s">
        <v>107</v>
      </c>
      <c r="G269" s="72" t="s">
        <v>140</v>
      </c>
    </row>
    <row r="270" spans="2:7" ht="30" x14ac:dyDescent="0.25">
      <c r="B270" s="320" t="s">
        <v>25</v>
      </c>
      <c r="C270" s="316" t="s">
        <v>29</v>
      </c>
      <c r="D270" s="506"/>
      <c r="E270" s="72" t="s">
        <v>85</v>
      </c>
      <c r="F270" s="72" t="s">
        <v>107</v>
      </c>
      <c r="G270" s="72" t="s">
        <v>140</v>
      </c>
    </row>
    <row r="271" spans="2:7" ht="30" x14ac:dyDescent="0.25">
      <c r="B271" s="317" t="s">
        <v>119</v>
      </c>
      <c r="C271" s="316" t="s">
        <v>29</v>
      </c>
      <c r="D271" s="506"/>
      <c r="E271" s="72" t="s">
        <v>85</v>
      </c>
      <c r="F271" s="72" t="s">
        <v>107</v>
      </c>
      <c r="G271" s="72" t="s">
        <v>140</v>
      </c>
    </row>
    <row r="272" spans="2:7" ht="30" x14ac:dyDescent="0.25">
      <c r="B272" s="315" t="s">
        <v>48</v>
      </c>
      <c r="C272" s="316" t="s">
        <v>34</v>
      </c>
      <c r="D272" s="506"/>
      <c r="E272" s="72" t="s">
        <v>85</v>
      </c>
      <c r="F272" s="72" t="s">
        <v>107</v>
      </c>
      <c r="G272" s="72" t="s">
        <v>140</v>
      </c>
    </row>
    <row r="273" spans="2:7" x14ac:dyDescent="0.25">
      <c r="B273" s="317" t="s">
        <v>0</v>
      </c>
      <c r="C273" s="316" t="s">
        <v>34</v>
      </c>
      <c r="D273" s="506">
        <v>4.29</v>
      </c>
      <c r="E273" s="72" t="s">
        <v>85</v>
      </c>
      <c r="F273" s="72" t="s">
        <v>107</v>
      </c>
      <c r="G273" s="72" t="s">
        <v>140</v>
      </c>
    </row>
    <row r="274" spans="2:7" x14ac:dyDescent="0.25">
      <c r="B274" s="317" t="s">
        <v>13</v>
      </c>
      <c r="C274" s="316" t="s">
        <v>34</v>
      </c>
      <c r="D274" s="506">
        <v>1.25</v>
      </c>
      <c r="E274" s="72" t="s">
        <v>85</v>
      </c>
      <c r="F274" s="72" t="s">
        <v>107</v>
      </c>
      <c r="G274" s="72" t="s">
        <v>140</v>
      </c>
    </row>
    <row r="275" spans="2:7" x14ac:dyDescent="0.25">
      <c r="B275" s="320" t="s">
        <v>19</v>
      </c>
      <c r="C275" s="316" t="s">
        <v>34</v>
      </c>
      <c r="D275" s="506"/>
      <c r="E275" s="72" t="s">
        <v>85</v>
      </c>
      <c r="F275" s="72" t="s">
        <v>107</v>
      </c>
      <c r="G275" s="72" t="s">
        <v>140</v>
      </c>
    </row>
    <row r="276" spans="2:7" x14ac:dyDescent="0.25">
      <c r="B276" s="319" t="s">
        <v>32</v>
      </c>
      <c r="C276" s="316" t="s">
        <v>34</v>
      </c>
      <c r="D276" s="506"/>
      <c r="E276" s="72" t="s">
        <v>85</v>
      </c>
      <c r="F276" s="72" t="s">
        <v>107</v>
      </c>
      <c r="G276" s="72" t="s">
        <v>140</v>
      </c>
    </row>
    <row r="277" spans="2:7" x14ac:dyDescent="0.25">
      <c r="B277" s="319" t="s">
        <v>33</v>
      </c>
      <c r="C277" s="316" t="s">
        <v>34</v>
      </c>
      <c r="D277" s="506">
        <v>1.44</v>
      </c>
      <c r="E277" s="72" t="s">
        <v>85</v>
      </c>
      <c r="F277" s="72" t="s">
        <v>107</v>
      </c>
      <c r="G277" s="72" t="s">
        <v>140</v>
      </c>
    </row>
    <row r="278" spans="2:7" ht="30" x14ac:dyDescent="0.25">
      <c r="B278" s="320" t="s">
        <v>24</v>
      </c>
      <c r="C278" s="316" t="s">
        <v>34</v>
      </c>
      <c r="D278" s="506">
        <v>1.4339999999999999</v>
      </c>
      <c r="E278" s="72" t="s">
        <v>85</v>
      </c>
      <c r="F278" s="72" t="s">
        <v>107</v>
      </c>
      <c r="G278" s="72" t="s">
        <v>140</v>
      </c>
    </row>
    <row r="279" spans="2:7" ht="30" x14ac:dyDescent="0.25">
      <c r="B279" s="320" t="s">
        <v>26</v>
      </c>
      <c r="C279" s="316" t="s">
        <v>34</v>
      </c>
      <c r="D279" s="506"/>
      <c r="E279" s="72" t="s">
        <v>85</v>
      </c>
      <c r="F279" s="72" t="s">
        <v>107</v>
      </c>
      <c r="G279" s="72" t="s">
        <v>140</v>
      </c>
    </row>
    <row r="280" spans="2:7" x14ac:dyDescent="0.25">
      <c r="B280" s="317" t="s">
        <v>119</v>
      </c>
      <c r="C280" s="316" t="s">
        <v>34</v>
      </c>
      <c r="D280" s="506"/>
      <c r="E280" s="72" t="s">
        <v>85</v>
      </c>
      <c r="F280" s="72" t="s">
        <v>107</v>
      </c>
      <c r="G280" s="72" t="s">
        <v>140</v>
      </c>
    </row>
    <row r="281" spans="2:7" ht="29.25" x14ac:dyDescent="0.25">
      <c r="B281" s="86" t="s">
        <v>87</v>
      </c>
      <c r="C281" s="87"/>
      <c r="D281" s="305">
        <v>6977.240501729123</v>
      </c>
      <c r="E281" s="72" t="s">
        <v>85</v>
      </c>
      <c r="F281" s="72" t="s">
        <v>107</v>
      </c>
      <c r="G281" s="72" t="s">
        <v>140</v>
      </c>
    </row>
    <row r="282" spans="2:7" ht="60" x14ac:dyDescent="0.25">
      <c r="B282" s="85" t="s">
        <v>141</v>
      </c>
      <c r="C282" s="53" t="s">
        <v>38</v>
      </c>
      <c r="D282" s="306">
        <v>14736.96</v>
      </c>
      <c r="E282" s="72" t="s">
        <v>85</v>
      </c>
      <c r="F282" s="72" t="s">
        <v>107</v>
      </c>
      <c r="G282" s="72" t="s">
        <v>140</v>
      </c>
    </row>
    <row r="283" spans="2:7" x14ac:dyDescent="0.25">
      <c r="B283" s="85" t="s">
        <v>142</v>
      </c>
      <c r="C283" s="53" t="s">
        <v>8</v>
      </c>
      <c r="D283" s="306">
        <v>48251</v>
      </c>
      <c r="E283" s="72" t="s">
        <v>85</v>
      </c>
      <c r="F283" s="72" t="s">
        <v>107</v>
      </c>
      <c r="G283" s="72" t="s">
        <v>140</v>
      </c>
    </row>
    <row r="284" spans="2:7" ht="60" x14ac:dyDescent="0.25">
      <c r="B284" s="85" t="s">
        <v>143</v>
      </c>
      <c r="C284" s="53" t="s">
        <v>38</v>
      </c>
      <c r="D284" s="306">
        <v>22226.42</v>
      </c>
      <c r="E284" s="72" t="s">
        <v>85</v>
      </c>
      <c r="F284" s="72" t="s">
        <v>107</v>
      </c>
      <c r="G284" s="72" t="s">
        <v>140</v>
      </c>
    </row>
    <row r="285" spans="2:7" x14ac:dyDescent="0.25">
      <c r="B285" s="85" t="s">
        <v>144</v>
      </c>
      <c r="C285" s="53" t="s">
        <v>8</v>
      </c>
      <c r="D285" s="306">
        <v>49389.2</v>
      </c>
      <c r="E285" s="72" t="s">
        <v>85</v>
      </c>
      <c r="F285" s="72" t="s">
        <v>107</v>
      </c>
      <c r="G285" s="72" t="s">
        <v>140</v>
      </c>
    </row>
    <row r="286" spans="2:7" ht="42.75" x14ac:dyDescent="0.25">
      <c r="B286" s="92" t="s">
        <v>84</v>
      </c>
      <c r="C286" s="93"/>
      <c r="D286" s="305">
        <v>0</v>
      </c>
      <c r="E286" s="72" t="s">
        <v>85</v>
      </c>
      <c r="F286" s="72" t="s">
        <v>107</v>
      </c>
      <c r="G286" s="72" t="s">
        <v>145</v>
      </c>
    </row>
    <row r="287" spans="2:7" x14ac:dyDescent="0.25">
      <c r="B287" s="94" t="s">
        <v>12</v>
      </c>
      <c r="C287" s="71" t="s">
        <v>6</v>
      </c>
      <c r="D287" s="306">
        <v>12</v>
      </c>
      <c r="E287" s="72" t="s">
        <v>85</v>
      </c>
      <c r="F287" s="72" t="s">
        <v>107</v>
      </c>
      <c r="G287" s="72" t="s">
        <v>145</v>
      </c>
    </row>
    <row r="288" spans="2:7" x14ac:dyDescent="0.25">
      <c r="B288" s="75" t="s">
        <v>56</v>
      </c>
      <c r="C288" s="71" t="s">
        <v>6</v>
      </c>
      <c r="D288" s="306">
        <v>4505</v>
      </c>
      <c r="E288" s="72" t="s">
        <v>85</v>
      </c>
      <c r="F288" s="72" t="s">
        <v>107</v>
      </c>
      <c r="G288" s="72" t="s">
        <v>145</v>
      </c>
    </row>
    <row r="289" spans="2:11" x14ac:dyDescent="0.25">
      <c r="B289" s="75" t="s">
        <v>57</v>
      </c>
      <c r="C289" s="71" t="s">
        <v>6</v>
      </c>
      <c r="D289" s="306">
        <v>4505</v>
      </c>
      <c r="E289" s="72" t="s">
        <v>85</v>
      </c>
      <c r="F289" s="72" t="s">
        <v>107</v>
      </c>
      <c r="G289" s="72" t="s">
        <v>145</v>
      </c>
    </row>
    <row r="290" spans="2:11" x14ac:dyDescent="0.25">
      <c r="B290" s="76" t="s">
        <v>52</v>
      </c>
      <c r="C290" s="71" t="s">
        <v>6</v>
      </c>
      <c r="D290" s="306"/>
      <c r="E290" s="72" t="s">
        <v>85</v>
      </c>
      <c r="F290" s="72" t="s">
        <v>107</v>
      </c>
      <c r="G290" s="72" t="s">
        <v>145</v>
      </c>
    </row>
    <row r="291" spans="2:11" x14ac:dyDescent="0.25">
      <c r="B291" s="76" t="s">
        <v>53</v>
      </c>
      <c r="C291" s="71" t="s">
        <v>6</v>
      </c>
      <c r="D291" s="306"/>
      <c r="E291" s="72" t="s">
        <v>85</v>
      </c>
      <c r="F291" s="72" t="s">
        <v>107</v>
      </c>
      <c r="G291" s="72" t="s">
        <v>145</v>
      </c>
    </row>
    <row r="292" spans="2:11" x14ac:dyDescent="0.25">
      <c r="B292" s="75" t="s">
        <v>50</v>
      </c>
      <c r="C292" s="73" t="s">
        <v>8</v>
      </c>
      <c r="D292" s="306">
        <v>46992.1</v>
      </c>
      <c r="E292" s="72" t="s">
        <v>85</v>
      </c>
      <c r="F292" s="72" t="s">
        <v>107</v>
      </c>
      <c r="G292" s="72" t="s">
        <v>145</v>
      </c>
    </row>
    <row r="293" spans="2:11" x14ac:dyDescent="0.25">
      <c r="B293" s="75" t="s">
        <v>58</v>
      </c>
      <c r="C293" s="73" t="s">
        <v>8</v>
      </c>
      <c r="D293" s="306">
        <v>46992.1</v>
      </c>
      <c r="E293" s="72" t="s">
        <v>85</v>
      </c>
      <c r="F293" s="72" t="s">
        <v>107</v>
      </c>
      <c r="G293" s="72" t="s">
        <v>145</v>
      </c>
    </row>
    <row r="294" spans="2:11" x14ac:dyDescent="0.25">
      <c r="B294" s="77" t="s">
        <v>54</v>
      </c>
      <c r="C294" s="73" t="s">
        <v>8</v>
      </c>
      <c r="D294" s="306"/>
      <c r="E294" s="72" t="s">
        <v>85</v>
      </c>
      <c r="F294" s="72" t="s">
        <v>107</v>
      </c>
      <c r="G294" s="72" t="s">
        <v>145</v>
      </c>
    </row>
    <row r="295" spans="2:11" x14ac:dyDescent="0.25">
      <c r="B295" s="77" t="s">
        <v>55</v>
      </c>
      <c r="C295" s="73" t="s">
        <v>8</v>
      </c>
      <c r="D295" s="306"/>
      <c r="E295" s="72" t="s">
        <v>85</v>
      </c>
      <c r="F295" s="72" t="s">
        <v>107</v>
      </c>
      <c r="G295" s="72" t="s">
        <v>145</v>
      </c>
    </row>
    <row r="296" spans="2:11" x14ac:dyDescent="0.25">
      <c r="B296" s="75" t="s">
        <v>51</v>
      </c>
      <c r="C296" s="95" t="s">
        <v>9</v>
      </c>
      <c r="D296" s="306">
        <v>1.482</v>
      </c>
      <c r="E296" s="72" t="s">
        <v>85</v>
      </c>
      <c r="F296" s="72" t="s">
        <v>107</v>
      </c>
      <c r="G296" s="72" t="s">
        <v>145</v>
      </c>
    </row>
    <row r="297" spans="2:11" ht="57.75" x14ac:dyDescent="0.25">
      <c r="B297" s="81" t="s">
        <v>86</v>
      </c>
      <c r="C297" s="314"/>
      <c r="D297" s="505">
        <v>516.40199999999993</v>
      </c>
      <c r="E297" s="72" t="s">
        <v>85</v>
      </c>
      <c r="F297" s="72" t="s">
        <v>107</v>
      </c>
      <c r="G297" s="72" t="s">
        <v>145</v>
      </c>
      <c r="K297" s="90"/>
    </row>
    <row r="298" spans="2:11" ht="30" x14ac:dyDescent="0.25">
      <c r="B298" s="315" t="s">
        <v>47</v>
      </c>
      <c r="C298" s="316" t="s">
        <v>29</v>
      </c>
      <c r="D298" s="506"/>
      <c r="E298" s="72" t="s">
        <v>85</v>
      </c>
      <c r="F298" s="72" t="s">
        <v>107</v>
      </c>
      <c r="G298" s="72" t="s">
        <v>145</v>
      </c>
    </row>
    <row r="299" spans="2:11" x14ac:dyDescent="0.25">
      <c r="B299" s="317" t="s">
        <v>64</v>
      </c>
      <c r="C299" s="316"/>
      <c r="D299" s="506">
        <v>12</v>
      </c>
      <c r="E299" s="72" t="s">
        <v>85</v>
      </c>
      <c r="F299" s="72" t="s">
        <v>107</v>
      </c>
      <c r="G299" s="72" t="s">
        <v>145</v>
      </c>
    </row>
    <row r="300" spans="2:11" ht="30" x14ac:dyDescent="0.25">
      <c r="B300" s="317" t="s">
        <v>65</v>
      </c>
      <c r="C300" s="316" t="s">
        <v>29</v>
      </c>
      <c r="D300" s="506"/>
      <c r="E300" s="72" t="s">
        <v>85</v>
      </c>
      <c r="F300" s="72" t="s">
        <v>107</v>
      </c>
      <c r="G300" s="72" t="s">
        <v>145</v>
      </c>
    </row>
    <row r="301" spans="2:11" ht="30" x14ac:dyDescent="0.25">
      <c r="B301" s="318" t="s">
        <v>19</v>
      </c>
      <c r="C301" s="316" t="s">
        <v>29</v>
      </c>
      <c r="D301" s="506"/>
      <c r="E301" s="72" t="s">
        <v>85</v>
      </c>
      <c r="F301" s="72" t="s">
        <v>107</v>
      </c>
      <c r="G301" s="72" t="s">
        <v>145</v>
      </c>
    </row>
    <row r="302" spans="2:11" ht="30" x14ac:dyDescent="0.25">
      <c r="B302" s="319" t="s">
        <v>63</v>
      </c>
      <c r="C302" s="316" t="s">
        <v>29</v>
      </c>
      <c r="D302" s="506"/>
      <c r="E302" s="72" t="s">
        <v>85</v>
      </c>
      <c r="F302" s="72" t="s">
        <v>107</v>
      </c>
      <c r="G302" s="72" t="s">
        <v>145</v>
      </c>
    </row>
    <row r="303" spans="2:11" ht="30" x14ac:dyDescent="0.25">
      <c r="B303" s="319" t="s">
        <v>66</v>
      </c>
      <c r="C303" s="316" t="s">
        <v>29</v>
      </c>
      <c r="D303" s="506">
        <v>12</v>
      </c>
      <c r="E303" s="72" t="s">
        <v>85</v>
      </c>
      <c r="F303" s="72" t="s">
        <v>107</v>
      </c>
      <c r="G303" s="72" t="s">
        <v>145</v>
      </c>
    </row>
    <row r="304" spans="2:11" ht="30" x14ac:dyDescent="0.25">
      <c r="B304" s="317" t="s">
        <v>67</v>
      </c>
      <c r="C304" s="316" t="s">
        <v>29</v>
      </c>
      <c r="D304" s="506">
        <v>313</v>
      </c>
      <c r="E304" s="72" t="s">
        <v>85</v>
      </c>
      <c r="F304" s="72" t="s">
        <v>107</v>
      </c>
      <c r="G304" s="72" t="s">
        <v>145</v>
      </c>
    </row>
    <row r="305" spans="2:7" ht="30" x14ac:dyDescent="0.25">
      <c r="B305" s="320" t="s">
        <v>25</v>
      </c>
      <c r="C305" s="316" t="s">
        <v>29</v>
      </c>
      <c r="D305" s="506"/>
      <c r="E305" s="72" t="s">
        <v>85</v>
      </c>
      <c r="F305" s="72" t="s">
        <v>107</v>
      </c>
      <c r="G305" s="72" t="s">
        <v>145</v>
      </c>
    </row>
    <row r="306" spans="2:7" ht="30" x14ac:dyDescent="0.25">
      <c r="B306" s="317" t="s">
        <v>119</v>
      </c>
      <c r="C306" s="316" t="s">
        <v>29</v>
      </c>
      <c r="D306" s="506"/>
      <c r="E306" s="72" t="s">
        <v>85</v>
      </c>
      <c r="F306" s="72" t="s">
        <v>107</v>
      </c>
      <c r="G306" s="72" t="s">
        <v>145</v>
      </c>
    </row>
    <row r="307" spans="2:7" ht="30" x14ac:dyDescent="0.25">
      <c r="B307" s="315" t="s">
        <v>48</v>
      </c>
      <c r="C307" s="316" t="s">
        <v>34</v>
      </c>
      <c r="D307" s="506"/>
      <c r="E307" s="72" t="s">
        <v>85</v>
      </c>
      <c r="F307" s="72" t="s">
        <v>107</v>
      </c>
      <c r="G307" s="72" t="s">
        <v>145</v>
      </c>
    </row>
    <row r="308" spans="2:7" x14ac:dyDescent="0.25">
      <c r="B308" s="317" t="s">
        <v>0</v>
      </c>
      <c r="C308" s="316" t="s">
        <v>34</v>
      </c>
      <c r="D308" s="506">
        <v>4.1900000000000004</v>
      </c>
      <c r="E308" s="72" t="s">
        <v>85</v>
      </c>
      <c r="F308" s="72" t="s">
        <v>107</v>
      </c>
      <c r="G308" s="72" t="s">
        <v>145</v>
      </c>
    </row>
    <row r="309" spans="2:7" x14ac:dyDescent="0.25">
      <c r="B309" s="317" t="s">
        <v>13</v>
      </c>
      <c r="C309" s="316" t="s">
        <v>34</v>
      </c>
      <c r="D309" s="506">
        <v>1.25</v>
      </c>
      <c r="E309" s="72" t="s">
        <v>85</v>
      </c>
      <c r="F309" s="72" t="s">
        <v>107</v>
      </c>
      <c r="G309" s="72" t="s">
        <v>145</v>
      </c>
    </row>
    <row r="310" spans="2:7" x14ac:dyDescent="0.25">
      <c r="B310" s="320" t="s">
        <v>19</v>
      </c>
      <c r="C310" s="316" t="s">
        <v>34</v>
      </c>
      <c r="D310" s="506"/>
      <c r="E310" s="72" t="s">
        <v>85</v>
      </c>
      <c r="F310" s="72" t="s">
        <v>107</v>
      </c>
      <c r="G310" s="72" t="s">
        <v>145</v>
      </c>
    </row>
    <row r="311" spans="2:7" x14ac:dyDescent="0.25">
      <c r="B311" s="319" t="s">
        <v>32</v>
      </c>
      <c r="C311" s="316" t="s">
        <v>34</v>
      </c>
      <c r="D311" s="506"/>
      <c r="E311" s="72" t="s">
        <v>85</v>
      </c>
      <c r="F311" s="72" t="s">
        <v>107</v>
      </c>
      <c r="G311" s="72" t="s">
        <v>145</v>
      </c>
    </row>
    <row r="312" spans="2:7" x14ac:dyDescent="0.25">
      <c r="B312" s="319" t="s">
        <v>33</v>
      </c>
      <c r="C312" s="316" t="s">
        <v>34</v>
      </c>
      <c r="D312" s="506">
        <v>1.44</v>
      </c>
      <c r="E312" s="72" t="s">
        <v>85</v>
      </c>
      <c r="F312" s="72" t="s">
        <v>107</v>
      </c>
      <c r="G312" s="72" t="s">
        <v>145</v>
      </c>
    </row>
    <row r="313" spans="2:7" ht="30" x14ac:dyDescent="0.25">
      <c r="B313" s="320" t="s">
        <v>24</v>
      </c>
      <c r="C313" s="316" t="s">
        <v>34</v>
      </c>
      <c r="D313" s="506">
        <v>1.4339999999999999</v>
      </c>
      <c r="E313" s="72" t="s">
        <v>85</v>
      </c>
      <c r="F313" s="72" t="s">
        <v>107</v>
      </c>
      <c r="G313" s="72" t="s">
        <v>145</v>
      </c>
    </row>
    <row r="314" spans="2:7" ht="30" x14ac:dyDescent="0.25">
      <c r="B314" s="320" t="s">
        <v>26</v>
      </c>
      <c r="C314" s="316" t="s">
        <v>34</v>
      </c>
      <c r="D314" s="506"/>
      <c r="E314" s="72" t="s">
        <v>85</v>
      </c>
      <c r="F314" s="72" t="s">
        <v>107</v>
      </c>
      <c r="G314" s="72" t="s">
        <v>145</v>
      </c>
    </row>
    <row r="315" spans="2:7" x14ac:dyDescent="0.25">
      <c r="B315" s="317" t="s">
        <v>119</v>
      </c>
      <c r="C315" s="316" t="s">
        <v>34</v>
      </c>
      <c r="D315" s="506"/>
      <c r="E315" s="72" t="s">
        <v>85</v>
      </c>
      <c r="F315" s="72" t="s">
        <v>107</v>
      </c>
      <c r="G315" s="72" t="s">
        <v>145</v>
      </c>
    </row>
    <row r="316" spans="2:7" ht="29.25" x14ac:dyDescent="0.25">
      <c r="B316" s="86" t="s">
        <v>87</v>
      </c>
      <c r="C316" s="87"/>
      <c r="D316" s="305">
        <v>5528.2978701410575</v>
      </c>
      <c r="E316" s="72" t="s">
        <v>85</v>
      </c>
      <c r="F316" s="72" t="s">
        <v>107</v>
      </c>
      <c r="G316" s="72" t="s">
        <v>145</v>
      </c>
    </row>
    <row r="317" spans="2:7" ht="60" x14ac:dyDescent="0.25">
      <c r="B317" s="85" t="s">
        <v>146</v>
      </c>
      <c r="C317" s="53" t="s">
        <v>38</v>
      </c>
      <c r="D317" s="306">
        <v>15669</v>
      </c>
      <c r="E317" s="72" t="s">
        <v>85</v>
      </c>
      <c r="F317" s="72" t="s">
        <v>107</v>
      </c>
      <c r="G317" s="72" t="s">
        <v>145</v>
      </c>
    </row>
    <row r="318" spans="2:7" x14ac:dyDescent="0.25">
      <c r="B318" s="85" t="s">
        <v>147</v>
      </c>
      <c r="C318" s="53" t="s">
        <v>8</v>
      </c>
      <c r="D318" s="306">
        <v>46992.1</v>
      </c>
      <c r="E318" s="72" t="s">
        <v>85</v>
      </c>
      <c r="F318" s="72" t="s">
        <v>107</v>
      </c>
      <c r="G318" s="72" t="s">
        <v>145</v>
      </c>
    </row>
    <row r="319" spans="2:7" ht="60" x14ac:dyDescent="0.25">
      <c r="B319" s="85" t="s">
        <v>148</v>
      </c>
      <c r="C319" s="53" t="s">
        <v>38</v>
      </c>
      <c r="D319" s="306">
        <v>20946</v>
      </c>
      <c r="E319" s="72" t="s">
        <v>85</v>
      </c>
      <c r="F319" s="72" t="s">
        <v>107</v>
      </c>
      <c r="G319" s="72" t="s">
        <v>145</v>
      </c>
    </row>
    <row r="320" spans="2:7" x14ac:dyDescent="0.25">
      <c r="B320" s="85" t="s">
        <v>149</v>
      </c>
      <c r="C320" s="53" t="s">
        <v>8</v>
      </c>
      <c r="D320" s="306">
        <v>46435</v>
      </c>
      <c r="E320" s="72" t="s">
        <v>85</v>
      </c>
      <c r="F320" s="72" t="s">
        <v>107</v>
      </c>
      <c r="G320" s="72" t="s">
        <v>145</v>
      </c>
    </row>
    <row r="321" spans="2:7" ht="42.75" x14ac:dyDescent="0.25">
      <c r="B321" s="92" t="s">
        <v>84</v>
      </c>
      <c r="C321" s="93"/>
      <c r="D321" s="305">
        <v>0</v>
      </c>
      <c r="E321" s="72" t="s">
        <v>85</v>
      </c>
      <c r="F321" s="72" t="s">
        <v>107</v>
      </c>
      <c r="G321" s="72" t="s">
        <v>150</v>
      </c>
    </row>
    <row r="322" spans="2:7" x14ac:dyDescent="0.25">
      <c r="B322" s="94" t="s">
        <v>12</v>
      </c>
      <c r="C322" s="71" t="s">
        <v>6</v>
      </c>
      <c r="D322" s="306">
        <v>13</v>
      </c>
      <c r="E322" s="72" t="s">
        <v>85</v>
      </c>
      <c r="F322" s="72" t="s">
        <v>107</v>
      </c>
      <c r="G322" s="72" t="s">
        <v>150</v>
      </c>
    </row>
    <row r="323" spans="2:7" x14ac:dyDescent="0.25">
      <c r="B323" s="75" t="s">
        <v>56</v>
      </c>
      <c r="C323" s="71" t="s">
        <v>6</v>
      </c>
      <c r="D323" s="306">
        <v>4661</v>
      </c>
      <c r="E323" s="72" t="s">
        <v>85</v>
      </c>
      <c r="F323" s="72" t="s">
        <v>107</v>
      </c>
      <c r="G323" s="72" t="s">
        <v>150</v>
      </c>
    </row>
    <row r="324" spans="2:7" x14ac:dyDescent="0.25">
      <c r="B324" s="75" t="s">
        <v>57</v>
      </c>
      <c r="C324" s="71" t="s">
        <v>6</v>
      </c>
      <c r="D324" s="306">
        <v>4661</v>
      </c>
      <c r="E324" s="72" t="s">
        <v>85</v>
      </c>
      <c r="F324" s="72" t="s">
        <v>107</v>
      </c>
      <c r="G324" s="72" t="s">
        <v>150</v>
      </c>
    </row>
    <row r="325" spans="2:7" x14ac:dyDescent="0.25">
      <c r="B325" s="76" t="s">
        <v>52</v>
      </c>
      <c r="C325" s="71" t="s">
        <v>6</v>
      </c>
      <c r="D325" s="306"/>
      <c r="E325" s="72" t="s">
        <v>85</v>
      </c>
      <c r="F325" s="72" t="s">
        <v>107</v>
      </c>
      <c r="G325" s="72" t="s">
        <v>150</v>
      </c>
    </row>
    <row r="326" spans="2:7" x14ac:dyDescent="0.25">
      <c r="B326" s="76" t="s">
        <v>53</v>
      </c>
      <c r="C326" s="71" t="s">
        <v>6</v>
      </c>
      <c r="D326" s="306"/>
      <c r="E326" s="72" t="s">
        <v>85</v>
      </c>
      <c r="F326" s="72" t="s">
        <v>107</v>
      </c>
      <c r="G326" s="72" t="s">
        <v>150</v>
      </c>
    </row>
    <row r="327" spans="2:7" x14ac:dyDescent="0.25">
      <c r="B327" s="75" t="s">
        <v>50</v>
      </c>
      <c r="C327" s="73" t="s">
        <v>8</v>
      </c>
      <c r="D327" s="306">
        <v>48464.800000000003</v>
      </c>
      <c r="E327" s="72" t="s">
        <v>85</v>
      </c>
      <c r="F327" s="72" t="s">
        <v>107</v>
      </c>
      <c r="G327" s="72" t="s">
        <v>150</v>
      </c>
    </row>
    <row r="328" spans="2:7" x14ac:dyDescent="0.25">
      <c r="B328" s="75" t="s">
        <v>58</v>
      </c>
      <c r="C328" s="73" t="s">
        <v>8</v>
      </c>
      <c r="D328" s="306">
        <v>48464.800000000003</v>
      </c>
      <c r="E328" s="72" t="s">
        <v>85</v>
      </c>
      <c r="F328" s="72" t="s">
        <v>107</v>
      </c>
      <c r="G328" s="72" t="s">
        <v>150</v>
      </c>
    </row>
    <row r="329" spans="2:7" x14ac:dyDescent="0.25">
      <c r="B329" s="77" t="s">
        <v>54</v>
      </c>
      <c r="C329" s="73" t="s">
        <v>8</v>
      </c>
      <c r="D329" s="306"/>
      <c r="E329" s="72" t="s">
        <v>85</v>
      </c>
      <c r="F329" s="72" t="s">
        <v>107</v>
      </c>
      <c r="G329" s="72" t="s">
        <v>150</v>
      </c>
    </row>
    <row r="330" spans="2:7" x14ac:dyDescent="0.25">
      <c r="B330" s="77" t="s">
        <v>55</v>
      </c>
      <c r="C330" s="73" t="s">
        <v>8</v>
      </c>
      <c r="D330" s="306"/>
      <c r="E330" s="72" t="s">
        <v>85</v>
      </c>
      <c r="F330" s="72" t="s">
        <v>107</v>
      </c>
      <c r="G330" s="72" t="s">
        <v>150</v>
      </c>
    </row>
    <row r="331" spans="2:7" x14ac:dyDescent="0.25">
      <c r="B331" s="75" t="s">
        <v>51</v>
      </c>
      <c r="C331" s="95" t="s">
        <v>9</v>
      </c>
      <c r="D331" s="306">
        <v>1.56</v>
      </c>
      <c r="E331" s="72" t="s">
        <v>85</v>
      </c>
      <c r="F331" s="72" t="s">
        <v>107</v>
      </c>
      <c r="G331" s="72" t="s">
        <v>150</v>
      </c>
    </row>
    <row r="332" spans="2:7" ht="57.75" x14ac:dyDescent="0.25">
      <c r="B332" s="81" t="s">
        <v>86</v>
      </c>
      <c r="C332" s="314"/>
      <c r="D332" s="305">
        <v>599.16199999999992</v>
      </c>
      <c r="E332" s="72" t="s">
        <v>85</v>
      </c>
      <c r="F332" s="72" t="s">
        <v>107</v>
      </c>
      <c r="G332" s="72" t="s">
        <v>150</v>
      </c>
    </row>
    <row r="333" spans="2:7" ht="30" x14ac:dyDescent="0.25">
      <c r="B333" s="321" t="s">
        <v>47</v>
      </c>
      <c r="C333" s="322" t="s">
        <v>29</v>
      </c>
      <c r="D333" s="306"/>
      <c r="E333" s="72" t="s">
        <v>85</v>
      </c>
      <c r="F333" s="72" t="s">
        <v>107</v>
      </c>
      <c r="G333" s="72" t="s">
        <v>150</v>
      </c>
    </row>
    <row r="334" spans="2:7" ht="30" x14ac:dyDescent="0.25">
      <c r="B334" s="323" t="s">
        <v>64</v>
      </c>
      <c r="C334" s="322" t="s">
        <v>29</v>
      </c>
      <c r="D334" s="306">
        <v>13</v>
      </c>
      <c r="E334" s="72" t="s">
        <v>85</v>
      </c>
      <c r="F334" s="72" t="s">
        <v>107</v>
      </c>
      <c r="G334" s="72" t="s">
        <v>150</v>
      </c>
    </row>
    <row r="335" spans="2:7" ht="30" x14ac:dyDescent="0.25">
      <c r="B335" s="323" t="s">
        <v>65</v>
      </c>
      <c r="C335" s="322" t="s">
        <v>29</v>
      </c>
      <c r="D335" s="306"/>
      <c r="E335" s="72" t="s">
        <v>85</v>
      </c>
      <c r="F335" s="72" t="s">
        <v>107</v>
      </c>
      <c r="G335" s="72" t="s">
        <v>150</v>
      </c>
    </row>
    <row r="336" spans="2:7" ht="30" x14ac:dyDescent="0.25">
      <c r="B336" s="324" t="s">
        <v>19</v>
      </c>
      <c r="C336" s="322" t="s">
        <v>29</v>
      </c>
      <c r="D336" s="306"/>
      <c r="E336" s="72" t="s">
        <v>85</v>
      </c>
      <c r="F336" s="72" t="s">
        <v>107</v>
      </c>
      <c r="G336" s="72" t="s">
        <v>150</v>
      </c>
    </row>
    <row r="337" spans="2:7" ht="30" x14ac:dyDescent="0.25">
      <c r="B337" s="325" t="s">
        <v>63</v>
      </c>
      <c r="C337" s="322" t="s">
        <v>29</v>
      </c>
      <c r="D337" s="306"/>
      <c r="E337" s="72" t="s">
        <v>85</v>
      </c>
      <c r="F337" s="72" t="s">
        <v>107</v>
      </c>
      <c r="G337" s="72" t="s">
        <v>150</v>
      </c>
    </row>
    <row r="338" spans="2:7" ht="30" x14ac:dyDescent="0.25">
      <c r="B338" s="325" t="s">
        <v>66</v>
      </c>
      <c r="C338" s="322" t="s">
        <v>29</v>
      </c>
      <c r="D338" s="306">
        <v>13</v>
      </c>
      <c r="E338" s="72" t="s">
        <v>85</v>
      </c>
      <c r="F338" s="72" t="s">
        <v>107</v>
      </c>
      <c r="G338" s="72" t="s">
        <v>150</v>
      </c>
    </row>
    <row r="339" spans="2:7" ht="30" x14ac:dyDescent="0.25">
      <c r="B339" s="323" t="s">
        <v>67</v>
      </c>
      <c r="C339" s="322" t="s">
        <v>29</v>
      </c>
      <c r="D339" s="306">
        <v>323</v>
      </c>
      <c r="E339" s="72" t="s">
        <v>85</v>
      </c>
      <c r="F339" s="72" t="s">
        <v>107</v>
      </c>
      <c r="G339" s="72" t="s">
        <v>150</v>
      </c>
    </row>
    <row r="340" spans="2:7" ht="30" x14ac:dyDescent="0.25">
      <c r="B340" s="326" t="s">
        <v>25</v>
      </c>
      <c r="C340" s="322" t="s">
        <v>29</v>
      </c>
      <c r="D340" s="306"/>
      <c r="E340" s="72" t="s">
        <v>85</v>
      </c>
      <c r="F340" s="72" t="s">
        <v>107</v>
      </c>
      <c r="G340" s="72" t="s">
        <v>150</v>
      </c>
    </row>
    <row r="341" spans="2:7" ht="30" x14ac:dyDescent="0.25">
      <c r="B341" s="323" t="s">
        <v>119</v>
      </c>
      <c r="C341" s="322" t="s">
        <v>29</v>
      </c>
      <c r="D341" s="306">
        <v>21</v>
      </c>
      <c r="E341" s="72" t="s">
        <v>85</v>
      </c>
      <c r="F341" s="72" t="s">
        <v>107</v>
      </c>
      <c r="G341" s="72" t="s">
        <v>150</v>
      </c>
    </row>
    <row r="342" spans="2:7" ht="30" x14ac:dyDescent="0.25">
      <c r="B342" s="321" t="s">
        <v>48</v>
      </c>
      <c r="C342" s="322" t="s">
        <v>34</v>
      </c>
      <c r="D342" s="306"/>
      <c r="E342" s="72" t="s">
        <v>85</v>
      </c>
      <c r="F342" s="72" t="s">
        <v>107</v>
      </c>
      <c r="G342" s="72" t="s">
        <v>150</v>
      </c>
    </row>
    <row r="343" spans="2:7" x14ac:dyDescent="0.25">
      <c r="B343" s="323" t="s">
        <v>0</v>
      </c>
      <c r="C343" s="322" t="s">
        <v>34</v>
      </c>
      <c r="D343" s="306">
        <v>4.1900000000000004</v>
      </c>
      <c r="E343" s="72" t="s">
        <v>85</v>
      </c>
      <c r="F343" s="72" t="s">
        <v>107</v>
      </c>
      <c r="G343" s="72" t="s">
        <v>150</v>
      </c>
    </row>
    <row r="344" spans="2:7" x14ac:dyDescent="0.25">
      <c r="B344" s="323" t="s">
        <v>13</v>
      </c>
      <c r="C344" s="322" t="s">
        <v>34</v>
      </c>
      <c r="D344" s="306"/>
      <c r="E344" s="72" t="s">
        <v>85</v>
      </c>
      <c r="F344" s="72" t="s">
        <v>107</v>
      </c>
      <c r="G344" s="72" t="s">
        <v>150</v>
      </c>
    </row>
    <row r="345" spans="2:7" x14ac:dyDescent="0.25">
      <c r="B345" s="326" t="s">
        <v>19</v>
      </c>
      <c r="C345" s="322" t="s">
        <v>34</v>
      </c>
      <c r="D345" s="306"/>
      <c r="E345" s="72" t="s">
        <v>85</v>
      </c>
      <c r="F345" s="72" t="s">
        <v>107</v>
      </c>
      <c r="G345" s="72" t="s">
        <v>150</v>
      </c>
    </row>
    <row r="346" spans="2:7" x14ac:dyDescent="0.25">
      <c r="B346" s="325" t="s">
        <v>32</v>
      </c>
      <c r="C346" s="322" t="s">
        <v>34</v>
      </c>
      <c r="D346" s="306"/>
      <c r="E346" s="72" t="s">
        <v>85</v>
      </c>
      <c r="F346" s="72" t="s">
        <v>107</v>
      </c>
      <c r="G346" s="72" t="s">
        <v>150</v>
      </c>
    </row>
    <row r="347" spans="2:7" x14ac:dyDescent="0.25">
      <c r="B347" s="325" t="s">
        <v>33</v>
      </c>
      <c r="C347" s="322" t="s">
        <v>34</v>
      </c>
      <c r="D347" s="306">
        <v>1.44</v>
      </c>
      <c r="E347" s="72" t="s">
        <v>85</v>
      </c>
      <c r="F347" s="72" t="s">
        <v>107</v>
      </c>
      <c r="G347" s="72" t="s">
        <v>150</v>
      </c>
    </row>
    <row r="348" spans="2:7" ht="30" x14ac:dyDescent="0.25">
      <c r="B348" s="326" t="s">
        <v>24</v>
      </c>
      <c r="C348" s="322" t="s">
        <v>34</v>
      </c>
      <c r="D348" s="306">
        <v>1.4339999999999999</v>
      </c>
      <c r="E348" s="72" t="s">
        <v>85</v>
      </c>
      <c r="F348" s="72" t="s">
        <v>107</v>
      </c>
      <c r="G348" s="72" t="s">
        <v>150</v>
      </c>
    </row>
    <row r="349" spans="2:7" ht="30" x14ac:dyDescent="0.25">
      <c r="B349" s="326" t="s">
        <v>26</v>
      </c>
      <c r="C349" s="322" t="s">
        <v>34</v>
      </c>
      <c r="D349" s="306"/>
      <c r="E349" s="72" t="s">
        <v>85</v>
      </c>
      <c r="F349" s="72" t="s">
        <v>107</v>
      </c>
      <c r="G349" s="72" t="s">
        <v>150</v>
      </c>
    </row>
    <row r="350" spans="2:7" x14ac:dyDescent="0.25">
      <c r="B350" s="323" t="s">
        <v>119</v>
      </c>
      <c r="C350" s="322" t="s">
        <v>34</v>
      </c>
      <c r="D350" s="306">
        <v>2.99</v>
      </c>
      <c r="E350" s="72" t="s">
        <v>85</v>
      </c>
      <c r="F350" s="72" t="s">
        <v>107</v>
      </c>
      <c r="G350" s="72" t="s">
        <v>150</v>
      </c>
    </row>
    <row r="351" spans="2:7" ht="29.25" x14ac:dyDescent="0.25">
      <c r="B351" s="86" t="s">
        <v>87</v>
      </c>
      <c r="C351" s="87"/>
      <c r="D351" s="305">
        <v>5022.6354216794643</v>
      </c>
      <c r="E351" s="72" t="s">
        <v>85</v>
      </c>
      <c r="F351" s="72" t="s">
        <v>107</v>
      </c>
      <c r="G351" s="72" t="s">
        <v>150</v>
      </c>
    </row>
    <row r="352" spans="2:7" ht="60" x14ac:dyDescent="0.25">
      <c r="B352" s="85" t="s">
        <v>151</v>
      </c>
      <c r="C352" s="53" t="s">
        <v>38</v>
      </c>
      <c r="D352" s="306">
        <v>16944.89</v>
      </c>
      <c r="E352" s="72" t="s">
        <v>85</v>
      </c>
      <c r="F352" s="72" t="s">
        <v>107</v>
      </c>
      <c r="G352" s="72" t="s">
        <v>150</v>
      </c>
    </row>
    <row r="353" spans="2:7" x14ac:dyDescent="0.25">
      <c r="B353" s="85" t="s">
        <v>152</v>
      </c>
      <c r="C353" s="53" t="s">
        <v>8</v>
      </c>
      <c r="D353" s="306">
        <v>48464.800000000003</v>
      </c>
      <c r="E353" s="72" t="s">
        <v>85</v>
      </c>
      <c r="F353" s="72" t="s">
        <v>107</v>
      </c>
      <c r="G353" s="72" t="s">
        <v>150</v>
      </c>
    </row>
    <row r="354" spans="2:7" ht="60" x14ac:dyDescent="0.25">
      <c r="B354" s="85" t="s">
        <v>153</v>
      </c>
      <c r="C354" s="53" t="s">
        <v>38</v>
      </c>
      <c r="D354" s="306">
        <v>20993</v>
      </c>
      <c r="E354" s="72" t="s">
        <v>85</v>
      </c>
      <c r="F354" s="72" t="s">
        <v>107</v>
      </c>
      <c r="G354" s="72" t="s">
        <v>150</v>
      </c>
    </row>
    <row r="355" spans="2:7" x14ac:dyDescent="0.25">
      <c r="B355" s="85" t="s">
        <v>154</v>
      </c>
      <c r="C355" s="53" t="s">
        <v>8</v>
      </c>
      <c r="D355" s="306">
        <v>46314.8</v>
      </c>
      <c r="E355" s="72" t="s">
        <v>85</v>
      </c>
      <c r="F355" s="72" t="s">
        <v>107</v>
      </c>
      <c r="G355" s="72" t="s">
        <v>150</v>
      </c>
    </row>
    <row r="356" spans="2:7" ht="42.75" x14ac:dyDescent="0.25">
      <c r="B356" s="92" t="s">
        <v>84</v>
      </c>
      <c r="C356" s="93"/>
      <c r="D356" s="305">
        <v>-19.220000000002255</v>
      </c>
      <c r="E356" s="72" t="s">
        <v>85</v>
      </c>
      <c r="F356" s="72" t="s">
        <v>107</v>
      </c>
      <c r="G356" s="72" t="s">
        <v>159</v>
      </c>
    </row>
    <row r="357" spans="2:7" x14ac:dyDescent="0.25">
      <c r="B357" s="94" t="s">
        <v>12</v>
      </c>
      <c r="C357" s="71" t="s">
        <v>6</v>
      </c>
      <c r="D357" s="306">
        <v>13</v>
      </c>
      <c r="E357" s="72" t="s">
        <v>85</v>
      </c>
      <c r="F357" s="72" t="s">
        <v>107</v>
      </c>
      <c r="G357" s="72" t="s">
        <v>159</v>
      </c>
    </row>
    <row r="358" spans="2:7" x14ac:dyDescent="0.25">
      <c r="B358" s="75" t="s">
        <v>56</v>
      </c>
      <c r="C358" s="71" t="s">
        <v>6</v>
      </c>
      <c r="D358" s="306">
        <v>4628</v>
      </c>
      <c r="E358" s="72" t="s">
        <v>85</v>
      </c>
      <c r="F358" s="72" t="s">
        <v>107</v>
      </c>
      <c r="G358" s="72" t="s">
        <v>159</v>
      </c>
    </row>
    <row r="359" spans="2:7" x14ac:dyDescent="0.25">
      <c r="B359" s="75" t="s">
        <v>57</v>
      </c>
      <c r="C359" s="71" t="s">
        <v>6</v>
      </c>
      <c r="D359" s="306">
        <v>4628</v>
      </c>
      <c r="E359" s="72" t="s">
        <v>85</v>
      </c>
      <c r="F359" s="72" t="s">
        <v>107</v>
      </c>
      <c r="G359" s="72" t="s">
        <v>159</v>
      </c>
    </row>
    <row r="360" spans="2:7" x14ac:dyDescent="0.25">
      <c r="B360" s="76" t="s">
        <v>52</v>
      </c>
      <c r="C360" s="71" t="s">
        <v>6</v>
      </c>
      <c r="D360" s="306"/>
      <c r="E360" s="72" t="s">
        <v>85</v>
      </c>
      <c r="F360" s="72" t="s">
        <v>107</v>
      </c>
      <c r="G360" s="72" t="s">
        <v>159</v>
      </c>
    </row>
    <row r="361" spans="2:7" x14ac:dyDescent="0.25">
      <c r="B361" s="76" t="s">
        <v>53</v>
      </c>
      <c r="C361" s="71" t="s">
        <v>6</v>
      </c>
      <c r="D361" s="306"/>
      <c r="E361" s="72" t="s">
        <v>85</v>
      </c>
      <c r="F361" s="72" t="s">
        <v>107</v>
      </c>
      <c r="G361" s="72" t="s">
        <v>159</v>
      </c>
    </row>
    <row r="362" spans="2:7" x14ac:dyDescent="0.25">
      <c r="B362" s="75" t="s">
        <v>50</v>
      </c>
      <c r="C362" s="73" t="s">
        <v>8</v>
      </c>
      <c r="D362" s="306">
        <v>48229.4</v>
      </c>
      <c r="E362" s="72" t="s">
        <v>85</v>
      </c>
      <c r="F362" s="72" t="s">
        <v>107</v>
      </c>
      <c r="G362" s="72" t="s">
        <v>159</v>
      </c>
    </row>
    <row r="363" spans="2:7" x14ac:dyDescent="0.25">
      <c r="B363" s="75" t="s">
        <v>58</v>
      </c>
      <c r="C363" s="73" t="s">
        <v>8</v>
      </c>
      <c r="D363" s="306">
        <v>48217</v>
      </c>
      <c r="E363" s="72" t="s">
        <v>85</v>
      </c>
      <c r="F363" s="72" t="s">
        <v>107</v>
      </c>
      <c r="G363" s="72" t="s">
        <v>159</v>
      </c>
    </row>
    <row r="364" spans="2:7" x14ac:dyDescent="0.25">
      <c r="B364" s="77" t="s">
        <v>54</v>
      </c>
      <c r="C364" s="73" t="s">
        <v>8</v>
      </c>
      <c r="D364" s="306"/>
      <c r="E364" s="72" t="s">
        <v>85</v>
      </c>
      <c r="F364" s="72" t="s">
        <v>107</v>
      </c>
      <c r="G364" s="72" t="s">
        <v>159</v>
      </c>
    </row>
    <row r="365" spans="2:7" x14ac:dyDescent="0.25">
      <c r="B365" s="77" t="s">
        <v>55</v>
      </c>
      <c r="C365" s="73" t="s">
        <v>8</v>
      </c>
      <c r="D365" s="306">
        <v>12.4</v>
      </c>
      <c r="E365" s="72" t="s">
        <v>85</v>
      </c>
      <c r="F365" s="72" t="s">
        <v>107</v>
      </c>
      <c r="G365" s="72" t="s">
        <v>159</v>
      </c>
    </row>
    <row r="366" spans="2:7" x14ac:dyDescent="0.25">
      <c r="B366" s="75" t="s">
        <v>51</v>
      </c>
      <c r="C366" s="95" t="s">
        <v>9</v>
      </c>
      <c r="D366" s="306">
        <v>1.55</v>
      </c>
      <c r="E366" s="72" t="s">
        <v>85</v>
      </c>
      <c r="F366" s="72" t="s">
        <v>107</v>
      </c>
      <c r="G366" s="72" t="s">
        <v>159</v>
      </c>
    </row>
    <row r="367" spans="2:7" ht="57.75" x14ac:dyDescent="0.25">
      <c r="B367" s="81" t="s">
        <v>86</v>
      </c>
      <c r="C367" s="314"/>
      <c r="D367" s="305">
        <v>605.774</v>
      </c>
      <c r="E367" s="72" t="s">
        <v>85</v>
      </c>
      <c r="F367" s="72" t="s">
        <v>107</v>
      </c>
      <c r="G367" s="72" t="s">
        <v>159</v>
      </c>
    </row>
    <row r="368" spans="2:7" ht="30" x14ac:dyDescent="0.25">
      <c r="B368" s="507" t="s">
        <v>47</v>
      </c>
      <c r="C368" s="508" t="s">
        <v>29</v>
      </c>
      <c r="D368" s="306"/>
      <c r="E368" s="72" t="s">
        <v>85</v>
      </c>
      <c r="F368" s="72" t="s">
        <v>107</v>
      </c>
      <c r="G368" s="72" t="s">
        <v>159</v>
      </c>
    </row>
    <row r="369" spans="2:7" ht="30" x14ac:dyDescent="0.25">
      <c r="B369" s="509" t="s">
        <v>64</v>
      </c>
      <c r="C369" s="508" t="s">
        <v>29</v>
      </c>
      <c r="D369" s="306">
        <v>13</v>
      </c>
      <c r="E369" s="72" t="s">
        <v>85</v>
      </c>
      <c r="F369" s="72" t="s">
        <v>107</v>
      </c>
      <c r="G369" s="72" t="s">
        <v>159</v>
      </c>
    </row>
    <row r="370" spans="2:7" ht="30" x14ac:dyDescent="0.25">
      <c r="B370" s="509" t="s">
        <v>65</v>
      </c>
      <c r="C370" s="508" t="s">
        <v>29</v>
      </c>
      <c r="D370" s="306"/>
      <c r="E370" s="72" t="s">
        <v>85</v>
      </c>
      <c r="F370" s="72" t="s">
        <v>107</v>
      </c>
      <c r="G370" s="72" t="s">
        <v>159</v>
      </c>
    </row>
    <row r="371" spans="2:7" ht="30" x14ac:dyDescent="0.25">
      <c r="B371" s="510" t="s">
        <v>19</v>
      </c>
      <c r="C371" s="508" t="s">
        <v>29</v>
      </c>
      <c r="D371" s="306"/>
      <c r="E371" s="72" t="s">
        <v>85</v>
      </c>
      <c r="F371" s="72" t="s">
        <v>107</v>
      </c>
      <c r="G371" s="72" t="s">
        <v>159</v>
      </c>
    </row>
    <row r="372" spans="2:7" ht="30" x14ac:dyDescent="0.25">
      <c r="B372" s="511" t="s">
        <v>63</v>
      </c>
      <c r="C372" s="508" t="s">
        <v>29</v>
      </c>
      <c r="D372" s="306"/>
      <c r="E372" s="72" t="s">
        <v>85</v>
      </c>
      <c r="F372" s="72" t="s">
        <v>107</v>
      </c>
      <c r="G372" s="72" t="s">
        <v>159</v>
      </c>
    </row>
    <row r="373" spans="2:7" ht="30" x14ac:dyDescent="0.25">
      <c r="B373" s="511" t="s">
        <v>66</v>
      </c>
      <c r="C373" s="508" t="s">
        <v>29</v>
      </c>
      <c r="D373" s="306">
        <v>13</v>
      </c>
      <c r="E373" s="72" t="s">
        <v>85</v>
      </c>
      <c r="F373" s="72" t="s">
        <v>107</v>
      </c>
      <c r="G373" s="72" t="s">
        <v>159</v>
      </c>
    </row>
    <row r="374" spans="2:7" ht="30" x14ac:dyDescent="0.25">
      <c r="B374" s="509" t="s">
        <v>67</v>
      </c>
      <c r="C374" s="508" t="s">
        <v>29</v>
      </c>
      <c r="D374" s="306">
        <v>321</v>
      </c>
      <c r="E374" s="72" t="s">
        <v>85</v>
      </c>
      <c r="F374" s="72" t="s">
        <v>107</v>
      </c>
      <c r="G374" s="72" t="s">
        <v>159</v>
      </c>
    </row>
    <row r="375" spans="2:7" ht="30" x14ac:dyDescent="0.25">
      <c r="B375" s="512" t="s">
        <v>25</v>
      </c>
      <c r="C375" s="508" t="s">
        <v>29</v>
      </c>
      <c r="D375" s="306"/>
      <c r="E375" s="72" t="s">
        <v>85</v>
      </c>
      <c r="F375" s="72" t="s">
        <v>107</v>
      </c>
      <c r="G375" s="72" t="s">
        <v>159</v>
      </c>
    </row>
    <row r="376" spans="2:7" ht="30" x14ac:dyDescent="0.25">
      <c r="B376" s="509" t="s">
        <v>119</v>
      </c>
      <c r="C376" s="508" t="s">
        <v>29</v>
      </c>
      <c r="D376" s="306">
        <v>37</v>
      </c>
      <c r="E376" s="72" t="s">
        <v>85</v>
      </c>
      <c r="F376" s="72" t="s">
        <v>107</v>
      </c>
      <c r="G376" s="72" t="s">
        <v>159</v>
      </c>
    </row>
    <row r="377" spans="2:7" ht="30" x14ac:dyDescent="0.25">
      <c r="B377" s="507" t="s">
        <v>48</v>
      </c>
      <c r="C377" s="508" t="s">
        <v>34</v>
      </c>
      <c r="D377" s="306"/>
      <c r="E377" s="72" t="s">
        <v>85</v>
      </c>
      <c r="F377" s="72" t="s">
        <v>107</v>
      </c>
      <c r="G377" s="72" t="s">
        <v>159</v>
      </c>
    </row>
    <row r="378" spans="2:7" x14ac:dyDescent="0.25">
      <c r="B378" s="509" t="s">
        <v>0</v>
      </c>
      <c r="C378" s="508" t="s">
        <v>34</v>
      </c>
      <c r="D378" s="306">
        <v>4.37</v>
      </c>
      <c r="E378" s="72" t="s">
        <v>85</v>
      </c>
      <c r="F378" s="72" t="s">
        <v>107</v>
      </c>
      <c r="G378" s="72" t="s">
        <v>159</v>
      </c>
    </row>
    <row r="379" spans="2:7" x14ac:dyDescent="0.25">
      <c r="B379" s="509" t="s">
        <v>13</v>
      </c>
      <c r="C379" s="508" t="s">
        <v>34</v>
      </c>
      <c r="D379" s="306"/>
      <c r="E379" s="72" t="s">
        <v>85</v>
      </c>
      <c r="F379" s="72" t="s">
        <v>107</v>
      </c>
      <c r="G379" s="72" t="s">
        <v>159</v>
      </c>
    </row>
    <row r="380" spans="2:7" x14ac:dyDescent="0.25">
      <c r="B380" s="512" t="s">
        <v>19</v>
      </c>
      <c r="C380" s="508" t="s">
        <v>34</v>
      </c>
      <c r="D380" s="306"/>
      <c r="E380" s="72" t="s">
        <v>85</v>
      </c>
      <c r="F380" s="72" t="s">
        <v>107</v>
      </c>
      <c r="G380" s="72" t="s">
        <v>159</v>
      </c>
    </row>
    <row r="381" spans="2:7" x14ac:dyDescent="0.25">
      <c r="B381" s="511" t="s">
        <v>32</v>
      </c>
      <c r="C381" s="508" t="s">
        <v>34</v>
      </c>
      <c r="D381" s="306"/>
      <c r="E381" s="72" t="s">
        <v>85</v>
      </c>
      <c r="F381" s="72" t="s">
        <v>107</v>
      </c>
      <c r="G381" s="72" t="s">
        <v>159</v>
      </c>
    </row>
    <row r="382" spans="2:7" x14ac:dyDescent="0.25">
      <c r="B382" s="511" t="s">
        <v>33</v>
      </c>
      <c r="C382" s="508" t="s">
        <v>34</v>
      </c>
      <c r="D382" s="306">
        <v>1.44</v>
      </c>
      <c r="E382" s="72" t="s">
        <v>85</v>
      </c>
      <c r="F382" s="72" t="s">
        <v>107</v>
      </c>
      <c r="G382" s="72" t="s">
        <v>159</v>
      </c>
    </row>
    <row r="383" spans="2:7" ht="30" x14ac:dyDescent="0.25">
      <c r="B383" s="512" t="s">
        <v>24</v>
      </c>
      <c r="C383" s="508" t="s">
        <v>34</v>
      </c>
      <c r="D383" s="306">
        <v>1.4339999999999999</v>
      </c>
      <c r="E383" s="72" t="s">
        <v>85</v>
      </c>
      <c r="F383" s="72" t="s">
        <v>107</v>
      </c>
      <c r="G383" s="72" t="s">
        <v>159</v>
      </c>
    </row>
    <row r="384" spans="2:7" ht="30" x14ac:dyDescent="0.25">
      <c r="B384" s="512" t="s">
        <v>26</v>
      </c>
      <c r="C384" s="508" t="s">
        <v>34</v>
      </c>
      <c r="D384" s="306"/>
      <c r="E384" s="72" t="s">
        <v>85</v>
      </c>
      <c r="F384" s="72" t="s">
        <v>107</v>
      </c>
      <c r="G384" s="72" t="s">
        <v>159</v>
      </c>
    </row>
    <row r="385" spans="2:7" x14ac:dyDescent="0.25">
      <c r="B385" s="509" t="s">
        <v>119</v>
      </c>
      <c r="C385" s="508" t="s">
        <v>34</v>
      </c>
      <c r="D385" s="306">
        <v>1.89</v>
      </c>
      <c r="E385" s="72" t="s">
        <v>85</v>
      </c>
      <c r="F385" s="72" t="s">
        <v>107</v>
      </c>
      <c r="G385" s="72" t="s">
        <v>159</v>
      </c>
    </row>
    <row r="386" spans="2:7" ht="29.25" x14ac:dyDescent="0.25">
      <c r="B386" s="86" t="s">
        <v>87</v>
      </c>
      <c r="C386" s="87"/>
      <c r="D386" s="305">
        <v>7080.7621799652015</v>
      </c>
      <c r="E386" s="72" t="s">
        <v>85</v>
      </c>
      <c r="F386" s="72" t="s">
        <v>107</v>
      </c>
      <c r="G386" s="72" t="s">
        <v>159</v>
      </c>
    </row>
    <row r="387" spans="2:7" ht="60" x14ac:dyDescent="0.25">
      <c r="B387" s="85" t="s">
        <v>161</v>
      </c>
      <c r="C387" s="53" t="s">
        <v>38</v>
      </c>
      <c r="D387" s="306">
        <v>15179</v>
      </c>
      <c r="E387" s="72" t="s">
        <v>85</v>
      </c>
      <c r="F387" s="72" t="s">
        <v>107</v>
      </c>
      <c r="G387" s="72" t="s">
        <v>159</v>
      </c>
    </row>
    <row r="388" spans="2:7" x14ac:dyDescent="0.25">
      <c r="B388" s="85" t="s">
        <v>162</v>
      </c>
      <c r="C388" s="53" t="s">
        <v>8</v>
      </c>
      <c r="D388" s="306">
        <v>48217</v>
      </c>
      <c r="E388" s="72" t="s">
        <v>85</v>
      </c>
      <c r="F388" s="72" t="s">
        <v>107</v>
      </c>
      <c r="G388" s="72" t="s">
        <v>159</v>
      </c>
    </row>
    <row r="389" spans="2:7" ht="60" x14ac:dyDescent="0.25">
      <c r="B389" s="85" t="s">
        <v>163</v>
      </c>
      <c r="C389" s="53" t="s">
        <v>38</v>
      </c>
      <c r="D389" s="306">
        <v>22287</v>
      </c>
      <c r="E389" s="72" t="s">
        <v>85</v>
      </c>
      <c r="F389" s="72" t="s">
        <v>107</v>
      </c>
      <c r="G389" s="72" t="s">
        <v>159</v>
      </c>
    </row>
    <row r="390" spans="2:7" x14ac:dyDescent="0.25">
      <c r="B390" s="85" t="s">
        <v>164</v>
      </c>
      <c r="C390" s="53" t="s">
        <v>8</v>
      </c>
      <c r="D390" s="306">
        <v>48276</v>
      </c>
      <c r="E390" s="72" t="s">
        <v>85</v>
      </c>
      <c r="F390" s="72" t="s">
        <v>107</v>
      </c>
      <c r="G390" s="72" t="s">
        <v>159</v>
      </c>
    </row>
    <row r="391" spans="2:7" ht="42.75" x14ac:dyDescent="0.25">
      <c r="B391" s="92" t="s">
        <v>84</v>
      </c>
      <c r="C391" s="93"/>
      <c r="D391" s="305">
        <v>-19.277999999997775</v>
      </c>
      <c r="E391" s="72" t="s">
        <v>85</v>
      </c>
      <c r="F391" s="72" t="s">
        <v>107</v>
      </c>
      <c r="G391" s="72" t="s">
        <v>160</v>
      </c>
    </row>
    <row r="392" spans="2:7" x14ac:dyDescent="0.25">
      <c r="B392" s="94" t="s">
        <v>12</v>
      </c>
      <c r="C392" s="71" t="s">
        <v>6</v>
      </c>
      <c r="D392" s="306">
        <v>12</v>
      </c>
      <c r="E392" s="72" t="s">
        <v>85</v>
      </c>
      <c r="F392" s="72" t="s">
        <v>107</v>
      </c>
      <c r="G392" s="72" t="s">
        <v>160</v>
      </c>
    </row>
    <row r="393" spans="2:7" x14ac:dyDescent="0.25">
      <c r="B393" s="75" t="s">
        <v>56</v>
      </c>
      <c r="C393" s="71" t="s">
        <v>6</v>
      </c>
      <c r="D393" s="306">
        <v>4245</v>
      </c>
      <c r="E393" s="72" t="s">
        <v>85</v>
      </c>
      <c r="F393" s="72" t="s">
        <v>107</v>
      </c>
      <c r="G393" s="72" t="s">
        <v>160</v>
      </c>
    </row>
    <row r="394" spans="2:7" x14ac:dyDescent="0.25">
      <c r="B394" s="75" t="s">
        <v>57</v>
      </c>
      <c r="C394" s="71" t="s">
        <v>6</v>
      </c>
      <c r="D394" s="306">
        <v>4244</v>
      </c>
      <c r="E394" s="72" t="s">
        <v>85</v>
      </c>
      <c r="F394" s="72" t="s">
        <v>107</v>
      </c>
      <c r="G394" s="72" t="s">
        <v>160</v>
      </c>
    </row>
    <row r="395" spans="2:7" x14ac:dyDescent="0.25">
      <c r="B395" s="76" t="s">
        <v>52</v>
      </c>
      <c r="C395" s="71" t="s">
        <v>6</v>
      </c>
      <c r="D395" s="306"/>
      <c r="E395" s="72" t="s">
        <v>85</v>
      </c>
      <c r="F395" s="72" t="s">
        <v>107</v>
      </c>
      <c r="G395" s="72" t="s">
        <v>160</v>
      </c>
    </row>
    <row r="396" spans="2:7" x14ac:dyDescent="0.25">
      <c r="B396" s="76" t="s">
        <v>53</v>
      </c>
      <c r="C396" s="71" t="s">
        <v>6</v>
      </c>
      <c r="D396" s="306"/>
      <c r="E396" s="72" t="s">
        <v>85</v>
      </c>
      <c r="F396" s="72" t="s">
        <v>107</v>
      </c>
      <c r="G396" s="72" t="s">
        <v>160</v>
      </c>
    </row>
    <row r="397" spans="2:7" x14ac:dyDescent="0.25">
      <c r="B397" s="75" t="s">
        <v>50</v>
      </c>
      <c r="C397" s="73" t="s">
        <v>8</v>
      </c>
      <c r="D397" s="306">
        <v>44207.199999999997</v>
      </c>
      <c r="E397" s="72" t="s">
        <v>85</v>
      </c>
      <c r="F397" s="72" t="s">
        <v>107</v>
      </c>
      <c r="G397" s="72" t="s">
        <v>160</v>
      </c>
    </row>
    <row r="398" spans="2:7" x14ac:dyDescent="0.25">
      <c r="B398" s="75" t="s">
        <v>58</v>
      </c>
      <c r="C398" s="73" t="s">
        <v>8</v>
      </c>
      <c r="D398" s="306">
        <v>44194.6</v>
      </c>
      <c r="E398" s="72" t="s">
        <v>85</v>
      </c>
      <c r="F398" s="72" t="s">
        <v>107</v>
      </c>
      <c r="G398" s="72" t="s">
        <v>160</v>
      </c>
    </row>
    <row r="399" spans="2:7" x14ac:dyDescent="0.25">
      <c r="B399" s="77" t="s">
        <v>54</v>
      </c>
      <c r="C399" s="73" t="s">
        <v>8</v>
      </c>
      <c r="D399" s="306"/>
      <c r="E399" s="72" t="s">
        <v>85</v>
      </c>
      <c r="F399" s="72" t="s">
        <v>107</v>
      </c>
      <c r="G399" s="72" t="s">
        <v>160</v>
      </c>
    </row>
    <row r="400" spans="2:7" x14ac:dyDescent="0.25">
      <c r="B400" s="77" t="s">
        <v>55</v>
      </c>
      <c r="C400" s="73" t="s">
        <v>8</v>
      </c>
      <c r="D400" s="306">
        <v>12.6</v>
      </c>
      <c r="E400" s="72" t="s">
        <v>85</v>
      </c>
      <c r="F400" s="72" t="s">
        <v>107</v>
      </c>
      <c r="G400" s="72" t="s">
        <v>160</v>
      </c>
    </row>
    <row r="401" spans="2:7" x14ac:dyDescent="0.25">
      <c r="B401" s="75" t="s">
        <v>51</v>
      </c>
      <c r="C401" s="95" t="s">
        <v>9</v>
      </c>
      <c r="D401" s="306">
        <v>1.53</v>
      </c>
      <c r="E401" s="72" t="s">
        <v>85</v>
      </c>
      <c r="F401" s="72" t="s">
        <v>107</v>
      </c>
      <c r="G401" s="72" t="s">
        <v>160</v>
      </c>
    </row>
    <row r="402" spans="2:7" ht="57.75" x14ac:dyDescent="0.25">
      <c r="B402" s="81" t="s">
        <v>86</v>
      </c>
      <c r="C402" s="314"/>
      <c r="D402" s="305">
        <v>512.20799999999997</v>
      </c>
      <c r="E402" s="72" t="s">
        <v>85</v>
      </c>
      <c r="F402" s="72" t="s">
        <v>107</v>
      </c>
      <c r="G402" s="72" t="s">
        <v>160</v>
      </c>
    </row>
    <row r="403" spans="2:7" ht="30" x14ac:dyDescent="0.25">
      <c r="B403" s="507" t="s">
        <v>47</v>
      </c>
      <c r="C403" s="508" t="s">
        <v>29</v>
      </c>
      <c r="D403" s="306"/>
      <c r="E403" s="72" t="s">
        <v>85</v>
      </c>
      <c r="F403" s="72" t="s">
        <v>107</v>
      </c>
      <c r="G403" s="72" t="s">
        <v>160</v>
      </c>
    </row>
    <row r="404" spans="2:7" x14ac:dyDescent="0.25">
      <c r="B404" s="509" t="s">
        <v>64</v>
      </c>
      <c r="C404" s="508"/>
      <c r="D404" s="306">
        <v>12</v>
      </c>
      <c r="E404" s="72" t="s">
        <v>85</v>
      </c>
      <c r="F404" s="72" t="s">
        <v>107</v>
      </c>
      <c r="G404" s="72" t="s">
        <v>160</v>
      </c>
    </row>
    <row r="405" spans="2:7" ht="30" x14ac:dyDescent="0.25">
      <c r="B405" s="509" t="s">
        <v>65</v>
      </c>
      <c r="C405" s="508" t="s">
        <v>29</v>
      </c>
      <c r="D405" s="306"/>
      <c r="E405" s="72" t="s">
        <v>85</v>
      </c>
      <c r="F405" s="72" t="s">
        <v>107</v>
      </c>
      <c r="G405" s="72" t="s">
        <v>160</v>
      </c>
    </row>
    <row r="406" spans="2:7" ht="30" x14ac:dyDescent="0.25">
      <c r="B406" s="510" t="s">
        <v>19</v>
      </c>
      <c r="C406" s="508" t="s">
        <v>29</v>
      </c>
      <c r="D406" s="306"/>
      <c r="E406" s="72" t="s">
        <v>85</v>
      </c>
      <c r="F406" s="72" t="s">
        <v>107</v>
      </c>
      <c r="G406" s="72" t="s">
        <v>160</v>
      </c>
    </row>
    <row r="407" spans="2:7" ht="30" x14ac:dyDescent="0.25">
      <c r="B407" s="511" t="s">
        <v>63</v>
      </c>
      <c r="C407" s="508" t="s">
        <v>29</v>
      </c>
      <c r="D407" s="306"/>
      <c r="E407" s="72" t="s">
        <v>85</v>
      </c>
      <c r="F407" s="72" t="s">
        <v>107</v>
      </c>
      <c r="G407" s="72" t="s">
        <v>160</v>
      </c>
    </row>
    <row r="408" spans="2:7" ht="30" x14ac:dyDescent="0.25">
      <c r="B408" s="511" t="s">
        <v>66</v>
      </c>
      <c r="C408" s="508" t="s">
        <v>29</v>
      </c>
      <c r="D408" s="306">
        <v>12</v>
      </c>
      <c r="E408" s="72" t="s">
        <v>85</v>
      </c>
      <c r="F408" s="72" t="s">
        <v>107</v>
      </c>
      <c r="G408" s="72" t="s">
        <v>160</v>
      </c>
    </row>
    <row r="409" spans="2:7" ht="30" x14ac:dyDescent="0.25">
      <c r="B409" s="509" t="s">
        <v>67</v>
      </c>
      <c r="C409" s="508" t="s">
        <v>29</v>
      </c>
      <c r="D409" s="306">
        <v>292</v>
      </c>
      <c r="E409" s="72" t="s">
        <v>85</v>
      </c>
      <c r="F409" s="72" t="s">
        <v>107</v>
      </c>
      <c r="G409" s="72" t="s">
        <v>160</v>
      </c>
    </row>
    <row r="410" spans="2:7" ht="30" x14ac:dyDescent="0.25">
      <c r="B410" s="512" t="s">
        <v>25</v>
      </c>
      <c r="C410" s="508" t="s">
        <v>29</v>
      </c>
      <c r="D410" s="306"/>
      <c r="E410" s="72" t="s">
        <v>85</v>
      </c>
      <c r="F410" s="72" t="s">
        <v>107</v>
      </c>
      <c r="G410" s="72" t="s">
        <v>160</v>
      </c>
    </row>
    <row r="411" spans="2:7" ht="30" x14ac:dyDescent="0.25">
      <c r="B411" s="509" t="s">
        <v>119</v>
      </c>
      <c r="C411" s="508" t="s">
        <v>29</v>
      </c>
      <c r="D411" s="306">
        <v>18</v>
      </c>
      <c r="E411" s="72" t="s">
        <v>85</v>
      </c>
      <c r="F411" s="72" t="s">
        <v>107</v>
      </c>
      <c r="G411" s="72" t="s">
        <v>160</v>
      </c>
    </row>
    <row r="412" spans="2:7" ht="30" x14ac:dyDescent="0.25">
      <c r="B412" s="507" t="s">
        <v>48</v>
      </c>
      <c r="C412" s="508" t="s">
        <v>34</v>
      </c>
      <c r="D412" s="306"/>
      <c r="E412" s="72" t="s">
        <v>85</v>
      </c>
      <c r="F412" s="72" t="s">
        <v>107</v>
      </c>
      <c r="G412" s="72" t="s">
        <v>160</v>
      </c>
    </row>
    <row r="413" spans="2:7" x14ac:dyDescent="0.25">
      <c r="B413" s="509" t="s">
        <v>0</v>
      </c>
      <c r="C413" s="508" t="s">
        <v>34</v>
      </c>
      <c r="D413" s="306">
        <v>3.98</v>
      </c>
      <c r="E413" s="72" t="s">
        <v>85</v>
      </c>
      <c r="F413" s="72" t="s">
        <v>107</v>
      </c>
      <c r="G413" s="72" t="s">
        <v>160</v>
      </c>
    </row>
    <row r="414" spans="2:7" x14ac:dyDescent="0.25">
      <c r="B414" s="509" t="s">
        <v>13</v>
      </c>
      <c r="C414" s="508" t="s">
        <v>34</v>
      </c>
      <c r="D414" s="306"/>
      <c r="E414" s="72" t="s">
        <v>85</v>
      </c>
      <c r="F414" s="72" t="s">
        <v>107</v>
      </c>
      <c r="G414" s="72" t="s">
        <v>160</v>
      </c>
    </row>
    <row r="415" spans="2:7" x14ac:dyDescent="0.25">
      <c r="B415" s="512" t="s">
        <v>19</v>
      </c>
      <c r="C415" s="508" t="s">
        <v>34</v>
      </c>
      <c r="D415" s="306"/>
      <c r="E415" s="72" t="s">
        <v>85</v>
      </c>
      <c r="F415" s="72" t="s">
        <v>107</v>
      </c>
      <c r="G415" s="72" t="s">
        <v>160</v>
      </c>
    </row>
    <row r="416" spans="2:7" x14ac:dyDescent="0.25">
      <c r="B416" s="511" t="s">
        <v>32</v>
      </c>
      <c r="C416" s="508" t="s">
        <v>34</v>
      </c>
      <c r="D416" s="306"/>
      <c r="E416" s="72" t="s">
        <v>85</v>
      </c>
      <c r="F416" s="72" t="s">
        <v>107</v>
      </c>
      <c r="G416" s="72" t="s">
        <v>160</v>
      </c>
    </row>
    <row r="417" spans="2:7" x14ac:dyDescent="0.25">
      <c r="B417" s="511" t="s">
        <v>33</v>
      </c>
      <c r="C417" s="508" t="s">
        <v>34</v>
      </c>
      <c r="D417" s="306">
        <v>1.44</v>
      </c>
      <c r="E417" s="72" t="s">
        <v>85</v>
      </c>
      <c r="F417" s="72" t="s">
        <v>107</v>
      </c>
      <c r="G417" s="72" t="s">
        <v>160</v>
      </c>
    </row>
    <row r="418" spans="2:7" ht="30" x14ac:dyDescent="0.25">
      <c r="B418" s="512" t="s">
        <v>24</v>
      </c>
      <c r="C418" s="508" t="s">
        <v>34</v>
      </c>
      <c r="D418" s="306">
        <v>1.4339999999999999</v>
      </c>
      <c r="E418" s="72" t="s">
        <v>85</v>
      </c>
      <c r="F418" s="72" t="s">
        <v>107</v>
      </c>
      <c r="G418" s="72" t="s">
        <v>160</v>
      </c>
    </row>
    <row r="419" spans="2:7" ht="30" x14ac:dyDescent="0.25">
      <c r="B419" s="512" t="s">
        <v>26</v>
      </c>
      <c r="C419" s="508" t="s">
        <v>34</v>
      </c>
      <c r="D419" s="306"/>
      <c r="E419" s="72" t="s">
        <v>85</v>
      </c>
      <c r="F419" s="72" t="s">
        <v>107</v>
      </c>
      <c r="G419" s="72" t="s">
        <v>160</v>
      </c>
    </row>
    <row r="420" spans="2:7" x14ac:dyDescent="0.25">
      <c r="B420" s="509" t="s">
        <v>119</v>
      </c>
      <c r="C420" s="508" t="s">
        <v>34</v>
      </c>
      <c r="D420" s="306">
        <v>1.58</v>
      </c>
      <c r="E420" s="72" t="s">
        <v>85</v>
      </c>
      <c r="F420" s="72" t="s">
        <v>107</v>
      </c>
      <c r="G420" s="72" t="s">
        <v>160</v>
      </c>
    </row>
    <row r="421" spans="2:7" ht="29.25" x14ac:dyDescent="0.25">
      <c r="B421" s="86" t="s">
        <v>87</v>
      </c>
      <c r="C421" s="87"/>
      <c r="D421" s="305">
        <v>6460.3597806249109</v>
      </c>
      <c r="E421" s="72" t="s">
        <v>85</v>
      </c>
      <c r="F421" s="72" t="s">
        <v>107</v>
      </c>
      <c r="G421" s="72" t="s">
        <v>160</v>
      </c>
    </row>
    <row r="422" spans="2:7" ht="60" x14ac:dyDescent="0.25">
      <c r="B422" s="85" t="s">
        <v>161</v>
      </c>
      <c r="C422" s="53" t="s">
        <v>38</v>
      </c>
      <c r="D422" s="306">
        <v>14628</v>
      </c>
      <c r="E422" s="72" t="s">
        <v>85</v>
      </c>
      <c r="F422" s="72" t="s">
        <v>107</v>
      </c>
      <c r="G422" s="72" t="s">
        <v>160</v>
      </c>
    </row>
    <row r="423" spans="2:7" x14ac:dyDescent="0.25">
      <c r="B423" s="85" t="s">
        <v>162</v>
      </c>
      <c r="C423" s="53" t="s">
        <v>8</v>
      </c>
      <c r="D423" s="306">
        <v>44194.6</v>
      </c>
      <c r="E423" s="72" t="s">
        <v>85</v>
      </c>
      <c r="F423" s="72" t="s">
        <v>107</v>
      </c>
      <c r="G423" s="72" t="s">
        <v>160</v>
      </c>
    </row>
    <row r="424" spans="2:7" ht="60" x14ac:dyDescent="0.25">
      <c r="B424" s="85" t="s">
        <v>163</v>
      </c>
      <c r="C424" s="53" t="s">
        <v>38</v>
      </c>
      <c r="D424" s="306">
        <v>20890</v>
      </c>
      <c r="E424" s="72" t="s">
        <v>85</v>
      </c>
      <c r="F424" s="72" t="s">
        <v>107</v>
      </c>
      <c r="G424" s="72" t="s">
        <v>160</v>
      </c>
    </row>
    <row r="425" spans="2:7" x14ac:dyDescent="0.25">
      <c r="B425" s="85" t="s">
        <v>164</v>
      </c>
      <c r="C425" s="53" t="s">
        <v>8</v>
      </c>
      <c r="D425" s="306">
        <v>43778.9</v>
      </c>
      <c r="E425" s="72" t="s">
        <v>85</v>
      </c>
      <c r="F425" s="72" t="s">
        <v>107</v>
      </c>
      <c r="G425" s="72" t="s">
        <v>160</v>
      </c>
    </row>
  </sheetData>
  <mergeCells count="1">
    <mergeCell ref="B1:G2"/>
  </mergeCells>
  <phoneticPr fontId="31"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3E7492-6139-4FF9-864C-DD22E96E2D8A}">
  <sheetPr>
    <tabColor theme="7" tint="0.79998168889431442"/>
  </sheetPr>
  <dimension ref="A1:I61"/>
  <sheetViews>
    <sheetView workbookViewId="0">
      <selection activeCell="H1" sqref="H1:H1048576"/>
    </sheetView>
  </sheetViews>
  <sheetFormatPr defaultColWidth="9.140625" defaultRowHeight="15" x14ac:dyDescent="0.25"/>
  <cols>
    <col min="1" max="1" width="12.5703125" style="1" customWidth="1"/>
    <col min="2" max="2" width="46.140625" style="1" customWidth="1"/>
    <col min="3" max="3" width="11.42578125" style="1" customWidth="1"/>
    <col min="4" max="5" width="17" style="1" customWidth="1"/>
    <col min="6" max="6" width="14.28515625" style="1" customWidth="1"/>
    <col min="7" max="7" width="16.7109375" style="1" customWidth="1"/>
    <col min="8" max="8" width="0" style="1" hidden="1" customWidth="1"/>
    <col min="9" max="16384" width="9.140625" style="1"/>
  </cols>
  <sheetData>
    <row r="1" spans="1:8" ht="42" customHeight="1" x14ac:dyDescent="0.3">
      <c r="A1" s="331" t="s">
        <v>69</v>
      </c>
      <c r="B1" s="332"/>
      <c r="C1" s="332"/>
      <c r="D1" s="332"/>
      <c r="E1" s="332"/>
      <c r="F1" s="332"/>
      <c r="G1" s="332"/>
    </row>
    <row r="2" spans="1:8" s="2" customFormat="1" ht="29.25" thickBot="1" x14ac:dyDescent="0.25">
      <c r="A2" s="3" t="s">
        <v>4</v>
      </c>
      <c r="B2" s="29"/>
      <c r="C2" s="30" t="s">
        <v>5</v>
      </c>
      <c r="D2" s="30" t="s">
        <v>1</v>
      </c>
      <c r="E2" s="31" t="s">
        <v>11</v>
      </c>
      <c r="F2" s="30" t="s">
        <v>2</v>
      </c>
      <c r="G2" s="30" t="s">
        <v>3</v>
      </c>
    </row>
    <row r="3" spans="1:8" s="2" customFormat="1" thickBot="1" x14ac:dyDescent="0.25">
      <c r="A3" s="28" t="s">
        <v>16</v>
      </c>
      <c r="B3" s="47" t="s">
        <v>59</v>
      </c>
      <c r="C3" s="48"/>
      <c r="D3" s="49">
        <f>(D10-D9)*D13</f>
        <v>-13.314280000003954</v>
      </c>
      <c r="E3" s="49">
        <f t="shared" ref="E3:G3" si="0">(E10-E9)*E13</f>
        <v>0</v>
      </c>
      <c r="F3" s="49">
        <f t="shared" si="0"/>
        <v>0</v>
      </c>
      <c r="G3" s="50">
        <f t="shared" si="0"/>
        <v>0</v>
      </c>
    </row>
    <row r="4" spans="1:8" x14ac:dyDescent="0.25">
      <c r="A4" s="338" t="s">
        <v>70</v>
      </c>
      <c r="B4" s="43" t="s">
        <v>12</v>
      </c>
      <c r="C4" s="336" t="s">
        <v>6</v>
      </c>
      <c r="D4" s="44">
        <v>14</v>
      </c>
      <c r="E4" s="45"/>
      <c r="F4" s="44"/>
      <c r="G4" s="46"/>
    </row>
    <row r="5" spans="1:8" ht="15" customHeight="1" x14ac:dyDescent="0.25">
      <c r="A5" s="339"/>
      <c r="B5" s="33" t="s">
        <v>56</v>
      </c>
      <c r="C5" s="336"/>
      <c r="D5" s="5">
        <v>4265</v>
      </c>
      <c r="E5" s="5"/>
      <c r="F5" s="5"/>
      <c r="G5" s="32"/>
    </row>
    <row r="6" spans="1:8" x14ac:dyDescent="0.25">
      <c r="A6" s="339"/>
      <c r="B6" s="33" t="s">
        <v>57</v>
      </c>
      <c r="C6" s="336"/>
      <c r="D6" s="5">
        <f>D5+D7-D8</f>
        <v>4264</v>
      </c>
      <c r="E6" s="5">
        <f t="shared" ref="E6:G6" si="1">E5+E7-E8</f>
        <v>0</v>
      </c>
      <c r="F6" s="5">
        <f t="shared" si="1"/>
        <v>0</v>
      </c>
      <c r="G6" s="32">
        <f t="shared" si="1"/>
        <v>0</v>
      </c>
    </row>
    <row r="7" spans="1:8" x14ac:dyDescent="0.25">
      <c r="A7" s="339"/>
      <c r="B7" s="34" t="s">
        <v>52</v>
      </c>
      <c r="C7" s="336"/>
      <c r="D7" s="5"/>
      <c r="E7" s="5"/>
      <c r="F7" s="5"/>
      <c r="G7" s="32"/>
    </row>
    <row r="8" spans="1:8" x14ac:dyDescent="0.25">
      <c r="A8" s="339"/>
      <c r="B8" s="34" t="s">
        <v>53</v>
      </c>
      <c r="C8" s="337"/>
      <c r="D8" s="5">
        <v>1</v>
      </c>
      <c r="E8" s="5"/>
      <c r="F8" s="5"/>
      <c r="G8" s="32"/>
    </row>
    <row r="9" spans="1:8" x14ac:dyDescent="0.25">
      <c r="A9" s="339"/>
      <c r="B9" s="33" t="s">
        <v>50</v>
      </c>
      <c r="C9" s="333" t="s">
        <v>8</v>
      </c>
      <c r="D9" s="5">
        <v>46285.2</v>
      </c>
      <c r="E9" s="5"/>
      <c r="F9" s="5"/>
      <c r="G9" s="32"/>
    </row>
    <row r="10" spans="1:8" x14ac:dyDescent="0.25">
      <c r="A10" s="339"/>
      <c r="B10" s="33" t="s">
        <v>58</v>
      </c>
      <c r="C10" s="334"/>
      <c r="D10" s="5">
        <f>D9+D11-D12</f>
        <v>46275.399999999994</v>
      </c>
      <c r="E10" s="5">
        <f t="shared" ref="E10:G10" si="2">E9+E11-E12</f>
        <v>0</v>
      </c>
      <c r="F10" s="5">
        <f t="shared" si="2"/>
        <v>0</v>
      </c>
      <c r="G10" s="32">
        <f t="shared" si="2"/>
        <v>0</v>
      </c>
      <c r="H10" s="69" t="e">
        <f>#REF!</f>
        <v>#REF!</v>
      </c>
    </row>
    <row r="11" spans="1:8" ht="16.5" customHeight="1" x14ac:dyDescent="0.25">
      <c r="A11" s="339"/>
      <c r="B11" s="35" t="s">
        <v>54</v>
      </c>
      <c r="C11" s="334"/>
      <c r="D11" s="5"/>
      <c r="E11" s="5"/>
      <c r="F11" s="5"/>
      <c r="G11" s="32"/>
    </row>
    <row r="12" spans="1:8" ht="16.5" customHeight="1" x14ac:dyDescent="0.25">
      <c r="A12" s="340"/>
      <c r="B12" s="35" t="s">
        <v>55</v>
      </c>
      <c r="C12" s="335"/>
      <c r="D12" s="5">
        <v>9.8000000000000007</v>
      </c>
      <c r="E12" s="5"/>
      <c r="F12" s="5"/>
      <c r="G12" s="32"/>
    </row>
    <row r="13" spans="1:8" ht="30.75" thickBot="1" x14ac:dyDescent="0.3">
      <c r="A13" s="54" t="s">
        <v>70</v>
      </c>
      <c r="B13" s="36" t="s">
        <v>51</v>
      </c>
      <c r="C13" s="37" t="s">
        <v>9</v>
      </c>
      <c r="D13" s="38">
        <v>1.3586</v>
      </c>
      <c r="E13" s="38"/>
      <c r="F13" s="38"/>
      <c r="G13" s="39"/>
      <c r="H13" s="70" t="e">
        <f>#REF!</f>
        <v>#REF!</v>
      </c>
    </row>
    <row r="14" spans="1:8" s="2" customFormat="1" ht="29.25" thickBot="1" x14ac:dyDescent="0.25">
      <c r="A14" s="20" t="s">
        <v>17</v>
      </c>
      <c r="B14" s="24" t="s">
        <v>49</v>
      </c>
      <c r="C14" s="25"/>
      <c r="D14" s="26">
        <f>SUM(D16*D25,D17*D26,D18*D27,D21*D30,D22*D31,D23*D32, D19*D28, D20*D29)</f>
        <v>519.51199999999994</v>
      </c>
      <c r="E14" s="26">
        <f t="shared" ref="E14:G14" si="3">SUM(E16*E25,E17*E26,E18*E27,E21*E30,E22*E31,E23*E32)</f>
        <v>0</v>
      </c>
      <c r="F14" s="26">
        <f t="shared" si="3"/>
        <v>0</v>
      </c>
      <c r="G14" s="27">
        <f t="shared" si="3"/>
        <v>0</v>
      </c>
    </row>
    <row r="15" spans="1:8" s="4" customFormat="1" ht="48.75" customHeight="1" x14ac:dyDescent="0.25">
      <c r="A15" s="347" t="s">
        <v>70</v>
      </c>
      <c r="B15" s="21" t="s">
        <v>47</v>
      </c>
      <c r="C15" s="345" t="s">
        <v>29</v>
      </c>
      <c r="D15" s="22"/>
      <c r="E15" s="22"/>
      <c r="F15" s="22"/>
      <c r="G15" s="23"/>
    </row>
    <row r="16" spans="1:8" s="4" customFormat="1" x14ac:dyDescent="0.25">
      <c r="A16" s="348"/>
      <c r="B16" s="14" t="s">
        <v>64</v>
      </c>
      <c r="C16" s="345"/>
      <c r="D16" s="6">
        <v>14</v>
      </c>
      <c r="E16" s="6"/>
      <c r="F16" s="6"/>
      <c r="G16" s="15"/>
    </row>
    <row r="17" spans="1:7" s="4" customFormat="1" x14ac:dyDescent="0.25">
      <c r="A17" s="348"/>
      <c r="B17" s="14" t="s">
        <v>65</v>
      </c>
      <c r="C17" s="345"/>
      <c r="D17" s="6"/>
      <c r="E17" s="6"/>
      <c r="F17" s="6"/>
      <c r="G17" s="15"/>
    </row>
    <row r="18" spans="1:7" s="4" customFormat="1" ht="18.75" customHeight="1" x14ac:dyDescent="0.25">
      <c r="A18" s="348"/>
      <c r="B18" s="66" t="s">
        <v>19</v>
      </c>
      <c r="C18" s="345"/>
      <c r="D18" s="6"/>
      <c r="E18" s="6"/>
      <c r="F18" s="6"/>
      <c r="G18" s="15"/>
    </row>
    <row r="19" spans="1:7" s="4" customFormat="1" ht="18.75" customHeight="1" x14ac:dyDescent="0.25">
      <c r="A19" s="348"/>
      <c r="B19" s="65" t="s">
        <v>63</v>
      </c>
      <c r="C19" s="345"/>
      <c r="D19" s="6"/>
      <c r="E19" s="6"/>
      <c r="F19" s="6"/>
      <c r="G19" s="15"/>
    </row>
    <row r="20" spans="1:7" s="4" customFormat="1" ht="18.75" customHeight="1" x14ac:dyDescent="0.25">
      <c r="A20" s="348"/>
      <c r="B20" s="65" t="s">
        <v>66</v>
      </c>
      <c r="C20" s="345"/>
      <c r="D20" s="6">
        <v>14</v>
      </c>
      <c r="E20" s="6"/>
      <c r="F20" s="6"/>
      <c r="G20" s="15"/>
    </row>
    <row r="21" spans="1:7" s="4" customFormat="1" x14ac:dyDescent="0.25">
      <c r="A21" s="348"/>
      <c r="B21" s="14" t="s">
        <v>67</v>
      </c>
      <c r="C21" s="345"/>
      <c r="D21" s="6">
        <v>308</v>
      </c>
      <c r="E21" s="6"/>
      <c r="F21" s="6"/>
      <c r="G21" s="15"/>
    </row>
    <row r="22" spans="1:7" s="4" customFormat="1" ht="17.25" customHeight="1" x14ac:dyDescent="0.25">
      <c r="A22" s="348"/>
      <c r="B22" s="16" t="s">
        <v>25</v>
      </c>
      <c r="C22" s="345"/>
      <c r="D22" s="6"/>
      <c r="E22" s="6"/>
      <c r="F22" s="6"/>
      <c r="G22" s="15"/>
    </row>
    <row r="23" spans="1:7" s="4" customFormat="1" ht="15.75" thickBot="1" x14ac:dyDescent="0.3">
      <c r="A23" s="348"/>
      <c r="B23" s="17" t="s">
        <v>14</v>
      </c>
      <c r="C23" s="346"/>
      <c r="D23" s="18"/>
      <c r="E23" s="18"/>
      <c r="F23" s="18"/>
      <c r="G23" s="19"/>
    </row>
    <row r="24" spans="1:7" s="4" customFormat="1" ht="30" x14ac:dyDescent="0.25">
      <c r="A24" s="348"/>
      <c r="B24" s="11" t="s">
        <v>48</v>
      </c>
      <c r="C24" s="344" t="s">
        <v>34</v>
      </c>
      <c r="D24" s="12"/>
      <c r="E24" s="12"/>
      <c r="F24" s="12"/>
      <c r="G24" s="13"/>
    </row>
    <row r="25" spans="1:7" s="4" customFormat="1" x14ac:dyDescent="0.25">
      <c r="A25" s="348"/>
      <c r="B25" s="14" t="s">
        <v>0</v>
      </c>
      <c r="C25" s="345"/>
      <c r="D25" s="6">
        <v>4.12</v>
      </c>
      <c r="E25" s="6"/>
      <c r="F25" s="6"/>
      <c r="G25" s="15"/>
    </row>
    <row r="26" spans="1:7" s="4" customFormat="1" x14ac:dyDescent="0.25">
      <c r="A26" s="348"/>
      <c r="B26" s="14" t="s">
        <v>13</v>
      </c>
      <c r="C26" s="345"/>
      <c r="D26" s="6">
        <v>1.25</v>
      </c>
      <c r="E26" s="6"/>
      <c r="F26" s="6"/>
      <c r="G26" s="15"/>
    </row>
    <row r="27" spans="1:7" s="4" customFormat="1" ht="15" customHeight="1" x14ac:dyDescent="0.25">
      <c r="A27" s="348"/>
      <c r="B27" s="16" t="s">
        <v>19</v>
      </c>
      <c r="C27" s="345"/>
      <c r="D27" s="6"/>
      <c r="E27" s="6"/>
      <c r="F27" s="6"/>
      <c r="G27" s="15"/>
    </row>
    <row r="28" spans="1:7" s="4" customFormat="1" ht="15" customHeight="1" x14ac:dyDescent="0.25">
      <c r="A28" s="348"/>
      <c r="B28" s="65" t="s">
        <v>32</v>
      </c>
      <c r="C28" s="345"/>
      <c r="D28" s="6">
        <v>0.38</v>
      </c>
      <c r="E28" s="6"/>
      <c r="F28" s="6"/>
      <c r="G28" s="15"/>
    </row>
    <row r="29" spans="1:7" s="4" customFormat="1" ht="15" customHeight="1" x14ac:dyDescent="0.25">
      <c r="A29" s="348"/>
      <c r="B29" s="65" t="s">
        <v>33</v>
      </c>
      <c r="C29" s="345"/>
      <c r="D29" s="6">
        <v>1.44</v>
      </c>
      <c r="E29" s="6"/>
      <c r="F29" s="6"/>
      <c r="G29" s="15"/>
    </row>
    <row r="30" spans="1:7" s="4" customFormat="1" ht="31.5" customHeight="1" x14ac:dyDescent="0.25">
      <c r="A30" s="348"/>
      <c r="B30" s="16" t="s">
        <v>24</v>
      </c>
      <c r="C30" s="345"/>
      <c r="D30" s="6">
        <v>1.4339999999999999</v>
      </c>
      <c r="E30" s="6"/>
      <c r="F30" s="6"/>
      <c r="G30" s="15"/>
    </row>
    <row r="31" spans="1:7" s="4" customFormat="1" ht="33" customHeight="1" x14ac:dyDescent="0.25">
      <c r="A31" s="348"/>
      <c r="B31" s="16" t="s">
        <v>26</v>
      </c>
      <c r="C31" s="345"/>
      <c r="D31" s="6"/>
      <c r="E31" s="6"/>
      <c r="F31" s="6"/>
      <c r="G31" s="15"/>
    </row>
    <row r="32" spans="1:7" ht="15.75" thickBot="1" x14ac:dyDescent="0.3">
      <c r="A32" s="349"/>
      <c r="B32" s="17" t="s">
        <v>14</v>
      </c>
      <c r="C32" s="346"/>
      <c r="D32" s="18"/>
      <c r="E32" s="18"/>
      <c r="F32" s="18"/>
      <c r="G32" s="19"/>
    </row>
    <row r="33" spans="1:9" s="2" customFormat="1" ht="14.25" x14ac:dyDescent="0.2">
      <c r="A33" s="40" t="s">
        <v>35</v>
      </c>
      <c r="B33" s="55" t="s">
        <v>61</v>
      </c>
      <c r="C33" s="56"/>
      <c r="D33" s="57">
        <f>((D36/D37)-(D34/D35))*D35</f>
        <v>8234.9019049402668</v>
      </c>
      <c r="E33" s="57" t="e">
        <f>((E36/E37)-(E35/#REF!))*#REF!</f>
        <v>#DIV/0!</v>
      </c>
      <c r="F33" s="57" t="e">
        <f t="shared" ref="F33:G33" si="4">((F36/F37)-(F34/F35))*F35</f>
        <v>#DIV/0!</v>
      </c>
      <c r="G33" s="58" t="e">
        <f t="shared" si="4"/>
        <v>#DIV/0!</v>
      </c>
    </row>
    <row r="34" spans="1:9" ht="60" x14ac:dyDescent="0.25">
      <c r="A34" s="329" t="s">
        <v>70</v>
      </c>
      <c r="B34" s="59" t="s">
        <v>44</v>
      </c>
      <c r="C34" s="53" t="s">
        <v>38</v>
      </c>
      <c r="D34" s="9">
        <v>12405.6</v>
      </c>
      <c r="E34" s="68"/>
      <c r="F34" s="8"/>
      <c r="G34" s="60"/>
      <c r="H34" s="69" t="e">
        <f>#REF!</f>
        <v>#REF!</v>
      </c>
    </row>
    <row r="35" spans="1:9" x14ac:dyDescent="0.25">
      <c r="A35" s="330"/>
      <c r="B35" s="59" t="s">
        <v>60</v>
      </c>
      <c r="C35" s="53" t="s">
        <v>8</v>
      </c>
      <c r="D35" s="9">
        <v>46275.4</v>
      </c>
      <c r="E35" s="8"/>
      <c r="F35" s="8"/>
      <c r="G35" s="60"/>
      <c r="H35" s="69" t="e">
        <f>#REF!</f>
        <v>#REF!</v>
      </c>
      <c r="I35" s="1" t="b">
        <f>D35=D10</f>
        <v>1</v>
      </c>
    </row>
    <row r="36" spans="1:9" ht="60" x14ac:dyDescent="0.25">
      <c r="A36" s="329" t="s">
        <v>71</v>
      </c>
      <c r="B36" s="59" t="s">
        <v>45</v>
      </c>
      <c r="C36" s="53" t="s">
        <v>38</v>
      </c>
      <c r="D36" s="9">
        <v>20720.61</v>
      </c>
      <c r="E36" s="8"/>
      <c r="F36" s="8"/>
      <c r="G36" s="60"/>
      <c r="H36" s="69" t="e">
        <f>#REF!</f>
        <v>#REF!</v>
      </c>
    </row>
    <row r="37" spans="1:9" ht="15.75" thickBot="1" x14ac:dyDescent="0.3">
      <c r="A37" s="330"/>
      <c r="B37" s="61" t="s">
        <v>46</v>
      </c>
      <c r="C37" s="51" t="s">
        <v>8</v>
      </c>
      <c r="D37" s="62">
        <v>46455</v>
      </c>
      <c r="E37" s="41"/>
      <c r="F37" s="41"/>
      <c r="G37" s="42"/>
      <c r="H37" s="69" t="e">
        <f>#REF!</f>
        <v>#REF!</v>
      </c>
    </row>
    <row r="38" spans="1:9" x14ac:dyDescent="0.25">
      <c r="A38" s="1" t="s">
        <v>72</v>
      </c>
    </row>
    <row r="40" spans="1:9" ht="15.75" thickBot="1" x14ac:dyDescent="0.3">
      <c r="B40" s="64" t="s">
        <v>62</v>
      </c>
      <c r="C40" s="63"/>
      <c r="D40" s="63"/>
      <c r="E40" s="63"/>
      <c r="F40" s="63"/>
      <c r="G40" s="63"/>
    </row>
    <row r="41" spans="1:9" ht="15.75" thickTop="1" x14ac:dyDescent="0.25"/>
    <row r="43" spans="1:9" x14ac:dyDescent="0.25">
      <c r="A43" s="1" t="s">
        <v>10</v>
      </c>
    </row>
    <row r="44" spans="1:9" ht="33" customHeight="1" x14ac:dyDescent="0.25">
      <c r="A44" s="328" t="s">
        <v>31</v>
      </c>
      <c r="B44" s="328"/>
      <c r="C44" s="328"/>
      <c r="D44" s="328"/>
      <c r="E44" s="328"/>
      <c r="F44" s="328"/>
      <c r="G44" s="328"/>
    </row>
    <row r="45" spans="1:9" x14ac:dyDescent="0.25">
      <c r="A45" s="4" t="s">
        <v>30</v>
      </c>
      <c r="B45" s="4"/>
      <c r="C45" s="4"/>
      <c r="D45" s="4"/>
      <c r="E45" s="4"/>
      <c r="F45" s="4"/>
      <c r="G45" s="4"/>
    </row>
    <row r="46" spans="1:9" ht="28.5" customHeight="1" x14ac:dyDescent="0.25">
      <c r="A46" s="343" t="s">
        <v>18</v>
      </c>
      <c r="B46" s="343"/>
      <c r="C46" s="343"/>
      <c r="D46" s="343"/>
      <c r="E46" s="343"/>
      <c r="F46" s="343"/>
      <c r="G46" s="343"/>
    </row>
    <row r="47" spans="1:9" ht="33" customHeight="1" x14ac:dyDescent="0.25">
      <c r="A47" s="328" t="s">
        <v>21</v>
      </c>
      <c r="B47" s="328"/>
      <c r="C47" s="328"/>
      <c r="D47" s="328"/>
      <c r="E47" s="328"/>
      <c r="F47" s="328"/>
      <c r="G47" s="328"/>
    </row>
    <row r="48" spans="1:9" ht="33" customHeight="1" x14ac:dyDescent="0.25">
      <c r="A48" s="328" t="s">
        <v>39</v>
      </c>
      <c r="B48" s="328"/>
      <c r="C48" s="328"/>
      <c r="D48" s="328"/>
      <c r="E48" s="328"/>
      <c r="F48" s="328"/>
      <c r="G48" s="328"/>
    </row>
    <row r="49" spans="1:7" x14ac:dyDescent="0.25">
      <c r="A49" s="4"/>
      <c r="B49" s="4"/>
      <c r="C49" s="4"/>
      <c r="D49" s="4"/>
      <c r="E49" s="4"/>
      <c r="F49" s="4"/>
      <c r="G49" s="4"/>
    </row>
    <row r="50" spans="1:7" x14ac:dyDescent="0.25">
      <c r="A50" s="10" t="s">
        <v>20</v>
      </c>
      <c r="B50" s="4"/>
      <c r="C50" s="4"/>
      <c r="D50" s="4"/>
      <c r="E50" s="4"/>
      <c r="F50" s="4"/>
      <c r="G50" s="4"/>
    </row>
    <row r="51" spans="1:7" ht="30" customHeight="1" x14ac:dyDescent="0.25">
      <c r="A51" s="328" t="s">
        <v>40</v>
      </c>
      <c r="B51" s="328"/>
      <c r="C51" s="328"/>
      <c r="D51" s="328"/>
      <c r="E51" s="328"/>
      <c r="F51" s="328"/>
      <c r="G51" s="328"/>
    </row>
    <row r="52" spans="1:7" ht="33" customHeight="1" x14ac:dyDescent="0.25">
      <c r="A52" s="328" t="s">
        <v>22</v>
      </c>
      <c r="B52" s="328"/>
      <c r="C52" s="328"/>
      <c r="D52" s="328"/>
      <c r="E52" s="328"/>
      <c r="F52" s="328"/>
      <c r="G52" s="328"/>
    </row>
    <row r="53" spans="1:7" ht="34.5" customHeight="1" x14ac:dyDescent="0.25">
      <c r="A53" s="328" t="s">
        <v>27</v>
      </c>
      <c r="B53" s="328"/>
      <c r="C53" s="328"/>
      <c r="D53" s="328"/>
      <c r="E53" s="328"/>
      <c r="F53" s="328"/>
      <c r="G53" s="328"/>
    </row>
    <row r="54" spans="1:7" ht="63" customHeight="1" x14ac:dyDescent="0.25">
      <c r="A54" s="328" t="s">
        <v>41</v>
      </c>
      <c r="B54" s="328"/>
      <c r="C54" s="328"/>
      <c r="D54" s="328"/>
      <c r="E54" s="328"/>
      <c r="F54" s="328"/>
      <c r="G54" s="328"/>
    </row>
    <row r="55" spans="1:7" ht="30.75" customHeight="1" x14ac:dyDescent="0.25">
      <c r="A55" s="328" t="s">
        <v>23</v>
      </c>
      <c r="B55" s="328"/>
      <c r="C55" s="328"/>
      <c r="D55" s="328"/>
      <c r="E55" s="328"/>
      <c r="F55" s="328"/>
      <c r="G55" s="328"/>
    </row>
    <row r="56" spans="1:7" ht="43.5" customHeight="1" x14ac:dyDescent="0.25">
      <c r="A56" s="350" t="s">
        <v>28</v>
      </c>
      <c r="B56" s="350"/>
      <c r="C56" s="350"/>
      <c r="D56" s="350"/>
      <c r="E56" s="350"/>
      <c r="F56" s="350"/>
      <c r="G56" s="350"/>
    </row>
    <row r="57" spans="1:7" ht="30" customHeight="1" x14ac:dyDescent="0.25">
      <c r="A57" s="328" t="s">
        <v>42</v>
      </c>
      <c r="B57" s="328"/>
      <c r="C57" s="328"/>
      <c r="D57" s="328"/>
      <c r="E57" s="328"/>
      <c r="F57" s="328"/>
      <c r="G57" s="328"/>
    </row>
    <row r="58" spans="1:7" ht="45" customHeight="1" x14ac:dyDescent="0.25">
      <c r="A58" s="328" t="s">
        <v>43</v>
      </c>
      <c r="B58" s="328"/>
      <c r="C58" s="328"/>
      <c r="D58" s="328"/>
      <c r="E58" s="328"/>
      <c r="F58" s="328"/>
      <c r="G58" s="328"/>
    </row>
    <row r="59" spans="1:7" ht="16.5" customHeight="1" x14ac:dyDescent="0.25">
      <c r="A59" s="67"/>
      <c r="B59" s="67"/>
      <c r="C59" s="67"/>
      <c r="D59" s="67"/>
      <c r="E59" s="67"/>
      <c r="F59" s="67"/>
      <c r="G59" s="67"/>
    </row>
    <row r="60" spans="1:7" x14ac:dyDescent="0.25">
      <c r="A60" s="4"/>
      <c r="B60" s="4"/>
      <c r="C60" s="4"/>
      <c r="D60" s="4"/>
      <c r="E60" s="4"/>
      <c r="F60" s="4"/>
      <c r="G60" s="4"/>
    </row>
    <row r="61" spans="1:7" x14ac:dyDescent="0.25">
      <c r="A61" s="4"/>
      <c r="B61" s="4"/>
      <c r="C61" s="4"/>
      <c r="D61" s="4"/>
      <c r="E61" s="4"/>
      <c r="F61" s="4"/>
      <c r="G61" s="4"/>
    </row>
  </sheetData>
  <mergeCells count="21">
    <mergeCell ref="A57:G57"/>
    <mergeCell ref="A58:G58"/>
    <mergeCell ref="A51:G51"/>
    <mergeCell ref="A52:G52"/>
    <mergeCell ref="A53:G53"/>
    <mergeCell ref="A54:G54"/>
    <mergeCell ref="A55:G55"/>
    <mergeCell ref="A56:G56"/>
    <mergeCell ref="A48:G48"/>
    <mergeCell ref="A1:G1"/>
    <mergeCell ref="A4:A12"/>
    <mergeCell ref="C4:C8"/>
    <mergeCell ref="C9:C12"/>
    <mergeCell ref="A15:A32"/>
    <mergeCell ref="C15:C23"/>
    <mergeCell ref="C24:C32"/>
    <mergeCell ref="A34:A35"/>
    <mergeCell ref="A36:A37"/>
    <mergeCell ref="A44:G44"/>
    <mergeCell ref="A46:G46"/>
    <mergeCell ref="A47:G47"/>
  </mergeCells>
  <pageMargins left="0.31496062992125984" right="0.31496062992125984" top="0.15748031496062992" bottom="0.15748031496062992"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54572-37AD-4B27-8616-4779C53CA1F7}">
  <sheetPr>
    <tabColor theme="7" tint="0.79998168889431442"/>
  </sheetPr>
  <dimension ref="A1:H61"/>
  <sheetViews>
    <sheetView workbookViewId="0">
      <selection activeCell="H1" sqref="H1:H1048576"/>
    </sheetView>
  </sheetViews>
  <sheetFormatPr defaultColWidth="9.140625" defaultRowHeight="15" x14ac:dyDescent="0.25"/>
  <cols>
    <col min="1" max="1" width="12.5703125" style="1" customWidth="1"/>
    <col min="2" max="2" width="46.140625" style="1" customWidth="1"/>
    <col min="3" max="3" width="11.42578125" style="1" customWidth="1"/>
    <col min="4" max="5" width="17" style="1" customWidth="1"/>
    <col min="6" max="6" width="14.28515625" style="1" customWidth="1"/>
    <col min="7" max="7" width="16.7109375" style="1" customWidth="1"/>
    <col min="8" max="8" width="0" style="1" hidden="1" customWidth="1"/>
    <col min="9" max="16384" width="9.140625" style="1"/>
  </cols>
  <sheetData>
    <row r="1" spans="1:8" ht="42" customHeight="1" x14ac:dyDescent="0.3">
      <c r="A1" s="331" t="s">
        <v>73</v>
      </c>
      <c r="B1" s="332"/>
      <c r="C1" s="332"/>
      <c r="D1" s="332"/>
      <c r="E1" s="332"/>
      <c r="F1" s="332"/>
      <c r="G1" s="332"/>
    </row>
    <row r="2" spans="1:8" s="2" customFormat="1" ht="29.25" thickBot="1" x14ac:dyDescent="0.25">
      <c r="A2" s="3" t="s">
        <v>4</v>
      </c>
      <c r="B2" s="29"/>
      <c r="C2" s="30" t="s">
        <v>5</v>
      </c>
      <c r="D2" s="30" t="s">
        <v>1</v>
      </c>
      <c r="E2" s="31" t="s">
        <v>11</v>
      </c>
      <c r="F2" s="30" t="s">
        <v>2</v>
      </c>
      <c r="G2" s="30" t="s">
        <v>3</v>
      </c>
    </row>
    <row r="3" spans="1:8" s="2" customFormat="1" thickBot="1" x14ac:dyDescent="0.25">
      <c r="A3" s="28" t="s">
        <v>16</v>
      </c>
      <c r="B3" s="47" t="s">
        <v>59</v>
      </c>
      <c r="C3" s="48"/>
      <c r="D3" s="49">
        <f>(D10-D9)*D13</f>
        <v>0</v>
      </c>
      <c r="E3" s="49">
        <f t="shared" ref="E3:G3" si="0">(E10-E9)*E13</f>
        <v>0</v>
      </c>
      <c r="F3" s="49">
        <f t="shared" si="0"/>
        <v>0</v>
      </c>
      <c r="G3" s="50">
        <f t="shared" si="0"/>
        <v>0</v>
      </c>
    </row>
    <row r="4" spans="1:8" x14ac:dyDescent="0.25">
      <c r="A4" s="338" t="s">
        <v>74</v>
      </c>
      <c r="B4" s="43" t="s">
        <v>12</v>
      </c>
      <c r="C4" s="336" t="s">
        <v>6</v>
      </c>
      <c r="D4" s="44">
        <v>13</v>
      </c>
      <c r="E4" s="45"/>
      <c r="F4" s="44"/>
      <c r="G4" s="46"/>
    </row>
    <row r="5" spans="1:8" ht="15" customHeight="1" x14ac:dyDescent="0.25">
      <c r="A5" s="339"/>
      <c r="B5" s="33" t="s">
        <v>56</v>
      </c>
      <c r="C5" s="336"/>
      <c r="D5" s="5">
        <v>4478</v>
      </c>
      <c r="E5" s="5"/>
      <c r="F5" s="5"/>
      <c r="G5" s="32"/>
    </row>
    <row r="6" spans="1:8" x14ac:dyDescent="0.25">
      <c r="A6" s="339"/>
      <c r="B6" s="33" t="s">
        <v>57</v>
      </c>
      <c r="C6" s="336"/>
      <c r="D6" s="5">
        <f>D5+D7-D8</f>
        <v>4478</v>
      </c>
      <c r="E6" s="5">
        <f t="shared" ref="E6:G6" si="1">E5+E7-E8</f>
        <v>0</v>
      </c>
      <c r="F6" s="5">
        <f t="shared" si="1"/>
        <v>0</v>
      </c>
      <c r="G6" s="32">
        <f t="shared" si="1"/>
        <v>0</v>
      </c>
    </row>
    <row r="7" spans="1:8" x14ac:dyDescent="0.25">
      <c r="A7" s="339"/>
      <c r="B7" s="34" t="s">
        <v>52</v>
      </c>
      <c r="C7" s="336"/>
      <c r="D7" s="5"/>
      <c r="E7" s="5"/>
      <c r="F7" s="5"/>
      <c r="G7" s="32"/>
    </row>
    <row r="8" spans="1:8" x14ac:dyDescent="0.25">
      <c r="A8" s="339"/>
      <c r="B8" s="34" t="s">
        <v>53</v>
      </c>
      <c r="C8" s="337"/>
      <c r="D8" s="5"/>
      <c r="E8" s="5"/>
      <c r="F8" s="5"/>
      <c r="G8" s="32"/>
    </row>
    <row r="9" spans="1:8" x14ac:dyDescent="0.25">
      <c r="A9" s="339"/>
      <c r="B9" s="33" t="s">
        <v>50</v>
      </c>
      <c r="C9" s="333" t="s">
        <v>8</v>
      </c>
      <c r="D9" s="5">
        <v>47538</v>
      </c>
      <c r="E9" s="5"/>
      <c r="F9" s="5"/>
      <c r="G9" s="32"/>
    </row>
    <row r="10" spans="1:8" x14ac:dyDescent="0.25">
      <c r="A10" s="339"/>
      <c r="B10" s="33" t="s">
        <v>58</v>
      </c>
      <c r="C10" s="334"/>
      <c r="D10" s="5">
        <f>D9+D11-D12</f>
        <v>47538</v>
      </c>
      <c r="E10" s="5">
        <f t="shared" ref="E10:G10" si="2">E9+E11-E12</f>
        <v>0</v>
      </c>
      <c r="F10" s="5">
        <f t="shared" si="2"/>
        <v>0</v>
      </c>
      <c r="G10" s="32">
        <f t="shared" si="2"/>
        <v>0</v>
      </c>
      <c r="H10" s="69" t="e">
        <f>#REF!</f>
        <v>#REF!</v>
      </c>
    </row>
    <row r="11" spans="1:8" ht="16.5" customHeight="1" x14ac:dyDescent="0.25">
      <c r="A11" s="339"/>
      <c r="B11" s="35" t="s">
        <v>54</v>
      </c>
      <c r="C11" s="334"/>
      <c r="D11" s="5"/>
      <c r="E11" s="5"/>
      <c r="F11" s="5"/>
      <c r="G11" s="32"/>
    </row>
    <row r="12" spans="1:8" ht="16.5" customHeight="1" x14ac:dyDescent="0.25">
      <c r="A12" s="340"/>
      <c r="B12" s="35" t="s">
        <v>55</v>
      </c>
      <c r="C12" s="335"/>
      <c r="D12" s="5"/>
      <c r="E12" s="5"/>
      <c r="F12" s="5"/>
      <c r="G12" s="32"/>
    </row>
    <row r="13" spans="1:8" ht="30.75" thickBot="1" x14ac:dyDescent="0.3">
      <c r="A13" s="54" t="s">
        <v>74</v>
      </c>
      <c r="B13" s="36" t="s">
        <v>51</v>
      </c>
      <c r="C13" s="37" t="s">
        <v>9</v>
      </c>
      <c r="D13" s="38">
        <v>1.393</v>
      </c>
      <c r="E13" s="38"/>
      <c r="F13" s="38"/>
      <c r="G13" s="39"/>
      <c r="H13" s="70" t="e">
        <f>#REF!</f>
        <v>#REF!</v>
      </c>
    </row>
    <row r="14" spans="1:8" s="2" customFormat="1" ht="29.25" thickBot="1" x14ac:dyDescent="0.25">
      <c r="A14" s="20" t="s">
        <v>17</v>
      </c>
      <c r="B14" s="24" t="s">
        <v>49</v>
      </c>
      <c r="C14" s="25"/>
      <c r="D14" s="26">
        <f>SUM(D16*D25,D17*D26,D18*D27,D21*D30,D22*D31,D23*D32, D19*D28, D20*D29)</f>
        <v>528.29200000000003</v>
      </c>
      <c r="E14" s="26">
        <f t="shared" ref="E14:G14" si="3">SUM(E16*E25,E17*E26,E18*E27,E21*E30,E22*E31,E23*E32)</f>
        <v>0</v>
      </c>
      <c r="F14" s="26">
        <f t="shared" si="3"/>
        <v>0</v>
      </c>
      <c r="G14" s="27">
        <f t="shared" si="3"/>
        <v>0</v>
      </c>
    </row>
    <row r="15" spans="1:8" s="4" customFormat="1" ht="48.75" customHeight="1" x14ac:dyDescent="0.25">
      <c r="A15" s="347" t="s">
        <v>75</v>
      </c>
      <c r="B15" s="21" t="s">
        <v>47</v>
      </c>
      <c r="C15" s="345" t="s">
        <v>29</v>
      </c>
      <c r="D15" s="22"/>
      <c r="E15" s="22"/>
      <c r="F15" s="22"/>
      <c r="G15" s="23"/>
    </row>
    <row r="16" spans="1:8" s="4" customFormat="1" x14ac:dyDescent="0.25">
      <c r="A16" s="348"/>
      <c r="B16" s="14" t="s">
        <v>64</v>
      </c>
      <c r="C16" s="345"/>
      <c r="D16" s="6">
        <v>13</v>
      </c>
      <c r="E16" s="6"/>
      <c r="F16" s="6"/>
      <c r="G16" s="15"/>
    </row>
    <row r="17" spans="1:7" s="4" customFormat="1" x14ac:dyDescent="0.25">
      <c r="A17" s="348"/>
      <c r="B17" s="14" t="s">
        <v>65</v>
      </c>
      <c r="C17" s="345"/>
      <c r="D17" s="6"/>
      <c r="E17" s="6"/>
      <c r="F17" s="6"/>
      <c r="G17" s="15"/>
    </row>
    <row r="18" spans="1:7" s="4" customFormat="1" ht="18.75" customHeight="1" x14ac:dyDescent="0.25">
      <c r="A18" s="348"/>
      <c r="B18" s="66" t="s">
        <v>19</v>
      </c>
      <c r="C18" s="345"/>
      <c r="D18" s="6"/>
      <c r="E18" s="6"/>
      <c r="F18" s="6"/>
      <c r="G18" s="15"/>
    </row>
    <row r="19" spans="1:7" s="4" customFormat="1" ht="18.75" customHeight="1" x14ac:dyDescent="0.25">
      <c r="A19" s="348"/>
      <c r="B19" s="65" t="s">
        <v>63</v>
      </c>
      <c r="C19" s="345"/>
      <c r="D19" s="6"/>
      <c r="E19" s="6"/>
      <c r="F19" s="6"/>
      <c r="G19" s="15"/>
    </row>
    <row r="20" spans="1:7" s="4" customFormat="1" ht="18.75" customHeight="1" x14ac:dyDescent="0.25">
      <c r="A20" s="348"/>
      <c r="B20" s="65" t="s">
        <v>66</v>
      </c>
      <c r="C20" s="345"/>
      <c r="D20" s="6">
        <v>13</v>
      </c>
      <c r="E20" s="6"/>
      <c r="F20" s="6"/>
      <c r="G20" s="15"/>
    </row>
    <row r="21" spans="1:7" s="4" customFormat="1" x14ac:dyDescent="0.25">
      <c r="A21" s="348"/>
      <c r="B21" s="14" t="s">
        <v>67</v>
      </c>
      <c r="C21" s="345"/>
      <c r="D21" s="6">
        <v>318</v>
      </c>
      <c r="E21" s="6"/>
      <c r="F21" s="6"/>
      <c r="G21" s="15"/>
    </row>
    <row r="22" spans="1:7" s="4" customFormat="1" ht="17.25" customHeight="1" x14ac:dyDescent="0.25">
      <c r="A22" s="348"/>
      <c r="B22" s="16" t="s">
        <v>25</v>
      </c>
      <c r="C22" s="345"/>
      <c r="D22" s="6"/>
      <c r="E22" s="6"/>
      <c r="F22" s="6"/>
      <c r="G22" s="15"/>
    </row>
    <row r="23" spans="1:7" s="4" customFormat="1" ht="15.75" thickBot="1" x14ac:dyDescent="0.3">
      <c r="A23" s="348"/>
      <c r="B23" s="17" t="s">
        <v>14</v>
      </c>
      <c r="C23" s="346"/>
      <c r="D23" s="18"/>
      <c r="E23" s="18"/>
      <c r="F23" s="18"/>
      <c r="G23" s="19"/>
    </row>
    <row r="24" spans="1:7" s="4" customFormat="1" ht="30" x14ac:dyDescent="0.25">
      <c r="A24" s="348"/>
      <c r="B24" s="11" t="s">
        <v>48</v>
      </c>
      <c r="C24" s="344" t="s">
        <v>34</v>
      </c>
      <c r="D24" s="12"/>
      <c r="E24" s="12"/>
      <c r="F24" s="12"/>
      <c r="G24" s="13"/>
    </row>
    <row r="25" spans="1:7" s="4" customFormat="1" x14ac:dyDescent="0.25">
      <c r="A25" s="348"/>
      <c r="B25" s="14" t="s">
        <v>0</v>
      </c>
      <c r="C25" s="345"/>
      <c r="D25" s="6">
        <v>4.12</v>
      </c>
      <c r="E25" s="6"/>
      <c r="F25" s="6"/>
      <c r="G25" s="15"/>
    </row>
    <row r="26" spans="1:7" s="4" customFormat="1" x14ac:dyDescent="0.25">
      <c r="A26" s="348"/>
      <c r="B26" s="14" t="s">
        <v>13</v>
      </c>
      <c r="C26" s="345"/>
      <c r="D26" s="6">
        <v>1.25</v>
      </c>
      <c r="E26" s="6"/>
      <c r="F26" s="6"/>
      <c r="G26" s="15"/>
    </row>
    <row r="27" spans="1:7" s="4" customFormat="1" ht="15" customHeight="1" x14ac:dyDescent="0.25">
      <c r="A27" s="348"/>
      <c r="B27" s="16" t="s">
        <v>19</v>
      </c>
      <c r="C27" s="345"/>
      <c r="D27" s="6"/>
      <c r="E27" s="6"/>
      <c r="F27" s="6"/>
      <c r="G27" s="15"/>
    </row>
    <row r="28" spans="1:7" s="4" customFormat="1" ht="15" customHeight="1" x14ac:dyDescent="0.25">
      <c r="A28" s="348"/>
      <c r="B28" s="65" t="s">
        <v>32</v>
      </c>
      <c r="C28" s="345"/>
      <c r="D28" s="6"/>
      <c r="E28" s="6"/>
      <c r="F28" s="6"/>
      <c r="G28" s="15"/>
    </row>
    <row r="29" spans="1:7" s="4" customFormat="1" ht="15" customHeight="1" x14ac:dyDescent="0.25">
      <c r="A29" s="348"/>
      <c r="B29" s="65" t="s">
        <v>33</v>
      </c>
      <c r="C29" s="345"/>
      <c r="D29" s="6">
        <v>1.44</v>
      </c>
      <c r="E29" s="6"/>
      <c r="F29" s="6"/>
      <c r="G29" s="15"/>
    </row>
    <row r="30" spans="1:7" s="4" customFormat="1" ht="31.5" customHeight="1" x14ac:dyDescent="0.25">
      <c r="A30" s="348"/>
      <c r="B30" s="16" t="s">
        <v>24</v>
      </c>
      <c r="C30" s="345"/>
      <c r="D30" s="6">
        <v>1.4339999999999999</v>
      </c>
      <c r="E30" s="6"/>
      <c r="F30" s="6"/>
      <c r="G30" s="15"/>
    </row>
    <row r="31" spans="1:7" s="4" customFormat="1" ht="33" customHeight="1" x14ac:dyDescent="0.25">
      <c r="A31" s="348"/>
      <c r="B31" s="16" t="s">
        <v>26</v>
      </c>
      <c r="C31" s="345"/>
      <c r="D31" s="6"/>
      <c r="E31" s="6"/>
      <c r="F31" s="6"/>
      <c r="G31" s="15"/>
    </row>
    <row r="32" spans="1:7" ht="15.75" thickBot="1" x14ac:dyDescent="0.3">
      <c r="A32" s="349"/>
      <c r="B32" s="17" t="s">
        <v>14</v>
      </c>
      <c r="C32" s="346"/>
      <c r="D32" s="18"/>
      <c r="E32" s="18"/>
      <c r="F32" s="18"/>
      <c r="G32" s="19"/>
    </row>
    <row r="33" spans="1:8" s="2" customFormat="1" ht="14.25" x14ac:dyDescent="0.2">
      <c r="A33" s="40" t="s">
        <v>35</v>
      </c>
      <c r="B33" s="55" t="s">
        <v>61</v>
      </c>
      <c r="C33" s="56"/>
      <c r="D33" s="57">
        <f>((D36/D37)-(D34/D35))*D35</f>
        <v>7553.3294786411307</v>
      </c>
      <c r="E33" s="57" t="e">
        <f>((E36/E37)-(E35/#REF!))*#REF!</f>
        <v>#DIV/0!</v>
      </c>
      <c r="F33" s="57" t="e">
        <f t="shared" ref="F33:G33" si="4">((F36/F37)-(F34/F35))*F35</f>
        <v>#DIV/0!</v>
      </c>
      <c r="G33" s="58" t="e">
        <f t="shared" si="4"/>
        <v>#DIV/0!</v>
      </c>
    </row>
    <row r="34" spans="1:8" ht="60" x14ac:dyDescent="0.25">
      <c r="A34" s="329" t="s">
        <v>74</v>
      </c>
      <c r="B34" s="59" t="s">
        <v>44</v>
      </c>
      <c r="C34" s="53" t="s">
        <v>38</v>
      </c>
      <c r="D34" s="9">
        <v>12195.51</v>
      </c>
      <c r="E34" s="68"/>
      <c r="F34" s="8"/>
      <c r="G34" s="60"/>
      <c r="H34" s="69" t="e">
        <f>#REF!</f>
        <v>#REF!</v>
      </c>
    </row>
    <row r="35" spans="1:8" x14ac:dyDescent="0.25">
      <c r="A35" s="330"/>
      <c r="B35" s="59" t="s">
        <v>60</v>
      </c>
      <c r="C35" s="53" t="s">
        <v>8</v>
      </c>
      <c r="D35" s="9">
        <v>47538</v>
      </c>
      <c r="E35" s="8"/>
      <c r="F35" s="8"/>
      <c r="G35" s="60"/>
      <c r="H35" s="69" t="e">
        <f>#REF!</f>
        <v>#REF!</v>
      </c>
    </row>
    <row r="36" spans="1:8" ht="60" x14ac:dyDescent="0.25">
      <c r="A36" s="329" t="s">
        <v>76</v>
      </c>
      <c r="B36" s="59" t="s">
        <v>45</v>
      </c>
      <c r="C36" s="53" t="s">
        <v>38</v>
      </c>
      <c r="D36" s="9">
        <v>20025.849999999999</v>
      </c>
      <c r="E36" s="8"/>
      <c r="F36" s="8"/>
      <c r="G36" s="60"/>
      <c r="H36" s="69" t="e">
        <f>#REF!</f>
        <v>#REF!</v>
      </c>
    </row>
    <row r="37" spans="1:8" ht="15.75" thickBot="1" x14ac:dyDescent="0.3">
      <c r="A37" s="330"/>
      <c r="B37" s="61" t="s">
        <v>46</v>
      </c>
      <c r="C37" s="51" t="s">
        <v>8</v>
      </c>
      <c r="D37" s="62">
        <v>48204.800000000003</v>
      </c>
      <c r="E37" s="41"/>
      <c r="F37" s="41"/>
      <c r="G37" s="42"/>
      <c r="H37" s="69" t="e">
        <f>#REF!</f>
        <v>#REF!</v>
      </c>
    </row>
    <row r="38" spans="1:8" x14ac:dyDescent="0.25">
      <c r="A38" s="1" t="s">
        <v>72</v>
      </c>
    </row>
    <row r="40" spans="1:8" ht="15.75" thickBot="1" x14ac:dyDescent="0.3">
      <c r="B40" s="64" t="s">
        <v>62</v>
      </c>
      <c r="C40" s="63"/>
      <c r="D40" s="63"/>
      <c r="E40" s="63"/>
      <c r="F40" s="63"/>
      <c r="G40" s="63"/>
    </row>
    <row r="41" spans="1:8" ht="15.75" thickTop="1" x14ac:dyDescent="0.25"/>
    <row r="43" spans="1:8" x14ac:dyDescent="0.25">
      <c r="A43" s="1" t="s">
        <v>10</v>
      </c>
    </row>
    <row r="44" spans="1:8" ht="33" customHeight="1" x14ac:dyDescent="0.25">
      <c r="A44" s="328" t="s">
        <v>31</v>
      </c>
      <c r="B44" s="328"/>
      <c r="C44" s="328"/>
      <c r="D44" s="328"/>
      <c r="E44" s="328"/>
      <c r="F44" s="328"/>
      <c r="G44" s="328"/>
    </row>
    <row r="45" spans="1:8" x14ac:dyDescent="0.25">
      <c r="A45" s="4" t="s">
        <v>30</v>
      </c>
      <c r="B45" s="4"/>
      <c r="C45" s="4"/>
      <c r="D45" s="4"/>
      <c r="E45" s="4"/>
      <c r="F45" s="4"/>
      <c r="G45" s="4"/>
    </row>
    <row r="46" spans="1:8" ht="28.5" customHeight="1" x14ac:dyDescent="0.25">
      <c r="A46" s="343" t="s">
        <v>18</v>
      </c>
      <c r="B46" s="343"/>
      <c r="C46" s="343"/>
      <c r="D46" s="343"/>
      <c r="E46" s="343"/>
      <c r="F46" s="343"/>
      <c r="G46" s="343"/>
    </row>
    <row r="47" spans="1:8" ht="33" customHeight="1" x14ac:dyDescent="0.25">
      <c r="A47" s="328" t="s">
        <v>21</v>
      </c>
      <c r="B47" s="328"/>
      <c r="C47" s="328"/>
      <c r="D47" s="328"/>
      <c r="E47" s="328"/>
      <c r="F47" s="328"/>
      <c r="G47" s="328"/>
    </row>
    <row r="48" spans="1:8" ht="33" customHeight="1" x14ac:dyDescent="0.25">
      <c r="A48" s="328" t="s">
        <v>39</v>
      </c>
      <c r="B48" s="328"/>
      <c r="C48" s="328"/>
      <c r="D48" s="328"/>
      <c r="E48" s="328"/>
      <c r="F48" s="328"/>
      <c r="G48" s="328"/>
    </row>
    <row r="49" spans="1:7" x14ac:dyDescent="0.25">
      <c r="A49" s="4"/>
      <c r="B49" s="4"/>
      <c r="C49" s="4"/>
      <c r="D49" s="4"/>
      <c r="E49" s="4"/>
      <c r="F49" s="4"/>
      <c r="G49" s="4"/>
    </row>
    <row r="50" spans="1:7" x14ac:dyDescent="0.25">
      <c r="A50" s="10" t="s">
        <v>20</v>
      </c>
      <c r="B50" s="4"/>
      <c r="C50" s="4"/>
      <c r="D50" s="4"/>
      <c r="E50" s="4"/>
      <c r="F50" s="4"/>
      <c r="G50" s="4"/>
    </row>
    <row r="51" spans="1:7" ht="30" customHeight="1" x14ac:dyDescent="0.25">
      <c r="A51" s="328" t="s">
        <v>40</v>
      </c>
      <c r="B51" s="328"/>
      <c r="C51" s="328"/>
      <c r="D51" s="328"/>
      <c r="E51" s="328"/>
      <c r="F51" s="328"/>
      <c r="G51" s="328"/>
    </row>
    <row r="52" spans="1:7" ht="33" customHeight="1" x14ac:dyDescent="0.25">
      <c r="A52" s="328" t="s">
        <v>22</v>
      </c>
      <c r="B52" s="328"/>
      <c r="C52" s="328"/>
      <c r="D52" s="328"/>
      <c r="E52" s="328"/>
      <c r="F52" s="328"/>
      <c r="G52" s="328"/>
    </row>
    <row r="53" spans="1:7" ht="34.5" customHeight="1" x14ac:dyDescent="0.25">
      <c r="A53" s="328" t="s">
        <v>27</v>
      </c>
      <c r="B53" s="328"/>
      <c r="C53" s="328"/>
      <c r="D53" s="328"/>
      <c r="E53" s="328"/>
      <c r="F53" s="328"/>
      <c r="G53" s="328"/>
    </row>
    <row r="54" spans="1:7" ht="63" customHeight="1" x14ac:dyDescent="0.25">
      <c r="A54" s="328" t="s">
        <v>41</v>
      </c>
      <c r="B54" s="328"/>
      <c r="C54" s="328"/>
      <c r="D54" s="328"/>
      <c r="E54" s="328"/>
      <c r="F54" s="328"/>
      <c r="G54" s="328"/>
    </row>
    <row r="55" spans="1:7" ht="30.75" customHeight="1" x14ac:dyDescent="0.25">
      <c r="A55" s="328" t="s">
        <v>23</v>
      </c>
      <c r="B55" s="328"/>
      <c r="C55" s="328"/>
      <c r="D55" s="328"/>
      <c r="E55" s="328"/>
      <c r="F55" s="328"/>
      <c r="G55" s="328"/>
    </row>
    <row r="56" spans="1:7" ht="43.5" customHeight="1" x14ac:dyDescent="0.25">
      <c r="A56" s="350" t="s">
        <v>28</v>
      </c>
      <c r="B56" s="350"/>
      <c r="C56" s="350"/>
      <c r="D56" s="350"/>
      <c r="E56" s="350"/>
      <c r="F56" s="350"/>
      <c r="G56" s="350"/>
    </row>
    <row r="57" spans="1:7" ht="30" customHeight="1" x14ac:dyDescent="0.25">
      <c r="A57" s="328" t="s">
        <v>42</v>
      </c>
      <c r="B57" s="328"/>
      <c r="C57" s="328"/>
      <c r="D57" s="328"/>
      <c r="E57" s="328"/>
      <c r="F57" s="328"/>
      <c r="G57" s="328"/>
    </row>
    <row r="58" spans="1:7" ht="45" customHeight="1" x14ac:dyDescent="0.25">
      <c r="A58" s="328" t="s">
        <v>43</v>
      </c>
      <c r="B58" s="328"/>
      <c r="C58" s="328"/>
      <c r="D58" s="328"/>
      <c r="E58" s="328"/>
      <c r="F58" s="328"/>
      <c r="G58" s="328"/>
    </row>
    <row r="59" spans="1:7" ht="16.5" customHeight="1" x14ac:dyDescent="0.25">
      <c r="A59" s="67"/>
      <c r="B59" s="67"/>
      <c r="C59" s="67"/>
      <c r="D59" s="67"/>
      <c r="E59" s="67"/>
      <c r="F59" s="67"/>
      <c r="G59" s="67"/>
    </row>
    <row r="60" spans="1:7" x14ac:dyDescent="0.25">
      <c r="A60" s="4"/>
      <c r="B60" s="4"/>
      <c r="C60" s="4"/>
      <c r="D60" s="4"/>
      <c r="E60" s="4"/>
      <c r="F60" s="4"/>
      <c r="G60" s="4"/>
    </row>
    <row r="61" spans="1:7" x14ac:dyDescent="0.25">
      <c r="A61" s="4"/>
      <c r="B61" s="4"/>
      <c r="C61" s="4"/>
      <c r="D61" s="4"/>
      <c r="E61" s="4"/>
      <c r="F61" s="4"/>
      <c r="G61" s="4"/>
    </row>
  </sheetData>
  <mergeCells count="21">
    <mergeCell ref="A57:G57"/>
    <mergeCell ref="A58:G58"/>
    <mergeCell ref="A51:G51"/>
    <mergeCell ref="A52:G52"/>
    <mergeCell ref="A53:G53"/>
    <mergeCell ref="A54:G54"/>
    <mergeCell ref="A55:G55"/>
    <mergeCell ref="A56:G56"/>
    <mergeCell ref="A48:G48"/>
    <mergeCell ref="A1:G1"/>
    <mergeCell ref="A4:A12"/>
    <mergeCell ref="C4:C8"/>
    <mergeCell ref="C9:C12"/>
    <mergeCell ref="A15:A32"/>
    <mergeCell ref="C15:C23"/>
    <mergeCell ref="C24:C32"/>
    <mergeCell ref="A34:A35"/>
    <mergeCell ref="A36:A37"/>
    <mergeCell ref="A44:G44"/>
    <mergeCell ref="A46:G46"/>
    <mergeCell ref="A47:G47"/>
  </mergeCells>
  <pageMargins left="0.31496062992125984" right="0.31496062992125984" top="0.15748031496062992" bottom="0.15748031496062992"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DF589-53E3-4679-8016-BB2E8C320EFE}">
  <sheetPr>
    <tabColor theme="7" tint="0.79998168889431442"/>
  </sheetPr>
  <dimension ref="A1:J61"/>
  <sheetViews>
    <sheetView workbookViewId="0">
      <selection activeCell="N12" sqref="N12"/>
    </sheetView>
  </sheetViews>
  <sheetFormatPr defaultColWidth="9.140625" defaultRowHeight="15" x14ac:dyDescent="0.25"/>
  <cols>
    <col min="1" max="1" width="12.5703125" style="1" customWidth="1"/>
    <col min="2" max="2" width="46.140625" style="1" customWidth="1"/>
    <col min="3" max="3" width="11.42578125" style="1" customWidth="1"/>
    <col min="4" max="5" width="17" style="1" customWidth="1"/>
    <col min="6" max="6" width="14.28515625" style="1" customWidth="1"/>
    <col min="7" max="7" width="16.7109375" style="1" customWidth="1"/>
    <col min="8" max="10" width="0" style="1" hidden="1" customWidth="1"/>
    <col min="11" max="16384" width="9.140625" style="1"/>
  </cols>
  <sheetData>
    <row r="1" spans="1:8" ht="42" customHeight="1" x14ac:dyDescent="0.3">
      <c r="A1" s="332" t="s">
        <v>77</v>
      </c>
      <c r="B1" s="332"/>
      <c r="C1" s="332"/>
      <c r="D1" s="332"/>
      <c r="E1" s="332"/>
      <c r="F1" s="332"/>
      <c r="G1" s="332"/>
    </row>
    <row r="2" spans="1:8" s="2" customFormat="1" ht="29.25" thickBot="1" x14ac:dyDescent="0.25">
      <c r="A2" s="3" t="s">
        <v>4</v>
      </c>
      <c r="B2" s="29"/>
      <c r="C2" s="30" t="s">
        <v>5</v>
      </c>
      <c r="D2" s="30" t="s">
        <v>1</v>
      </c>
      <c r="E2" s="31" t="s">
        <v>11</v>
      </c>
      <c r="F2" s="30" t="s">
        <v>2</v>
      </c>
      <c r="G2" s="30" t="s">
        <v>3</v>
      </c>
    </row>
    <row r="3" spans="1:8" s="2" customFormat="1" thickBot="1" x14ac:dyDescent="0.25">
      <c r="A3" s="28" t="s">
        <v>16</v>
      </c>
      <c r="B3" s="47" t="s">
        <v>59</v>
      </c>
      <c r="C3" s="48"/>
      <c r="D3" s="49">
        <f>(D10-D9)*D13</f>
        <v>0</v>
      </c>
      <c r="E3" s="49">
        <f t="shared" ref="E3:G3" si="0">(E10-E9)*E13</f>
        <v>0</v>
      </c>
      <c r="F3" s="49">
        <f t="shared" si="0"/>
        <v>0</v>
      </c>
      <c r="G3" s="50">
        <f t="shared" si="0"/>
        <v>0</v>
      </c>
    </row>
    <row r="4" spans="1:8" x14ac:dyDescent="0.25">
      <c r="A4" s="338" t="s">
        <v>78</v>
      </c>
      <c r="B4" s="43" t="s">
        <v>12</v>
      </c>
      <c r="C4" s="336" t="s">
        <v>6</v>
      </c>
      <c r="D4" s="44">
        <v>12</v>
      </c>
      <c r="E4" s="45"/>
      <c r="F4" s="44"/>
      <c r="G4" s="46"/>
    </row>
    <row r="5" spans="1:8" ht="15" customHeight="1" x14ac:dyDescent="0.25">
      <c r="A5" s="339"/>
      <c r="B5" s="33" t="s">
        <v>56</v>
      </c>
      <c r="C5" s="336"/>
      <c r="D5" s="5">
        <v>4140</v>
      </c>
      <c r="E5" s="5"/>
      <c r="F5" s="5"/>
      <c r="G5" s="32"/>
    </row>
    <row r="6" spans="1:8" x14ac:dyDescent="0.25">
      <c r="A6" s="339"/>
      <c r="B6" s="33" t="s">
        <v>57</v>
      </c>
      <c r="C6" s="336"/>
      <c r="D6" s="5">
        <f>D5+D7-D8</f>
        <v>4140</v>
      </c>
      <c r="E6" s="5">
        <f t="shared" ref="E6:G6" si="1">E5+E7-E8</f>
        <v>0</v>
      </c>
      <c r="F6" s="5">
        <f t="shared" si="1"/>
        <v>0</v>
      </c>
      <c r="G6" s="32">
        <f t="shared" si="1"/>
        <v>0</v>
      </c>
    </row>
    <row r="7" spans="1:8" x14ac:dyDescent="0.25">
      <c r="A7" s="339"/>
      <c r="B7" s="34" t="s">
        <v>52</v>
      </c>
      <c r="C7" s="336"/>
      <c r="D7" s="5"/>
      <c r="E7" s="5"/>
      <c r="F7" s="5"/>
      <c r="G7" s="32"/>
    </row>
    <row r="8" spans="1:8" x14ac:dyDescent="0.25">
      <c r="A8" s="339"/>
      <c r="B8" s="34" t="s">
        <v>53</v>
      </c>
      <c r="C8" s="337"/>
      <c r="D8" s="5"/>
      <c r="E8" s="5"/>
      <c r="F8" s="5"/>
      <c r="G8" s="32"/>
    </row>
    <row r="9" spans="1:8" x14ac:dyDescent="0.25">
      <c r="A9" s="339"/>
      <c r="B9" s="33" t="s">
        <v>50</v>
      </c>
      <c r="C9" s="333" t="s">
        <v>8</v>
      </c>
      <c r="D9" s="5">
        <v>44979</v>
      </c>
      <c r="E9" s="5"/>
      <c r="F9" s="5"/>
      <c r="G9" s="32"/>
    </row>
    <row r="10" spans="1:8" x14ac:dyDescent="0.25">
      <c r="A10" s="339"/>
      <c r="B10" s="33" t="s">
        <v>58</v>
      </c>
      <c r="C10" s="334"/>
      <c r="D10" s="5">
        <f>D9+D11-D12</f>
        <v>44979</v>
      </c>
      <c r="E10" s="5">
        <f t="shared" ref="E10:G10" si="2">E9+E11-E12</f>
        <v>0</v>
      </c>
      <c r="F10" s="5">
        <f t="shared" si="2"/>
        <v>0</v>
      </c>
      <c r="G10" s="32">
        <f t="shared" si="2"/>
        <v>0</v>
      </c>
      <c r="H10" s="69" t="e">
        <f>#REF!</f>
        <v>#REF!</v>
      </c>
    </row>
    <row r="11" spans="1:8" ht="16.5" customHeight="1" x14ac:dyDescent="0.25">
      <c r="A11" s="339"/>
      <c r="B11" s="35" t="s">
        <v>54</v>
      </c>
      <c r="C11" s="334"/>
      <c r="D11" s="5"/>
      <c r="E11" s="5"/>
      <c r="F11" s="5"/>
      <c r="G11" s="32"/>
    </row>
    <row r="12" spans="1:8" ht="16.5" customHeight="1" x14ac:dyDescent="0.25">
      <c r="A12" s="340"/>
      <c r="B12" s="35" t="s">
        <v>55</v>
      </c>
      <c r="C12" s="335"/>
      <c r="D12" s="5"/>
      <c r="E12" s="5"/>
      <c r="F12" s="5"/>
      <c r="G12" s="32"/>
    </row>
    <row r="13" spans="1:8" ht="30.75" thickBot="1" x14ac:dyDescent="0.3">
      <c r="A13" s="54" t="s">
        <v>78</v>
      </c>
      <c r="B13" s="36" t="s">
        <v>51</v>
      </c>
      <c r="C13" s="37" t="s">
        <v>9</v>
      </c>
      <c r="D13" s="38">
        <v>1.4311</v>
      </c>
      <c r="E13" s="38"/>
      <c r="F13" s="38"/>
      <c r="G13" s="39"/>
      <c r="H13" s="70" t="e">
        <f>#REF!</f>
        <v>#REF!</v>
      </c>
    </row>
    <row r="14" spans="1:8" s="2" customFormat="1" ht="29.25" thickBot="1" x14ac:dyDescent="0.25">
      <c r="A14" s="20" t="s">
        <v>17</v>
      </c>
      <c r="B14" s="24" t="s">
        <v>49</v>
      </c>
      <c r="C14" s="25"/>
      <c r="D14" s="26">
        <f>SUM(D16*D25,D17*D26,D18*D27,D21*D30,D22*D31,D23*D32, D19*D28, D20*D29)</f>
        <v>508.39199999999994</v>
      </c>
      <c r="E14" s="26">
        <f t="shared" ref="E14:G14" si="3">SUM(E16*E25,E17*E26,E18*E27,E21*E30,E22*E31,E23*E32)</f>
        <v>0</v>
      </c>
      <c r="F14" s="26">
        <f t="shared" si="3"/>
        <v>0</v>
      </c>
      <c r="G14" s="27">
        <f t="shared" si="3"/>
        <v>0</v>
      </c>
    </row>
    <row r="15" spans="1:8" s="4" customFormat="1" ht="48.75" customHeight="1" x14ac:dyDescent="0.25">
      <c r="A15" s="351" t="s">
        <v>78</v>
      </c>
      <c r="B15" s="21" t="s">
        <v>47</v>
      </c>
      <c r="C15" s="344" t="s">
        <v>29</v>
      </c>
      <c r="D15" s="22"/>
      <c r="E15" s="22"/>
      <c r="F15" s="22"/>
      <c r="G15" s="23"/>
    </row>
    <row r="16" spans="1:8" s="4" customFormat="1" x14ac:dyDescent="0.25">
      <c r="A16" s="352"/>
      <c r="B16" s="14" t="s">
        <v>64</v>
      </c>
      <c r="C16" s="345"/>
      <c r="D16" s="6">
        <v>12</v>
      </c>
      <c r="E16" s="6"/>
      <c r="F16" s="6"/>
      <c r="G16" s="15"/>
    </row>
    <row r="17" spans="1:7" s="4" customFormat="1" x14ac:dyDescent="0.25">
      <c r="A17" s="352"/>
      <c r="B17" s="14" t="s">
        <v>65</v>
      </c>
      <c r="C17" s="345"/>
      <c r="D17" s="6"/>
      <c r="E17" s="6"/>
      <c r="F17" s="6"/>
      <c r="G17" s="15"/>
    </row>
    <row r="18" spans="1:7" s="4" customFormat="1" ht="18.75" customHeight="1" x14ac:dyDescent="0.25">
      <c r="A18" s="352"/>
      <c r="B18" s="66" t="s">
        <v>19</v>
      </c>
      <c r="C18" s="345"/>
      <c r="D18" s="6"/>
      <c r="E18" s="6"/>
      <c r="F18" s="6"/>
      <c r="G18" s="15"/>
    </row>
    <row r="19" spans="1:7" s="4" customFormat="1" ht="18.75" customHeight="1" x14ac:dyDescent="0.25">
      <c r="A19" s="352"/>
      <c r="B19" s="65" t="s">
        <v>63</v>
      </c>
      <c r="C19" s="345"/>
      <c r="D19" s="6"/>
      <c r="E19" s="6"/>
      <c r="F19" s="6"/>
      <c r="G19" s="15"/>
    </row>
    <row r="20" spans="1:7" s="4" customFormat="1" ht="18.75" customHeight="1" x14ac:dyDescent="0.25">
      <c r="A20" s="352"/>
      <c r="B20" s="65" t="s">
        <v>66</v>
      </c>
      <c r="C20" s="345"/>
      <c r="D20" s="6">
        <v>12</v>
      </c>
      <c r="E20" s="6"/>
      <c r="F20" s="6"/>
      <c r="G20" s="15"/>
    </row>
    <row r="21" spans="1:7" s="4" customFormat="1" x14ac:dyDescent="0.25">
      <c r="A21" s="352"/>
      <c r="B21" s="14" t="s">
        <v>67</v>
      </c>
      <c r="C21" s="345"/>
      <c r="D21" s="6">
        <v>308</v>
      </c>
      <c r="E21" s="6"/>
      <c r="F21" s="6"/>
      <c r="G21" s="15"/>
    </row>
    <row r="22" spans="1:7" s="4" customFormat="1" ht="17.25" customHeight="1" x14ac:dyDescent="0.25">
      <c r="A22" s="352"/>
      <c r="B22" s="16" t="s">
        <v>25</v>
      </c>
      <c r="C22" s="345"/>
      <c r="D22" s="6"/>
      <c r="E22" s="6"/>
      <c r="F22" s="6"/>
      <c r="G22" s="15"/>
    </row>
    <row r="23" spans="1:7" s="4" customFormat="1" ht="15.75" thickBot="1" x14ac:dyDescent="0.3">
      <c r="A23" s="352"/>
      <c r="B23" s="17" t="s">
        <v>14</v>
      </c>
      <c r="C23" s="346"/>
      <c r="D23" s="18"/>
      <c r="E23" s="18"/>
      <c r="F23" s="18"/>
      <c r="G23" s="19"/>
    </row>
    <row r="24" spans="1:7" s="4" customFormat="1" ht="30" x14ac:dyDescent="0.25">
      <c r="A24" s="352"/>
      <c r="B24" s="11" t="s">
        <v>48</v>
      </c>
      <c r="C24" s="344" t="s">
        <v>34</v>
      </c>
      <c r="D24" s="12"/>
      <c r="E24" s="12"/>
      <c r="F24" s="12"/>
      <c r="G24" s="13"/>
    </row>
    <row r="25" spans="1:7" s="4" customFormat="1" x14ac:dyDescent="0.25">
      <c r="A25" s="352"/>
      <c r="B25" s="14" t="s">
        <v>0</v>
      </c>
      <c r="C25" s="345"/>
      <c r="D25" s="6">
        <v>4.12</v>
      </c>
      <c r="E25" s="6"/>
      <c r="F25" s="6"/>
      <c r="G25" s="15"/>
    </row>
    <row r="26" spans="1:7" s="4" customFormat="1" x14ac:dyDescent="0.25">
      <c r="A26" s="352"/>
      <c r="B26" s="14" t="s">
        <v>13</v>
      </c>
      <c r="C26" s="345"/>
      <c r="D26" s="6">
        <v>1.25</v>
      </c>
      <c r="E26" s="6"/>
      <c r="F26" s="6"/>
      <c r="G26" s="15"/>
    </row>
    <row r="27" spans="1:7" s="4" customFormat="1" ht="15" customHeight="1" x14ac:dyDescent="0.25">
      <c r="A27" s="352"/>
      <c r="B27" s="16" t="s">
        <v>19</v>
      </c>
      <c r="C27" s="345"/>
      <c r="D27" s="6"/>
      <c r="E27" s="6"/>
      <c r="F27" s="6"/>
      <c r="G27" s="15"/>
    </row>
    <row r="28" spans="1:7" s="4" customFormat="1" ht="15" customHeight="1" x14ac:dyDescent="0.25">
      <c r="A28" s="352"/>
      <c r="B28" s="65" t="s">
        <v>32</v>
      </c>
      <c r="C28" s="345"/>
      <c r="D28" s="6"/>
      <c r="E28" s="6"/>
      <c r="F28" s="6"/>
      <c r="G28" s="15"/>
    </row>
    <row r="29" spans="1:7" s="4" customFormat="1" ht="15" customHeight="1" x14ac:dyDescent="0.25">
      <c r="A29" s="352"/>
      <c r="B29" s="65" t="s">
        <v>33</v>
      </c>
      <c r="C29" s="345"/>
      <c r="D29" s="6">
        <v>1.44</v>
      </c>
      <c r="E29" s="6"/>
      <c r="F29" s="6"/>
      <c r="G29" s="15"/>
    </row>
    <row r="30" spans="1:7" s="4" customFormat="1" ht="31.5" customHeight="1" x14ac:dyDescent="0.25">
      <c r="A30" s="352"/>
      <c r="B30" s="16" t="s">
        <v>24</v>
      </c>
      <c r="C30" s="345"/>
      <c r="D30" s="6">
        <v>1.4339999999999999</v>
      </c>
      <c r="E30" s="6"/>
      <c r="F30" s="6"/>
      <c r="G30" s="15"/>
    </row>
    <row r="31" spans="1:7" s="4" customFormat="1" ht="33" customHeight="1" x14ac:dyDescent="0.25">
      <c r="A31" s="352"/>
      <c r="B31" s="16" t="s">
        <v>26</v>
      </c>
      <c r="C31" s="345"/>
      <c r="D31" s="6"/>
      <c r="E31" s="6"/>
      <c r="F31" s="6"/>
      <c r="G31" s="15"/>
    </row>
    <row r="32" spans="1:7" ht="15.75" thickBot="1" x14ac:dyDescent="0.3">
      <c r="A32" s="353"/>
      <c r="B32" s="17" t="s">
        <v>14</v>
      </c>
      <c r="C32" s="346"/>
      <c r="D32" s="18"/>
      <c r="E32" s="18"/>
      <c r="F32" s="18"/>
      <c r="G32" s="19"/>
    </row>
    <row r="33" spans="1:10" s="2" customFormat="1" ht="14.25" x14ac:dyDescent="0.2">
      <c r="A33" s="40" t="s">
        <v>35</v>
      </c>
      <c r="B33" s="55" t="s">
        <v>61</v>
      </c>
      <c r="C33" s="56"/>
      <c r="D33" s="57">
        <f>((D36/D37)-(D34/D35))*D35</f>
        <v>9210.1680068279293</v>
      </c>
      <c r="E33" s="57" t="e">
        <f>((E36/E37)-(E35/#REF!))*#REF!</f>
        <v>#DIV/0!</v>
      </c>
      <c r="F33" s="57" t="e">
        <f t="shared" ref="F33:G33" si="4">((F36/F37)-(F34/F35))*F35</f>
        <v>#DIV/0!</v>
      </c>
      <c r="G33" s="58" t="e">
        <f t="shared" si="4"/>
        <v>#DIV/0!</v>
      </c>
    </row>
    <row r="34" spans="1:10" ht="60" x14ac:dyDescent="0.25">
      <c r="A34" s="329" t="s">
        <v>78</v>
      </c>
      <c r="B34" s="59" t="s">
        <v>44</v>
      </c>
      <c r="C34" s="53" t="s">
        <v>38</v>
      </c>
      <c r="D34" s="9">
        <v>8217.68</v>
      </c>
      <c r="E34" s="68"/>
      <c r="F34" s="8"/>
      <c r="G34" s="60"/>
      <c r="H34" s="69" t="e">
        <f>#REF!</f>
        <v>#REF!</v>
      </c>
    </row>
    <row r="35" spans="1:10" x14ac:dyDescent="0.25">
      <c r="A35" s="330"/>
      <c r="B35" s="59" t="s">
        <v>60</v>
      </c>
      <c r="C35" s="53" t="s">
        <v>8</v>
      </c>
      <c r="D35" s="9">
        <v>44979</v>
      </c>
      <c r="E35" s="8"/>
      <c r="F35" s="8"/>
      <c r="G35" s="60"/>
      <c r="H35" s="69" t="e">
        <f>#REF!</f>
        <v>#REF!</v>
      </c>
      <c r="J35" s="1" t="b">
        <f>D35=D10</f>
        <v>1</v>
      </c>
    </row>
    <row r="36" spans="1:10" ht="60" x14ac:dyDescent="0.25">
      <c r="A36" s="329" t="s">
        <v>79</v>
      </c>
      <c r="B36" s="59" t="s">
        <v>45</v>
      </c>
      <c r="C36" s="53" t="s">
        <v>38</v>
      </c>
      <c r="D36" s="9">
        <v>17160.38</v>
      </c>
      <c r="E36" s="8"/>
      <c r="F36" s="8"/>
      <c r="G36" s="60"/>
      <c r="H36" s="69" t="e">
        <f>#REF!</f>
        <v>#REF!</v>
      </c>
    </row>
    <row r="37" spans="1:10" ht="15.75" thickBot="1" x14ac:dyDescent="0.3">
      <c r="A37" s="330"/>
      <c r="B37" s="61" t="s">
        <v>46</v>
      </c>
      <c r="C37" s="51" t="s">
        <v>8</v>
      </c>
      <c r="D37" s="62">
        <v>44288.7</v>
      </c>
      <c r="E37" s="41"/>
      <c r="F37" s="41"/>
      <c r="G37" s="42"/>
      <c r="H37" s="69" t="e">
        <f>#REF!</f>
        <v>#REF!</v>
      </c>
    </row>
    <row r="38" spans="1:10" x14ac:dyDescent="0.25">
      <c r="A38" s="1" t="s">
        <v>72</v>
      </c>
    </row>
    <row r="40" spans="1:10" ht="15.75" thickBot="1" x14ac:dyDescent="0.3">
      <c r="B40" s="64" t="s">
        <v>62</v>
      </c>
      <c r="C40" s="63"/>
      <c r="D40" s="63"/>
      <c r="E40" s="63"/>
      <c r="F40" s="63"/>
      <c r="G40" s="63"/>
    </row>
    <row r="41" spans="1:10" ht="15.75" thickTop="1" x14ac:dyDescent="0.25"/>
    <row r="43" spans="1:10" x14ac:dyDescent="0.25">
      <c r="A43" s="1" t="s">
        <v>10</v>
      </c>
    </row>
    <row r="44" spans="1:10" ht="33" customHeight="1" x14ac:dyDescent="0.25">
      <c r="A44" s="328" t="s">
        <v>31</v>
      </c>
      <c r="B44" s="328"/>
      <c r="C44" s="328"/>
      <c r="D44" s="328"/>
      <c r="E44" s="328"/>
      <c r="F44" s="328"/>
      <c r="G44" s="328"/>
    </row>
    <row r="45" spans="1:10" x14ac:dyDescent="0.25">
      <c r="A45" s="4" t="s">
        <v>30</v>
      </c>
      <c r="B45" s="4"/>
      <c r="C45" s="4"/>
      <c r="D45" s="4"/>
      <c r="E45" s="4"/>
      <c r="F45" s="4"/>
      <c r="G45" s="4"/>
    </row>
    <row r="46" spans="1:10" ht="28.5" customHeight="1" x14ac:dyDescent="0.25">
      <c r="A46" s="343" t="s">
        <v>18</v>
      </c>
      <c r="B46" s="343"/>
      <c r="C46" s="343"/>
      <c r="D46" s="343"/>
      <c r="E46" s="343"/>
      <c r="F46" s="343"/>
      <c r="G46" s="343"/>
    </row>
    <row r="47" spans="1:10" ht="33" customHeight="1" x14ac:dyDescent="0.25">
      <c r="A47" s="328" t="s">
        <v>21</v>
      </c>
      <c r="B47" s="328"/>
      <c r="C47" s="328"/>
      <c r="D47" s="328"/>
      <c r="E47" s="328"/>
      <c r="F47" s="328"/>
      <c r="G47" s="328"/>
    </row>
    <row r="48" spans="1:10" ht="33" customHeight="1" x14ac:dyDescent="0.25">
      <c r="A48" s="328" t="s">
        <v>39</v>
      </c>
      <c r="B48" s="328"/>
      <c r="C48" s="328"/>
      <c r="D48" s="328"/>
      <c r="E48" s="328"/>
      <c r="F48" s="328"/>
      <c r="G48" s="328"/>
    </row>
    <row r="49" spans="1:7" x14ac:dyDescent="0.25">
      <c r="A49" s="4"/>
      <c r="B49" s="4"/>
      <c r="C49" s="4"/>
      <c r="D49" s="4"/>
      <c r="E49" s="4"/>
      <c r="F49" s="4"/>
      <c r="G49" s="4"/>
    </row>
    <row r="50" spans="1:7" x14ac:dyDescent="0.25">
      <c r="A50" s="10" t="s">
        <v>20</v>
      </c>
      <c r="B50" s="4"/>
      <c r="C50" s="4"/>
      <c r="D50" s="4"/>
      <c r="E50" s="4"/>
      <c r="F50" s="4"/>
      <c r="G50" s="4"/>
    </row>
    <row r="51" spans="1:7" ht="30" customHeight="1" x14ac:dyDescent="0.25">
      <c r="A51" s="328" t="s">
        <v>40</v>
      </c>
      <c r="B51" s="328"/>
      <c r="C51" s="328"/>
      <c r="D51" s="328"/>
      <c r="E51" s="328"/>
      <c r="F51" s="328"/>
      <c r="G51" s="328"/>
    </row>
    <row r="52" spans="1:7" ht="33" customHeight="1" x14ac:dyDescent="0.25">
      <c r="A52" s="328" t="s">
        <v>22</v>
      </c>
      <c r="B52" s="328"/>
      <c r="C52" s="328"/>
      <c r="D52" s="328"/>
      <c r="E52" s="328"/>
      <c r="F52" s="328"/>
      <c r="G52" s="328"/>
    </row>
    <row r="53" spans="1:7" ht="34.5" customHeight="1" x14ac:dyDescent="0.25">
      <c r="A53" s="328" t="s">
        <v>27</v>
      </c>
      <c r="B53" s="328"/>
      <c r="C53" s="328"/>
      <c r="D53" s="328"/>
      <c r="E53" s="328"/>
      <c r="F53" s="328"/>
      <c r="G53" s="328"/>
    </row>
    <row r="54" spans="1:7" ht="63" customHeight="1" x14ac:dyDescent="0.25">
      <c r="A54" s="328" t="s">
        <v>41</v>
      </c>
      <c r="B54" s="328"/>
      <c r="C54" s="328"/>
      <c r="D54" s="328"/>
      <c r="E54" s="328"/>
      <c r="F54" s="328"/>
      <c r="G54" s="328"/>
    </row>
    <row r="55" spans="1:7" ht="30.75" customHeight="1" x14ac:dyDescent="0.25">
      <c r="A55" s="328" t="s">
        <v>23</v>
      </c>
      <c r="B55" s="328"/>
      <c r="C55" s="328"/>
      <c r="D55" s="328"/>
      <c r="E55" s="328"/>
      <c r="F55" s="328"/>
      <c r="G55" s="328"/>
    </row>
    <row r="56" spans="1:7" ht="43.5" customHeight="1" x14ac:dyDescent="0.25">
      <c r="A56" s="350" t="s">
        <v>28</v>
      </c>
      <c r="B56" s="350"/>
      <c r="C56" s="350"/>
      <c r="D56" s="350"/>
      <c r="E56" s="350"/>
      <c r="F56" s="350"/>
      <c r="G56" s="350"/>
    </row>
    <row r="57" spans="1:7" ht="30" customHeight="1" x14ac:dyDescent="0.25">
      <c r="A57" s="328" t="s">
        <v>42</v>
      </c>
      <c r="B57" s="328"/>
      <c r="C57" s="328"/>
      <c r="D57" s="328"/>
      <c r="E57" s="328"/>
      <c r="F57" s="328"/>
      <c r="G57" s="328"/>
    </row>
    <row r="58" spans="1:7" ht="45" customHeight="1" x14ac:dyDescent="0.25">
      <c r="A58" s="328" t="s">
        <v>43</v>
      </c>
      <c r="B58" s="328"/>
      <c r="C58" s="328"/>
      <c r="D58" s="328"/>
      <c r="E58" s="328"/>
      <c r="F58" s="328"/>
      <c r="G58" s="328"/>
    </row>
    <row r="59" spans="1:7" ht="16.5" customHeight="1" x14ac:dyDescent="0.25">
      <c r="A59" s="67"/>
      <c r="B59" s="67"/>
      <c r="C59" s="67"/>
      <c r="D59" s="67"/>
      <c r="E59" s="67"/>
      <c r="F59" s="67"/>
      <c r="G59" s="67"/>
    </row>
    <row r="60" spans="1:7" x14ac:dyDescent="0.25">
      <c r="A60" s="4"/>
      <c r="B60" s="4"/>
      <c r="C60" s="4"/>
      <c r="D60" s="4"/>
      <c r="E60" s="4"/>
      <c r="F60" s="4"/>
      <c r="G60" s="4"/>
    </row>
    <row r="61" spans="1:7" x14ac:dyDescent="0.25">
      <c r="A61" s="4"/>
      <c r="B61" s="4"/>
      <c r="C61" s="4"/>
      <c r="D61" s="4"/>
      <c r="E61" s="4"/>
      <c r="F61" s="4"/>
      <c r="G61" s="4"/>
    </row>
  </sheetData>
  <mergeCells count="21">
    <mergeCell ref="A57:G57"/>
    <mergeCell ref="A58:G58"/>
    <mergeCell ref="A51:G51"/>
    <mergeCell ref="A52:G52"/>
    <mergeCell ref="A53:G53"/>
    <mergeCell ref="A54:G54"/>
    <mergeCell ref="A55:G55"/>
    <mergeCell ref="A56:G56"/>
    <mergeCell ref="A48:G48"/>
    <mergeCell ref="A1:G1"/>
    <mergeCell ref="A4:A12"/>
    <mergeCell ref="C4:C8"/>
    <mergeCell ref="C9:C12"/>
    <mergeCell ref="A15:A32"/>
    <mergeCell ref="C15:C23"/>
    <mergeCell ref="C24:C32"/>
    <mergeCell ref="A34:A35"/>
    <mergeCell ref="A36:A37"/>
    <mergeCell ref="A44:G44"/>
    <mergeCell ref="A46:G46"/>
    <mergeCell ref="A47:G47"/>
  </mergeCells>
  <pageMargins left="0.31496062992125984" right="0.31496062992125984" top="0.15748031496062992" bottom="0.15748031496062992"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CA221-6947-4314-933B-4B239993EB4F}">
  <sheetPr>
    <tabColor theme="8"/>
  </sheetPr>
  <dimension ref="A1:G61"/>
  <sheetViews>
    <sheetView workbookViewId="0">
      <selection activeCell="I4" sqref="I4"/>
    </sheetView>
  </sheetViews>
  <sheetFormatPr defaultColWidth="9.140625" defaultRowHeight="15" x14ac:dyDescent="0.25"/>
  <cols>
    <col min="1" max="1" width="12.5703125" style="99" customWidth="1"/>
    <col min="2" max="2" width="46.140625" style="99" customWidth="1"/>
    <col min="3" max="3" width="11.42578125" style="99" customWidth="1"/>
    <col min="4" max="5" width="17" style="99" customWidth="1"/>
    <col min="6" max="6" width="14.28515625" style="99" customWidth="1"/>
    <col min="7" max="7" width="16.7109375" style="99" customWidth="1"/>
    <col min="8" max="16384" width="9.140625" style="99"/>
  </cols>
  <sheetData>
    <row r="1" spans="1:7" ht="42" customHeight="1" x14ac:dyDescent="0.3">
      <c r="A1" s="355" t="s">
        <v>77</v>
      </c>
      <c r="B1" s="355"/>
      <c r="C1" s="355"/>
      <c r="D1" s="355"/>
      <c r="E1" s="355"/>
      <c r="F1" s="355"/>
      <c r="G1" s="355"/>
    </row>
    <row r="2" spans="1:7" s="104" customFormat="1" ht="29.25" thickBot="1" x14ac:dyDescent="0.25">
      <c r="A2" s="100" t="s">
        <v>4</v>
      </c>
      <c r="B2" s="101"/>
      <c r="C2" s="102" t="s">
        <v>5</v>
      </c>
      <c r="D2" s="102" t="s">
        <v>1</v>
      </c>
      <c r="E2" s="103" t="s">
        <v>11</v>
      </c>
      <c r="F2" s="102" t="s">
        <v>2</v>
      </c>
      <c r="G2" s="102" t="s">
        <v>3</v>
      </c>
    </row>
    <row r="3" spans="1:7" s="104" customFormat="1" thickBot="1" x14ac:dyDescent="0.25">
      <c r="A3" s="105" t="s">
        <v>16</v>
      </c>
      <c r="B3" s="106" t="s">
        <v>59</v>
      </c>
      <c r="C3" s="107"/>
      <c r="D3" s="108">
        <f>(D10-D9)*D13</f>
        <v>-100.75392000000382</v>
      </c>
      <c r="E3" s="108">
        <f t="shared" ref="E3:G3" si="0">(E10-E9)*E13</f>
        <v>0</v>
      </c>
      <c r="F3" s="108">
        <f t="shared" si="0"/>
        <v>0</v>
      </c>
      <c r="G3" s="109">
        <f t="shared" si="0"/>
        <v>0</v>
      </c>
    </row>
    <row r="4" spans="1:7" x14ac:dyDescent="0.25">
      <c r="A4" s="356" t="s">
        <v>112</v>
      </c>
      <c r="B4" s="110" t="s">
        <v>12</v>
      </c>
      <c r="C4" s="359" t="s">
        <v>6</v>
      </c>
      <c r="D4" s="111">
        <v>13</v>
      </c>
      <c r="E4" s="112"/>
      <c r="F4" s="111"/>
      <c r="G4" s="113"/>
    </row>
    <row r="5" spans="1:7" ht="15" customHeight="1" x14ac:dyDescent="0.25">
      <c r="A5" s="357"/>
      <c r="B5" s="114" t="s">
        <v>56</v>
      </c>
      <c r="C5" s="359"/>
      <c r="D5" s="115">
        <v>4364</v>
      </c>
      <c r="E5" s="115"/>
      <c r="F5" s="115"/>
      <c r="G5" s="116"/>
    </row>
    <row r="6" spans="1:7" x14ac:dyDescent="0.25">
      <c r="A6" s="357"/>
      <c r="B6" s="114" t="s">
        <v>57</v>
      </c>
      <c r="C6" s="359"/>
      <c r="D6" s="115">
        <f>D5+D7-D8</f>
        <v>4357</v>
      </c>
      <c r="E6" s="115">
        <f t="shared" ref="E6:G6" si="1">E5+E7-E8</f>
        <v>0</v>
      </c>
      <c r="F6" s="115">
        <f t="shared" si="1"/>
        <v>0</v>
      </c>
      <c r="G6" s="116">
        <f t="shared" si="1"/>
        <v>0</v>
      </c>
    </row>
    <row r="7" spans="1:7" x14ac:dyDescent="0.25">
      <c r="A7" s="357"/>
      <c r="B7" s="117" t="s">
        <v>52</v>
      </c>
      <c r="C7" s="359"/>
      <c r="D7" s="115"/>
      <c r="E7" s="115"/>
      <c r="F7" s="115"/>
      <c r="G7" s="116"/>
    </row>
    <row r="8" spans="1:7" x14ac:dyDescent="0.25">
      <c r="A8" s="357"/>
      <c r="B8" s="117" t="s">
        <v>53</v>
      </c>
      <c r="C8" s="360"/>
      <c r="D8" s="115">
        <v>7</v>
      </c>
      <c r="E8" s="115"/>
      <c r="F8" s="115"/>
      <c r="G8" s="116"/>
    </row>
    <row r="9" spans="1:7" x14ac:dyDescent="0.25">
      <c r="A9" s="357"/>
      <c r="B9" s="114" t="s">
        <v>50</v>
      </c>
      <c r="C9" s="361" t="s">
        <v>8</v>
      </c>
      <c r="D9" s="115">
        <v>47389</v>
      </c>
      <c r="E9" s="115"/>
      <c r="F9" s="115"/>
      <c r="G9" s="116"/>
    </row>
    <row r="10" spans="1:7" x14ac:dyDescent="0.25">
      <c r="A10" s="357"/>
      <c r="B10" s="114" t="s">
        <v>58</v>
      </c>
      <c r="C10" s="362"/>
      <c r="D10" s="115">
        <f>D9+D11-D12</f>
        <v>47312.2</v>
      </c>
      <c r="E10" s="115">
        <f t="shared" ref="E10:G10" si="2">E9+E11-E12</f>
        <v>0</v>
      </c>
      <c r="F10" s="115">
        <f t="shared" si="2"/>
        <v>0</v>
      </c>
      <c r="G10" s="116">
        <f t="shared" si="2"/>
        <v>0</v>
      </c>
    </row>
    <row r="11" spans="1:7" ht="16.5" customHeight="1" x14ac:dyDescent="0.25">
      <c r="A11" s="357"/>
      <c r="B11" s="118" t="s">
        <v>54</v>
      </c>
      <c r="C11" s="362"/>
      <c r="D11" s="115"/>
      <c r="E11" s="115"/>
      <c r="F11" s="115"/>
      <c r="G11" s="116"/>
    </row>
    <row r="12" spans="1:7" ht="16.5" customHeight="1" x14ac:dyDescent="0.25">
      <c r="A12" s="358"/>
      <c r="B12" s="118" t="s">
        <v>55</v>
      </c>
      <c r="C12" s="363"/>
      <c r="D12" s="115">
        <v>76.8</v>
      </c>
      <c r="E12" s="115"/>
      <c r="F12" s="115"/>
      <c r="G12" s="116"/>
    </row>
    <row r="13" spans="1:7" ht="30.75" thickBot="1" x14ac:dyDescent="0.3">
      <c r="A13" s="119" t="s">
        <v>112</v>
      </c>
      <c r="B13" s="120" t="s">
        <v>51</v>
      </c>
      <c r="C13" s="121" t="s">
        <v>9</v>
      </c>
      <c r="D13" s="122">
        <v>1.3119000000000001</v>
      </c>
      <c r="E13" s="122"/>
      <c r="F13" s="122"/>
      <c r="G13" s="123"/>
    </row>
    <row r="14" spans="1:7" s="104" customFormat="1" ht="29.25" thickBot="1" x14ac:dyDescent="0.25">
      <c r="A14" s="124" t="s">
        <v>17</v>
      </c>
      <c r="B14" s="125" t="s">
        <v>49</v>
      </c>
      <c r="C14" s="126"/>
      <c r="D14" s="127">
        <f>SUM(D16*D25,D17*D26,D18*D27,D21*D30,D22*D31,D23*D32, D19*D28, D20*D29)</f>
        <v>536.89599999999996</v>
      </c>
      <c r="E14" s="127">
        <f t="shared" ref="E14:G14" si="3">SUM(E16*E25,E17*E26,E18*E27,E21*E30,E22*E31,E23*E32)</f>
        <v>0</v>
      </c>
      <c r="F14" s="127">
        <f t="shared" si="3"/>
        <v>0</v>
      </c>
      <c r="G14" s="128">
        <f t="shared" si="3"/>
        <v>0</v>
      </c>
    </row>
    <row r="15" spans="1:7" s="132" customFormat="1" ht="48.75" customHeight="1" x14ac:dyDescent="0.25">
      <c r="A15" s="364" t="s">
        <v>112</v>
      </c>
      <c r="B15" s="129" t="s">
        <v>47</v>
      </c>
      <c r="C15" s="367" t="s">
        <v>29</v>
      </c>
      <c r="D15" s="130"/>
      <c r="E15" s="130"/>
      <c r="F15" s="130"/>
      <c r="G15" s="131"/>
    </row>
    <row r="16" spans="1:7" s="132" customFormat="1" x14ac:dyDescent="0.25">
      <c r="A16" s="365"/>
      <c r="B16" s="133" t="s">
        <v>64</v>
      </c>
      <c r="C16" s="368"/>
      <c r="D16" s="134">
        <v>13</v>
      </c>
      <c r="E16" s="134"/>
      <c r="F16" s="134"/>
      <c r="G16" s="135"/>
    </row>
    <row r="17" spans="1:7" s="132" customFormat="1" x14ac:dyDescent="0.25">
      <c r="A17" s="365"/>
      <c r="B17" s="133" t="s">
        <v>65</v>
      </c>
      <c r="C17" s="368"/>
      <c r="D17" s="134"/>
      <c r="E17" s="134"/>
      <c r="F17" s="134"/>
      <c r="G17" s="135"/>
    </row>
    <row r="18" spans="1:7" s="132" customFormat="1" ht="18.75" customHeight="1" x14ac:dyDescent="0.25">
      <c r="A18" s="365"/>
      <c r="B18" s="136" t="s">
        <v>19</v>
      </c>
      <c r="C18" s="368"/>
      <c r="D18" s="134"/>
      <c r="E18" s="134"/>
      <c r="F18" s="134"/>
      <c r="G18" s="135"/>
    </row>
    <row r="19" spans="1:7" s="132" customFormat="1" ht="18.75" customHeight="1" x14ac:dyDescent="0.25">
      <c r="A19" s="365"/>
      <c r="B19" s="137" t="s">
        <v>63</v>
      </c>
      <c r="C19" s="368"/>
      <c r="D19" s="134"/>
      <c r="E19" s="134"/>
      <c r="F19" s="134"/>
      <c r="G19" s="135"/>
    </row>
    <row r="20" spans="1:7" s="132" customFormat="1" ht="18.75" customHeight="1" x14ac:dyDescent="0.25">
      <c r="A20" s="365"/>
      <c r="B20" s="137" t="s">
        <v>66</v>
      </c>
      <c r="C20" s="368"/>
      <c r="D20" s="134">
        <v>13</v>
      </c>
      <c r="E20" s="134"/>
      <c r="F20" s="134"/>
      <c r="G20" s="135"/>
    </row>
    <row r="21" spans="1:7" s="132" customFormat="1" x14ac:dyDescent="0.25">
      <c r="A21" s="365"/>
      <c r="B21" s="133" t="s">
        <v>67</v>
      </c>
      <c r="C21" s="368"/>
      <c r="D21" s="134">
        <v>324</v>
      </c>
      <c r="E21" s="134"/>
      <c r="F21" s="134"/>
      <c r="G21" s="135"/>
    </row>
    <row r="22" spans="1:7" s="132" customFormat="1" ht="17.25" customHeight="1" x14ac:dyDescent="0.25">
      <c r="A22" s="365"/>
      <c r="B22" s="138" t="s">
        <v>25</v>
      </c>
      <c r="C22" s="368"/>
      <c r="D22" s="134"/>
      <c r="E22" s="134"/>
      <c r="F22" s="134"/>
      <c r="G22" s="135"/>
    </row>
    <row r="23" spans="1:7" s="132" customFormat="1" ht="15.75" thickBot="1" x14ac:dyDescent="0.3">
      <c r="A23" s="365"/>
      <c r="B23" s="139" t="s">
        <v>14</v>
      </c>
      <c r="C23" s="369"/>
      <c r="D23" s="140"/>
      <c r="E23" s="140"/>
      <c r="F23" s="140"/>
      <c r="G23" s="141"/>
    </row>
    <row r="24" spans="1:7" s="132" customFormat="1" ht="30" x14ac:dyDescent="0.25">
      <c r="A24" s="365"/>
      <c r="B24" s="142" t="s">
        <v>48</v>
      </c>
      <c r="C24" s="367" t="s">
        <v>34</v>
      </c>
      <c r="D24" s="143"/>
      <c r="E24" s="143"/>
      <c r="F24" s="143"/>
      <c r="G24" s="144"/>
    </row>
    <row r="25" spans="1:7" s="132" customFormat="1" x14ac:dyDescent="0.25">
      <c r="A25" s="365"/>
      <c r="B25" s="133" t="s">
        <v>0</v>
      </c>
      <c r="C25" s="368"/>
      <c r="D25" s="134">
        <v>4.12</v>
      </c>
      <c r="E25" s="134"/>
      <c r="F25" s="134"/>
      <c r="G25" s="135"/>
    </row>
    <row r="26" spans="1:7" s="132" customFormat="1" x14ac:dyDescent="0.25">
      <c r="A26" s="365"/>
      <c r="B26" s="133" t="s">
        <v>13</v>
      </c>
      <c r="C26" s="368"/>
      <c r="D26" s="134">
        <v>1.25</v>
      </c>
      <c r="E26" s="134"/>
      <c r="F26" s="134"/>
      <c r="G26" s="135"/>
    </row>
    <row r="27" spans="1:7" s="132" customFormat="1" ht="15" customHeight="1" x14ac:dyDescent="0.25">
      <c r="A27" s="365"/>
      <c r="B27" s="138" t="s">
        <v>19</v>
      </c>
      <c r="C27" s="368"/>
      <c r="D27" s="134"/>
      <c r="E27" s="134"/>
      <c r="F27" s="134"/>
      <c r="G27" s="135"/>
    </row>
    <row r="28" spans="1:7" s="132" customFormat="1" ht="15" customHeight="1" x14ac:dyDescent="0.25">
      <c r="A28" s="365"/>
      <c r="B28" s="137" t="s">
        <v>32</v>
      </c>
      <c r="C28" s="368"/>
      <c r="D28" s="134"/>
      <c r="E28" s="134"/>
      <c r="F28" s="134"/>
      <c r="G28" s="135"/>
    </row>
    <row r="29" spans="1:7" s="132" customFormat="1" ht="15" customHeight="1" x14ac:dyDescent="0.25">
      <c r="A29" s="365"/>
      <c r="B29" s="137" t="s">
        <v>33</v>
      </c>
      <c r="C29" s="368"/>
      <c r="D29" s="134">
        <v>1.44</v>
      </c>
      <c r="E29" s="134"/>
      <c r="F29" s="134"/>
      <c r="G29" s="135"/>
    </row>
    <row r="30" spans="1:7" s="132" customFormat="1" ht="31.5" customHeight="1" x14ac:dyDescent="0.25">
      <c r="A30" s="365"/>
      <c r="B30" s="138" t="s">
        <v>24</v>
      </c>
      <c r="C30" s="368"/>
      <c r="D30" s="134">
        <v>1.4339999999999999</v>
      </c>
      <c r="E30" s="134"/>
      <c r="F30" s="134"/>
      <c r="G30" s="135"/>
    </row>
    <row r="31" spans="1:7" s="132" customFormat="1" ht="33" customHeight="1" x14ac:dyDescent="0.25">
      <c r="A31" s="365"/>
      <c r="B31" s="138" t="s">
        <v>26</v>
      </c>
      <c r="C31" s="368"/>
      <c r="D31" s="134"/>
      <c r="E31" s="134"/>
      <c r="F31" s="134"/>
      <c r="G31" s="135"/>
    </row>
    <row r="32" spans="1:7" ht="15.75" thickBot="1" x14ac:dyDescent="0.3">
      <c r="A32" s="366"/>
      <c r="B32" s="139" t="s">
        <v>14</v>
      </c>
      <c r="C32" s="369"/>
      <c r="D32" s="140"/>
      <c r="E32" s="140"/>
      <c r="F32" s="140"/>
      <c r="G32" s="141"/>
    </row>
    <row r="33" spans="1:7" s="104" customFormat="1" ht="14.25" x14ac:dyDescent="0.2">
      <c r="A33" s="145" t="s">
        <v>35</v>
      </c>
      <c r="B33" s="146" t="s">
        <v>61</v>
      </c>
      <c r="C33" s="147"/>
      <c r="D33" s="148">
        <f>((D36/D37)-(D34/D35))*D35</f>
        <v>6796.8686804258386</v>
      </c>
      <c r="E33" s="148" t="e">
        <f>((E36/E37)-(E35/#REF!))*#REF!</f>
        <v>#DIV/0!</v>
      </c>
      <c r="F33" s="148" t="e">
        <f t="shared" ref="F33:G33" si="4">((F36/F37)-(F34/F35))*F35</f>
        <v>#DIV/0!</v>
      </c>
      <c r="G33" s="149" t="e">
        <f t="shared" si="4"/>
        <v>#DIV/0!</v>
      </c>
    </row>
    <row r="34" spans="1:7" ht="60" x14ac:dyDescent="0.25">
      <c r="A34" s="370" t="s">
        <v>112</v>
      </c>
      <c r="B34" s="150" t="s">
        <v>44</v>
      </c>
      <c r="C34" s="151" t="s">
        <v>38</v>
      </c>
      <c r="D34" s="152">
        <v>10670.09</v>
      </c>
      <c r="E34" s="153"/>
      <c r="F34" s="154"/>
      <c r="G34" s="155"/>
    </row>
    <row r="35" spans="1:7" x14ac:dyDescent="0.25">
      <c r="A35" s="371"/>
      <c r="B35" s="150" t="s">
        <v>60</v>
      </c>
      <c r="C35" s="151" t="s">
        <v>8</v>
      </c>
      <c r="D35" s="152">
        <v>47312.2</v>
      </c>
      <c r="E35" s="154"/>
      <c r="F35" s="154"/>
      <c r="G35" s="155"/>
    </row>
    <row r="36" spans="1:7" ht="60" x14ac:dyDescent="0.25">
      <c r="A36" s="370" t="s">
        <v>113</v>
      </c>
      <c r="B36" s="150" t="s">
        <v>45</v>
      </c>
      <c r="C36" s="151" t="s">
        <v>38</v>
      </c>
      <c r="D36" s="152">
        <v>17630.36</v>
      </c>
      <c r="E36" s="154"/>
      <c r="F36" s="154"/>
      <c r="G36" s="155"/>
    </row>
    <row r="37" spans="1:7" ht="15.75" thickBot="1" x14ac:dyDescent="0.3">
      <c r="A37" s="371"/>
      <c r="B37" s="156" t="s">
        <v>46</v>
      </c>
      <c r="C37" s="157" t="s">
        <v>8</v>
      </c>
      <c r="D37" s="158">
        <v>47754.8</v>
      </c>
      <c r="E37" s="159"/>
      <c r="F37" s="159"/>
      <c r="G37" s="160"/>
    </row>
    <row r="38" spans="1:7" x14ac:dyDescent="0.25">
      <c r="A38" s="99" t="s">
        <v>72</v>
      </c>
    </row>
    <row r="40" spans="1:7" ht="15.75" thickBot="1" x14ac:dyDescent="0.3">
      <c r="B40" s="161" t="s">
        <v>62</v>
      </c>
      <c r="C40" s="162"/>
      <c r="D40" s="162"/>
      <c r="E40" s="162"/>
      <c r="F40" s="162"/>
      <c r="G40" s="162"/>
    </row>
    <row r="41" spans="1:7" ht="15.75" thickTop="1" x14ac:dyDescent="0.25"/>
    <row r="43" spans="1:7" x14ac:dyDescent="0.25">
      <c r="A43" s="99" t="s">
        <v>10</v>
      </c>
    </row>
    <row r="44" spans="1:7" ht="33" customHeight="1" x14ac:dyDescent="0.25">
      <c r="A44" s="354" t="s">
        <v>31</v>
      </c>
      <c r="B44" s="354"/>
      <c r="C44" s="354"/>
      <c r="D44" s="354"/>
      <c r="E44" s="354"/>
      <c r="F44" s="354"/>
      <c r="G44" s="354"/>
    </row>
    <row r="45" spans="1:7" x14ac:dyDescent="0.25">
      <c r="A45" s="132" t="s">
        <v>30</v>
      </c>
      <c r="B45" s="132"/>
      <c r="C45" s="132"/>
      <c r="D45" s="132"/>
      <c r="E45" s="132"/>
      <c r="F45" s="132"/>
      <c r="G45" s="132"/>
    </row>
    <row r="46" spans="1:7" ht="28.5" customHeight="1" x14ac:dyDescent="0.25">
      <c r="A46" s="372" t="s">
        <v>18</v>
      </c>
      <c r="B46" s="372"/>
      <c r="C46" s="372"/>
      <c r="D46" s="372"/>
      <c r="E46" s="372"/>
      <c r="F46" s="372"/>
      <c r="G46" s="372"/>
    </row>
    <row r="47" spans="1:7" ht="33" customHeight="1" x14ac:dyDescent="0.25">
      <c r="A47" s="354" t="s">
        <v>21</v>
      </c>
      <c r="B47" s="354"/>
      <c r="C47" s="354"/>
      <c r="D47" s="354"/>
      <c r="E47" s="354"/>
      <c r="F47" s="354"/>
      <c r="G47" s="354"/>
    </row>
    <row r="48" spans="1:7" ht="33" customHeight="1" x14ac:dyDescent="0.25">
      <c r="A48" s="354" t="s">
        <v>39</v>
      </c>
      <c r="B48" s="354"/>
      <c r="C48" s="354"/>
      <c r="D48" s="354"/>
      <c r="E48" s="354"/>
      <c r="F48" s="354"/>
      <c r="G48" s="354"/>
    </row>
    <row r="49" spans="1:7" x14ac:dyDescent="0.25">
      <c r="A49" s="132"/>
      <c r="B49" s="132"/>
      <c r="C49" s="132"/>
      <c r="D49" s="132"/>
      <c r="E49" s="132"/>
      <c r="F49" s="132"/>
      <c r="G49" s="132"/>
    </row>
    <row r="50" spans="1:7" x14ac:dyDescent="0.25">
      <c r="A50" s="163" t="s">
        <v>20</v>
      </c>
      <c r="B50" s="132"/>
      <c r="C50" s="132"/>
      <c r="D50" s="132"/>
      <c r="E50" s="132"/>
      <c r="F50" s="132"/>
      <c r="G50" s="132"/>
    </row>
    <row r="51" spans="1:7" ht="30" customHeight="1" x14ac:dyDescent="0.25">
      <c r="A51" s="354" t="s">
        <v>40</v>
      </c>
      <c r="B51" s="354"/>
      <c r="C51" s="354"/>
      <c r="D51" s="354"/>
      <c r="E51" s="354"/>
      <c r="F51" s="354"/>
      <c r="G51" s="354"/>
    </row>
    <row r="52" spans="1:7" ht="33" customHeight="1" x14ac:dyDescent="0.25">
      <c r="A52" s="354" t="s">
        <v>22</v>
      </c>
      <c r="B52" s="354"/>
      <c r="C52" s="354"/>
      <c r="D52" s="354"/>
      <c r="E52" s="354"/>
      <c r="F52" s="354"/>
      <c r="G52" s="354"/>
    </row>
    <row r="53" spans="1:7" ht="34.5" customHeight="1" x14ac:dyDescent="0.25">
      <c r="A53" s="354" t="s">
        <v>27</v>
      </c>
      <c r="B53" s="354"/>
      <c r="C53" s="354"/>
      <c r="D53" s="354"/>
      <c r="E53" s="354"/>
      <c r="F53" s="354"/>
      <c r="G53" s="354"/>
    </row>
    <row r="54" spans="1:7" ht="63" customHeight="1" x14ac:dyDescent="0.25">
      <c r="A54" s="354" t="s">
        <v>41</v>
      </c>
      <c r="B54" s="354"/>
      <c r="C54" s="354"/>
      <c r="D54" s="354"/>
      <c r="E54" s="354"/>
      <c r="F54" s="354"/>
      <c r="G54" s="354"/>
    </row>
    <row r="55" spans="1:7" ht="30.75" customHeight="1" x14ac:dyDescent="0.25">
      <c r="A55" s="354" t="s">
        <v>23</v>
      </c>
      <c r="B55" s="354"/>
      <c r="C55" s="354"/>
      <c r="D55" s="354"/>
      <c r="E55" s="354"/>
      <c r="F55" s="354"/>
      <c r="G55" s="354"/>
    </row>
    <row r="56" spans="1:7" ht="43.5" customHeight="1" x14ac:dyDescent="0.25">
      <c r="A56" s="373" t="s">
        <v>28</v>
      </c>
      <c r="B56" s="373"/>
      <c r="C56" s="373"/>
      <c r="D56" s="373"/>
      <c r="E56" s="373"/>
      <c r="F56" s="373"/>
      <c r="G56" s="373"/>
    </row>
    <row r="57" spans="1:7" ht="30" customHeight="1" x14ac:dyDescent="0.25">
      <c r="A57" s="354" t="s">
        <v>42</v>
      </c>
      <c r="B57" s="354"/>
      <c r="C57" s="354"/>
      <c r="D57" s="354"/>
      <c r="E57" s="354"/>
      <c r="F57" s="354"/>
      <c r="G57" s="354"/>
    </row>
    <row r="58" spans="1:7" ht="45" customHeight="1" x14ac:dyDescent="0.25">
      <c r="A58" s="354" t="s">
        <v>43</v>
      </c>
      <c r="B58" s="354"/>
      <c r="C58" s="354"/>
      <c r="D58" s="354"/>
      <c r="E58" s="354"/>
      <c r="F58" s="354"/>
      <c r="G58" s="354"/>
    </row>
    <row r="59" spans="1:7" ht="16.5" customHeight="1" x14ac:dyDescent="0.25">
      <c r="A59" s="164"/>
      <c r="B59" s="164"/>
      <c r="C59" s="164"/>
      <c r="D59" s="164"/>
      <c r="E59" s="164"/>
      <c r="F59" s="164"/>
      <c r="G59" s="164"/>
    </row>
    <row r="60" spans="1:7" x14ac:dyDescent="0.25">
      <c r="A60" s="132"/>
      <c r="B60" s="132"/>
      <c r="C60" s="132"/>
      <c r="D60" s="132"/>
      <c r="E60" s="132"/>
      <c r="F60" s="132"/>
      <c r="G60" s="132"/>
    </row>
    <row r="61" spans="1:7" x14ac:dyDescent="0.25">
      <c r="A61" s="132"/>
      <c r="B61" s="132"/>
      <c r="C61" s="132"/>
      <c r="D61" s="132"/>
      <c r="E61" s="132"/>
      <c r="F61" s="132"/>
      <c r="G61" s="132"/>
    </row>
  </sheetData>
  <mergeCells count="21">
    <mergeCell ref="A57:G57"/>
    <mergeCell ref="A58:G58"/>
    <mergeCell ref="A51:G51"/>
    <mergeCell ref="A52:G52"/>
    <mergeCell ref="A53:G53"/>
    <mergeCell ref="A54:G54"/>
    <mergeCell ref="A55:G55"/>
    <mergeCell ref="A56:G56"/>
    <mergeCell ref="A48:G48"/>
    <mergeCell ref="A1:G1"/>
    <mergeCell ref="A4:A12"/>
    <mergeCell ref="C4:C8"/>
    <mergeCell ref="C9:C12"/>
    <mergeCell ref="A15:A32"/>
    <mergeCell ref="C15:C23"/>
    <mergeCell ref="C24:C32"/>
    <mergeCell ref="A34:A35"/>
    <mergeCell ref="A36:A37"/>
    <mergeCell ref="A44:G44"/>
    <mergeCell ref="A46:G46"/>
    <mergeCell ref="A47:G47"/>
  </mergeCells>
  <pageMargins left="0.31496062992125984" right="0.31496062992125984" top="0.15748031496062992" bottom="0.15748031496062992"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6D0670-6A8B-4A67-825C-07883D583497}">
  <sheetPr>
    <tabColor theme="8"/>
  </sheetPr>
  <dimension ref="A1:G61"/>
  <sheetViews>
    <sheetView topLeftCell="A25" workbookViewId="0">
      <selection activeCell="I2" sqref="I2"/>
    </sheetView>
  </sheetViews>
  <sheetFormatPr defaultColWidth="9.140625" defaultRowHeight="15" x14ac:dyDescent="0.25"/>
  <cols>
    <col min="1" max="1" width="12.5703125" style="99" customWidth="1"/>
    <col min="2" max="2" width="46.140625" style="99" customWidth="1"/>
    <col min="3" max="3" width="11.42578125" style="99" customWidth="1"/>
    <col min="4" max="5" width="17" style="99" customWidth="1"/>
    <col min="6" max="6" width="14.28515625" style="99" customWidth="1"/>
    <col min="7" max="7" width="16.7109375" style="99" customWidth="1"/>
    <col min="8" max="16384" width="9.140625" style="99"/>
  </cols>
  <sheetData>
    <row r="1" spans="1:7" ht="42" customHeight="1" x14ac:dyDescent="0.3">
      <c r="A1" s="355" t="s">
        <v>77</v>
      </c>
      <c r="B1" s="355"/>
      <c r="C1" s="355"/>
      <c r="D1" s="355"/>
      <c r="E1" s="355"/>
      <c r="F1" s="355"/>
      <c r="G1" s="355"/>
    </row>
    <row r="2" spans="1:7" s="104" customFormat="1" ht="29.25" thickBot="1" x14ac:dyDescent="0.25">
      <c r="A2" s="100" t="s">
        <v>4</v>
      </c>
      <c r="B2" s="101"/>
      <c r="C2" s="102" t="s">
        <v>5</v>
      </c>
      <c r="D2" s="102" t="s">
        <v>1</v>
      </c>
      <c r="E2" s="103" t="s">
        <v>11</v>
      </c>
      <c r="F2" s="102" t="s">
        <v>2</v>
      </c>
      <c r="G2" s="102" t="s">
        <v>3</v>
      </c>
    </row>
    <row r="3" spans="1:7" s="104" customFormat="1" thickBot="1" x14ac:dyDescent="0.25">
      <c r="A3" s="105" t="s">
        <v>16</v>
      </c>
      <c r="B3" s="106" t="s">
        <v>59</v>
      </c>
      <c r="C3" s="107"/>
      <c r="D3" s="108">
        <f>(D10-D9)*D13</f>
        <v>-12.973240000003853</v>
      </c>
      <c r="E3" s="108">
        <f t="shared" ref="E3:G3" si="0">(E10-E9)*E13</f>
        <v>0</v>
      </c>
      <c r="F3" s="108">
        <f t="shared" si="0"/>
        <v>0</v>
      </c>
      <c r="G3" s="109">
        <f t="shared" si="0"/>
        <v>0</v>
      </c>
    </row>
    <row r="4" spans="1:7" x14ac:dyDescent="0.25">
      <c r="A4" s="356" t="s">
        <v>114</v>
      </c>
      <c r="B4" s="110" t="s">
        <v>12</v>
      </c>
      <c r="C4" s="359" t="s">
        <v>6</v>
      </c>
      <c r="D4" s="111">
        <v>12</v>
      </c>
      <c r="E4" s="112"/>
      <c r="F4" s="111"/>
      <c r="G4" s="113"/>
    </row>
    <row r="5" spans="1:7" ht="15" customHeight="1" x14ac:dyDescent="0.25">
      <c r="A5" s="357"/>
      <c r="B5" s="114" t="s">
        <v>56</v>
      </c>
      <c r="C5" s="359"/>
      <c r="D5" s="115">
        <v>4322</v>
      </c>
      <c r="E5" s="115"/>
      <c r="F5" s="115"/>
      <c r="G5" s="116"/>
    </row>
    <row r="6" spans="1:7" x14ac:dyDescent="0.25">
      <c r="A6" s="357"/>
      <c r="B6" s="114" t="s">
        <v>57</v>
      </c>
      <c r="C6" s="359"/>
      <c r="D6" s="115">
        <v>4321</v>
      </c>
      <c r="E6" s="115">
        <f t="shared" ref="E6:G6" si="1">E5+E7-E8</f>
        <v>0</v>
      </c>
      <c r="F6" s="115">
        <f t="shared" si="1"/>
        <v>0</v>
      </c>
      <c r="G6" s="116">
        <f t="shared" si="1"/>
        <v>0</v>
      </c>
    </row>
    <row r="7" spans="1:7" x14ac:dyDescent="0.25">
      <c r="A7" s="357"/>
      <c r="B7" s="117" t="s">
        <v>52</v>
      </c>
      <c r="C7" s="359"/>
      <c r="D7" s="115"/>
      <c r="E7" s="115"/>
      <c r="F7" s="115"/>
      <c r="G7" s="116"/>
    </row>
    <row r="8" spans="1:7" x14ac:dyDescent="0.25">
      <c r="A8" s="357"/>
      <c r="B8" s="117" t="s">
        <v>53</v>
      </c>
      <c r="C8" s="360"/>
      <c r="D8" s="115">
        <v>1</v>
      </c>
      <c r="E8" s="115"/>
      <c r="F8" s="115"/>
      <c r="G8" s="116"/>
    </row>
    <row r="9" spans="1:7" x14ac:dyDescent="0.25">
      <c r="A9" s="357"/>
      <c r="B9" s="114" t="s">
        <v>50</v>
      </c>
      <c r="C9" s="361" t="s">
        <v>8</v>
      </c>
      <c r="D9" s="115">
        <v>47075.9</v>
      </c>
      <c r="E9" s="115"/>
      <c r="F9" s="115"/>
      <c r="G9" s="116"/>
    </row>
    <row r="10" spans="1:7" x14ac:dyDescent="0.25">
      <c r="A10" s="357"/>
      <c r="B10" s="114" t="s">
        <v>58</v>
      </c>
      <c r="C10" s="362"/>
      <c r="D10" s="115">
        <f>D9+D11-D12</f>
        <v>47066.1</v>
      </c>
      <c r="E10" s="115">
        <f t="shared" ref="E10:G10" si="2">E9+E11-E12</f>
        <v>0</v>
      </c>
      <c r="F10" s="115">
        <f t="shared" si="2"/>
        <v>0</v>
      </c>
      <c r="G10" s="116">
        <f t="shared" si="2"/>
        <v>0</v>
      </c>
    </row>
    <row r="11" spans="1:7" ht="16.5" customHeight="1" x14ac:dyDescent="0.25">
      <c r="A11" s="357"/>
      <c r="B11" s="118" t="s">
        <v>54</v>
      </c>
      <c r="C11" s="362"/>
      <c r="D11" s="115"/>
      <c r="E11" s="115"/>
      <c r="F11" s="115"/>
      <c r="G11" s="116"/>
    </row>
    <row r="12" spans="1:7" ht="16.5" customHeight="1" x14ac:dyDescent="0.25">
      <c r="A12" s="358"/>
      <c r="B12" s="118" t="s">
        <v>55</v>
      </c>
      <c r="C12" s="363"/>
      <c r="D12" s="115">
        <v>9.8000000000000007</v>
      </c>
      <c r="E12" s="115"/>
      <c r="F12" s="115"/>
      <c r="G12" s="116"/>
    </row>
    <row r="13" spans="1:7" ht="30.75" thickBot="1" x14ac:dyDescent="0.3">
      <c r="A13" s="119" t="s">
        <v>114</v>
      </c>
      <c r="B13" s="120" t="s">
        <v>51</v>
      </c>
      <c r="C13" s="121" t="s">
        <v>9</v>
      </c>
      <c r="D13" s="122">
        <v>1.3238000000000001</v>
      </c>
      <c r="E13" s="122"/>
      <c r="F13" s="122"/>
      <c r="G13" s="123"/>
    </row>
    <row r="14" spans="1:7" s="104" customFormat="1" ht="29.25" thickBot="1" x14ac:dyDescent="0.25">
      <c r="A14" s="124" t="s">
        <v>17</v>
      </c>
      <c r="B14" s="125" t="s">
        <v>49</v>
      </c>
      <c r="C14" s="126"/>
      <c r="D14" s="127">
        <f>SUM(D16*D25,D17*D26,D18*D27,D21*D30,D22*D31,D23*D32, D19*D28, D20*D29)</f>
        <v>530.50799999999992</v>
      </c>
      <c r="E14" s="127">
        <f t="shared" ref="E14:G14" si="3">SUM(E16*E25,E17*E26,E18*E27,E21*E30,E22*E31,E23*E32)</f>
        <v>0</v>
      </c>
      <c r="F14" s="127">
        <f t="shared" si="3"/>
        <v>0</v>
      </c>
      <c r="G14" s="128">
        <f t="shared" si="3"/>
        <v>0</v>
      </c>
    </row>
    <row r="15" spans="1:7" s="132" customFormat="1" ht="48.75" customHeight="1" x14ac:dyDescent="0.25">
      <c r="A15" s="364" t="s">
        <v>114</v>
      </c>
      <c r="B15" s="129" t="s">
        <v>47</v>
      </c>
      <c r="C15" s="367" t="s">
        <v>29</v>
      </c>
      <c r="D15" s="130"/>
      <c r="E15" s="130"/>
      <c r="F15" s="130"/>
      <c r="G15" s="131"/>
    </row>
    <row r="16" spans="1:7" s="132" customFormat="1" x14ac:dyDescent="0.25">
      <c r="A16" s="365"/>
      <c r="B16" s="133" t="s">
        <v>64</v>
      </c>
      <c r="C16" s="368"/>
      <c r="D16" s="134">
        <v>12</v>
      </c>
      <c r="E16" s="134"/>
      <c r="F16" s="134"/>
      <c r="G16" s="135"/>
    </row>
    <row r="17" spans="1:7" s="132" customFormat="1" x14ac:dyDescent="0.25">
      <c r="A17" s="365"/>
      <c r="B17" s="133" t="s">
        <v>65</v>
      </c>
      <c r="C17" s="368"/>
      <c r="D17" s="134"/>
      <c r="E17" s="134"/>
      <c r="F17" s="134"/>
      <c r="G17" s="135"/>
    </row>
    <row r="18" spans="1:7" s="132" customFormat="1" ht="18.75" customHeight="1" x14ac:dyDescent="0.25">
      <c r="A18" s="365"/>
      <c r="B18" s="136" t="s">
        <v>19</v>
      </c>
      <c r="C18" s="368"/>
      <c r="D18" s="134"/>
      <c r="E18" s="134"/>
      <c r="F18" s="134"/>
      <c r="G18" s="135"/>
    </row>
    <row r="19" spans="1:7" s="132" customFormat="1" ht="18.75" customHeight="1" x14ac:dyDescent="0.25">
      <c r="A19" s="365"/>
      <c r="B19" s="137" t="s">
        <v>63</v>
      </c>
      <c r="C19" s="368"/>
      <c r="D19" s="134"/>
      <c r="E19" s="134"/>
      <c r="F19" s="134"/>
      <c r="G19" s="135"/>
    </row>
    <row r="20" spans="1:7" s="132" customFormat="1" ht="18.75" customHeight="1" x14ac:dyDescent="0.25">
      <c r="A20" s="365"/>
      <c r="B20" s="137" t="s">
        <v>66</v>
      </c>
      <c r="C20" s="368"/>
      <c r="D20" s="134">
        <v>12</v>
      </c>
      <c r="E20" s="134"/>
      <c r="F20" s="134"/>
      <c r="G20" s="135"/>
    </row>
    <row r="21" spans="1:7" s="132" customFormat="1" x14ac:dyDescent="0.25">
      <c r="A21" s="365"/>
      <c r="B21" s="133" t="s">
        <v>67</v>
      </c>
      <c r="C21" s="368"/>
      <c r="D21" s="134">
        <v>322</v>
      </c>
      <c r="E21" s="134"/>
      <c r="F21" s="134"/>
      <c r="G21" s="135"/>
    </row>
    <row r="22" spans="1:7" s="132" customFormat="1" ht="17.25" customHeight="1" x14ac:dyDescent="0.25">
      <c r="A22" s="365"/>
      <c r="B22" s="138" t="s">
        <v>25</v>
      </c>
      <c r="C22" s="368"/>
      <c r="D22" s="134"/>
      <c r="E22" s="134"/>
      <c r="F22" s="134"/>
      <c r="G22" s="135"/>
    </row>
    <row r="23" spans="1:7" s="132" customFormat="1" ht="15.75" thickBot="1" x14ac:dyDescent="0.3">
      <c r="A23" s="365"/>
      <c r="B23" s="139" t="s">
        <v>14</v>
      </c>
      <c r="C23" s="369"/>
      <c r="D23" s="140"/>
      <c r="E23" s="140"/>
      <c r="F23" s="140"/>
      <c r="G23" s="141"/>
    </row>
    <row r="24" spans="1:7" s="132" customFormat="1" ht="30" x14ac:dyDescent="0.25">
      <c r="A24" s="365"/>
      <c r="B24" s="142" t="s">
        <v>48</v>
      </c>
      <c r="C24" s="367" t="s">
        <v>34</v>
      </c>
      <c r="D24" s="143"/>
      <c r="E24" s="143"/>
      <c r="F24" s="143"/>
      <c r="G24" s="144"/>
    </row>
    <row r="25" spans="1:7" s="132" customFormat="1" x14ac:dyDescent="0.25">
      <c r="A25" s="365"/>
      <c r="B25" s="133" t="s">
        <v>0</v>
      </c>
      <c r="C25" s="368"/>
      <c r="D25" s="134">
        <v>4.29</v>
      </c>
      <c r="E25" s="134"/>
      <c r="F25" s="134"/>
      <c r="G25" s="135"/>
    </row>
    <row r="26" spans="1:7" s="132" customFormat="1" x14ac:dyDescent="0.25">
      <c r="A26" s="365"/>
      <c r="B26" s="133" t="s">
        <v>13</v>
      </c>
      <c r="C26" s="368"/>
      <c r="D26" s="134">
        <v>1.25</v>
      </c>
      <c r="E26" s="134"/>
      <c r="F26" s="134"/>
      <c r="G26" s="135"/>
    </row>
    <row r="27" spans="1:7" s="132" customFormat="1" ht="15" customHeight="1" x14ac:dyDescent="0.25">
      <c r="A27" s="365"/>
      <c r="B27" s="138" t="s">
        <v>19</v>
      </c>
      <c r="C27" s="368"/>
      <c r="D27" s="134"/>
      <c r="E27" s="134"/>
      <c r="F27" s="134"/>
      <c r="G27" s="135"/>
    </row>
    <row r="28" spans="1:7" s="132" customFormat="1" ht="15" customHeight="1" x14ac:dyDescent="0.25">
      <c r="A28" s="365"/>
      <c r="B28" s="137" t="s">
        <v>32</v>
      </c>
      <c r="C28" s="368"/>
      <c r="D28" s="134"/>
      <c r="E28" s="134"/>
      <c r="F28" s="134"/>
      <c r="G28" s="135"/>
    </row>
    <row r="29" spans="1:7" s="132" customFormat="1" ht="15" customHeight="1" x14ac:dyDescent="0.25">
      <c r="A29" s="365"/>
      <c r="B29" s="137" t="s">
        <v>33</v>
      </c>
      <c r="C29" s="368"/>
      <c r="D29" s="134">
        <v>1.44</v>
      </c>
      <c r="E29" s="134"/>
      <c r="F29" s="134"/>
      <c r="G29" s="135"/>
    </row>
    <row r="30" spans="1:7" s="132" customFormat="1" ht="31.5" customHeight="1" x14ac:dyDescent="0.25">
      <c r="A30" s="365"/>
      <c r="B30" s="138" t="s">
        <v>24</v>
      </c>
      <c r="C30" s="368"/>
      <c r="D30" s="134">
        <v>1.4339999999999999</v>
      </c>
      <c r="E30" s="134"/>
      <c r="F30" s="134"/>
      <c r="G30" s="135"/>
    </row>
    <row r="31" spans="1:7" s="132" customFormat="1" ht="33" customHeight="1" x14ac:dyDescent="0.25">
      <c r="A31" s="365"/>
      <c r="B31" s="138" t="s">
        <v>26</v>
      </c>
      <c r="C31" s="368"/>
      <c r="D31" s="134"/>
      <c r="E31" s="134"/>
      <c r="F31" s="134"/>
      <c r="G31" s="135"/>
    </row>
    <row r="32" spans="1:7" ht="15.75" thickBot="1" x14ac:dyDescent="0.3">
      <c r="A32" s="366"/>
      <c r="B32" s="139" t="s">
        <v>14</v>
      </c>
      <c r="C32" s="369"/>
      <c r="D32" s="140"/>
      <c r="E32" s="140"/>
      <c r="F32" s="140"/>
      <c r="G32" s="141"/>
    </row>
    <row r="33" spans="1:7" s="104" customFormat="1" ht="14.25" x14ac:dyDescent="0.2">
      <c r="A33" s="145" t="s">
        <v>35</v>
      </c>
      <c r="B33" s="146" t="s">
        <v>61</v>
      </c>
      <c r="C33" s="147"/>
      <c r="D33" s="148">
        <f>((D36/D37)-(D34/D35))*D35</f>
        <v>6298.8756208671639</v>
      </c>
      <c r="E33" s="148" t="e">
        <f>((E36/E37)-(E35/#REF!))*#REF!</f>
        <v>#DIV/0!</v>
      </c>
      <c r="F33" s="148" t="e">
        <f t="shared" ref="F33:G33" si="4">((F36/F37)-(F34/F35))*F35</f>
        <v>#DIV/0!</v>
      </c>
      <c r="G33" s="149" t="e">
        <f t="shared" si="4"/>
        <v>#DIV/0!</v>
      </c>
    </row>
    <row r="34" spans="1:7" ht="60" x14ac:dyDescent="0.25">
      <c r="A34" s="370" t="s">
        <v>114</v>
      </c>
      <c r="B34" s="150" t="s">
        <v>44</v>
      </c>
      <c r="C34" s="151" t="s">
        <v>38</v>
      </c>
      <c r="D34" s="152">
        <v>11598.01</v>
      </c>
      <c r="E34" s="153"/>
      <c r="F34" s="154"/>
      <c r="G34" s="155"/>
    </row>
    <row r="35" spans="1:7" x14ac:dyDescent="0.25">
      <c r="A35" s="371"/>
      <c r="B35" s="150" t="s">
        <v>60</v>
      </c>
      <c r="C35" s="151" t="s">
        <v>8</v>
      </c>
      <c r="D35" s="152">
        <v>47066.1</v>
      </c>
      <c r="E35" s="154"/>
      <c r="F35" s="154"/>
      <c r="G35" s="155"/>
    </row>
    <row r="36" spans="1:7" ht="60" x14ac:dyDescent="0.25">
      <c r="A36" s="370" t="s">
        <v>115</v>
      </c>
      <c r="B36" s="150" t="s">
        <v>45</v>
      </c>
      <c r="C36" s="151" t="s">
        <v>38</v>
      </c>
      <c r="D36" s="152">
        <v>17964.38</v>
      </c>
      <c r="E36" s="154"/>
      <c r="F36" s="154"/>
      <c r="G36" s="155"/>
    </row>
    <row r="37" spans="1:7" ht="15.75" thickBot="1" x14ac:dyDescent="0.3">
      <c r="A37" s="371"/>
      <c r="B37" s="156" t="s">
        <v>46</v>
      </c>
      <c r="C37" s="157" t="s">
        <v>8</v>
      </c>
      <c r="D37" s="158">
        <v>47243.6</v>
      </c>
      <c r="E37" s="159"/>
      <c r="F37" s="159"/>
      <c r="G37" s="160"/>
    </row>
    <row r="38" spans="1:7" x14ac:dyDescent="0.25">
      <c r="A38" s="99" t="s">
        <v>72</v>
      </c>
    </row>
    <row r="40" spans="1:7" ht="15.75" thickBot="1" x14ac:dyDescent="0.3">
      <c r="B40" s="161" t="s">
        <v>62</v>
      </c>
      <c r="C40" s="162"/>
      <c r="D40" s="162"/>
      <c r="E40" s="162"/>
      <c r="F40" s="162"/>
      <c r="G40" s="162"/>
    </row>
    <row r="41" spans="1:7" ht="15.75" thickTop="1" x14ac:dyDescent="0.25"/>
    <row r="43" spans="1:7" x14ac:dyDescent="0.25">
      <c r="A43" s="99" t="s">
        <v>10</v>
      </c>
    </row>
    <row r="44" spans="1:7" ht="33" customHeight="1" x14ac:dyDescent="0.25">
      <c r="A44" s="354" t="s">
        <v>31</v>
      </c>
      <c r="B44" s="354"/>
      <c r="C44" s="354"/>
      <c r="D44" s="354"/>
      <c r="E44" s="354"/>
      <c r="F44" s="354"/>
      <c r="G44" s="354"/>
    </row>
    <row r="45" spans="1:7" x14ac:dyDescent="0.25">
      <c r="A45" s="132" t="s">
        <v>30</v>
      </c>
      <c r="B45" s="132"/>
      <c r="C45" s="132"/>
      <c r="D45" s="132"/>
      <c r="E45" s="132"/>
      <c r="F45" s="132"/>
      <c r="G45" s="132"/>
    </row>
    <row r="46" spans="1:7" ht="28.5" customHeight="1" x14ac:dyDescent="0.25">
      <c r="A46" s="372" t="s">
        <v>18</v>
      </c>
      <c r="B46" s="372"/>
      <c r="C46" s="372"/>
      <c r="D46" s="372"/>
      <c r="E46" s="372"/>
      <c r="F46" s="372"/>
      <c r="G46" s="372"/>
    </row>
    <row r="47" spans="1:7" ht="33" customHeight="1" x14ac:dyDescent="0.25">
      <c r="A47" s="354" t="s">
        <v>21</v>
      </c>
      <c r="B47" s="354"/>
      <c r="C47" s="354"/>
      <c r="D47" s="354"/>
      <c r="E47" s="354"/>
      <c r="F47" s="354"/>
      <c r="G47" s="354"/>
    </row>
    <row r="48" spans="1:7" ht="33" customHeight="1" x14ac:dyDescent="0.25">
      <c r="A48" s="354" t="s">
        <v>39</v>
      </c>
      <c r="B48" s="354"/>
      <c r="C48" s="354"/>
      <c r="D48" s="354"/>
      <c r="E48" s="354"/>
      <c r="F48" s="354"/>
      <c r="G48" s="354"/>
    </row>
    <row r="49" spans="1:7" x14ac:dyDescent="0.25">
      <c r="A49" s="132"/>
      <c r="B49" s="132"/>
      <c r="C49" s="132"/>
      <c r="D49" s="132"/>
      <c r="E49" s="132"/>
      <c r="F49" s="132"/>
      <c r="G49" s="132"/>
    </row>
    <row r="50" spans="1:7" x14ac:dyDescent="0.25">
      <c r="A50" s="163" t="s">
        <v>20</v>
      </c>
      <c r="B50" s="132"/>
      <c r="C50" s="132"/>
      <c r="D50" s="132"/>
      <c r="E50" s="132"/>
      <c r="F50" s="132"/>
      <c r="G50" s="132"/>
    </row>
    <row r="51" spans="1:7" ht="30" customHeight="1" x14ac:dyDescent="0.25">
      <c r="A51" s="354" t="s">
        <v>40</v>
      </c>
      <c r="B51" s="354"/>
      <c r="C51" s="354"/>
      <c r="D51" s="354"/>
      <c r="E51" s="354"/>
      <c r="F51" s="354"/>
      <c r="G51" s="354"/>
    </row>
    <row r="52" spans="1:7" ht="33" customHeight="1" x14ac:dyDescent="0.25">
      <c r="A52" s="354" t="s">
        <v>22</v>
      </c>
      <c r="B52" s="354"/>
      <c r="C52" s="354"/>
      <c r="D52" s="354"/>
      <c r="E52" s="354"/>
      <c r="F52" s="354"/>
      <c r="G52" s="354"/>
    </row>
    <row r="53" spans="1:7" ht="34.5" customHeight="1" x14ac:dyDescent="0.25">
      <c r="A53" s="354" t="s">
        <v>27</v>
      </c>
      <c r="B53" s="354"/>
      <c r="C53" s="354"/>
      <c r="D53" s="354"/>
      <c r="E53" s="354"/>
      <c r="F53" s="354"/>
      <c r="G53" s="354"/>
    </row>
    <row r="54" spans="1:7" ht="63" customHeight="1" x14ac:dyDescent="0.25">
      <c r="A54" s="354" t="s">
        <v>41</v>
      </c>
      <c r="B54" s="354"/>
      <c r="C54" s="354"/>
      <c r="D54" s="354"/>
      <c r="E54" s="354"/>
      <c r="F54" s="354"/>
      <c r="G54" s="354"/>
    </row>
    <row r="55" spans="1:7" ht="30.75" customHeight="1" x14ac:dyDescent="0.25">
      <c r="A55" s="354" t="s">
        <v>23</v>
      </c>
      <c r="B55" s="354"/>
      <c r="C55" s="354"/>
      <c r="D55" s="354"/>
      <c r="E55" s="354"/>
      <c r="F55" s="354"/>
      <c r="G55" s="354"/>
    </row>
    <row r="56" spans="1:7" ht="43.5" customHeight="1" x14ac:dyDescent="0.25">
      <c r="A56" s="373" t="s">
        <v>28</v>
      </c>
      <c r="B56" s="373"/>
      <c r="C56" s="373"/>
      <c r="D56" s="373"/>
      <c r="E56" s="373"/>
      <c r="F56" s="373"/>
      <c r="G56" s="373"/>
    </row>
    <row r="57" spans="1:7" ht="30" customHeight="1" x14ac:dyDescent="0.25">
      <c r="A57" s="354" t="s">
        <v>42</v>
      </c>
      <c r="B57" s="354"/>
      <c r="C57" s="354"/>
      <c r="D57" s="354"/>
      <c r="E57" s="354"/>
      <c r="F57" s="354"/>
      <c r="G57" s="354"/>
    </row>
    <row r="58" spans="1:7" ht="45" customHeight="1" x14ac:dyDescent="0.25">
      <c r="A58" s="354" t="s">
        <v>43</v>
      </c>
      <c r="B58" s="354"/>
      <c r="C58" s="354"/>
      <c r="D58" s="354"/>
      <c r="E58" s="354"/>
      <c r="F58" s="354"/>
      <c r="G58" s="354"/>
    </row>
    <row r="59" spans="1:7" ht="16.5" customHeight="1" x14ac:dyDescent="0.25">
      <c r="A59" s="164"/>
      <c r="B59" s="164"/>
      <c r="C59" s="164"/>
      <c r="D59" s="164"/>
      <c r="E59" s="164"/>
      <c r="F59" s="164"/>
      <c r="G59" s="164"/>
    </row>
    <row r="60" spans="1:7" x14ac:dyDescent="0.25">
      <c r="A60" s="132"/>
      <c r="B60" s="132"/>
      <c r="C60" s="132"/>
      <c r="D60" s="132"/>
      <c r="E60" s="132"/>
      <c r="F60" s="132"/>
      <c r="G60" s="132"/>
    </row>
    <row r="61" spans="1:7" x14ac:dyDescent="0.25">
      <c r="A61" s="132"/>
      <c r="B61" s="132"/>
      <c r="C61" s="132"/>
      <c r="D61" s="132"/>
      <c r="E61" s="132"/>
      <c r="F61" s="132"/>
      <c r="G61" s="132"/>
    </row>
  </sheetData>
  <mergeCells count="21">
    <mergeCell ref="A57:G57"/>
    <mergeCell ref="A58:G58"/>
    <mergeCell ref="A51:G51"/>
    <mergeCell ref="A52:G52"/>
    <mergeCell ref="A53:G53"/>
    <mergeCell ref="A54:G54"/>
    <mergeCell ref="A55:G55"/>
    <mergeCell ref="A56:G56"/>
    <mergeCell ref="A48:G48"/>
    <mergeCell ref="A1:G1"/>
    <mergeCell ref="A4:A12"/>
    <mergeCell ref="C4:C8"/>
    <mergeCell ref="C9:C12"/>
    <mergeCell ref="A15:A32"/>
    <mergeCell ref="C15:C23"/>
    <mergeCell ref="C24:C32"/>
    <mergeCell ref="A34:A35"/>
    <mergeCell ref="A36:A37"/>
    <mergeCell ref="A44:G44"/>
    <mergeCell ref="A46:G46"/>
    <mergeCell ref="A47:G47"/>
  </mergeCells>
  <pageMargins left="0.31496062992125984" right="0.31496062992125984" top="0.15748031496062992" bottom="0.15748031496062992"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696B1E-6B31-40B0-ABB7-2AEF4E3A0C63}">
  <sheetPr>
    <tabColor theme="4" tint="0.59999389629810485"/>
  </sheetPr>
  <dimension ref="A1:G61"/>
  <sheetViews>
    <sheetView topLeftCell="A31" workbookViewId="0">
      <selection activeCell="D38" sqref="D38"/>
    </sheetView>
  </sheetViews>
  <sheetFormatPr defaultColWidth="9.140625" defaultRowHeight="15" x14ac:dyDescent="0.25"/>
  <cols>
    <col min="1" max="1" width="12.5703125" style="99" customWidth="1"/>
    <col min="2" max="2" width="46.140625" style="99" customWidth="1"/>
    <col min="3" max="3" width="11.42578125" style="99" customWidth="1"/>
    <col min="4" max="5" width="17" style="99" customWidth="1"/>
    <col min="6" max="6" width="14.28515625" style="99" customWidth="1"/>
    <col min="7" max="7" width="16.7109375" style="99" customWidth="1"/>
    <col min="8" max="16384" width="9.140625" style="99"/>
  </cols>
  <sheetData>
    <row r="1" spans="1:7" ht="42" customHeight="1" x14ac:dyDescent="0.3">
      <c r="A1" s="355" t="s">
        <v>77</v>
      </c>
      <c r="B1" s="355"/>
      <c r="C1" s="355"/>
      <c r="D1" s="355"/>
      <c r="E1" s="355"/>
      <c r="F1" s="355"/>
      <c r="G1" s="355"/>
    </row>
    <row r="2" spans="1:7" s="104" customFormat="1" ht="29.25" thickBot="1" x14ac:dyDescent="0.25">
      <c r="A2" s="100" t="s">
        <v>4</v>
      </c>
      <c r="B2" s="101"/>
      <c r="C2" s="102" t="s">
        <v>5</v>
      </c>
      <c r="D2" s="102" t="s">
        <v>1</v>
      </c>
      <c r="E2" s="103" t="s">
        <v>11</v>
      </c>
      <c r="F2" s="102" t="s">
        <v>2</v>
      </c>
      <c r="G2" s="102" t="s">
        <v>3</v>
      </c>
    </row>
    <row r="3" spans="1:7" s="104" customFormat="1" thickBot="1" x14ac:dyDescent="0.25">
      <c r="A3" s="105" t="s">
        <v>16</v>
      </c>
      <c r="B3" s="106" t="s">
        <v>59</v>
      </c>
      <c r="C3" s="107"/>
      <c r="D3" s="108">
        <f>(D10-D9)*D13</f>
        <v>0</v>
      </c>
      <c r="E3" s="108">
        <f t="shared" ref="E3:G3" si="0">(E10-E9)*E13</f>
        <v>0</v>
      </c>
      <c r="F3" s="108">
        <f t="shared" si="0"/>
        <v>0</v>
      </c>
      <c r="G3" s="109">
        <f t="shared" si="0"/>
        <v>0</v>
      </c>
    </row>
    <row r="4" spans="1:7" x14ac:dyDescent="0.25">
      <c r="A4" s="356" t="s">
        <v>116</v>
      </c>
      <c r="B4" s="110" t="s">
        <v>12</v>
      </c>
      <c r="C4" s="359" t="s">
        <v>6</v>
      </c>
      <c r="D4" s="111">
        <v>12</v>
      </c>
      <c r="E4" s="112"/>
      <c r="F4" s="111"/>
      <c r="G4" s="113"/>
    </row>
    <row r="5" spans="1:7" ht="15" customHeight="1" x14ac:dyDescent="0.25">
      <c r="A5" s="357"/>
      <c r="B5" s="114" t="s">
        <v>56</v>
      </c>
      <c r="C5" s="359"/>
      <c r="D5" s="115">
        <v>4582</v>
      </c>
      <c r="E5" s="115"/>
      <c r="F5" s="115"/>
      <c r="G5" s="116"/>
    </row>
    <row r="6" spans="1:7" x14ac:dyDescent="0.25">
      <c r="A6" s="357"/>
      <c r="B6" s="114" t="s">
        <v>57</v>
      </c>
      <c r="C6" s="359"/>
      <c r="D6" s="115">
        <v>4582</v>
      </c>
      <c r="E6" s="115">
        <f t="shared" ref="E6:G6" si="1">E5+E7-E8</f>
        <v>0</v>
      </c>
      <c r="F6" s="115">
        <f t="shared" si="1"/>
        <v>0</v>
      </c>
      <c r="G6" s="116">
        <f t="shared" si="1"/>
        <v>0</v>
      </c>
    </row>
    <row r="7" spans="1:7" x14ac:dyDescent="0.25">
      <c r="A7" s="357"/>
      <c r="B7" s="117" t="s">
        <v>52</v>
      </c>
      <c r="C7" s="359"/>
      <c r="D7" s="115"/>
      <c r="E7" s="115"/>
      <c r="F7" s="115"/>
      <c r="G7" s="116"/>
    </row>
    <row r="8" spans="1:7" x14ac:dyDescent="0.25">
      <c r="A8" s="357"/>
      <c r="B8" s="117" t="s">
        <v>53</v>
      </c>
      <c r="C8" s="360"/>
      <c r="D8" s="115"/>
      <c r="E8" s="115"/>
      <c r="F8" s="115"/>
      <c r="G8" s="116"/>
    </row>
    <row r="9" spans="1:7" x14ac:dyDescent="0.25">
      <c r="A9" s="357"/>
      <c r="B9" s="114" t="s">
        <v>50</v>
      </c>
      <c r="C9" s="361" t="s">
        <v>8</v>
      </c>
      <c r="D9" s="115">
        <v>47711.199999999997</v>
      </c>
      <c r="E9" s="115"/>
      <c r="F9" s="115"/>
      <c r="G9" s="116"/>
    </row>
    <row r="10" spans="1:7" x14ac:dyDescent="0.25">
      <c r="A10" s="357"/>
      <c r="B10" s="114" t="s">
        <v>58</v>
      </c>
      <c r="C10" s="362"/>
      <c r="D10" s="115">
        <f>D9+D11-D12</f>
        <v>47711.199999999997</v>
      </c>
      <c r="E10" s="115">
        <f t="shared" ref="E10:G10" si="2">E9+E11-E12</f>
        <v>0</v>
      </c>
      <c r="F10" s="115">
        <f t="shared" si="2"/>
        <v>0</v>
      </c>
      <c r="G10" s="116">
        <f t="shared" si="2"/>
        <v>0</v>
      </c>
    </row>
    <row r="11" spans="1:7" ht="16.5" customHeight="1" x14ac:dyDescent="0.25">
      <c r="A11" s="357"/>
      <c r="B11" s="118" t="s">
        <v>54</v>
      </c>
      <c r="C11" s="362"/>
      <c r="D11" s="115"/>
      <c r="E11" s="115"/>
      <c r="F11" s="115"/>
      <c r="G11" s="116"/>
    </row>
    <row r="12" spans="1:7" ht="16.5" customHeight="1" x14ac:dyDescent="0.25">
      <c r="A12" s="358"/>
      <c r="B12" s="118" t="s">
        <v>55</v>
      </c>
      <c r="C12" s="363"/>
      <c r="D12" s="115"/>
      <c r="E12" s="115"/>
      <c r="F12" s="115"/>
      <c r="G12" s="116"/>
    </row>
    <row r="13" spans="1:7" ht="30.75" thickBot="1" x14ac:dyDescent="0.3">
      <c r="A13" s="119" t="s">
        <v>116</v>
      </c>
      <c r="B13" s="120" t="s">
        <v>51</v>
      </c>
      <c r="C13" s="121" t="s">
        <v>9</v>
      </c>
      <c r="D13" s="122">
        <v>1.3694</v>
      </c>
      <c r="E13" s="122"/>
      <c r="F13" s="122"/>
      <c r="G13" s="123"/>
    </row>
    <row r="14" spans="1:7" s="104" customFormat="1" ht="29.25" thickBot="1" x14ac:dyDescent="0.25">
      <c r="A14" s="124" t="s">
        <v>17</v>
      </c>
      <c r="B14" s="125" t="s">
        <v>49</v>
      </c>
      <c r="C14" s="126"/>
      <c r="D14" s="127">
        <f>SUM(D16*D25,D17*D26,D18*D27,D21*D30,D22*D31,D23*D32, D19*D28, D20*D29)</f>
        <v>476.01599999999996</v>
      </c>
      <c r="E14" s="127">
        <f t="shared" ref="E14:G14" si="3">SUM(E16*E25,E17*E26,E18*E27,E21*E30,E22*E31,E23*E32)</f>
        <v>0</v>
      </c>
      <c r="F14" s="127">
        <f t="shared" si="3"/>
        <v>0</v>
      </c>
      <c r="G14" s="128">
        <f t="shared" si="3"/>
        <v>0</v>
      </c>
    </row>
    <row r="15" spans="1:7" s="132" customFormat="1" ht="48.75" customHeight="1" x14ac:dyDescent="0.25">
      <c r="A15" s="364" t="s">
        <v>116</v>
      </c>
      <c r="B15" s="129" t="s">
        <v>47</v>
      </c>
      <c r="C15" s="367" t="s">
        <v>29</v>
      </c>
      <c r="D15" s="130"/>
      <c r="E15" s="130"/>
      <c r="F15" s="130"/>
      <c r="G15" s="131"/>
    </row>
    <row r="16" spans="1:7" s="132" customFormat="1" x14ac:dyDescent="0.25">
      <c r="A16" s="365"/>
      <c r="B16" s="133" t="s">
        <v>64</v>
      </c>
      <c r="C16" s="368"/>
      <c r="D16" s="134">
        <v>12</v>
      </c>
      <c r="E16" s="134"/>
      <c r="F16" s="134"/>
      <c r="G16" s="135"/>
    </row>
    <row r="17" spans="1:7" s="132" customFormat="1" x14ac:dyDescent="0.25">
      <c r="A17" s="365"/>
      <c r="B17" s="133" t="s">
        <v>65</v>
      </c>
      <c r="C17" s="368"/>
      <c r="D17" s="134"/>
      <c r="E17" s="134"/>
      <c r="F17" s="134"/>
      <c r="G17" s="135"/>
    </row>
    <row r="18" spans="1:7" s="132" customFormat="1" ht="18.75" customHeight="1" x14ac:dyDescent="0.25">
      <c r="A18" s="365"/>
      <c r="B18" s="136" t="s">
        <v>19</v>
      </c>
      <c r="C18" s="368"/>
      <c r="D18" s="134"/>
      <c r="E18" s="134"/>
      <c r="F18" s="134"/>
      <c r="G18" s="135"/>
    </row>
    <row r="19" spans="1:7" s="132" customFormat="1" ht="18.75" customHeight="1" x14ac:dyDescent="0.25">
      <c r="A19" s="365"/>
      <c r="B19" s="137" t="s">
        <v>63</v>
      </c>
      <c r="C19" s="368"/>
      <c r="D19" s="134"/>
      <c r="E19" s="134"/>
      <c r="F19" s="134"/>
      <c r="G19" s="135"/>
    </row>
    <row r="20" spans="1:7" s="132" customFormat="1" ht="18.75" customHeight="1" x14ac:dyDescent="0.25">
      <c r="A20" s="365"/>
      <c r="B20" s="137" t="s">
        <v>66</v>
      </c>
      <c r="C20" s="368"/>
      <c r="D20" s="134">
        <v>12</v>
      </c>
      <c r="E20" s="134"/>
      <c r="F20" s="134"/>
      <c r="G20" s="135"/>
    </row>
    <row r="21" spans="1:7" s="132" customFormat="1" x14ac:dyDescent="0.25">
      <c r="A21" s="365"/>
      <c r="B21" s="133" t="s">
        <v>67</v>
      </c>
      <c r="C21" s="368"/>
      <c r="D21" s="134">
        <v>284</v>
      </c>
      <c r="E21" s="134"/>
      <c r="F21" s="134"/>
      <c r="G21" s="135"/>
    </row>
    <row r="22" spans="1:7" s="132" customFormat="1" ht="17.25" customHeight="1" x14ac:dyDescent="0.25">
      <c r="A22" s="365"/>
      <c r="B22" s="138" t="s">
        <v>25</v>
      </c>
      <c r="C22" s="368"/>
      <c r="D22" s="134"/>
      <c r="E22" s="134"/>
      <c r="F22" s="134"/>
      <c r="G22" s="135"/>
    </row>
    <row r="23" spans="1:7" s="132" customFormat="1" ht="15.75" thickBot="1" x14ac:dyDescent="0.3">
      <c r="A23" s="365"/>
      <c r="B23" s="139" t="s">
        <v>14</v>
      </c>
      <c r="C23" s="369"/>
      <c r="D23" s="140"/>
      <c r="E23" s="140"/>
      <c r="F23" s="140"/>
      <c r="G23" s="141"/>
    </row>
    <row r="24" spans="1:7" s="132" customFormat="1" ht="30" x14ac:dyDescent="0.25">
      <c r="A24" s="365"/>
      <c r="B24" s="142" t="s">
        <v>48</v>
      </c>
      <c r="C24" s="367" t="s">
        <v>34</v>
      </c>
      <c r="D24" s="143"/>
      <c r="E24" s="143"/>
      <c r="F24" s="143"/>
      <c r="G24" s="144"/>
    </row>
    <row r="25" spans="1:7" s="132" customFormat="1" x14ac:dyDescent="0.25">
      <c r="A25" s="365"/>
      <c r="B25" s="133" t="s">
        <v>0</v>
      </c>
      <c r="C25" s="368"/>
      <c r="D25" s="134">
        <v>4.29</v>
      </c>
      <c r="E25" s="134"/>
      <c r="F25" s="134"/>
      <c r="G25" s="135"/>
    </row>
    <row r="26" spans="1:7" s="132" customFormat="1" x14ac:dyDescent="0.25">
      <c r="A26" s="365"/>
      <c r="B26" s="133" t="s">
        <v>13</v>
      </c>
      <c r="C26" s="368"/>
      <c r="D26" s="134">
        <v>1.25</v>
      </c>
      <c r="E26" s="134"/>
      <c r="F26" s="134"/>
      <c r="G26" s="135"/>
    </row>
    <row r="27" spans="1:7" s="132" customFormat="1" ht="15" customHeight="1" x14ac:dyDescent="0.25">
      <c r="A27" s="365"/>
      <c r="B27" s="138" t="s">
        <v>19</v>
      </c>
      <c r="C27" s="368"/>
      <c r="D27" s="134"/>
      <c r="E27" s="134"/>
      <c r="F27" s="134"/>
      <c r="G27" s="135"/>
    </row>
    <row r="28" spans="1:7" s="132" customFormat="1" ht="15" customHeight="1" x14ac:dyDescent="0.25">
      <c r="A28" s="365"/>
      <c r="B28" s="137" t="s">
        <v>32</v>
      </c>
      <c r="C28" s="368"/>
      <c r="D28" s="134"/>
      <c r="E28" s="134"/>
      <c r="F28" s="134"/>
      <c r="G28" s="135"/>
    </row>
    <row r="29" spans="1:7" s="132" customFormat="1" ht="15" customHeight="1" x14ac:dyDescent="0.25">
      <c r="A29" s="365"/>
      <c r="B29" s="137" t="s">
        <v>33</v>
      </c>
      <c r="C29" s="368"/>
      <c r="D29" s="134">
        <v>1.44</v>
      </c>
      <c r="E29" s="134"/>
      <c r="F29" s="134"/>
      <c r="G29" s="135"/>
    </row>
    <row r="30" spans="1:7" s="132" customFormat="1" ht="31.5" customHeight="1" x14ac:dyDescent="0.25">
      <c r="A30" s="365"/>
      <c r="B30" s="138" t="s">
        <v>24</v>
      </c>
      <c r="C30" s="368"/>
      <c r="D30" s="134">
        <v>1.4339999999999999</v>
      </c>
      <c r="E30" s="134"/>
      <c r="F30" s="134"/>
      <c r="G30" s="135"/>
    </row>
    <row r="31" spans="1:7" s="132" customFormat="1" ht="33" customHeight="1" x14ac:dyDescent="0.25">
      <c r="A31" s="365"/>
      <c r="B31" s="138" t="s">
        <v>26</v>
      </c>
      <c r="C31" s="368"/>
      <c r="D31" s="134"/>
      <c r="E31" s="134"/>
      <c r="F31" s="134"/>
      <c r="G31" s="135"/>
    </row>
    <row r="32" spans="1:7" ht="15.75" thickBot="1" x14ac:dyDescent="0.3">
      <c r="A32" s="366"/>
      <c r="B32" s="139" t="s">
        <v>14</v>
      </c>
      <c r="C32" s="369"/>
      <c r="D32" s="140"/>
      <c r="E32" s="140"/>
      <c r="F32" s="140"/>
      <c r="G32" s="141"/>
    </row>
    <row r="33" spans="1:7" s="104" customFormat="1" ht="14.25" x14ac:dyDescent="0.2">
      <c r="A33" s="145" t="s">
        <v>35</v>
      </c>
      <c r="B33" s="146" t="s">
        <v>61</v>
      </c>
      <c r="C33" s="147"/>
      <c r="D33" s="148">
        <f>((D36/D37)-(D34/D35))*D35</f>
        <v>14510.719792427704</v>
      </c>
      <c r="E33" s="148" t="e">
        <f>((E36/E37)-(E35/#REF!))*#REF!</f>
        <v>#DIV/0!</v>
      </c>
      <c r="F33" s="148" t="e">
        <f t="shared" ref="F33:G33" si="4">((F36/F37)-(F34/F35))*F35</f>
        <v>#DIV/0!</v>
      </c>
      <c r="G33" s="149" t="e">
        <f t="shared" si="4"/>
        <v>#DIV/0!</v>
      </c>
    </row>
    <row r="34" spans="1:7" ht="60" x14ac:dyDescent="0.25">
      <c r="A34" s="370" t="s">
        <v>116</v>
      </c>
      <c r="B34" s="150" t="s">
        <v>44</v>
      </c>
      <c r="C34" s="151" t="s">
        <v>38</v>
      </c>
      <c r="D34" s="152">
        <v>13898.91</v>
      </c>
      <c r="E34" s="153"/>
      <c r="F34" s="154"/>
      <c r="G34" s="155"/>
    </row>
    <row r="35" spans="1:7" x14ac:dyDescent="0.25">
      <c r="A35" s="371"/>
      <c r="B35" s="150" t="s">
        <v>60</v>
      </c>
      <c r="C35" s="151" t="s">
        <v>8</v>
      </c>
      <c r="D35" s="152">
        <v>47711.199999999997</v>
      </c>
      <c r="E35" s="154"/>
      <c r="F35" s="154"/>
      <c r="G35" s="155"/>
    </row>
    <row r="36" spans="1:7" ht="60" x14ac:dyDescent="0.25">
      <c r="A36" s="370" t="s">
        <v>117</v>
      </c>
      <c r="B36" s="150" t="s">
        <v>45</v>
      </c>
      <c r="C36" s="151" t="s">
        <v>38</v>
      </c>
      <c r="D36" s="152">
        <v>27857.35</v>
      </c>
      <c r="E36" s="154"/>
      <c r="F36" s="154"/>
      <c r="G36" s="155"/>
    </row>
    <row r="37" spans="1:7" ht="15.75" thickBot="1" x14ac:dyDescent="0.3">
      <c r="A37" s="371"/>
      <c r="B37" s="156" t="s">
        <v>46</v>
      </c>
      <c r="C37" s="157" t="s">
        <v>8</v>
      </c>
      <c r="D37" s="158">
        <v>46783.7</v>
      </c>
      <c r="E37" s="159"/>
      <c r="F37" s="159"/>
      <c r="G37" s="160"/>
    </row>
    <row r="38" spans="1:7" x14ac:dyDescent="0.25">
      <c r="A38" s="99" t="s">
        <v>72</v>
      </c>
    </row>
    <row r="40" spans="1:7" ht="15.75" thickBot="1" x14ac:dyDescent="0.3">
      <c r="B40" s="161" t="s">
        <v>62</v>
      </c>
      <c r="C40" s="162"/>
      <c r="D40" s="162"/>
      <c r="E40" s="162"/>
      <c r="F40" s="162"/>
      <c r="G40" s="162"/>
    </row>
    <row r="41" spans="1:7" ht="15.75" thickTop="1" x14ac:dyDescent="0.25"/>
    <row r="43" spans="1:7" x14ac:dyDescent="0.25">
      <c r="A43" s="99" t="s">
        <v>10</v>
      </c>
    </row>
    <row r="44" spans="1:7" ht="33" customHeight="1" x14ac:dyDescent="0.25">
      <c r="A44" s="354" t="s">
        <v>31</v>
      </c>
      <c r="B44" s="354"/>
      <c r="C44" s="354"/>
      <c r="D44" s="354"/>
      <c r="E44" s="354"/>
      <c r="F44" s="354"/>
      <c r="G44" s="354"/>
    </row>
    <row r="45" spans="1:7" x14ac:dyDescent="0.25">
      <c r="A45" s="132" t="s">
        <v>30</v>
      </c>
      <c r="B45" s="132"/>
      <c r="C45" s="132"/>
      <c r="D45" s="132"/>
      <c r="E45" s="132"/>
      <c r="F45" s="132"/>
      <c r="G45" s="132"/>
    </row>
    <row r="46" spans="1:7" ht="28.5" customHeight="1" x14ac:dyDescent="0.25">
      <c r="A46" s="372" t="s">
        <v>18</v>
      </c>
      <c r="B46" s="372"/>
      <c r="C46" s="372"/>
      <c r="D46" s="372"/>
      <c r="E46" s="372"/>
      <c r="F46" s="372"/>
      <c r="G46" s="372"/>
    </row>
    <row r="47" spans="1:7" ht="33" customHeight="1" x14ac:dyDescent="0.25">
      <c r="A47" s="354" t="s">
        <v>21</v>
      </c>
      <c r="B47" s="354"/>
      <c r="C47" s="354"/>
      <c r="D47" s="354"/>
      <c r="E47" s="354"/>
      <c r="F47" s="354"/>
      <c r="G47" s="354"/>
    </row>
    <row r="48" spans="1:7" ht="33" customHeight="1" x14ac:dyDescent="0.25">
      <c r="A48" s="354" t="s">
        <v>39</v>
      </c>
      <c r="B48" s="354"/>
      <c r="C48" s="354"/>
      <c r="D48" s="354"/>
      <c r="E48" s="354"/>
      <c r="F48" s="354"/>
      <c r="G48" s="354"/>
    </row>
    <row r="49" spans="1:7" x14ac:dyDescent="0.25">
      <c r="A49" s="132"/>
      <c r="B49" s="132"/>
      <c r="C49" s="132"/>
      <c r="D49" s="132"/>
      <c r="E49" s="132"/>
      <c r="F49" s="132"/>
      <c r="G49" s="132"/>
    </row>
    <row r="50" spans="1:7" x14ac:dyDescent="0.25">
      <c r="A50" s="163" t="s">
        <v>20</v>
      </c>
      <c r="B50" s="132"/>
      <c r="C50" s="132"/>
      <c r="D50" s="132"/>
      <c r="E50" s="132"/>
      <c r="F50" s="132"/>
      <c r="G50" s="132"/>
    </row>
    <row r="51" spans="1:7" ht="30" customHeight="1" x14ac:dyDescent="0.25">
      <c r="A51" s="354" t="s">
        <v>40</v>
      </c>
      <c r="B51" s="354"/>
      <c r="C51" s="354"/>
      <c r="D51" s="354"/>
      <c r="E51" s="354"/>
      <c r="F51" s="354"/>
      <c r="G51" s="354"/>
    </row>
    <row r="52" spans="1:7" ht="33" customHeight="1" x14ac:dyDescent="0.25">
      <c r="A52" s="354" t="s">
        <v>22</v>
      </c>
      <c r="B52" s="354"/>
      <c r="C52" s="354"/>
      <c r="D52" s="354"/>
      <c r="E52" s="354"/>
      <c r="F52" s="354"/>
      <c r="G52" s="354"/>
    </row>
    <row r="53" spans="1:7" ht="34.5" customHeight="1" x14ac:dyDescent="0.25">
      <c r="A53" s="354" t="s">
        <v>27</v>
      </c>
      <c r="B53" s="354"/>
      <c r="C53" s="354"/>
      <c r="D53" s="354"/>
      <c r="E53" s="354"/>
      <c r="F53" s="354"/>
      <c r="G53" s="354"/>
    </row>
    <row r="54" spans="1:7" ht="63" customHeight="1" x14ac:dyDescent="0.25">
      <c r="A54" s="354" t="s">
        <v>41</v>
      </c>
      <c r="B54" s="354"/>
      <c r="C54" s="354"/>
      <c r="D54" s="354"/>
      <c r="E54" s="354"/>
      <c r="F54" s="354"/>
      <c r="G54" s="354"/>
    </row>
    <row r="55" spans="1:7" ht="30.75" customHeight="1" x14ac:dyDescent="0.25">
      <c r="A55" s="354" t="s">
        <v>23</v>
      </c>
      <c r="B55" s="354"/>
      <c r="C55" s="354"/>
      <c r="D55" s="354"/>
      <c r="E55" s="354"/>
      <c r="F55" s="354"/>
      <c r="G55" s="354"/>
    </row>
    <row r="56" spans="1:7" ht="43.5" customHeight="1" x14ac:dyDescent="0.25">
      <c r="A56" s="373" t="s">
        <v>28</v>
      </c>
      <c r="B56" s="373"/>
      <c r="C56" s="373"/>
      <c r="D56" s="373"/>
      <c r="E56" s="373"/>
      <c r="F56" s="373"/>
      <c r="G56" s="373"/>
    </row>
    <row r="57" spans="1:7" ht="30" customHeight="1" x14ac:dyDescent="0.25">
      <c r="A57" s="354" t="s">
        <v>42</v>
      </c>
      <c r="B57" s="354"/>
      <c r="C57" s="354"/>
      <c r="D57" s="354"/>
      <c r="E57" s="354"/>
      <c r="F57" s="354"/>
      <c r="G57" s="354"/>
    </row>
    <row r="58" spans="1:7" ht="45" customHeight="1" x14ac:dyDescent="0.25">
      <c r="A58" s="354" t="s">
        <v>43</v>
      </c>
      <c r="B58" s="354"/>
      <c r="C58" s="354"/>
      <c r="D58" s="354"/>
      <c r="E58" s="354"/>
      <c r="F58" s="354"/>
      <c r="G58" s="354"/>
    </row>
    <row r="59" spans="1:7" ht="16.5" customHeight="1" x14ac:dyDescent="0.25">
      <c r="A59" s="164"/>
      <c r="B59" s="164"/>
      <c r="C59" s="164"/>
      <c r="D59" s="164"/>
      <c r="E59" s="164"/>
      <c r="F59" s="164"/>
      <c r="G59" s="164"/>
    </row>
    <row r="60" spans="1:7" x14ac:dyDescent="0.25">
      <c r="A60" s="132"/>
      <c r="B60" s="132"/>
      <c r="C60" s="132"/>
      <c r="D60" s="132"/>
      <c r="E60" s="132"/>
      <c r="F60" s="132"/>
      <c r="G60" s="132"/>
    </row>
    <row r="61" spans="1:7" x14ac:dyDescent="0.25">
      <c r="A61" s="132"/>
      <c r="B61" s="132"/>
      <c r="C61" s="132"/>
      <c r="D61" s="132"/>
      <c r="E61" s="132"/>
      <c r="F61" s="132"/>
      <c r="G61" s="132"/>
    </row>
  </sheetData>
  <mergeCells count="21">
    <mergeCell ref="A57:G57"/>
    <mergeCell ref="A58:G58"/>
    <mergeCell ref="A51:G51"/>
    <mergeCell ref="A52:G52"/>
    <mergeCell ref="A53:G53"/>
    <mergeCell ref="A54:G54"/>
    <mergeCell ref="A55:G55"/>
    <mergeCell ref="A56:G56"/>
    <mergeCell ref="A48:G48"/>
    <mergeCell ref="A1:G1"/>
    <mergeCell ref="A4:A12"/>
    <mergeCell ref="C4:C8"/>
    <mergeCell ref="C9:C12"/>
    <mergeCell ref="A15:A32"/>
    <mergeCell ref="C15:C23"/>
    <mergeCell ref="C24:C32"/>
    <mergeCell ref="A34:A35"/>
    <mergeCell ref="A36:A37"/>
    <mergeCell ref="A44:G44"/>
    <mergeCell ref="A46:G46"/>
    <mergeCell ref="A47:G47"/>
  </mergeCells>
  <pageMargins left="0.31496062992125984" right="0.31496062992125984" top="0.15748031496062992" bottom="0.15748031496062992"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EAE4F0-4F89-4308-8E08-512EBE356533}">
  <sheetPr>
    <tabColor theme="8"/>
  </sheetPr>
  <dimension ref="A1:G61"/>
  <sheetViews>
    <sheetView topLeftCell="A22" workbookViewId="0">
      <selection activeCell="H5" sqref="H5"/>
    </sheetView>
  </sheetViews>
  <sheetFormatPr defaultColWidth="9.140625" defaultRowHeight="15" x14ac:dyDescent="0.25"/>
  <cols>
    <col min="1" max="1" width="12.5703125" style="165" customWidth="1"/>
    <col min="2" max="2" width="46.140625" style="165" customWidth="1"/>
    <col min="3" max="3" width="11.42578125" style="165" customWidth="1"/>
    <col min="4" max="5" width="17" style="165" customWidth="1"/>
    <col min="6" max="6" width="14.28515625" style="165" customWidth="1"/>
    <col min="7" max="7" width="16.7109375" style="165" customWidth="1"/>
    <col min="8" max="16384" width="9.140625" style="165"/>
  </cols>
  <sheetData>
    <row r="1" spans="1:7" ht="42" customHeight="1" x14ac:dyDescent="0.3">
      <c r="A1" s="376" t="s">
        <v>69</v>
      </c>
      <c r="B1" s="377"/>
      <c r="C1" s="377"/>
      <c r="D1" s="377"/>
      <c r="E1" s="377"/>
      <c r="F1" s="377"/>
      <c r="G1" s="377"/>
    </row>
    <row r="2" spans="1:7" s="170" customFormat="1" ht="29.25" thickBot="1" x14ac:dyDescent="0.25">
      <c r="A2" s="166" t="s">
        <v>4</v>
      </c>
      <c r="B2" s="167"/>
      <c r="C2" s="168" t="s">
        <v>5</v>
      </c>
      <c r="D2" s="168" t="s">
        <v>1</v>
      </c>
      <c r="E2" s="169" t="s">
        <v>11</v>
      </c>
      <c r="F2" s="168" t="s">
        <v>2</v>
      </c>
      <c r="G2" s="168" t="s">
        <v>3</v>
      </c>
    </row>
    <row r="3" spans="1:7" s="170" customFormat="1" thickBot="1" x14ac:dyDescent="0.25">
      <c r="A3" s="171" t="s">
        <v>16</v>
      </c>
      <c r="B3" s="172" t="s">
        <v>59</v>
      </c>
      <c r="C3" s="173"/>
      <c r="D3" s="174">
        <f>(D10-D9)*D13</f>
        <v>0</v>
      </c>
      <c r="E3" s="174">
        <f t="shared" ref="E3:G3" si="0">(E10-E9)*E13</f>
        <v>0</v>
      </c>
      <c r="F3" s="174">
        <f t="shared" si="0"/>
        <v>0</v>
      </c>
      <c r="G3" s="175">
        <f t="shared" si="0"/>
        <v>0</v>
      </c>
    </row>
    <row r="4" spans="1:7" x14ac:dyDescent="0.25">
      <c r="A4" s="378" t="s">
        <v>116</v>
      </c>
      <c r="B4" s="176" t="s">
        <v>12</v>
      </c>
      <c r="C4" s="381" t="s">
        <v>6</v>
      </c>
      <c r="D4" s="177">
        <v>12</v>
      </c>
      <c r="E4" s="178"/>
      <c r="F4" s="177"/>
      <c r="G4" s="179"/>
    </row>
    <row r="5" spans="1:7" ht="15" customHeight="1" x14ac:dyDescent="0.25">
      <c r="A5" s="379"/>
      <c r="B5" s="180" t="s">
        <v>56</v>
      </c>
      <c r="C5" s="381"/>
      <c r="D5" s="181">
        <v>4582</v>
      </c>
      <c r="E5" s="181"/>
      <c r="F5" s="181"/>
      <c r="G5" s="182"/>
    </row>
    <row r="6" spans="1:7" x14ac:dyDescent="0.25">
      <c r="A6" s="379"/>
      <c r="B6" s="180" t="s">
        <v>57</v>
      </c>
      <c r="C6" s="381"/>
      <c r="D6" s="181">
        <v>4582</v>
      </c>
      <c r="E6" s="181">
        <f t="shared" ref="E6:G6" si="1">E5+E7-E8</f>
        <v>0</v>
      </c>
      <c r="F6" s="181">
        <f t="shared" si="1"/>
        <v>0</v>
      </c>
      <c r="G6" s="182">
        <f t="shared" si="1"/>
        <v>0</v>
      </c>
    </row>
    <row r="7" spans="1:7" x14ac:dyDescent="0.25">
      <c r="A7" s="379"/>
      <c r="B7" s="183" t="s">
        <v>52</v>
      </c>
      <c r="C7" s="381"/>
      <c r="D7" s="181"/>
      <c r="E7" s="181"/>
      <c r="F7" s="181"/>
      <c r="G7" s="182"/>
    </row>
    <row r="8" spans="1:7" x14ac:dyDescent="0.25">
      <c r="A8" s="379"/>
      <c r="B8" s="183" t="s">
        <v>53</v>
      </c>
      <c r="C8" s="382"/>
      <c r="D8" s="181"/>
      <c r="E8" s="181"/>
      <c r="F8" s="181"/>
      <c r="G8" s="182"/>
    </row>
    <row r="9" spans="1:7" x14ac:dyDescent="0.25">
      <c r="A9" s="379"/>
      <c r="B9" s="180" t="s">
        <v>50</v>
      </c>
      <c r="C9" s="383" t="s">
        <v>8</v>
      </c>
      <c r="D9" s="181">
        <v>47711.199999999997</v>
      </c>
      <c r="E9" s="181"/>
      <c r="F9" s="181"/>
      <c r="G9" s="182"/>
    </row>
    <row r="10" spans="1:7" x14ac:dyDescent="0.25">
      <c r="A10" s="379"/>
      <c r="B10" s="180" t="s">
        <v>58</v>
      </c>
      <c r="C10" s="384"/>
      <c r="D10" s="181">
        <f>D9+D11-D12</f>
        <v>47711.199999999997</v>
      </c>
      <c r="E10" s="181">
        <f t="shared" ref="E10:G10" si="2">E9+E11-E12</f>
        <v>0</v>
      </c>
      <c r="F10" s="181">
        <f t="shared" si="2"/>
        <v>0</v>
      </c>
      <c r="G10" s="182">
        <f t="shared" si="2"/>
        <v>0</v>
      </c>
    </row>
    <row r="11" spans="1:7" ht="16.5" customHeight="1" x14ac:dyDescent="0.25">
      <c r="A11" s="379"/>
      <c r="B11" s="184" t="s">
        <v>54</v>
      </c>
      <c r="C11" s="384"/>
      <c r="D11" s="181"/>
      <c r="E11" s="181"/>
      <c r="F11" s="181"/>
      <c r="G11" s="182"/>
    </row>
    <row r="12" spans="1:7" ht="16.5" customHeight="1" x14ac:dyDescent="0.25">
      <c r="A12" s="380"/>
      <c r="B12" s="184" t="s">
        <v>55</v>
      </c>
      <c r="C12" s="385"/>
      <c r="D12" s="181"/>
      <c r="E12" s="181"/>
      <c r="F12" s="181"/>
      <c r="G12" s="182"/>
    </row>
    <row r="13" spans="1:7" ht="30.75" thickBot="1" x14ac:dyDescent="0.3">
      <c r="A13" s="185" t="s">
        <v>116</v>
      </c>
      <c r="B13" s="186" t="s">
        <v>51</v>
      </c>
      <c r="C13" s="187" t="s">
        <v>9</v>
      </c>
      <c r="D13" s="188">
        <v>1.3694</v>
      </c>
      <c r="E13" s="188"/>
      <c r="F13" s="188"/>
      <c r="G13" s="189"/>
    </row>
    <row r="14" spans="1:7" s="170" customFormat="1" ht="29.25" thickBot="1" x14ac:dyDescent="0.25">
      <c r="A14" s="190" t="s">
        <v>17</v>
      </c>
      <c r="B14" s="191" t="s">
        <v>49</v>
      </c>
      <c r="C14" s="192"/>
      <c r="D14" s="193">
        <f>SUM(D16*D25,D17*D26,D18*D27,D21*D30,D22*D31,D23*D32, D19*D28, D20*D29)</f>
        <v>476.01599999999996</v>
      </c>
      <c r="E14" s="193">
        <f t="shared" ref="E14:G14" si="3">SUM(E16*E25,E17*E26,E18*E27,E21*E30,E22*E31,E23*E32)</f>
        <v>0</v>
      </c>
      <c r="F14" s="193">
        <f t="shared" si="3"/>
        <v>0</v>
      </c>
      <c r="G14" s="194">
        <f t="shared" si="3"/>
        <v>0</v>
      </c>
    </row>
    <row r="15" spans="1:7" s="198" customFormat="1" ht="48.75" customHeight="1" x14ac:dyDescent="0.25">
      <c r="A15" s="386" t="s">
        <v>116</v>
      </c>
      <c r="B15" s="195" t="s">
        <v>47</v>
      </c>
      <c r="C15" s="389" t="s">
        <v>29</v>
      </c>
      <c r="D15" s="196"/>
      <c r="E15" s="196"/>
      <c r="F15" s="196"/>
      <c r="G15" s="197"/>
    </row>
    <row r="16" spans="1:7" s="198" customFormat="1" x14ac:dyDescent="0.25">
      <c r="A16" s="387"/>
      <c r="B16" s="199" t="s">
        <v>64</v>
      </c>
      <c r="C16" s="390"/>
      <c r="D16" s="200">
        <v>12</v>
      </c>
      <c r="E16" s="200"/>
      <c r="F16" s="200"/>
      <c r="G16" s="201"/>
    </row>
    <row r="17" spans="1:7" s="198" customFormat="1" x14ac:dyDescent="0.25">
      <c r="A17" s="387"/>
      <c r="B17" s="199" t="s">
        <v>65</v>
      </c>
      <c r="C17" s="390"/>
      <c r="D17" s="200"/>
      <c r="E17" s="200"/>
      <c r="F17" s="200"/>
      <c r="G17" s="201"/>
    </row>
    <row r="18" spans="1:7" s="198" customFormat="1" ht="18.75" customHeight="1" x14ac:dyDescent="0.25">
      <c r="A18" s="387"/>
      <c r="B18" s="202" t="s">
        <v>19</v>
      </c>
      <c r="C18" s="390"/>
      <c r="D18" s="200"/>
      <c r="E18" s="200"/>
      <c r="F18" s="200"/>
      <c r="G18" s="201"/>
    </row>
    <row r="19" spans="1:7" s="198" customFormat="1" ht="18.75" customHeight="1" x14ac:dyDescent="0.25">
      <c r="A19" s="387"/>
      <c r="B19" s="203" t="s">
        <v>63</v>
      </c>
      <c r="C19" s="390"/>
      <c r="D19" s="200"/>
      <c r="E19" s="200"/>
      <c r="F19" s="200"/>
      <c r="G19" s="201"/>
    </row>
    <row r="20" spans="1:7" s="198" customFormat="1" ht="18.75" customHeight="1" x14ac:dyDescent="0.25">
      <c r="A20" s="387"/>
      <c r="B20" s="203" t="s">
        <v>66</v>
      </c>
      <c r="C20" s="390"/>
      <c r="D20" s="200">
        <v>12</v>
      </c>
      <c r="E20" s="200"/>
      <c r="F20" s="200"/>
      <c r="G20" s="201"/>
    </row>
    <row r="21" spans="1:7" s="198" customFormat="1" x14ac:dyDescent="0.25">
      <c r="A21" s="387"/>
      <c r="B21" s="199" t="s">
        <v>67</v>
      </c>
      <c r="C21" s="390"/>
      <c r="D21" s="200">
        <v>284</v>
      </c>
      <c r="E21" s="200"/>
      <c r="F21" s="200"/>
      <c r="G21" s="201"/>
    </row>
    <row r="22" spans="1:7" s="198" customFormat="1" ht="17.25" customHeight="1" x14ac:dyDescent="0.25">
      <c r="A22" s="387"/>
      <c r="B22" s="204" t="s">
        <v>25</v>
      </c>
      <c r="C22" s="390"/>
      <c r="D22" s="200"/>
      <c r="E22" s="200"/>
      <c r="F22" s="200"/>
      <c r="G22" s="201"/>
    </row>
    <row r="23" spans="1:7" s="198" customFormat="1" ht="15.75" thickBot="1" x14ac:dyDescent="0.3">
      <c r="A23" s="387"/>
      <c r="B23" s="205" t="s">
        <v>14</v>
      </c>
      <c r="C23" s="391"/>
      <c r="D23" s="206"/>
      <c r="E23" s="206"/>
      <c r="F23" s="206"/>
      <c r="G23" s="207"/>
    </row>
    <row r="24" spans="1:7" s="198" customFormat="1" ht="30" x14ac:dyDescent="0.25">
      <c r="A24" s="387"/>
      <c r="B24" s="208" t="s">
        <v>48</v>
      </c>
      <c r="C24" s="389" t="s">
        <v>34</v>
      </c>
      <c r="D24" s="209"/>
      <c r="E24" s="209"/>
      <c r="F24" s="209"/>
      <c r="G24" s="210"/>
    </row>
    <row r="25" spans="1:7" s="198" customFormat="1" x14ac:dyDescent="0.25">
      <c r="A25" s="387"/>
      <c r="B25" s="199" t="s">
        <v>0</v>
      </c>
      <c r="C25" s="390"/>
      <c r="D25" s="200">
        <v>4.29</v>
      </c>
      <c r="E25" s="200"/>
      <c r="F25" s="200"/>
      <c r="G25" s="201"/>
    </row>
    <row r="26" spans="1:7" s="198" customFormat="1" x14ac:dyDescent="0.25">
      <c r="A26" s="387"/>
      <c r="B26" s="199" t="s">
        <v>13</v>
      </c>
      <c r="C26" s="390"/>
      <c r="D26" s="200"/>
      <c r="E26" s="200"/>
      <c r="F26" s="200"/>
      <c r="G26" s="201"/>
    </row>
    <row r="27" spans="1:7" s="198" customFormat="1" ht="15" customHeight="1" x14ac:dyDescent="0.25">
      <c r="A27" s="387"/>
      <c r="B27" s="204" t="s">
        <v>19</v>
      </c>
      <c r="C27" s="390"/>
      <c r="D27" s="200"/>
      <c r="E27" s="200"/>
      <c r="F27" s="200"/>
      <c r="G27" s="201"/>
    </row>
    <row r="28" spans="1:7" s="198" customFormat="1" ht="15" customHeight="1" x14ac:dyDescent="0.25">
      <c r="A28" s="387"/>
      <c r="B28" s="203" t="s">
        <v>32</v>
      </c>
      <c r="C28" s="390"/>
      <c r="D28" s="200"/>
      <c r="E28" s="200"/>
      <c r="F28" s="200"/>
      <c r="G28" s="201"/>
    </row>
    <row r="29" spans="1:7" s="198" customFormat="1" ht="15" customHeight="1" x14ac:dyDescent="0.25">
      <c r="A29" s="387"/>
      <c r="B29" s="203" t="s">
        <v>33</v>
      </c>
      <c r="C29" s="390"/>
      <c r="D29" s="200">
        <v>1.44</v>
      </c>
      <c r="E29" s="200"/>
      <c r="F29" s="200"/>
      <c r="G29" s="201"/>
    </row>
    <row r="30" spans="1:7" s="198" customFormat="1" ht="31.5" customHeight="1" x14ac:dyDescent="0.25">
      <c r="A30" s="387"/>
      <c r="B30" s="204" t="s">
        <v>24</v>
      </c>
      <c r="C30" s="390"/>
      <c r="D30" s="200">
        <v>1.4339999999999999</v>
      </c>
      <c r="E30" s="200"/>
      <c r="F30" s="200"/>
      <c r="G30" s="201"/>
    </row>
    <row r="31" spans="1:7" s="198" customFormat="1" ht="33" customHeight="1" x14ac:dyDescent="0.25">
      <c r="A31" s="387"/>
      <c r="B31" s="204" t="s">
        <v>26</v>
      </c>
      <c r="C31" s="390"/>
      <c r="D31" s="200"/>
      <c r="E31" s="200"/>
      <c r="F31" s="200"/>
      <c r="G31" s="201"/>
    </row>
    <row r="32" spans="1:7" ht="15.75" thickBot="1" x14ac:dyDescent="0.3">
      <c r="A32" s="388"/>
      <c r="B32" s="205" t="s">
        <v>14</v>
      </c>
      <c r="C32" s="391"/>
      <c r="D32" s="206"/>
      <c r="E32" s="206"/>
      <c r="F32" s="206"/>
      <c r="G32" s="207"/>
    </row>
    <row r="33" spans="1:7" s="170" customFormat="1" ht="14.25" x14ac:dyDescent="0.2">
      <c r="A33" s="211" t="s">
        <v>35</v>
      </c>
      <c r="B33" s="212" t="s">
        <v>61</v>
      </c>
      <c r="C33" s="213"/>
      <c r="D33" s="214">
        <f>((D36/D37)-(D34/D35))*D35</f>
        <v>6522.071427291984</v>
      </c>
      <c r="E33" s="214" t="e">
        <f>((E36/E37)-(E35/#REF!))*#REF!</f>
        <v>#DIV/0!</v>
      </c>
      <c r="F33" s="214" t="e">
        <f t="shared" ref="F33:G33" si="4">((F36/F37)-(F34/F35))*F35</f>
        <v>#DIV/0!</v>
      </c>
      <c r="G33" s="215" t="e">
        <f t="shared" si="4"/>
        <v>#DIV/0!</v>
      </c>
    </row>
    <row r="34" spans="1:7" ht="60" x14ac:dyDescent="0.25">
      <c r="A34" s="392" t="s">
        <v>116</v>
      </c>
      <c r="B34" s="216" t="s">
        <v>44</v>
      </c>
      <c r="C34" s="217" t="s">
        <v>38</v>
      </c>
      <c r="D34" s="218">
        <v>13898.91</v>
      </c>
      <c r="E34" s="219"/>
      <c r="F34" s="220"/>
      <c r="G34" s="221"/>
    </row>
    <row r="35" spans="1:7" x14ac:dyDescent="0.25">
      <c r="A35" s="393"/>
      <c r="B35" s="216" t="s">
        <v>60</v>
      </c>
      <c r="C35" s="217" t="s">
        <v>8</v>
      </c>
      <c r="D35" s="218">
        <v>47711.199999999997</v>
      </c>
      <c r="E35" s="220"/>
      <c r="F35" s="220"/>
      <c r="G35" s="221"/>
    </row>
    <row r="36" spans="1:7" ht="60" x14ac:dyDescent="0.25">
      <c r="A36" s="392" t="s">
        <v>117</v>
      </c>
      <c r="B36" s="216" t="s">
        <v>45</v>
      </c>
      <c r="C36" s="217" t="s">
        <v>38</v>
      </c>
      <c r="D36" s="218">
        <v>20024</v>
      </c>
      <c r="E36" s="220"/>
      <c r="F36" s="220"/>
      <c r="G36" s="221"/>
    </row>
    <row r="37" spans="1:7" ht="15.75" thickBot="1" x14ac:dyDescent="0.3">
      <c r="A37" s="393"/>
      <c r="B37" s="222" t="s">
        <v>46</v>
      </c>
      <c r="C37" s="223" t="s">
        <v>8</v>
      </c>
      <c r="D37" s="224">
        <v>46783.7</v>
      </c>
      <c r="E37" s="225"/>
      <c r="F37" s="225"/>
      <c r="G37" s="226"/>
    </row>
    <row r="38" spans="1:7" x14ac:dyDescent="0.25">
      <c r="A38" s="165" t="s">
        <v>72</v>
      </c>
    </row>
    <row r="40" spans="1:7" ht="15.75" thickBot="1" x14ac:dyDescent="0.3">
      <c r="B40" s="227" t="s">
        <v>62</v>
      </c>
      <c r="C40" s="228"/>
      <c r="D40" s="228"/>
      <c r="E40" s="228"/>
      <c r="F40" s="228"/>
      <c r="G40" s="228"/>
    </row>
    <row r="41" spans="1:7" ht="15.75" thickTop="1" x14ac:dyDescent="0.25"/>
    <row r="43" spans="1:7" x14ac:dyDescent="0.25">
      <c r="A43" s="165" t="s">
        <v>10</v>
      </c>
    </row>
    <row r="44" spans="1:7" ht="33" customHeight="1" x14ac:dyDescent="0.25">
      <c r="A44" s="374" t="s">
        <v>31</v>
      </c>
      <c r="B44" s="374"/>
      <c r="C44" s="374"/>
      <c r="D44" s="374"/>
      <c r="E44" s="374"/>
      <c r="F44" s="374"/>
      <c r="G44" s="374"/>
    </row>
    <row r="45" spans="1:7" x14ac:dyDescent="0.25">
      <c r="A45" s="198" t="s">
        <v>30</v>
      </c>
      <c r="B45" s="198"/>
      <c r="C45" s="198"/>
      <c r="D45" s="198"/>
      <c r="E45" s="198"/>
      <c r="F45" s="198"/>
      <c r="G45" s="198"/>
    </row>
    <row r="46" spans="1:7" ht="28.5" customHeight="1" x14ac:dyDescent="0.25">
      <c r="A46" s="394" t="s">
        <v>18</v>
      </c>
      <c r="B46" s="394"/>
      <c r="C46" s="394"/>
      <c r="D46" s="394"/>
      <c r="E46" s="394"/>
      <c r="F46" s="394"/>
      <c r="G46" s="394"/>
    </row>
    <row r="47" spans="1:7" ht="33" customHeight="1" x14ac:dyDescent="0.25">
      <c r="A47" s="374" t="s">
        <v>21</v>
      </c>
      <c r="B47" s="374"/>
      <c r="C47" s="374"/>
      <c r="D47" s="374"/>
      <c r="E47" s="374"/>
      <c r="F47" s="374"/>
      <c r="G47" s="374"/>
    </row>
    <row r="48" spans="1:7" ht="33" customHeight="1" x14ac:dyDescent="0.25">
      <c r="A48" s="374" t="s">
        <v>39</v>
      </c>
      <c r="B48" s="374"/>
      <c r="C48" s="374"/>
      <c r="D48" s="374"/>
      <c r="E48" s="374"/>
      <c r="F48" s="374"/>
      <c r="G48" s="374"/>
    </row>
    <row r="49" spans="1:7" x14ac:dyDescent="0.25">
      <c r="A49" s="198"/>
      <c r="B49" s="198"/>
      <c r="C49" s="198"/>
      <c r="D49" s="198"/>
      <c r="E49" s="198"/>
      <c r="F49" s="198"/>
      <c r="G49" s="198"/>
    </row>
    <row r="50" spans="1:7" x14ac:dyDescent="0.25">
      <c r="A50" s="229" t="s">
        <v>20</v>
      </c>
      <c r="B50" s="198"/>
      <c r="C50" s="198"/>
      <c r="D50" s="198"/>
      <c r="E50" s="198"/>
      <c r="F50" s="198"/>
      <c r="G50" s="198"/>
    </row>
    <row r="51" spans="1:7" ht="30" customHeight="1" x14ac:dyDescent="0.25">
      <c r="A51" s="374" t="s">
        <v>40</v>
      </c>
      <c r="B51" s="374"/>
      <c r="C51" s="374"/>
      <c r="D51" s="374"/>
      <c r="E51" s="374"/>
      <c r="F51" s="374"/>
      <c r="G51" s="374"/>
    </row>
    <row r="52" spans="1:7" ht="33" customHeight="1" x14ac:dyDescent="0.25">
      <c r="A52" s="374" t="s">
        <v>22</v>
      </c>
      <c r="B52" s="374"/>
      <c r="C52" s="374"/>
      <c r="D52" s="374"/>
      <c r="E52" s="374"/>
      <c r="F52" s="374"/>
      <c r="G52" s="374"/>
    </row>
    <row r="53" spans="1:7" ht="34.5" customHeight="1" x14ac:dyDescent="0.25">
      <c r="A53" s="374" t="s">
        <v>27</v>
      </c>
      <c r="B53" s="374"/>
      <c r="C53" s="374"/>
      <c r="D53" s="374"/>
      <c r="E53" s="374"/>
      <c r="F53" s="374"/>
      <c r="G53" s="374"/>
    </row>
    <row r="54" spans="1:7" ht="63" customHeight="1" x14ac:dyDescent="0.25">
      <c r="A54" s="374" t="s">
        <v>41</v>
      </c>
      <c r="B54" s="374"/>
      <c r="C54" s="374"/>
      <c r="D54" s="374"/>
      <c r="E54" s="374"/>
      <c r="F54" s="374"/>
      <c r="G54" s="374"/>
    </row>
    <row r="55" spans="1:7" ht="30.75" customHeight="1" x14ac:dyDescent="0.25">
      <c r="A55" s="374" t="s">
        <v>23</v>
      </c>
      <c r="B55" s="374"/>
      <c r="C55" s="374"/>
      <c r="D55" s="374"/>
      <c r="E55" s="374"/>
      <c r="F55" s="374"/>
      <c r="G55" s="374"/>
    </row>
    <row r="56" spans="1:7" ht="43.5" customHeight="1" x14ac:dyDescent="0.25">
      <c r="A56" s="375" t="s">
        <v>28</v>
      </c>
      <c r="B56" s="375"/>
      <c r="C56" s="375"/>
      <c r="D56" s="375"/>
      <c r="E56" s="375"/>
      <c r="F56" s="375"/>
      <c r="G56" s="375"/>
    </row>
    <row r="57" spans="1:7" ht="30" customHeight="1" x14ac:dyDescent="0.25">
      <c r="A57" s="374" t="s">
        <v>42</v>
      </c>
      <c r="B57" s="374"/>
      <c r="C57" s="374"/>
      <c r="D57" s="374"/>
      <c r="E57" s="374"/>
      <c r="F57" s="374"/>
      <c r="G57" s="374"/>
    </row>
    <row r="58" spans="1:7" ht="45" customHeight="1" x14ac:dyDescent="0.25">
      <c r="A58" s="374" t="s">
        <v>43</v>
      </c>
      <c r="B58" s="374"/>
      <c r="C58" s="374"/>
      <c r="D58" s="374"/>
      <c r="E58" s="374"/>
      <c r="F58" s="374"/>
      <c r="G58" s="374"/>
    </row>
    <row r="59" spans="1:7" ht="16.5" customHeight="1" x14ac:dyDescent="0.25">
      <c r="A59" s="230"/>
      <c r="B59" s="230"/>
      <c r="C59" s="230"/>
      <c r="D59" s="230"/>
      <c r="E59" s="230"/>
      <c r="F59" s="230"/>
      <c r="G59" s="230"/>
    </row>
    <row r="60" spans="1:7" x14ac:dyDescent="0.25">
      <c r="A60" s="198"/>
      <c r="B60" s="198"/>
      <c r="C60" s="198"/>
      <c r="D60" s="198"/>
      <c r="E60" s="198"/>
      <c r="F60" s="198"/>
      <c r="G60" s="198"/>
    </row>
    <row r="61" spans="1:7" x14ac:dyDescent="0.25">
      <c r="A61" s="198"/>
      <c r="B61" s="198"/>
      <c r="C61" s="198"/>
      <c r="D61" s="198"/>
      <c r="E61" s="198"/>
      <c r="F61" s="198"/>
      <c r="G61" s="198"/>
    </row>
  </sheetData>
  <mergeCells count="21">
    <mergeCell ref="A48:G48"/>
    <mergeCell ref="A1:G1"/>
    <mergeCell ref="A4:A12"/>
    <mergeCell ref="C4:C8"/>
    <mergeCell ref="C9:C12"/>
    <mergeCell ref="A15:A32"/>
    <mergeCell ref="C15:C23"/>
    <mergeCell ref="C24:C32"/>
    <mergeCell ref="A34:A35"/>
    <mergeCell ref="A36:A37"/>
    <mergeCell ref="A44:G44"/>
    <mergeCell ref="A46:G46"/>
    <mergeCell ref="A47:G47"/>
    <mergeCell ref="A57:G57"/>
    <mergeCell ref="A58:G58"/>
    <mergeCell ref="A51:G51"/>
    <mergeCell ref="A52:G52"/>
    <mergeCell ref="A53:G53"/>
    <mergeCell ref="A54:G54"/>
    <mergeCell ref="A55:G55"/>
    <mergeCell ref="A56:G56"/>
  </mergeCells>
  <pageMargins left="0.31496062992125984" right="0.31496062992125984" top="0.15748031496062992" bottom="0.15748031496062992"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4D9A9-1511-4C35-B866-BC238362DD7C}">
  <sheetPr>
    <tabColor theme="8"/>
  </sheetPr>
  <dimension ref="A1:J61"/>
  <sheetViews>
    <sheetView topLeftCell="A25" workbookViewId="0">
      <selection activeCell="L2" sqref="L2"/>
    </sheetView>
  </sheetViews>
  <sheetFormatPr defaultColWidth="9.140625" defaultRowHeight="15" x14ac:dyDescent="0.25"/>
  <cols>
    <col min="1" max="1" width="12.5703125" style="99" customWidth="1"/>
    <col min="2" max="2" width="46.140625" style="99" customWidth="1"/>
    <col min="3" max="3" width="11.42578125" style="99" customWidth="1"/>
    <col min="4" max="5" width="17" style="99" customWidth="1"/>
    <col min="6" max="6" width="14.28515625" style="99" customWidth="1"/>
    <col min="7" max="7" width="16.7109375" style="99" customWidth="1"/>
    <col min="8" max="10" width="0" style="99" hidden="1" customWidth="1"/>
    <col min="11" max="16384" width="9.140625" style="99"/>
  </cols>
  <sheetData>
    <row r="1" spans="1:10" ht="42" customHeight="1" x14ac:dyDescent="0.3">
      <c r="A1" s="355" t="s">
        <v>77</v>
      </c>
      <c r="B1" s="355"/>
      <c r="C1" s="355"/>
      <c r="D1" s="355"/>
      <c r="E1" s="355"/>
      <c r="F1" s="355"/>
      <c r="G1" s="355"/>
    </row>
    <row r="2" spans="1:10" s="104" customFormat="1" ht="29.25" thickBot="1" x14ac:dyDescent="0.25">
      <c r="A2" s="100" t="s">
        <v>4</v>
      </c>
      <c r="B2" s="101"/>
      <c r="C2" s="102" t="s">
        <v>5</v>
      </c>
      <c r="D2" s="102" t="s">
        <v>1</v>
      </c>
      <c r="E2" s="103" t="s">
        <v>11</v>
      </c>
      <c r="F2" s="102" t="s">
        <v>2</v>
      </c>
      <c r="G2" s="102" t="s">
        <v>3</v>
      </c>
    </row>
    <row r="3" spans="1:10" s="104" customFormat="1" thickBot="1" x14ac:dyDescent="0.25">
      <c r="A3" s="105" t="s">
        <v>16</v>
      </c>
      <c r="B3" s="106" t="s">
        <v>59</v>
      </c>
      <c r="C3" s="107"/>
      <c r="D3" s="108">
        <f>(D10-D9)*D13</f>
        <v>0</v>
      </c>
      <c r="E3" s="108">
        <f t="shared" ref="E3:G3" si="0">(E10-E9)*E13</f>
        <v>0</v>
      </c>
      <c r="F3" s="108">
        <f t="shared" si="0"/>
        <v>0</v>
      </c>
      <c r="G3" s="109">
        <f t="shared" si="0"/>
        <v>0</v>
      </c>
    </row>
    <row r="4" spans="1:10" x14ac:dyDescent="0.25">
      <c r="A4" s="356" t="s">
        <v>118</v>
      </c>
      <c r="B4" s="110" t="s">
        <v>12</v>
      </c>
      <c r="C4" s="359" t="s">
        <v>6</v>
      </c>
      <c r="D4" s="111">
        <v>12</v>
      </c>
      <c r="E4" s="112"/>
      <c r="F4" s="111"/>
      <c r="G4" s="113"/>
    </row>
    <row r="5" spans="1:10" ht="15" customHeight="1" x14ac:dyDescent="0.25">
      <c r="A5" s="357"/>
      <c r="B5" s="114" t="s">
        <v>56</v>
      </c>
      <c r="C5" s="359"/>
      <c r="D5" s="115">
        <v>4724</v>
      </c>
      <c r="E5" s="115"/>
      <c r="F5" s="115"/>
      <c r="G5" s="116"/>
    </row>
    <row r="6" spans="1:10" x14ac:dyDescent="0.25">
      <c r="A6" s="357"/>
      <c r="B6" s="114" t="s">
        <v>57</v>
      </c>
      <c r="C6" s="359"/>
      <c r="D6" s="115">
        <v>4724</v>
      </c>
      <c r="E6" s="115">
        <f t="shared" ref="E6:G6" si="1">E5+E7-E8</f>
        <v>0</v>
      </c>
      <c r="F6" s="115">
        <f t="shared" si="1"/>
        <v>0</v>
      </c>
      <c r="G6" s="116">
        <f t="shared" si="1"/>
        <v>0</v>
      </c>
    </row>
    <row r="7" spans="1:10" x14ac:dyDescent="0.25">
      <c r="A7" s="357"/>
      <c r="B7" s="117" t="s">
        <v>52</v>
      </c>
      <c r="C7" s="359"/>
      <c r="D7" s="115"/>
      <c r="E7" s="115"/>
      <c r="F7" s="115"/>
      <c r="G7" s="116"/>
    </row>
    <row r="8" spans="1:10" x14ac:dyDescent="0.25">
      <c r="A8" s="357"/>
      <c r="B8" s="117" t="s">
        <v>53</v>
      </c>
      <c r="C8" s="360"/>
      <c r="D8" s="115"/>
      <c r="E8" s="115"/>
      <c r="F8" s="115"/>
      <c r="G8" s="116"/>
    </row>
    <row r="9" spans="1:10" x14ac:dyDescent="0.25">
      <c r="A9" s="357"/>
      <c r="B9" s="114" t="s">
        <v>50</v>
      </c>
      <c r="C9" s="361" t="s">
        <v>8</v>
      </c>
      <c r="D9" s="115">
        <v>48251</v>
      </c>
      <c r="E9" s="115"/>
      <c r="F9" s="115"/>
      <c r="G9" s="116"/>
    </row>
    <row r="10" spans="1:10" x14ac:dyDescent="0.25">
      <c r="A10" s="357"/>
      <c r="B10" s="114" t="s">
        <v>58</v>
      </c>
      <c r="C10" s="362"/>
      <c r="D10" s="115">
        <f>D9+D11-D12</f>
        <v>48251</v>
      </c>
      <c r="E10" s="115">
        <f t="shared" ref="E10:G10" si="2">E9+E11-E12</f>
        <v>0</v>
      </c>
      <c r="F10" s="115">
        <f t="shared" si="2"/>
        <v>0</v>
      </c>
      <c r="G10" s="116">
        <f t="shared" si="2"/>
        <v>0</v>
      </c>
    </row>
    <row r="11" spans="1:10" ht="16.5" customHeight="1" x14ac:dyDescent="0.25">
      <c r="A11" s="357"/>
      <c r="B11" s="118" t="s">
        <v>54</v>
      </c>
      <c r="C11" s="362"/>
      <c r="D11" s="115"/>
      <c r="E11" s="115"/>
      <c r="F11" s="115"/>
      <c r="G11" s="116"/>
    </row>
    <row r="12" spans="1:10" ht="16.5" customHeight="1" x14ac:dyDescent="0.25">
      <c r="A12" s="358"/>
      <c r="B12" s="118" t="s">
        <v>55</v>
      </c>
      <c r="C12" s="363"/>
      <c r="D12" s="115"/>
      <c r="E12" s="115"/>
      <c r="F12" s="115"/>
      <c r="G12" s="116"/>
    </row>
    <row r="13" spans="1:10" ht="30.75" thickBot="1" x14ac:dyDescent="0.3">
      <c r="A13" s="119" t="s">
        <v>118</v>
      </c>
      <c r="B13" s="120" t="s">
        <v>51</v>
      </c>
      <c r="C13" s="121" t="s">
        <v>9</v>
      </c>
      <c r="D13" s="122">
        <v>1.4236</v>
      </c>
      <c r="E13" s="122"/>
      <c r="F13" s="122"/>
      <c r="G13" s="123"/>
    </row>
    <row r="14" spans="1:10" s="104" customFormat="1" ht="29.25" thickBot="1" x14ac:dyDescent="0.25">
      <c r="A14" s="124" t="s">
        <v>17</v>
      </c>
      <c r="B14" s="125" t="s">
        <v>49</v>
      </c>
      <c r="C14" s="126"/>
      <c r="D14" s="127">
        <f>SUM(D16*D25,D17*D26,D18*D27,D21*D30,D22*D31,D23*D32, D19*D28, D20*D29)</f>
        <v>529.07399999999996</v>
      </c>
      <c r="E14" s="127">
        <f t="shared" ref="E14:G14" si="3">SUM(E16*E25,E17*E26,E18*E27,E21*E30,E22*E31,E23*E32)</f>
        <v>0</v>
      </c>
      <c r="F14" s="127">
        <f t="shared" si="3"/>
        <v>0</v>
      </c>
      <c r="G14" s="128">
        <f t="shared" si="3"/>
        <v>0</v>
      </c>
      <c r="J14" s="104">
        <f>SUM(J16,J20,J21)</f>
        <v>529.07399999999996</v>
      </c>
    </row>
    <row r="15" spans="1:10" s="132" customFormat="1" ht="48.75" customHeight="1" x14ac:dyDescent="0.25">
      <c r="A15" s="364" t="s">
        <v>118</v>
      </c>
      <c r="B15" s="129" t="s">
        <v>47</v>
      </c>
      <c r="C15" s="367" t="s">
        <v>29</v>
      </c>
      <c r="D15" s="130"/>
      <c r="E15" s="130"/>
      <c r="F15" s="130"/>
      <c r="G15" s="131"/>
    </row>
    <row r="16" spans="1:10" s="132" customFormat="1" x14ac:dyDescent="0.25">
      <c r="A16" s="365"/>
      <c r="B16" s="133" t="s">
        <v>64</v>
      </c>
      <c r="C16" s="368"/>
      <c r="D16" s="134">
        <v>12</v>
      </c>
      <c r="E16" s="134"/>
      <c r="F16" s="134"/>
      <c r="G16" s="135"/>
      <c r="J16" s="132">
        <f>D16*D25</f>
        <v>51.480000000000004</v>
      </c>
    </row>
    <row r="17" spans="1:10" s="132" customFormat="1" x14ac:dyDescent="0.25">
      <c r="A17" s="365"/>
      <c r="B17" s="133" t="s">
        <v>65</v>
      </c>
      <c r="C17" s="368"/>
      <c r="D17" s="134"/>
      <c r="E17" s="134"/>
      <c r="F17" s="134"/>
      <c r="G17" s="135"/>
    </row>
    <row r="18" spans="1:10" s="132" customFormat="1" ht="18.75" customHeight="1" x14ac:dyDescent="0.25">
      <c r="A18" s="365"/>
      <c r="B18" s="136" t="s">
        <v>19</v>
      </c>
      <c r="C18" s="368"/>
      <c r="D18" s="134"/>
      <c r="E18" s="134"/>
      <c r="F18" s="134"/>
      <c r="G18" s="135"/>
    </row>
    <row r="19" spans="1:10" s="132" customFormat="1" ht="18.75" customHeight="1" x14ac:dyDescent="0.25">
      <c r="A19" s="365"/>
      <c r="B19" s="137" t="s">
        <v>63</v>
      </c>
      <c r="C19" s="368"/>
      <c r="D19" s="134"/>
      <c r="E19" s="134"/>
      <c r="F19" s="134"/>
      <c r="G19" s="135"/>
    </row>
    <row r="20" spans="1:10" s="132" customFormat="1" ht="18.75" customHeight="1" x14ac:dyDescent="0.25">
      <c r="A20" s="365"/>
      <c r="B20" s="137" t="s">
        <v>66</v>
      </c>
      <c r="C20" s="368"/>
      <c r="D20" s="134">
        <v>12</v>
      </c>
      <c r="E20" s="134"/>
      <c r="F20" s="134"/>
      <c r="G20" s="135"/>
      <c r="J20" s="132">
        <f>D20*D29</f>
        <v>17.28</v>
      </c>
    </row>
    <row r="21" spans="1:10" s="132" customFormat="1" x14ac:dyDescent="0.25">
      <c r="A21" s="365"/>
      <c r="B21" s="133" t="s">
        <v>67</v>
      </c>
      <c r="C21" s="368"/>
      <c r="D21" s="134">
        <v>321</v>
      </c>
      <c r="E21" s="134"/>
      <c r="F21" s="134"/>
      <c r="G21" s="135"/>
      <c r="J21" s="132">
        <f>D21*D30</f>
        <v>460.31399999999996</v>
      </c>
    </row>
    <row r="22" spans="1:10" s="132" customFormat="1" ht="17.25" customHeight="1" x14ac:dyDescent="0.25">
      <c r="A22" s="365"/>
      <c r="B22" s="138" t="s">
        <v>25</v>
      </c>
      <c r="C22" s="368"/>
      <c r="D22" s="134"/>
      <c r="E22" s="134"/>
      <c r="F22" s="134"/>
      <c r="G22" s="135"/>
      <c r="J22" s="504">
        <f>H23*H32</f>
        <v>36.130200000000002</v>
      </c>
    </row>
    <row r="23" spans="1:10" s="132" customFormat="1" ht="15.75" thickBot="1" x14ac:dyDescent="0.3">
      <c r="A23" s="365"/>
      <c r="B23" s="139" t="s">
        <v>119</v>
      </c>
      <c r="C23" s="369"/>
      <c r="D23" s="140"/>
      <c r="E23" s="140"/>
      <c r="F23" s="140"/>
      <c r="G23" s="141"/>
      <c r="H23" s="502">
        <v>6</v>
      </c>
    </row>
    <row r="24" spans="1:10" s="132" customFormat="1" ht="30" x14ac:dyDescent="0.25">
      <c r="A24" s="365"/>
      <c r="B24" s="142" t="s">
        <v>48</v>
      </c>
      <c r="C24" s="367" t="s">
        <v>34</v>
      </c>
      <c r="D24" s="143"/>
      <c r="E24" s="143"/>
      <c r="F24" s="143"/>
      <c r="G24" s="144"/>
    </row>
    <row r="25" spans="1:10" s="132" customFormat="1" x14ac:dyDescent="0.25">
      <c r="A25" s="365"/>
      <c r="B25" s="133" t="s">
        <v>0</v>
      </c>
      <c r="C25" s="368"/>
      <c r="D25" s="134">
        <v>4.29</v>
      </c>
      <c r="E25" s="134"/>
      <c r="F25" s="134"/>
      <c r="G25" s="135"/>
    </row>
    <row r="26" spans="1:10" s="132" customFormat="1" x14ac:dyDescent="0.25">
      <c r="A26" s="365"/>
      <c r="B26" s="133" t="s">
        <v>13</v>
      </c>
      <c r="C26" s="368"/>
      <c r="D26" s="134">
        <v>1.25</v>
      </c>
      <c r="E26" s="134"/>
      <c r="F26" s="134"/>
      <c r="G26" s="135"/>
    </row>
    <row r="27" spans="1:10" s="132" customFormat="1" ht="15" customHeight="1" x14ac:dyDescent="0.25">
      <c r="A27" s="365"/>
      <c r="B27" s="138" t="s">
        <v>19</v>
      </c>
      <c r="C27" s="368"/>
      <c r="D27" s="134"/>
      <c r="E27" s="134"/>
      <c r="F27" s="134"/>
      <c r="G27" s="135"/>
    </row>
    <row r="28" spans="1:10" s="132" customFormat="1" ht="15" customHeight="1" x14ac:dyDescent="0.25">
      <c r="A28" s="365"/>
      <c r="B28" s="137" t="s">
        <v>32</v>
      </c>
      <c r="C28" s="368"/>
      <c r="D28" s="134"/>
      <c r="E28" s="134"/>
      <c r="F28" s="134"/>
      <c r="G28" s="135"/>
    </row>
    <row r="29" spans="1:10" s="132" customFormat="1" ht="15" customHeight="1" x14ac:dyDescent="0.25">
      <c r="A29" s="365"/>
      <c r="B29" s="137" t="s">
        <v>33</v>
      </c>
      <c r="C29" s="368"/>
      <c r="D29" s="134">
        <v>1.44</v>
      </c>
      <c r="E29" s="134"/>
      <c r="F29" s="134"/>
      <c r="G29" s="135"/>
    </row>
    <row r="30" spans="1:10" s="132" customFormat="1" ht="31.5" customHeight="1" x14ac:dyDescent="0.25">
      <c r="A30" s="365"/>
      <c r="B30" s="138" t="s">
        <v>24</v>
      </c>
      <c r="C30" s="368"/>
      <c r="D30" s="134">
        <v>1.4339999999999999</v>
      </c>
      <c r="E30" s="134"/>
      <c r="F30" s="134"/>
      <c r="G30" s="135"/>
    </row>
    <row r="31" spans="1:10" s="132" customFormat="1" ht="33" customHeight="1" x14ac:dyDescent="0.25">
      <c r="A31" s="365"/>
      <c r="B31" s="138" t="s">
        <v>26</v>
      </c>
      <c r="C31" s="368"/>
      <c r="D31" s="134"/>
      <c r="E31" s="134"/>
      <c r="F31" s="134"/>
      <c r="G31" s="135"/>
    </row>
    <row r="32" spans="1:10" ht="15.75" thickBot="1" x14ac:dyDescent="0.3">
      <c r="A32" s="366"/>
      <c r="B32" s="139" t="s">
        <v>119</v>
      </c>
      <c r="C32" s="369"/>
      <c r="D32" s="140"/>
      <c r="E32" s="140"/>
      <c r="F32" s="140"/>
      <c r="G32" s="141"/>
      <c r="H32" s="503">
        <v>6.0217000000000001</v>
      </c>
    </row>
    <row r="33" spans="1:7" s="104" customFormat="1" ht="14.25" x14ac:dyDescent="0.2">
      <c r="A33" s="145" t="s">
        <v>35</v>
      </c>
      <c r="B33" s="146" t="s">
        <v>61</v>
      </c>
      <c r="C33" s="147"/>
      <c r="D33" s="148">
        <f>((D36/D37)-(D34/D35))*D35</f>
        <v>6977.240501729123</v>
      </c>
      <c r="E33" s="148" t="e">
        <f>((E36/E37)-(E35/#REF!))*#REF!</f>
        <v>#DIV/0!</v>
      </c>
      <c r="F33" s="148" t="e">
        <f t="shared" ref="F33:G33" si="4">((F36/F37)-(F34/F35))*F35</f>
        <v>#DIV/0!</v>
      </c>
      <c r="G33" s="149" t="e">
        <f t="shared" si="4"/>
        <v>#DIV/0!</v>
      </c>
    </row>
    <row r="34" spans="1:7" ht="60" x14ac:dyDescent="0.25">
      <c r="A34" s="370" t="s">
        <v>118</v>
      </c>
      <c r="B34" s="150" t="s">
        <v>44</v>
      </c>
      <c r="C34" s="151" t="s">
        <v>38</v>
      </c>
      <c r="D34" s="152">
        <v>14736.96</v>
      </c>
      <c r="E34" s="153"/>
      <c r="F34" s="154"/>
      <c r="G34" s="155"/>
    </row>
    <row r="35" spans="1:7" x14ac:dyDescent="0.25">
      <c r="A35" s="371"/>
      <c r="B35" s="150" t="s">
        <v>60</v>
      </c>
      <c r="C35" s="151" t="s">
        <v>8</v>
      </c>
      <c r="D35" s="152">
        <v>48251</v>
      </c>
      <c r="E35" s="154"/>
      <c r="F35" s="154"/>
      <c r="G35" s="155"/>
    </row>
    <row r="36" spans="1:7" ht="60" x14ac:dyDescent="0.25">
      <c r="A36" s="370" t="s">
        <v>120</v>
      </c>
      <c r="B36" s="150" t="s">
        <v>45</v>
      </c>
      <c r="C36" s="151" t="s">
        <v>38</v>
      </c>
      <c r="D36" s="152">
        <v>22226.42</v>
      </c>
      <c r="E36" s="154"/>
      <c r="F36" s="154"/>
      <c r="G36" s="155"/>
    </row>
    <row r="37" spans="1:7" ht="15.75" thickBot="1" x14ac:dyDescent="0.3">
      <c r="A37" s="371"/>
      <c r="B37" s="156" t="s">
        <v>46</v>
      </c>
      <c r="C37" s="157" t="s">
        <v>8</v>
      </c>
      <c r="D37" s="158">
        <v>49389.2</v>
      </c>
      <c r="E37" s="159"/>
      <c r="F37" s="159"/>
      <c r="G37" s="160"/>
    </row>
    <row r="38" spans="1:7" x14ac:dyDescent="0.25">
      <c r="A38" s="99" t="s">
        <v>72</v>
      </c>
    </row>
    <row r="40" spans="1:7" ht="15.75" thickBot="1" x14ac:dyDescent="0.3">
      <c r="B40" s="161" t="s">
        <v>62</v>
      </c>
      <c r="C40" s="162"/>
      <c r="D40" s="162"/>
      <c r="E40" s="162"/>
      <c r="F40" s="162"/>
      <c r="G40" s="162"/>
    </row>
    <row r="41" spans="1:7" ht="15.75" thickTop="1" x14ac:dyDescent="0.25"/>
    <row r="43" spans="1:7" x14ac:dyDescent="0.25">
      <c r="A43" s="99" t="s">
        <v>10</v>
      </c>
    </row>
    <row r="44" spans="1:7" ht="33" customHeight="1" x14ac:dyDescent="0.25">
      <c r="A44" s="354" t="s">
        <v>31</v>
      </c>
      <c r="B44" s="354"/>
      <c r="C44" s="354"/>
      <c r="D44" s="354"/>
      <c r="E44" s="354"/>
      <c r="F44" s="354"/>
      <c r="G44" s="354"/>
    </row>
    <row r="45" spans="1:7" x14ac:dyDescent="0.25">
      <c r="A45" s="132" t="s">
        <v>30</v>
      </c>
      <c r="B45" s="132"/>
      <c r="C45" s="132"/>
      <c r="D45" s="132"/>
      <c r="E45" s="132"/>
      <c r="F45" s="132"/>
      <c r="G45" s="132"/>
    </row>
    <row r="46" spans="1:7" ht="28.5" customHeight="1" x14ac:dyDescent="0.25">
      <c r="A46" s="372" t="s">
        <v>18</v>
      </c>
      <c r="B46" s="372"/>
      <c r="C46" s="372"/>
      <c r="D46" s="372"/>
      <c r="E46" s="372"/>
      <c r="F46" s="372"/>
      <c r="G46" s="372"/>
    </row>
    <row r="47" spans="1:7" ht="33" customHeight="1" x14ac:dyDescent="0.25">
      <c r="A47" s="354" t="s">
        <v>21</v>
      </c>
      <c r="B47" s="354"/>
      <c r="C47" s="354"/>
      <c r="D47" s="354"/>
      <c r="E47" s="354"/>
      <c r="F47" s="354"/>
      <c r="G47" s="354"/>
    </row>
    <row r="48" spans="1:7" ht="33" customHeight="1" x14ac:dyDescent="0.25">
      <c r="A48" s="354" t="s">
        <v>39</v>
      </c>
      <c r="B48" s="354"/>
      <c r="C48" s="354"/>
      <c r="D48" s="354"/>
      <c r="E48" s="354"/>
      <c r="F48" s="354"/>
      <c r="G48" s="354"/>
    </row>
    <row r="49" spans="1:7" x14ac:dyDescent="0.25">
      <c r="A49" s="132"/>
      <c r="B49" s="132"/>
      <c r="C49" s="132"/>
      <c r="D49" s="132"/>
      <c r="E49" s="132"/>
      <c r="F49" s="132"/>
      <c r="G49" s="132"/>
    </row>
    <row r="50" spans="1:7" x14ac:dyDescent="0.25">
      <c r="A50" s="163" t="s">
        <v>20</v>
      </c>
      <c r="B50" s="132"/>
      <c r="C50" s="132"/>
      <c r="D50" s="132"/>
      <c r="E50" s="132"/>
      <c r="F50" s="132"/>
      <c r="G50" s="132"/>
    </row>
    <row r="51" spans="1:7" ht="30" customHeight="1" x14ac:dyDescent="0.25">
      <c r="A51" s="354" t="s">
        <v>40</v>
      </c>
      <c r="B51" s="354"/>
      <c r="C51" s="354"/>
      <c r="D51" s="354"/>
      <c r="E51" s="354"/>
      <c r="F51" s="354"/>
      <c r="G51" s="354"/>
    </row>
    <row r="52" spans="1:7" ht="33" customHeight="1" x14ac:dyDescent="0.25">
      <c r="A52" s="354" t="s">
        <v>22</v>
      </c>
      <c r="B52" s="354"/>
      <c r="C52" s="354"/>
      <c r="D52" s="354"/>
      <c r="E52" s="354"/>
      <c r="F52" s="354"/>
      <c r="G52" s="354"/>
    </row>
    <row r="53" spans="1:7" ht="34.5" customHeight="1" x14ac:dyDescent="0.25">
      <c r="A53" s="354" t="s">
        <v>27</v>
      </c>
      <c r="B53" s="354"/>
      <c r="C53" s="354"/>
      <c r="D53" s="354"/>
      <c r="E53" s="354"/>
      <c r="F53" s="354"/>
      <c r="G53" s="354"/>
    </row>
    <row r="54" spans="1:7" ht="63" customHeight="1" x14ac:dyDescent="0.25">
      <c r="A54" s="354" t="s">
        <v>41</v>
      </c>
      <c r="B54" s="354"/>
      <c r="C54" s="354"/>
      <c r="D54" s="354"/>
      <c r="E54" s="354"/>
      <c r="F54" s="354"/>
      <c r="G54" s="354"/>
    </row>
    <row r="55" spans="1:7" ht="30.75" customHeight="1" x14ac:dyDescent="0.25">
      <c r="A55" s="354" t="s">
        <v>23</v>
      </c>
      <c r="B55" s="354"/>
      <c r="C55" s="354"/>
      <c r="D55" s="354"/>
      <c r="E55" s="354"/>
      <c r="F55" s="354"/>
      <c r="G55" s="354"/>
    </row>
    <row r="56" spans="1:7" ht="43.5" customHeight="1" x14ac:dyDescent="0.25">
      <c r="A56" s="373" t="s">
        <v>28</v>
      </c>
      <c r="B56" s="373"/>
      <c r="C56" s="373"/>
      <c r="D56" s="373"/>
      <c r="E56" s="373"/>
      <c r="F56" s="373"/>
      <c r="G56" s="373"/>
    </row>
    <row r="57" spans="1:7" ht="30" customHeight="1" x14ac:dyDescent="0.25">
      <c r="A57" s="354" t="s">
        <v>42</v>
      </c>
      <c r="B57" s="354"/>
      <c r="C57" s="354"/>
      <c r="D57" s="354"/>
      <c r="E57" s="354"/>
      <c r="F57" s="354"/>
      <c r="G57" s="354"/>
    </row>
    <row r="58" spans="1:7" ht="45" customHeight="1" x14ac:dyDescent="0.25">
      <c r="A58" s="354" t="s">
        <v>43</v>
      </c>
      <c r="B58" s="354"/>
      <c r="C58" s="354"/>
      <c r="D58" s="354"/>
      <c r="E58" s="354"/>
      <c r="F58" s="354"/>
      <c r="G58" s="354"/>
    </row>
    <row r="59" spans="1:7" ht="16.5" customHeight="1" x14ac:dyDescent="0.25">
      <c r="A59" s="164"/>
      <c r="B59" s="164"/>
      <c r="C59" s="164"/>
      <c r="D59" s="164"/>
      <c r="E59" s="164"/>
      <c r="F59" s="164"/>
      <c r="G59" s="164"/>
    </row>
    <row r="60" spans="1:7" x14ac:dyDescent="0.25">
      <c r="A60" s="132"/>
      <c r="B60" s="132"/>
      <c r="C60" s="132"/>
      <c r="D60" s="132"/>
      <c r="E60" s="132"/>
      <c r="F60" s="132"/>
      <c r="G60" s="132"/>
    </row>
    <row r="61" spans="1:7" x14ac:dyDescent="0.25">
      <c r="A61" s="132"/>
      <c r="B61" s="132"/>
      <c r="C61" s="132"/>
      <c r="D61" s="132"/>
      <c r="E61" s="132"/>
      <c r="F61" s="132"/>
      <c r="G61" s="132"/>
    </row>
  </sheetData>
  <mergeCells count="21">
    <mergeCell ref="A57:G57"/>
    <mergeCell ref="A58:G58"/>
    <mergeCell ref="A51:G51"/>
    <mergeCell ref="A52:G52"/>
    <mergeCell ref="A53:G53"/>
    <mergeCell ref="A54:G54"/>
    <mergeCell ref="A55:G55"/>
    <mergeCell ref="A56:G56"/>
    <mergeCell ref="A48:G48"/>
    <mergeCell ref="A1:G1"/>
    <mergeCell ref="A4:A12"/>
    <mergeCell ref="C4:C8"/>
    <mergeCell ref="C9:C12"/>
    <mergeCell ref="A15:A32"/>
    <mergeCell ref="C15:C23"/>
    <mergeCell ref="C24:C32"/>
    <mergeCell ref="A34:A35"/>
    <mergeCell ref="A36:A37"/>
    <mergeCell ref="A44:G44"/>
    <mergeCell ref="A46:G46"/>
    <mergeCell ref="A47:G47"/>
  </mergeCells>
  <pageMargins left="0.31496062992125984" right="0.31496062992125984" top="0.15748031496062992" bottom="0.15748031496062992"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13</vt:i4>
      </vt:variant>
    </vt:vector>
  </HeadingPairs>
  <TitlesOfParts>
    <vt:vector size="28" baseType="lpstr">
      <vt:lpstr>marts</vt:lpstr>
      <vt:lpstr>aprīlis</vt:lpstr>
      <vt:lpstr>maijs</vt:lpstr>
      <vt:lpstr>jūnijs</vt:lpstr>
      <vt:lpstr>jūlijs</vt:lpstr>
      <vt:lpstr>augusts</vt:lpstr>
      <vt:lpstr>septembris</vt:lpstr>
      <vt:lpstr>septembris_prec</vt:lpstr>
      <vt:lpstr>oktobris</vt:lpstr>
      <vt:lpstr>novembris</vt:lpstr>
      <vt:lpstr>decembris</vt:lpstr>
      <vt:lpstr>janvāris</vt:lpstr>
      <vt:lpstr>februāris</vt:lpstr>
      <vt:lpstr>PIVOT_apkopojums</vt:lpstr>
      <vt:lpstr>PIVOT</vt:lpstr>
      <vt:lpstr>aprīlis!Print_Area</vt:lpstr>
      <vt:lpstr>augusts!Print_Area</vt:lpstr>
      <vt:lpstr>decembris!Print_Area</vt:lpstr>
      <vt:lpstr>februāris!Print_Area</vt:lpstr>
      <vt:lpstr>janvāris!Print_Area</vt:lpstr>
      <vt:lpstr>jūlijs!Print_Area</vt:lpstr>
      <vt:lpstr>jūnijs!Print_Area</vt:lpstr>
      <vt:lpstr>maijs!Print_Area</vt:lpstr>
      <vt:lpstr>marts!Print_Area</vt:lpstr>
      <vt:lpstr>novembris!Print_Area</vt:lpstr>
      <vt:lpstr>oktobris!Print_Area</vt:lpstr>
      <vt:lpstr>septembris!Print_Area</vt:lpstr>
      <vt:lpstr>septembris_prec!Print_Area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Kristīne Grīviņa</dc:creator>
  <cp:lastModifiedBy>Ilze Pence</cp:lastModifiedBy>
  <cp:lastPrinted>2022-05-10T11:42:42Z</cp:lastPrinted>
  <dcterms:created xsi:type="dcterms:W3CDTF">2021-03-26T09:43:50Z</dcterms:created>
  <dcterms:modified xsi:type="dcterms:W3CDTF">2022-05-10T11:48:48Z</dcterms:modified>
</cp:coreProperties>
</file>