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vnozare.pri\vm\Redirect_profiles\VM_Igors_Belovs\My Documents\Darba mape\MK_rīkojuma_projekti\2021\Grozījumi_208_247_266_502_523\"/>
    </mc:Choice>
  </mc:AlternateContent>
  <xr:revisionPtr revIDLastSave="0" documentId="13_ncr:1_{E6FB3A49-E021-4D42-A09C-CDEC6CF5F59C}" xr6:coauthVersionLast="47" xr6:coauthVersionMax="47" xr10:uidLastSave="{00000000-0000-0000-0000-000000000000}"/>
  <bookViews>
    <workbookView xWindow="-120" yWindow="-120" windowWidth="29040" windowHeight="15840" activeTab="4" xr2:uid="{EF99AC38-FF43-4AE0-851C-714F41B7DBD7}"/>
  </bookViews>
  <sheets>
    <sheet name="Vakc_centri" sheetId="1" r:id="rId1"/>
    <sheet name="Pagaidu_centr" sheetId="3" r:id="rId2"/>
    <sheet name="vakcīnas" sheetId="2" r:id="rId3"/>
    <sheet name="komunkācijas_pasāk" sheetId="4" r:id="rId4"/>
    <sheet name="Medikaments" sheetId="5" r:id="rId5"/>
  </sheets>
  <definedNames>
    <definedName name="_ftn1" localSheetId="3">komunkācijas_pasāk!#REF!</definedName>
    <definedName name="_ftn1" localSheetId="4">Medikaments!#REF!</definedName>
    <definedName name="_ftn1" localSheetId="0">Vakc_centri!$B$12</definedName>
    <definedName name="_ftn1" localSheetId="2">vakcīnas!#REF!</definedName>
    <definedName name="_ftnref1" localSheetId="3">komunkācijas_pasāk!#REF!</definedName>
    <definedName name="_ftnref1" localSheetId="4">Medikaments!#REF!</definedName>
    <definedName name="_ftnref1" localSheetId="0">Vakc_centri!$C$3</definedName>
    <definedName name="_ftnref1" localSheetId="2">vakcīnas!#REF!</definedName>
    <definedName name="_Hlk80702184" localSheetId="2">vakcīnas!$E$47</definedName>
    <definedName name="_Hlk80702192" localSheetId="2">vakcīnas!$E$48</definedName>
    <definedName name="_Hlk80889126" localSheetId="2">vakcīnas!$B$41</definedName>
    <definedName name="_Hlk81314748" localSheetId="3">komunkācijas_pasāk!#REF!</definedName>
    <definedName name="_Hlk81314748" localSheetId="4">Medikaments!#REF!</definedName>
    <definedName name="_Hlk81314748" localSheetId="0">Vakc_centri!$B$3</definedName>
    <definedName name="_Hlk81314748" localSheetId="2">vakcīnas!#REF!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3" l="1"/>
  <c r="E30" i="3"/>
  <c r="E32" i="3" s="1"/>
  <c r="E22" i="3"/>
  <c r="E21" i="3"/>
  <c r="E20" i="3"/>
  <c r="E18" i="3"/>
  <c r="E17" i="3"/>
  <c r="E23" i="3" s="1"/>
  <c r="E11" i="3"/>
  <c r="E10" i="3"/>
  <c r="E12" i="3" s="1"/>
  <c r="E9" i="3"/>
  <c r="E8" i="3"/>
  <c r="E7" i="3"/>
  <c r="E6" i="3"/>
  <c r="E34" i="3" l="1"/>
</calcChain>
</file>

<file path=xl/sharedStrings.xml><?xml version="1.0" encoding="utf-8"?>
<sst xmlns="http://schemas.openxmlformats.org/spreadsheetml/2006/main" count="184" uniqueCount="127">
  <si>
    <t>Vakcinācijas centri</t>
  </si>
  <si>
    <t>Daugavpils pilsētas dome</t>
  </si>
  <si>
    <t>Sporta nams “Centrs” SIA "Ziemeļkurzemes reģionālā slimnīca"</t>
  </si>
  <si>
    <t>Alūksnes Kultūras centrs</t>
  </si>
  <si>
    <t>Salaspils Sporta halle</t>
  </si>
  <si>
    <t>Tukuma 3. pamatskolas sporta zāle</t>
  </si>
  <si>
    <t>Kopā:</t>
  </si>
  <si>
    <r>
      <rPr>
        <vertAlign val="superscript"/>
        <sz val="11"/>
        <color theme="1"/>
        <rFont val="Calibri"/>
        <family val="2"/>
        <scheme val="minor"/>
      </rPr>
      <t xml:space="preserve">1 </t>
    </r>
    <r>
      <rPr>
        <sz val="11"/>
        <color theme="1"/>
        <rFont val="Calibri"/>
        <family val="2"/>
        <charset val="186"/>
        <scheme val="minor"/>
      </rPr>
      <t>pēc vidējām viena mēneša izmaksām aprīlī-jūlijā</t>
    </r>
  </si>
  <si>
    <r>
      <t>Izdevumu prognoze 4 mēnešiem, EUR</t>
    </r>
    <r>
      <rPr>
        <b/>
        <vertAlign val="superscript"/>
        <sz val="12"/>
        <color theme="1"/>
        <rFont val="Calibri"/>
        <family val="2"/>
        <scheme val="minor"/>
      </rPr>
      <t>1</t>
    </r>
  </si>
  <si>
    <t>1.Pielikums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</si>
  <si>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Daudzums gab.</t>
  </si>
  <si>
    <t>Izmaksas mēnesī ar PVN</t>
  </si>
  <si>
    <t>Summa kopā 2 mēnešiem</t>
  </si>
  <si>
    <t>Telpu īre</t>
  </si>
  <si>
    <t xml:space="preserve">Tehniskā aprīkojuma (galdi, krēsli, aizslietņi, u.c.) noma un/vai pārveide (montāža, demontāža, transports u.c.) </t>
  </si>
  <si>
    <t xml:space="preserve">Komunālie pakalpojumi, balstoties uz faktiskajiem izdevumiem (elektroenerģija, internets, apkure, ūdens, uzkopšanas izmaksas, apsardze u.c.) </t>
  </si>
  <si>
    <t xml:space="preserve">Neparedzēti izdevumi aptuveni % no kopējiem izdevumiem (piemēram, dzeramais ūdens, norāžu izvietošana, u.c.) </t>
  </si>
  <si>
    <t>Tehniskās izmaksas </t>
  </si>
  <si>
    <t>Punktu Skaits </t>
  </si>
  <si>
    <t>Vienas vienības cena (ar PVN 21%), euro </t>
  </si>
  <si>
    <t>Izmaksas kopā 2 mēnešiem (ar PVN 21%), euro </t>
  </si>
  <si>
    <t>Pārvietojamo konteineru noma (30 m2)</t>
  </si>
  <si>
    <t>Tehniskā aprīkojuma (galdi, krēsli, aizslietņi, u.c.) noma un/vai pārveide (montāža, demontāža, transports u.c.) </t>
  </si>
  <si>
    <t>Apsardze (aprīkojuma un telpu uzraudzība, pulcēšanās ierobežojumu ievērošanas uzraudzība) </t>
  </si>
  <si>
    <t>2000 </t>
  </si>
  <si>
    <t>Uzkopšanas izmaksas </t>
  </si>
  <si>
    <t>Elektrības izmaksas</t>
  </si>
  <si>
    <t xml:space="preserve">Neparedzēti izdevumi aptuveni 3% no kopējiem izdevumiem (piemēram, dzeramais ūdens, norāžu izvietošana, u.c.) </t>
  </si>
  <si>
    <t>Kopā</t>
  </si>
  <si>
    <t>Skaits </t>
  </si>
  <si>
    <t>Izmaksas kopā 2.5 mēnešiem (ar PVN 21%), euro </t>
  </si>
  <si>
    <t>Telpu īre un komunālie maksājumi, balstoties uz faktiskajiem izdevumiem (elektroenerģija, internets, apkure, ūdens, apsardze, uzkopšana u.c.) </t>
  </si>
  <si>
    <t>Neparedzēti izdevumi aptuveni 2.5% no kopējiem izdevumiem (piemēram, dzeramais ūdens, norāžu izvietošana, u.c.) </t>
  </si>
  <si>
    <t>KOPĀ: </t>
  </si>
  <si>
    <t>Kopā izmaksas:</t>
  </si>
  <si>
    <t>2.Pielikums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</si>
  <si>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3.Pielikums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</si>
  <si>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AstraZeneca (Vaxzevria) vakcīnu devām nepieciešamais papildu finansējums 2021.gada 3. un 4.ceturksnim</t>
  </si>
  <si>
    <t>Devas</t>
  </si>
  <si>
    <t>Cena (EUR)</t>
  </si>
  <si>
    <t>Plānotās vakcīnu piegādes</t>
  </si>
  <si>
    <t>(Q3 2021)</t>
  </si>
  <si>
    <t>(Q4 2021)</t>
  </si>
  <si>
    <t>Kopā papildu nepieciešamais finansējums bez PVN</t>
  </si>
  <si>
    <t>997 156</t>
  </si>
  <si>
    <t xml:space="preserve">Loģistika </t>
  </si>
  <si>
    <t>Vakcīnu ievade</t>
  </si>
  <si>
    <t>6 291 046</t>
  </si>
  <si>
    <t>7 378 904</t>
  </si>
  <si>
    <t>Johnson &amp; Johnson vakcīnu devām nepieciešamais papildu finansējums 2021.gada 3. un 4.ceturksnim</t>
  </si>
  <si>
    <t>Cena</t>
  </si>
  <si>
    <t>(EUR)</t>
  </si>
  <si>
    <t>Plānotais vakcīnu devu skaits</t>
  </si>
  <si>
    <t>Kopā papildu nepieciešamais finansējums</t>
  </si>
  <si>
    <t>bez PVN</t>
  </si>
  <si>
    <t>4 950 319</t>
  </si>
  <si>
    <t>8 211 533</t>
  </si>
  <si>
    <t>13 272 931</t>
  </si>
  <si>
    <t>Pfizer/BioNTech (Comirnaty) vakcīnu devām nepieciešamais finansējums 2021.gada 3. un 4.ceturksnim</t>
  </si>
  <si>
    <t>3 399 336</t>
  </si>
  <si>
    <t>2 462 874</t>
  </si>
  <si>
    <t>5 895 526</t>
  </si>
  <si>
    <r>
      <t>Ražotāja loģistika</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</si>
  <si>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charset val="186"/>
        <scheme val="minor"/>
      </rPr>
      <t>Pie vakcīnu cenas 1,78 euro nāk klāt 0,01 euro par piegādi uz Latviju</t>
    </r>
  </si>
  <si>
    <t xml:space="preserve">Moderna (Spikevax) vakcīnu devām nepieciešamais papildu finansējums 2021.gada 3. un 4.ceturksnim </t>
  </si>
  <si>
    <t>19 609 549</t>
  </si>
  <si>
    <t>8 822 726</t>
  </si>
  <si>
    <t>28 551 621</t>
  </si>
  <si>
    <t xml:space="preserve">Novavax vakcīnu devām nepieciešamais finansējums 2021.gada 4.ceturksnim </t>
  </si>
  <si>
    <t>Cena (pamat-devas) (EUR)</t>
  </si>
  <si>
    <t>901 362</t>
  </si>
  <si>
    <t>672 014</t>
  </si>
  <si>
    <t>1 582 467</t>
  </si>
  <si>
    <t>Valneva vakcīnu devām nepieciešamais finansējums 2021.gada 2.pusgadam</t>
  </si>
  <si>
    <t>Vakcīnu devu skaits</t>
  </si>
  <si>
    <r>
      <t xml:space="preserve">Nepieciešamais finansējums, </t>
    </r>
    <r>
      <rPr>
        <b/>
        <i/>
        <sz val="10"/>
        <color rgb="FF000000"/>
        <rFont val="Times New Roman"/>
        <family val="1"/>
      </rPr>
      <t>euro</t>
    </r>
  </si>
  <si>
    <t>Pamatdevas</t>
  </si>
  <si>
    <t xml:space="preserve">16,00 </t>
  </si>
  <si>
    <t>126 212</t>
  </si>
  <si>
    <t>2 019 392</t>
  </si>
  <si>
    <t>Loģistika (pamatdevas)</t>
  </si>
  <si>
    <t>0,15191</t>
  </si>
  <si>
    <t>19 173</t>
  </si>
  <si>
    <t xml:space="preserve">11,23 </t>
  </si>
  <si>
    <t>1 417 361</t>
  </si>
  <si>
    <t>3 455 926</t>
  </si>
  <si>
    <t>no tiem, 2021.gadā 30% priekšapmaksas maksājumiem par pamatdevām</t>
  </si>
  <si>
    <t>605 818</t>
  </si>
  <si>
    <t>no tiem, 2022.gadā 70% maksājums pēc piegādes par pamatdevām, loģistikas un vakcīnu ievades izmaksām</t>
  </si>
  <si>
    <t>2 850 108</t>
  </si>
  <si>
    <t>Ražotājs/ Vakcīna</t>
  </si>
  <si>
    <t>2021.gada 2.pusgadā plānotais vakcīnu devu skaits</t>
  </si>
  <si>
    <t xml:space="preserve">Kopā papildu nepieciešamais finansējums 2021.gada 2.pusgadam </t>
  </si>
  <si>
    <t>AstraZeneca  (Vaxzevria)</t>
  </si>
  <si>
    <t>Johnson &amp; Johnson</t>
  </si>
  <si>
    <t>Pfizer/ BioNTech (Comirnaty)</t>
  </si>
  <si>
    <t>Moderna (Spikevax)</t>
  </si>
  <si>
    <t>Valneva</t>
  </si>
  <si>
    <t>Novavax</t>
  </si>
  <si>
    <t>59 841</t>
  </si>
  <si>
    <t>57 287 267</t>
  </si>
  <si>
    <t>4.Pielikums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</si>
  <si>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Pozīcijas</t>
  </si>
  <si>
    <t>1 vienības izmaksas euro</t>
  </si>
  <si>
    <t>Iestāžu skaits</t>
  </si>
  <si>
    <t>Dizaina materiālu izstrāde</t>
  </si>
  <si>
    <t>Materiālu drukas izmaksas (dažādos izmēros un materiālos)</t>
  </si>
  <si>
    <t>Uzstādīšana un demontāža</t>
  </si>
  <si>
    <t>Transportēšanas, sūtīšanas izmaksas</t>
  </si>
  <si>
    <t>Citi izdevumi (nepieciešamības gadījumā stendu nomas izmaksas un citi tehniskie izdevumi)</t>
  </si>
  <si>
    <t>58,57</t>
  </si>
  <si>
    <t>4 099,9</t>
  </si>
  <si>
    <t>KOPĀ:</t>
  </si>
  <si>
    <t>50 999,9</t>
  </si>
  <si>
    <t>5.Pielikums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</si>
  <si>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Medikaments</t>
  </si>
  <si>
    <t>Cena bez PVN*</t>
  </si>
  <si>
    <t xml:space="preserve">Flakonu skaits </t>
  </si>
  <si>
    <t>Nepieciešamais finansējums bez PVN</t>
  </si>
  <si>
    <t>Nepieciešamais finansējums ar PVN</t>
  </si>
  <si>
    <t>RoActemra</t>
  </si>
  <si>
    <t>(20mg/ml – 10ml)</t>
  </si>
  <si>
    <t>(20mg/ml – 4ml)</t>
  </si>
  <si>
    <t>Vakcinācijas centri Rīgā (kopā 25 brigādes)*</t>
  </si>
  <si>
    <t>Papildu vakcinācijas punkti (mēnesī)*</t>
  </si>
  <si>
    <t>Pašvaldību vakcinācijas centri (Madona, Bauska, Talsi, Liepāja, Jūrmala, Balvi, Aizkraukle, Valmiera)*</t>
  </si>
  <si>
    <t>*Papildu nepieciešama finansējuma sadalījums pa pasākumiem ir indikatīvs un var mainīties pēc faktiskajiem nepieciešamajiem izdevumiem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</si>
</sst>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vertAlign val="superscript"/>
      <sz val="11"/>
      <color theme="1"/>
      <name val="Calibri"/>
      <family val="2"/>
      <scheme val="minor"/>
    </font>
    <font>
      <b/>
      <sz val="11"/>
      <color theme="1"/>
      <name val="Times New Roman"/>
      <family val="1"/>
    </font>
    <font>
      <sz val="11"/>
      <color theme="1"/>
      <name val="Times New Roman"/>
      <family val="1"/>
    </font>
    <font>
      <b/>
      <sz val="12"/>
      <color theme="1"/>
      <name val="Times New Roman"/>
      <family val="1"/>
      <charset val="186"/>
    </font>
    <font>
      <b/>
      <sz val="12"/>
      <color theme="1"/>
      <name val="Calibri"/>
      <family val="2"/>
      <charset val="186"/>
      <scheme val="minor"/>
    </font>
    <font>
      <b/>
      <vertAlign val="superscript"/>
      <sz val="12"/>
      <color theme="1"/>
      <name val="Calibri"/>
      <family val="2"/>
      <scheme val="minor"/>
    </font>
    <font>
      <sz val="10"/>
      <name val="Arial"/>
      <family val="2"/>
    </font>
    <font>
      <b/>
      <sz val="12"/>
      <name val="Arial"/>
      <family val="2"/>
      <charset val="186"/>
    </font>
    <font>
      <b/>
      <sz val="10"/>
      <name val="Arial"/>
      <family val="2"/>
      <charset val="186"/>
    </font>
    <font>
      <sz val="10"/>
      <name val="Arial"/>
      <family val="2"/>
      <charset val="186"/>
    </font>
    <font>
      <b/>
      <sz val="10"/>
      <color rgb="FF000000"/>
      <name val="Times New Roman"/>
      <family val="1"/>
      <charset val="186"/>
    </font>
    <font>
      <sz val="10"/>
      <color rgb="FF000000"/>
      <name val="Times New Roman"/>
      <family val="1"/>
      <charset val="186"/>
    </font>
    <font>
      <b/>
      <sz val="12"/>
      <color rgb="FF000000"/>
      <name val="Times New Roman"/>
      <family val="1"/>
      <charset val="186"/>
    </font>
    <font>
      <b/>
      <sz val="10"/>
      <color rgb="FF000000"/>
      <name val="Times New Roman"/>
      <family val="1"/>
    </font>
    <font>
      <sz val="10"/>
      <color rgb="FF000000"/>
      <name val="Times New Roman"/>
      <family val="1"/>
    </font>
    <font>
      <sz val="12"/>
      <color rgb="FF000000"/>
      <name val="Times New Roman"/>
      <family val="1"/>
    </font>
    <font>
      <b/>
      <i/>
      <sz val="10"/>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0" fontId="12" fillId="0" borderId="0"/>
  </cellStyleXfs>
  <cellXfs count="97">
    <xf numFmtId="0" fontId="0" fillId="0" borderId="0" xfId="0"/>
    <xf numFmtId="0" fontId="1" fillId="0" borderId="0" xfId="0" applyFont="1" applyFill="1"/>
    <xf numFmtId="0" fontId="2" fillId="0" borderId="5" xfId="0" applyFont="1" applyBorder="1" applyAlignment="1">
      <alignment horizontal="justify" vertical="center" wrapText="1"/>
    </xf>
    <xf numFmtId="3" fontId="2" fillId="0" borderId="3" xfId="0" applyNumberFormat="1" applyFont="1" applyBorder="1" applyAlignment="1">
      <alignment horizontal="center" vertical="center" wrapText="1"/>
    </xf>
    <xf numFmtId="0" fontId="2" fillId="0" borderId="1" xfId="0" applyFont="1" applyBorder="1" applyAlignment="1">
      <alignment horizontal="justify" vertical="center" wrapText="1"/>
    </xf>
    <xf numFmtId="3" fontId="2"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6" xfId="0" applyFont="1" applyFill="1" applyBorder="1" applyAlignment="1">
      <alignment horizontal="center"/>
    </xf>
    <xf numFmtId="0" fontId="3" fillId="2" borderId="1" xfId="0" applyFont="1" applyFill="1" applyBorder="1" applyAlignment="1">
      <alignment horizontal="right" vertical="center" wrapText="1"/>
    </xf>
    <xf numFmtId="3" fontId="3" fillId="2" borderId="2"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right" wrapText="1"/>
    </xf>
    <xf numFmtId="0" fontId="13" fillId="0" borderId="0" xfId="1" applyFont="1" applyAlignment="1">
      <alignment horizontal="center"/>
    </xf>
    <xf numFmtId="0" fontId="12" fillId="0" borderId="0" xfId="1"/>
    <xf numFmtId="0" fontId="12" fillId="0" borderId="0" xfId="1" applyAlignment="1">
      <alignment wrapText="1"/>
    </xf>
    <xf numFmtId="0" fontId="14" fillId="0" borderId="0" xfId="1" applyFont="1"/>
    <xf numFmtId="0" fontId="12" fillId="2" borderId="8" xfId="1" applyFill="1" applyBorder="1" applyAlignment="1">
      <alignment horizontal="center" wrapText="1"/>
    </xf>
    <xf numFmtId="0" fontId="14" fillId="2" borderId="8" xfId="1" applyFont="1" applyFill="1" applyBorder="1" applyAlignment="1">
      <alignment horizontal="center" vertical="center" wrapText="1"/>
    </xf>
    <xf numFmtId="0" fontId="12" fillId="0" borderId="0" xfId="1" applyAlignment="1">
      <alignment horizontal="center" wrapText="1"/>
    </xf>
    <xf numFmtId="0" fontId="15" fillId="0" borderId="8" xfId="1" applyFont="1" applyBorder="1" applyAlignment="1">
      <alignment horizontal="left" wrapText="1"/>
    </xf>
    <xf numFmtId="0" fontId="15" fillId="0" borderId="8" xfId="1" applyFont="1" applyBorder="1" applyAlignment="1">
      <alignment horizontal="center" vertical="center" wrapText="1"/>
    </xf>
    <xf numFmtId="3" fontId="15" fillId="0" borderId="8" xfId="1" applyNumberFormat="1" applyFont="1" applyBorder="1" applyAlignment="1">
      <alignment horizontal="center" vertical="center" wrapText="1"/>
    </xf>
    <xf numFmtId="3" fontId="12" fillId="0" borderId="8" xfId="1" applyNumberFormat="1" applyBorder="1" applyAlignment="1">
      <alignment horizontal="center" vertical="center"/>
    </xf>
    <xf numFmtId="0" fontId="15" fillId="0" borderId="8" xfId="1" applyFont="1" applyBorder="1" applyAlignment="1">
      <alignment wrapText="1"/>
    </xf>
    <xf numFmtId="0" fontId="12" fillId="0" borderId="8" xfId="1" applyBorder="1" applyAlignment="1">
      <alignment horizontal="center"/>
    </xf>
    <xf numFmtId="3" fontId="12" fillId="0" borderId="8" xfId="1" applyNumberFormat="1" applyBorder="1" applyAlignment="1">
      <alignment horizontal="center"/>
    </xf>
    <xf numFmtId="0" fontId="12" fillId="0" borderId="8" xfId="1" applyBorder="1" applyAlignment="1">
      <alignment horizontal="center" vertical="center"/>
    </xf>
    <xf numFmtId="0" fontId="14" fillId="2" borderId="8" xfId="1" applyFont="1" applyFill="1" applyBorder="1" applyAlignment="1">
      <alignment horizontal="right" wrapText="1"/>
    </xf>
    <xf numFmtId="3" fontId="14" fillId="2" borderId="8" xfId="1" applyNumberFormat="1" applyFont="1" applyFill="1" applyBorder="1" applyAlignment="1">
      <alignment horizontal="center" vertical="center"/>
    </xf>
    <xf numFmtId="0" fontId="15" fillId="0" borderId="0" xfId="1" applyFont="1" applyAlignment="1">
      <alignment wrapText="1"/>
    </xf>
    <xf numFmtId="0" fontId="13" fillId="0" borderId="0" xfId="1" applyFont="1" applyAlignment="1">
      <alignment horizontal="center" vertical="center"/>
    </xf>
    <xf numFmtId="0" fontId="13" fillId="0" borderId="9" xfId="1" applyFont="1" applyBorder="1" applyAlignment="1">
      <alignment horizontal="center" vertical="center"/>
    </xf>
    <xf numFmtId="0" fontId="16" fillId="2" borderId="8" xfId="1" applyFont="1" applyFill="1" applyBorder="1" applyAlignment="1">
      <alignment horizontal="center" vertical="center" wrapText="1"/>
    </xf>
    <xf numFmtId="0" fontId="17" fillId="0" borderId="8" xfId="1" applyFont="1" applyBorder="1" applyAlignment="1">
      <alignment horizontal="left" vertical="center" wrapText="1"/>
    </xf>
    <xf numFmtId="0" fontId="17" fillId="0" borderId="8" xfId="1" applyFont="1" applyBorder="1" applyAlignment="1">
      <alignment horizontal="center" vertical="center" wrapText="1"/>
    </xf>
    <xf numFmtId="3" fontId="17" fillId="0" borderId="8" xfId="1" applyNumberFormat="1" applyFont="1" applyBorder="1" applyAlignment="1">
      <alignment horizontal="center" vertical="center" wrapText="1"/>
    </xf>
    <xf numFmtId="0" fontId="17" fillId="0" borderId="8" xfId="1" applyFont="1" applyBorder="1" applyAlignment="1">
      <alignment horizontal="justify" vertical="center" wrapText="1"/>
    </xf>
    <xf numFmtId="1" fontId="17" fillId="0" borderId="8" xfId="1" applyNumberFormat="1" applyFont="1" applyBorder="1" applyAlignment="1">
      <alignment horizontal="center" vertical="center" wrapText="1"/>
    </xf>
    <xf numFmtId="0" fontId="12" fillId="2" borderId="0" xfId="1" applyFill="1"/>
    <xf numFmtId="0" fontId="16" fillId="2" borderId="10" xfId="1" applyFont="1" applyFill="1" applyBorder="1" applyAlignment="1">
      <alignment horizontal="right" vertical="center" wrapText="1"/>
    </xf>
    <xf numFmtId="0" fontId="16" fillId="2" borderId="11" xfId="1" applyFont="1" applyFill="1" applyBorder="1" applyAlignment="1">
      <alignment horizontal="right" vertical="center" wrapText="1"/>
    </xf>
    <xf numFmtId="0" fontId="16" fillId="2" borderId="12" xfId="1" applyFont="1" applyFill="1" applyBorder="1" applyAlignment="1">
      <alignment horizontal="right" vertical="center" wrapText="1"/>
    </xf>
    <xf numFmtId="3" fontId="16" fillId="2" borderId="8" xfId="1" applyNumberFormat="1" applyFont="1" applyFill="1" applyBorder="1" applyAlignment="1">
      <alignment horizontal="center" vertical="center" wrapText="1"/>
    </xf>
    <xf numFmtId="0" fontId="17" fillId="0" borderId="0" xfId="1" applyFont="1" applyAlignment="1">
      <alignment horizontal="justify" vertical="center" wrapText="1"/>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6" fillId="0" borderId="0" xfId="1" applyFont="1" applyAlignment="1">
      <alignment horizontal="center" vertical="center" wrapText="1"/>
    </xf>
    <xf numFmtId="0" fontId="16" fillId="0" borderId="8" xfId="1" applyFont="1" applyBorder="1" applyAlignment="1">
      <alignment horizontal="center" vertical="center" wrapText="1"/>
    </xf>
    <xf numFmtId="0" fontId="16" fillId="0" borderId="13" xfId="1" applyFont="1" applyBorder="1" applyAlignment="1">
      <alignment horizontal="right" vertical="center" wrapText="1"/>
    </xf>
    <xf numFmtId="3" fontId="16" fillId="0" borderId="13" xfId="1" applyNumberFormat="1" applyFont="1" applyBorder="1" applyAlignment="1">
      <alignment horizontal="center" vertical="center" wrapText="1"/>
    </xf>
    <xf numFmtId="3" fontId="14" fillId="0" borderId="0" xfId="1" applyNumberFormat="1" applyFont="1" applyAlignment="1">
      <alignment horizontal="center"/>
    </xf>
    <xf numFmtId="0" fontId="12" fillId="0" borderId="0" xfId="1" applyAlignment="1">
      <alignment horizontal="right" wrapText="1"/>
    </xf>
    <xf numFmtId="0" fontId="7" fillId="0" borderId="0" xfId="0" applyFont="1" applyAlignment="1">
      <alignment horizontal="center" vertical="center"/>
    </xf>
    <xf numFmtId="0" fontId="8" fillId="0" borderId="0" xfId="0" applyFont="1" applyAlignment="1">
      <alignment horizontal="right" vertical="center"/>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0" fillId="0" borderId="7" xfId="0" applyFont="1" applyBorder="1" applyAlignment="1">
      <alignment horizontal="justify" vertical="center" wrapText="1"/>
    </xf>
    <xf numFmtId="0" fontId="20" fillId="0" borderId="16" xfId="0" applyFont="1" applyBorder="1" applyAlignment="1">
      <alignment horizontal="justify" vertical="center" wrapText="1"/>
    </xf>
    <xf numFmtId="3" fontId="20" fillId="0" borderId="16"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5" fillId="0" borderId="0" xfId="0" applyFont="1" applyAlignment="1">
      <alignment horizontal="justify" vertical="center" wrapText="1"/>
    </xf>
    <xf numFmtId="0" fontId="5" fillId="0" borderId="17" xfId="0" applyFont="1" applyBorder="1" applyAlignment="1">
      <alignment horizontal="justify"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8" fillId="0" borderId="0" xfId="0" applyFont="1" applyAlignment="1">
      <alignment horizontal="right" vertical="center" indent="4"/>
    </xf>
    <xf numFmtId="0" fontId="4" fillId="0" borderId="16" xfId="0" applyFont="1" applyBorder="1" applyAlignment="1">
      <alignment horizontal="center" vertical="center" wrapText="1"/>
    </xf>
    <xf numFmtId="0" fontId="20" fillId="0" borderId="7" xfId="0" applyFont="1" applyBorder="1" applyAlignment="1">
      <alignment horizontal="center" vertical="center" wrapText="1"/>
    </xf>
    <xf numFmtId="0" fontId="5" fillId="0" borderId="0" xfId="0" applyFont="1" applyAlignment="1">
      <alignment horizontal="center" vertical="center" wrapText="1"/>
    </xf>
    <xf numFmtId="0" fontId="19" fillId="0" borderId="7" xfId="0" applyFont="1" applyBorder="1" applyAlignment="1">
      <alignment horizontal="center" vertical="center" wrapText="1"/>
    </xf>
    <xf numFmtId="0" fontId="21" fillId="0" borderId="0" xfId="0" applyFont="1" applyAlignment="1">
      <alignment horizontal="justify" vertical="center"/>
    </xf>
    <xf numFmtId="0" fontId="5" fillId="0" borderId="0" xfId="0" applyFont="1" applyAlignment="1">
      <alignment horizontal="right" vertical="center" indent="4"/>
    </xf>
    <xf numFmtId="0" fontId="5" fillId="0" borderId="17"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Border="1" applyAlignment="1">
      <alignment horizontal="justify" vertical="center" wrapText="1"/>
    </xf>
    <xf numFmtId="0" fontId="19" fillId="0" borderId="0" xfId="0" applyFont="1" applyBorder="1" applyAlignment="1">
      <alignment horizontal="center" vertical="center" wrapText="1"/>
    </xf>
    <xf numFmtId="0" fontId="0" fillId="0" borderId="3" xfId="0" applyFill="1" applyBorder="1"/>
    <xf numFmtId="0" fontId="5" fillId="0" borderId="0" xfId="0" applyFont="1" applyAlignment="1">
      <alignment horizontal="left" vertical="center" indent="4"/>
    </xf>
    <xf numFmtId="0" fontId="7" fillId="0" borderId="0" xfId="0" applyFont="1" applyAlignment="1">
      <alignment horizontal="justify" vertical="center"/>
    </xf>
    <xf numFmtId="0" fontId="5" fillId="0" borderId="1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4" xfId="0" applyFont="1" applyBorder="1" applyAlignment="1">
      <alignment horizontal="center" vertical="center" wrapText="1"/>
    </xf>
    <xf numFmtId="0" fontId="20" fillId="0" borderId="7" xfId="0" applyFont="1" applyBorder="1" applyAlignment="1">
      <alignment vertical="center" wrapText="1"/>
    </xf>
    <xf numFmtId="0" fontId="20" fillId="0" borderId="16" xfId="0" applyFont="1" applyBorder="1" applyAlignment="1">
      <alignment horizontal="center" vertical="center"/>
    </xf>
    <xf numFmtId="3" fontId="20" fillId="0" borderId="16" xfId="0" applyNumberFormat="1" applyFont="1" applyBorder="1" applyAlignment="1">
      <alignment horizontal="center" vertical="center"/>
    </xf>
    <xf numFmtId="0" fontId="19" fillId="0" borderId="7" xfId="0" applyFont="1" applyBorder="1" applyAlignment="1">
      <alignment horizontal="right" vertical="center" wrapText="1"/>
    </xf>
    <xf numFmtId="0" fontId="19" fillId="0" borderId="16" xfId="0" applyFont="1" applyBorder="1" applyAlignment="1">
      <alignment horizontal="right" vertical="center"/>
    </xf>
    <xf numFmtId="0" fontId="19" fillId="0" borderId="16" xfId="0" applyFont="1" applyBorder="1" applyAlignment="1">
      <alignment horizontal="center" vertical="center"/>
    </xf>
    <xf numFmtId="0" fontId="20" fillId="0" borderId="3"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18"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3" fontId="20" fillId="0" borderId="6" xfId="0" applyNumberFormat="1" applyFont="1" applyBorder="1" applyAlignment="1">
      <alignment horizontal="justify" vertical="center" wrapText="1"/>
    </xf>
    <xf numFmtId="3" fontId="20" fillId="0" borderId="7" xfId="0" applyNumberFormat="1" applyFont="1" applyBorder="1" applyAlignment="1">
      <alignment horizontal="justify" vertical="center" wrapText="1"/>
    </xf>
    <xf numFmtId="0" fontId="12" fillId="0" borderId="0" xfId="1" applyAlignment="1">
      <alignment horizontal="left"/>
    </xf>
    <xf numFmtId="0" fontId="12" fillId="0" borderId="0" xfId="1" applyAlignment="1">
      <alignment horizontal="left" wrapText="1"/>
    </xf>
  </cellXfs>
  <cellStyles count="2">
    <cellStyle name="Normal" xfId="0" builtinId="0"/>
    <cellStyle name="Normal 2" xfId="1" xr:uid="{A1D243EA-260C-4B77-B2B3-C4F607037B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250F-18C9-4FEA-97BB-50EE811C9E4B}">
  <dimension ref="B1:G12"/>
  <sheetViews>
    <sheetView workbookViewId="0">
      <selection activeCell="D1" sqref="D1:G1"/>
    </sheetView>
  </sheetViews>
  <sheetFormatPr defaultRowHeight="15" x14ac:dyDescent="0.25"/>
  <cols>
    <col min="2" max="2" width="28.5703125" customWidth="1"/>
    <col min="3" max="3" width="48.42578125" customWidth="1"/>
    <col min="7" max="7" width="45.85546875" customWidth="1"/>
  </cols>
  <sheetData>
    <row r="1" spans="2:7" ht="222" customHeight="1" x14ac:dyDescent="0.25">
      <c r="C1" s="10"/>
      <c r="D1" s="11" t="s">
        <v>9</v>
      </c>
      <c r="E1" s="11"/>
      <c r="F1" s="11"/>
      <c r="G1" s="11"/>
    </row>
    <row r="2" spans="2:7" ht="15.75" thickBot="1" x14ac:dyDescent="0.3"/>
    <row r="3" spans="2:7" ht="18.75" thickBot="1" x14ac:dyDescent="0.3">
      <c r="B3" s="6" t="s">
        <v>0</v>
      </c>
      <c r="C3" s="7" t="s">
        <v>8</v>
      </c>
    </row>
    <row r="4" spans="2:7" ht="16.5" thickBot="1" x14ac:dyDescent="0.3">
      <c r="B4" s="2" t="s">
        <v>1</v>
      </c>
      <c r="C4" s="3">
        <v>23709</v>
      </c>
    </row>
    <row r="5" spans="2:7" ht="48" thickBot="1" x14ac:dyDescent="0.3">
      <c r="B5" s="4" t="s">
        <v>2</v>
      </c>
      <c r="C5" s="5">
        <v>8000</v>
      </c>
    </row>
    <row r="6" spans="2:7" ht="16.5" thickBot="1" x14ac:dyDescent="0.3">
      <c r="B6" s="4" t="s">
        <v>3</v>
      </c>
      <c r="C6" s="5">
        <v>16530</v>
      </c>
    </row>
    <row r="7" spans="2:7" ht="16.5" thickBot="1" x14ac:dyDescent="0.3">
      <c r="B7" s="4" t="s">
        <v>4</v>
      </c>
      <c r="C7" s="5">
        <v>17630</v>
      </c>
    </row>
    <row r="8" spans="2:7" ht="32.25" thickBot="1" x14ac:dyDescent="0.3">
      <c r="B8" s="4" t="s">
        <v>5</v>
      </c>
      <c r="C8" s="5">
        <v>11202</v>
      </c>
    </row>
    <row r="9" spans="2:7" ht="16.5" thickBot="1" x14ac:dyDescent="0.3">
      <c r="B9" s="8" t="s">
        <v>6</v>
      </c>
      <c r="C9" s="9">
        <v>77071</v>
      </c>
    </row>
    <row r="12" spans="2:7" ht="17.25" x14ac:dyDescent="0.25">
      <c r="B12" s="1" t="s">
        <v>7</v>
      </c>
    </row>
  </sheetData>
  <mergeCells count="1">
    <mergeCell ref="D1:G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CACDD-FFA4-4423-BA2E-EFADED664D06}">
  <dimension ref="B1:O41"/>
  <sheetViews>
    <sheetView workbookViewId="0">
      <selection activeCell="B38" sqref="B38"/>
    </sheetView>
  </sheetViews>
  <sheetFormatPr defaultRowHeight="12.75" x14ac:dyDescent="0.2"/>
  <cols>
    <col min="1" max="1" width="9.140625" style="13"/>
    <col min="2" max="2" width="29.7109375" style="14" customWidth="1"/>
    <col min="3" max="3" width="11.140625" style="13" customWidth="1"/>
    <col min="4" max="4" width="16.42578125" style="13" customWidth="1"/>
    <col min="5" max="5" width="18.140625" style="13" customWidth="1"/>
    <col min="6" max="257" width="9.140625" style="13"/>
    <col min="258" max="258" width="29.7109375" style="13" customWidth="1"/>
    <col min="259" max="259" width="11.140625" style="13" customWidth="1"/>
    <col min="260" max="260" width="16.42578125" style="13" customWidth="1"/>
    <col min="261" max="261" width="18.140625" style="13" customWidth="1"/>
    <col min="262" max="513" width="9.140625" style="13"/>
    <col min="514" max="514" width="29.7109375" style="13" customWidth="1"/>
    <col min="515" max="515" width="11.140625" style="13" customWidth="1"/>
    <col min="516" max="516" width="16.42578125" style="13" customWidth="1"/>
    <col min="517" max="517" width="18.140625" style="13" customWidth="1"/>
    <col min="518" max="769" width="9.140625" style="13"/>
    <col min="770" max="770" width="29.7109375" style="13" customWidth="1"/>
    <col min="771" max="771" width="11.140625" style="13" customWidth="1"/>
    <col min="772" max="772" width="16.42578125" style="13" customWidth="1"/>
    <col min="773" max="773" width="18.140625" style="13" customWidth="1"/>
    <col min="774" max="1025" width="9.140625" style="13"/>
    <col min="1026" max="1026" width="29.7109375" style="13" customWidth="1"/>
    <col min="1027" max="1027" width="11.140625" style="13" customWidth="1"/>
    <col min="1028" max="1028" width="16.42578125" style="13" customWidth="1"/>
    <col min="1029" max="1029" width="18.140625" style="13" customWidth="1"/>
    <col min="1030" max="1281" width="9.140625" style="13"/>
    <col min="1282" max="1282" width="29.7109375" style="13" customWidth="1"/>
    <col min="1283" max="1283" width="11.140625" style="13" customWidth="1"/>
    <col min="1284" max="1284" width="16.42578125" style="13" customWidth="1"/>
    <col min="1285" max="1285" width="18.140625" style="13" customWidth="1"/>
    <col min="1286" max="1537" width="9.140625" style="13"/>
    <col min="1538" max="1538" width="29.7109375" style="13" customWidth="1"/>
    <col min="1539" max="1539" width="11.140625" style="13" customWidth="1"/>
    <col min="1540" max="1540" width="16.42578125" style="13" customWidth="1"/>
    <col min="1541" max="1541" width="18.140625" style="13" customWidth="1"/>
    <col min="1542" max="1793" width="9.140625" style="13"/>
    <col min="1794" max="1794" width="29.7109375" style="13" customWidth="1"/>
    <col min="1795" max="1795" width="11.140625" style="13" customWidth="1"/>
    <col min="1796" max="1796" width="16.42578125" style="13" customWidth="1"/>
    <col min="1797" max="1797" width="18.140625" style="13" customWidth="1"/>
    <col min="1798" max="2049" width="9.140625" style="13"/>
    <col min="2050" max="2050" width="29.7109375" style="13" customWidth="1"/>
    <col min="2051" max="2051" width="11.140625" style="13" customWidth="1"/>
    <col min="2052" max="2052" width="16.42578125" style="13" customWidth="1"/>
    <col min="2053" max="2053" width="18.140625" style="13" customWidth="1"/>
    <col min="2054" max="2305" width="9.140625" style="13"/>
    <col min="2306" max="2306" width="29.7109375" style="13" customWidth="1"/>
    <col min="2307" max="2307" width="11.140625" style="13" customWidth="1"/>
    <col min="2308" max="2308" width="16.42578125" style="13" customWidth="1"/>
    <col min="2309" max="2309" width="18.140625" style="13" customWidth="1"/>
    <col min="2310" max="2561" width="9.140625" style="13"/>
    <col min="2562" max="2562" width="29.7109375" style="13" customWidth="1"/>
    <col min="2563" max="2563" width="11.140625" style="13" customWidth="1"/>
    <col min="2564" max="2564" width="16.42578125" style="13" customWidth="1"/>
    <col min="2565" max="2565" width="18.140625" style="13" customWidth="1"/>
    <col min="2566" max="2817" width="9.140625" style="13"/>
    <col min="2818" max="2818" width="29.7109375" style="13" customWidth="1"/>
    <col min="2819" max="2819" width="11.140625" style="13" customWidth="1"/>
    <col min="2820" max="2820" width="16.42578125" style="13" customWidth="1"/>
    <col min="2821" max="2821" width="18.140625" style="13" customWidth="1"/>
    <col min="2822" max="3073" width="9.140625" style="13"/>
    <col min="3074" max="3074" width="29.7109375" style="13" customWidth="1"/>
    <col min="3075" max="3075" width="11.140625" style="13" customWidth="1"/>
    <col min="3076" max="3076" width="16.42578125" style="13" customWidth="1"/>
    <col min="3077" max="3077" width="18.140625" style="13" customWidth="1"/>
    <col min="3078" max="3329" width="9.140625" style="13"/>
    <col min="3330" max="3330" width="29.7109375" style="13" customWidth="1"/>
    <col min="3331" max="3331" width="11.140625" style="13" customWidth="1"/>
    <col min="3332" max="3332" width="16.42578125" style="13" customWidth="1"/>
    <col min="3333" max="3333" width="18.140625" style="13" customWidth="1"/>
    <col min="3334" max="3585" width="9.140625" style="13"/>
    <col min="3586" max="3586" width="29.7109375" style="13" customWidth="1"/>
    <col min="3587" max="3587" width="11.140625" style="13" customWidth="1"/>
    <col min="3588" max="3588" width="16.42578125" style="13" customWidth="1"/>
    <col min="3589" max="3589" width="18.140625" style="13" customWidth="1"/>
    <col min="3590" max="3841" width="9.140625" style="13"/>
    <col min="3842" max="3842" width="29.7109375" style="13" customWidth="1"/>
    <col min="3843" max="3843" width="11.140625" style="13" customWidth="1"/>
    <col min="3844" max="3844" width="16.42578125" style="13" customWidth="1"/>
    <col min="3845" max="3845" width="18.140625" style="13" customWidth="1"/>
    <col min="3846" max="4097" width="9.140625" style="13"/>
    <col min="4098" max="4098" width="29.7109375" style="13" customWidth="1"/>
    <col min="4099" max="4099" width="11.140625" style="13" customWidth="1"/>
    <col min="4100" max="4100" width="16.42578125" style="13" customWidth="1"/>
    <col min="4101" max="4101" width="18.140625" style="13" customWidth="1"/>
    <col min="4102" max="4353" width="9.140625" style="13"/>
    <col min="4354" max="4354" width="29.7109375" style="13" customWidth="1"/>
    <col min="4355" max="4355" width="11.140625" style="13" customWidth="1"/>
    <col min="4356" max="4356" width="16.42578125" style="13" customWidth="1"/>
    <col min="4357" max="4357" width="18.140625" style="13" customWidth="1"/>
    <col min="4358" max="4609" width="9.140625" style="13"/>
    <col min="4610" max="4610" width="29.7109375" style="13" customWidth="1"/>
    <col min="4611" max="4611" width="11.140625" style="13" customWidth="1"/>
    <col min="4612" max="4612" width="16.42578125" style="13" customWidth="1"/>
    <col min="4613" max="4613" width="18.140625" style="13" customWidth="1"/>
    <col min="4614" max="4865" width="9.140625" style="13"/>
    <col min="4866" max="4866" width="29.7109375" style="13" customWidth="1"/>
    <col min="4867" max="4867" width="11.140625" style="13" customWidth="1"/>
    <col min="4868" max="4868" width="16.42578125" style="13" customWidth="1"/>
    <col min="4869" max="4869" width="18.140625" style="13" customWidth="1"/>
    <col min="4870" max="5121" width="9.140625" style="13"/>
    <col min="5122" max="5122" width="29.7109375" style="13" customWidth="1"/>
    <col min="5123" max="5123" width="11.140625" style="13" customWidth="1"/>
    <col min="5124" max="5124" width="16.42578125" style="13" customWidth="1"/>
    <col min="5125" max="5125" width="18.140625" style="13" customWidth="1"/>
    <col min="5126" max="5377" width="9.140625" style="13"/>
    <col min="5378" max="5378" width="29.7109375" style="13" customWidth="1"/>
    <col min="5379" max="5379" width="11.140625" style="13" customWidth="1"/>
    <col min="5380" max="5380" width="16.42578125" style="13" customWidth="1"/>
    <col min="5381" max="5381" width="18.140625" style="13" customWidth="1"/>
    <col min="5382" max="5633" width="9.140625" style="13"/>
    <col min="5634" max="5634" width="29.7109375" style="13" customWidth="1"/>
    <col min="5635" max="5635" width="11.140625" style="13" customWidth="1"/>
    <col min="5636" max="5636" width="16.42578125" style="13" customWidth="1"/>
    <col min="5637" max="5637" width="18.140625" style="13" customWidth="1"/>
    <col min="5638" max="5889" width="9.140625" style="13"/>
    <col min="5890" max="5890" width="29.7109375" style="13" customWidth="1"/>
    <col min="5891" max="5891" width="11.140625" style="13" customWidth="1"/>
    <col min="5892" max="5892" width="16.42578125" style="13" customWidth="1"/>
    <col min="5893" max="5893" width="18.140625" style="13" customWidth="1"/>
    <col min="5894" max="6145" width="9.140625" style="13"/>
    <col min="6146" max="6146" width="29.7109375" style="13" customWidth="1"/>
    <col min="6147" max="6147" width="11.140625" style="13" customWidth="1"/>
    <col min="6148" max="6148" width="16.42578125" style="13" customWidth="1"/>
    <col min="6149" max="6149" width="18.140625" style="13" customWidth="1"/>
    <col min="6150" max="6401" width="9.140625" style="13"/>
    <col min="6402" max="6402" width="29.7109375" style="13" customWidth="1"/>
    <col min="6403" max="6403" width="11.140625" style="13" customWidth="1"/>
    <col min="6404" max="6404" width="16.42578125" style="13" customWidth="1"/>
    <col min="6405" max="6405" width="18.140625" style="13" customWidth="1"/>
    <col min="6406" max="6657" width="9.140625" style="13"/>
    <col min="6658" max="6658" width="29.7109375" style="13" customWidth="1"/>
    <col min="6659" max="6659" width="11.140625" style="13" customWidth="1"/>
    <col min="6660" max="6660" width="16.42578125" style="13" customWidth="1"/>
    <col min="6661" max="6661" width="18.140625" style="13" customWidth="1"/>
    <col min="6662" max="6913" width="9.140625" style="13"/>
    <col min="6914" max="6914" width="29.7109375" style="13" customWidth="1"/>
    <col min="6915" max="6915" width="11.140625" style="13" customWidth="1"/>
    <col min="6916" max="6916" width="16.42578125" style="13" customWidth="1"/>
    <col min="6917" max="6917" width="18.140625" style="13" customWidth="1"/>
    <col min="6918" max="7169" width="9.140625" style="13"/>
    <col min="7170" max="7170" width="29.7109375" style="13" customWidth="1"/>
    <col min="7171" max="7171" width="11.140625" style="13" customWidth="1"/>
    <col min="7172" max="7172" width="16.42578125" style="13" customWidth="1"/>
    <col min="7173" max="7173" width="18.140625" style="13" customWidth="1"/>
    <col min="7174" max="7425" width="9.140625" style="13"/>
    <col min="7426" max="7426" width="29.7109375" style="13" customWidth="1"/>
    <col min="7427" max="7427" width="11.140625" style="13" customWidth="1"/>
    <col min="7428" max="7428" width="16.42578125" style="13" customWidth="1"/>
    <col min="7429" max="7429" width="18.140625" style="13" customWidth="1"/>
    <col min="7430" max="7681" width="9.140625" style="13"/>
    <col min="7682" max="7682" width="29.7109375" style="13" customWidth="1"/>
    <col min="7683" max="7683" width="11.140625" style="13" customWidth="1"/>
    <col min="7684" max="7684" width="16.42578125" style="13" customWidth="1"/>
    <col min="7685" max="7685" width="18.140625" style="13" customWidth="1"/>
    <col min="7686" max="7937" width="9.140625" style="13"/>
    <col min="7938" max="7938" width="29.7109375" style="13" customWidth="1"/>
    <col min="7939" max="7939" width="11.140625" style="13" customWidth="1"/>
    <col min="7940" max="7940" width="16.42578125" style="13" customWidth="1"/>
    <col min="7941" max="7941" width="18.140625" style="13" customWidth="1"/>
    <col min="7942" max="8193" width="9.140625" style="13"/>
    <col min="8194" max="8194" width="29.7109375" style="13" customWidth="1"/>
    <col min="8195" max="8195" width="11.140625" style="13" customWidth="1"/>
    <col min="8196" max="8196" width="16.42578125" style="13" customWidth="1"/>
    <col min="8197" max="8197" width="18.140625" style="13" customWidth="1"/>
    <col min="8198" max="8449" width="9.140625" style="13"/>
    <col min="8450" max="8450" width="29.7109375" style="13" customWidth="1"/>
    <col min="8451" max="8451" width="11.140625" style="13" customWidth="1"/>
    <col min="8452" max="8452" width="16.42578125" style="13" customWidth="1"/>
    <col min="8453" max="8453" width="18.140625" style="13" customWidth="1"/>
    <col min="8454" max="8705" width="9.140625" style="13"/>
    <col min="8706" max="8706" width="29.7109375" style="13" customWidth="1"/>
    <col min="8707" max="8707" width="11.140625" style="13" customWidth="1"/>
    <col min="8708" max="8708" width="16.42578125" style="13" customWidth="1"/>
    <col min="8709" max="8709" width="18.140625" style="13" customWidth="1"/>
    <col min="8710" max="8961" width="9.140625" style="13"/>
    <col min="8962" max="8962" width="29.7109375" style="13" customWidth="1"/>
    <col min="8963" max="8963" width="11.140625" style="13" customWidth="1"/>
    <col min="8964" max="8964" width="16.42578125" style="13" customWidth="1"/>
    <col min="8965" max="8965" width="18.140625" style="13" customWidth="1"/>
    <col min="8966" max="9217" width="9.140625" style="13"/>
    <col min="9218" max="9218" width="29.7109375" style="13" customWidth="1"/>
    <col min="9219" max="9219" width="11.140625" style="13" customWidth="1"/>
    <col min="9220" max="9220" width="16.42578125" style="13" customWidth="1"/>
    <col min="9221" max="9221" width="18.140625" style="13" customWidth="1"/>
    <col min="9222" max="9473" width="9.140625" style="13"/>
    <col min="9474" max="9474" width="29.7109375" style="13" customWidth="1"/>
    <col min="9475" max="9475" width="11.140625" style="13" customWidth="1"/>
    <col min="9476" max="9476" width="16.42578125" style="13" customWidth="1"/>
    <col min="9477" max="9477" width="18.140625" style="13" customWidth="1"/>
    <col min="9478" max="9729" width="9.140625" style="13"/>
    <col min="9730" max="9730" width="29.7109375" style="13" customWidth="1"/>
    <col min="9731" max="9731" width="11.140625" style="13" customWidth="1"/>
    <col min="9732" max="9732" width="16.42578125" style="13" customWidth="1"/>
    <col min="9733" max="9733" width="18.140625" style="13" customWidth="1"/>
    <col min="9734" max="9985" width="9.140625" style="13"/>
    <col min="9986" max="9986" width="29.7109375" style="13" customWidth="1"/>
    <col min="9987" max="9987" width="11.140625" style="13" customWidth="1"/>
    <col min="9988" max="9988" width="16.42578125" style="13" customWidth="1"/>
    <col min="9989" max="9989" width="18.140625" style="13" customWidth="1"/>
    <col min="9990" max="10241" width="9.140625" style="13"/>
    <col min="10242" max="10242" width="29.7109375" style="13" customWidth="1"/>
    <col min="10243" max="10243" width="11.140625" style="13" customWidth="1"/>
    <col min="10244" max="10244" width="16.42578125" style="13" customWidth="1"/>
    <col min="10245" max="10245" width="18.140625" style="13" customWidth="1"/>
    <col min="10246" max="10497" width="9.140625" style="13"/>
    <col min="10498" max="10498" width="29.7109375" style="13" customWidth="1"/>
    <col min="10499" max="10499" width="11.140625" style="13" customWidth="1"/>
    <col min="10500" max="10500" width="16.42578125" style="13" customWidth="1"/>
    <col min="10501" max="10501" width="18.140625" style="13" customWidth="1"/>
    <col min="10502" max="10753" width="9.140625" style="13"/>
    <col min="10754" max="10754" width="29.7109375" style="13" customWidth="1"/>
    <col min="10755" max="10755" width="11.140625" style="13" customWidth="1"/>
    <col min="10756" max="10756" width="16.42578125" style="13" customWidth="1"/>
    <col min="10757" max="10757" width="18.140625" style="13" customWidth="1"/>
    <col min="10758" max="11009" width="9.140625" style="13"/>
    <col min="11010" max="11010" width="29.7109375" style="13" customWidth="1"/>
    <col min="11011" max="11011" width="11.140625" style="13" customWidth="1"/>
    <col min="11012" max="11012" width="16.42578125" style="13" customWidth="1"/>
    <col min="11013" max="11013" width="18.140625" style="13" customWidth="1"/>
    <col min="11014" max="11265" width="9.140625" style="13"/>
    <col min="11266" max="11266" width="29.7109375" style="13" customWidth="1"/>
    <col min="11267" max="11267" width="11.140625" style="13" customWidth="1"/>
    <col min="11268" max="11268" width="16.42578125" style="13" customWidth="1"/>
    <col min="11269" max="11269" width="18.140625" style="13" customWidth="1"/>
    <col min="11270" max="11521" width="9.140625" style="13"/>
    <col min="11522" max="11522" width="29.7109375" style="13" customWidth="1"/>
    <col min="11523" max="11523" width="11.140625" style="13" customWidth="1"/>
    <col min="11524" max="11524" width="16.42578125" style="13" customWidth="1"/>
    <col min="11525" max="11525" width="18.140625" style="13" customWidth="1"/>
    <col min="11526" max="11777" width="9.140625" style="13"/>
    <col min="11778" max="11778" width="29.7109375" style="13" customWidth="1"/>
    <col min="11779" max="11779" width="11.140625" style="13" customWidth="1"/>
    <col min="11780" max="11780" width="16.42578125" style="13" customWidth="1"/>
    <col min="11781" max="11781" width="18.140625" style="13" customWidth="1"/>
    <col min="11782" max="12033" width="9.140625" style="13"/>
    <col min="12034" max="12034" width="29.7109375" style="13" customWidth="1"/>
    <col min="12035" max="12035" width="11.140625" style="13" customWidth="1"/>
    <col min="12036" max="12036" width="16.42578125" style="13" customWidth="1"/>
    <col min="12037" max="12037" width="18.140625" style="13" customWidth="1"/>
    <col min="12038" max="12289" width="9.140625" style="13"/>
    <col min="12290" max="12290" width="29.7109375" style="13" customWidth="1"/>
    <col min="12291" max="12291" width="11.140625" style="13" customWidth="1"/>
    <col min="12292" max="12292" width="16.42578125" style="13" customWidth="1"/>
    <col min="12293" max="12293" width="18.140625" style="13" customWidth="1"/>
    <col min="12294" max="12545" width="9.140625" style="13"/>
    <col min="12546" max="12546" width="29.7109375" style="13" customWidth="1"/>
    <col min="12547" max="12547" width="11.140625" style="13" customWidth="1"/>
    <col min="12548" max="12548" width="16.42578125" style="13" customWidth="1"/>
    <col min="12549" max="12549" width="18.140625" style="13" customWidth="1"/>
    <col min="12550" max="12801" width="9.140625" style="13"/>
    <col min="12802" max="12802" width="29.7109375" style="13" customWidth="1"/>
    <col min="12803" max="12803" width="11.140625" style="13" customWidth="1"/>
    <col min="12804" max="12804" width="16.42578125" style="13" customWidth="1"/>
    <col min="12805" max="12805" width="18.140625" style="13" customWidth="1"/>
    <col min="12806" max="13057" width="9.140625" style="13"/>
    <col min="13058" max="13058" width="29.7109375" style="13" customWidth="1"/>
    <col min="13059" max="13059" width="11.140625" style="13" customWidth="1"/>
    <col min="13060" max="13060" width="16.42578125" style="13" customWidth="1"/>
    <col min="13061" max="13061" width="18.140625" style="13" customWidth="1"/>
    <col min="13062" max="13313" width="9.140625" style="13"/>
    <col min="13314" max="13314" width="29.7109375" style="13" customWidth="1"/>
    <col min="13315" max="13315" width="11.140625" style="13" customWidth="1"/>
    <col min="13316" max="13316" width="16.42578125" style="13" customWidth="1"/>
    <col min="13317" max="13317" width="18.140625" style="13" customWidth="1"/>
    <col min="13318" max="13569" width="9.140625" style="13"/>
    <col min="13570" max="13570" width="29.7109375" style="13" customWidth="1"/>
    <col min="13571" max="13571" width="11.140625" style="13" customWidth="1"/>
    <col min="13572" max="13572" width="16.42578125" style="13" customWidth="1"/>
    <col min="13573" max="13573" width="18.140625" style="13" customWidth="1"/>
    <col min="13574" max="13825" width="9.140625" style="13"/>
    <col min="13826" max="13826" width="29.7109375" style="13" customWidth="1"/>
    <col min="13827" max="13827" width="11.140625" style="13" customWidth="1"/>
    <col min="13828" max="13828" width="16.42578125" style="13" customWidth="1"/>
    <col min="13829" max="13829" width="18.140625" style="13" customWidth="1"/>
    <col min="13830" max="14081" width="9.140625" style="13"/>
    <col min="14082" max="14082" width="29.7109375" style="13" customWidth="1"/>
    <col min="14083" max="14083" width="11.140625" style="13" customWidth="1"/>
    <col min="14084" max="14084" width="16.42578125" style="13" customWidth="1"/>
    <col min="14085" max="14085" width="18.140625" style="13" customWidth="1"/>
    <col min="14086" max="14337" width="9.140625" style="13"/>
    <col min="14338" max="14338" width="29.7109375" style="13" customWidth="1"/>
    <col min="14339" max="14339" width="11.140625" style="13" customWidth="1"/>
    <col min="14340" max="14340" width="16.42578125" style="13" customWidth="1"/>
    <col min="14341" max="14341" width="18.140625" style="13" customWidth="1"/>
    <col min="14342" max="14593" width="9.140625" style="13"/>
    <col min="14594" max="14594" width="29.7109375" style="13" customWidth="1"/>
    <col min="14595" max="14595" width="11.140625" style="13" customWidth="1"/>
    <col min="14596" max="14596" width="16.42578125" style="13" customWidth="1"/>
    <col min="14597" max="14597" width="18.140625" style="13" customWidth="1"/>
    <col min="14598" max="14849" width="9.140625" style="13"/>
    <col min="14850" max="14850" width="29.7109375" style="13" customWidth="1"/>
    <col min="14851" max="14851" width="11.140625" style="13" customWidth="1"/>
    <col min="14852" max="14852" width="16.42578125" style="13" customWidth="1"/>
    <col min="14853" max="14853" width="18.140625" style="13" customWidth="1"/>
    <col min="14854" max="15105" width="9.140625" style="13"/>
    <col min="15106" max="15106" width="29.7109375" style="13" customWidth="1"/>
    <col min="15107" max="15107" width="11.140625" style="13" customWidth="1"/>
    <col min="15108" max="15108" width="16.42578125" style="13" customWidth="1"/>
    <col min="15109" max="15109" width="18.140625" style="13" customWidth="1"/>
    <col min="15110" max="15361" width="9.140625" style="13"/>
    <col min="15362" max="15362" width="29.7109375" style="13" customWidth="1"/>
    <col min="15363" max="15363" width="11.140625" style="13" customWidth="1"/>
    <col min="15364" max="15364" width="16.42578125" style="13" customWidth="1"/>
    <col min="15365" max="15365" width="18.140625" style="13" customWidth="1"/>
    <col min="15366" max="15617" width="9.140625" style="13"/>
    <col min="15618" max="15618" width="29.7109375" style="13" customWidth="1"/>
    <col min="15619" max="15619" width="11.140625" style="13" customWidth="1"/>
    <col min="15620" max="15620" width="16.42578125" style="13" customWidth="1"/>
    <col min="15621" max="15621" width="18.140625" style="13" customWidth="1"/>
    <col min="15622" max="15873" width="9.140625" style="13"/>
    <col min="15874" max="15874" width="29.7109375" style="13" customWidth="1"/>
    <col min="15875" max="15875" width="11.140625" style="13" customWidth="1"/>
    <col min="15876" max="15876" width="16.42578125" style="13" customWidth="1"/>
    <col min="15877" max="15877" width="18.140625" style="13" customWidth="1"/>
    <col min="15878" max="16129" width="9.140625" style="13"/>
    <col min="16130" max="16130" width="29.7109375" style="13" customWidth="1"/>
    <col min="16131" max="16131" width="11.140625" style="13" customWidth="1"/>
    <col min="16132" max="16132" width="16.42578125" style="13" customWidth="1"/>
    <col min="16133" max="16133" width="18.140625" style="13" customWidth="1"/>
    <col min="16134" max="16384" width="9.140625" style="13"/>
  </cols>
  <sheetData>
    <row r="1" spans="2:15" ht="143.25" customHeight="1" x14ac:dyDescent="0.2">
      <c r="G1" s="51" t="s">
        <v>35</v>
      </c>
      <c r="H1" s="51"/>
      <c r="I1" s="51"/>
      <c r="J1" s="51"/>
      <c r="K1" s="51"/>
      <c r="L1" s="51"/>
      <c r="M1" s="51"/>
      <c r="N1" s="51"/>
      <c r="O1" s="51"/>
    </row>
    <row r="3" spans="2:15" ht="18" customHeight="1" x14ac:dyDescent="0.25">
      <c r="B3" s="12" t="s">
        <v>123</v>
      </c>
      <c r="C3" s="12"/>
      <c r="D3" s="12"/>
      <c r="E3" s="12"/>
    </row>
    <row r="4" spans="2:15" ht="13.5" customHeight="1" x14ac:dyDescent="0.2">
      <c r="C4" s="15"/>
    </row>
    <row r="5" spans="2:15" s="18" customFormat="1" ht="25.5" x14ac:dyDescent="0.2">
      <c r="B5" s="16"/>
      <c r="C5" s="17" t="s">
        <v>10</v>
      </c>
      <c r="D5" s="17" t="s">
        <v>11</v>
      </c>
      <c r="E5" s="17" t="s">
        <v>12</v>
      </c>
    </row>
    <row r="6" spans="2:15" s="18" customFormat="1" x14ac:dyDescent="0.2">
      <c r="B6" s="19" t="s">
        <v>13</v>
      </c>
      <c r="C6" s="20">
        <v>1</v>
      </c>
      <c r="D6" s="21">
        <v>28000</v>
      </c>
      <c r="E6" s="22">
        <f t="shared" ref="E6:E11" si="0">(D6*C6)*2</f>
        <v>56000</v>
      </c>
    </row>
    <row r="7" spans="2:15" s="18" customFormat="1" x14ac:dyDescent="0.2">
      <c r="B7" s="19" t="s">
        <v>13</v>
      </c>
      <c r="C7" s="20">
        <v>1</v>
      </c>
      <c r="D7" s="21">
        <v>25000</v>
      </c>
      <c r="E7" s="22">
        <f t="shared" si="0"/>
        <v>50000</v>
      </c>
    </row>
    <row r="8" spans="2:15" x14ac:dyDescent="0.2">
      <c r="B8" s="23" t="s">
        <v>13</v>
      </c>
      <c r="C8" s="24">
        <v>1</v>
      </c>
      <c r="D8" s="25">
        <v>36000</v>
      </c>
      <c r="E8" s="22">
        <f t="shared" si="0"/>
        <v>72000</v>
      </c>
    </row>
    <row r="9" spans="2:15" ht="51" x14ac:dyDescent="0.2">
      <c r="B9" s="23" t="s">
        <v>14</v>
      </c>
      <c r="C9" s="26">
        <v>3</v>
      </c>
      <c r="D9" s="22">
        <v>12000</v>
      </c>
      <c r="E9" s="22">
        <f t="shared" si="0"/>
        <v>72000</v>
      </c>
    </row>
    <row r="10" spans="2:15" ht="76.5" x14ac:dyDescent="0.2">
      <c r="B10" s="23" t="s">
        <v>15</v>
      </c>
      <c r="C10" s="26">
        <v>3</v>
      </c>
      <c r="D10" s="22">
        <v>10000</v>
      </c>
      <c r="E10" s="22">
        <f t="shared" si="0"/>
        <v>60000</v>
      </c>
    </row>
    <row r="11" spans="2:15" ht="51" x14ac:dyDescent="0.2">
      <c r="B11" s="23" t="s">
        <v>16</v>
      </c>
      <c r="C11" s="26">
        <v>3</v>
      </c>
      <c r="D11" s="22">
        <v>2220</v>
      </c>
      <c r="E11" s="22">
        <f t="shared" si="0"/>
        <v>13320</v>
      </c>
    </row>
    <row r="12" spans="2:15" x14ac:dyDescent="0.2">
      <c r="B12" s="27" t="s">
        <v>6</v>
      </c>
      <c r="C12" s="27"/>
      <c r="D12" s="27"/>
      <c r="E12" s="28">
        <f>SUM(E6:E11)</f>
        <v>323320</v>
      </c>
    </row>
    <row r="13" spans="2:15" x14ac:dyDescent="0.2">
      <c r="B13" s="29"/>
    </row>
    <row r="14" spans="2:15" ht="15.75" x14ac:dyDescent="0.2">
      <c r="B14" s="30" t="s">
        <v>124</v>
      </c>
      <c r="C14" s="30"/>
      <c r="D14" s="30"/>
      <c r="E14" s="30"/>
    </row>
    <row r="15" spans="2:15" ht="15.75" x14ac:dyDescent="0.2">
      <c r="B15" s="31"/>
      <c r="C15" s="31"/>
      <c r="D15" s="31"/>
      <c r="E15" s="31"/>
    </row>
    <row r="16" spans="2:15" ht="38.25" x14ac:dyDescent="0.2">
      <c r="B16" s="32" t="s">
        <v>17</v>
      </c>
      <c r="C16" s="32" t="s">
        <v>18</v>
      </c>
      <c r="D16" s="32" t="s">
        <v>19</v>
      </c>
      <c r="E16" s="32" t="s">
        <v>20</v>
      </c>
    </row>
    <row r="17" spans="2:11" ht="23.45" customHeight="1" x14ac:dyDescent="0.2">
      <c r="B17" s="33" t="s">
        <v>21</v>
      </c>
      <c r="C17" s="34">
        <v>12</v>
      </c>
      <c r="D17" s="35">
        <v>3750</v>
      </c>
      <c r="E17" s="35">
        <f>(D17*C17)*2</f>
        <v>90000</v>
      </c>
    </row>
    <row r="18" spans="2:11" ht="51" x14ac:dyDescent="0.2">
      <c r="B18" s="36" t="s">
        <v>22</v>
      </c>
      <c r="C18" s="37">
        <v>10</v>
      </c>
      <c r="D18" s="35">
        <v>1500</v>
      </c>
      <c r="E18" s="35">
        <f>(D18*C18)*2</f>
        <v>30000</v>
      </c>
      <c r="K18" s="38"/>
    </row>
    <row r="19" spans="2:11" ht="51" x14ac:dyDescent="0.2">
      <c r="B19" s="36" t="s">
        <v>23</v>
      </c>
      <c r="C19" s="37">
        <v>8</v>
      </c>
      <c r="D19" s="35" t="s">
        <v>24</v>
      </c>
      <c r="E19" s="35">
        <v>32000</v>
      </c>
    </row>
    <row r="20" spans="2:11" x14ac:dyDescent="0.2">
      <c r="B20" s="36" t="s">
        <v>25</v>
      </c>
      <c r="C20" s="34">
        <v>12</v>
      </c>
      <c r="D20" s="35">
        <v>4000</v>
      </c>
      <c r="E20" s="35">
        <f>(D20*C20)*2</f>
        <v>96000</v>
      </c>
    </row>
    <row r="21" spans="2:11" x14ac:dyDescent="0.2">
      <c r="B21" s="36" t="s">
        <v>26</v>
      </c>
      <c r="C21" s="34">
        <v>12</v>
      </c>
      <c r="D21" s="35">
        <v>300</v>
      </c>
      <c r="E21" s="35">
        <f>(D21*C21)*2</f>
        <v>7200</v>
      </c>
    </row>
    <row r="22" spans="2:11" ht="51" x14ac:dyDescent="0.2">
      <c r="B22" s="36" t="s">
        <v>27</v>
      </c>
      <c r="C22" s="34">
        <v>12</v>
      </c>
      <c r="D22" s="35">
        <v>287</v>
      </c>
      <c r="E22" s="35">
        <f>(D22*C22)*2</f>
        <v>6888</v>
      </c>
    </row>
    <row r="23" spans="2:11" x14ac:dyDescent="0.2">
      <c r="B23" s="39" t="s">
        <v>28</v>
      </c>
      <c r="C23" s="40"/>
      <c r="D23" s="41"/>
      <c r="E23" s="42">
        <f>SUM(E17:E22)</f>
        <v>262088</v>
      </c>
    </row>
    <row r="24" spans="2:11" x14ac:dyDescent="0.2">
      <c r="B24" s="43"/>
      <c r="C24" s="44"/>
      <c r="D24" s="44"/>
      <c r="E24" s="44"/>
    </row>
    <row r="25" spans="2:11" x14ac:dyDescent="0.2">
      <c r="B25" s="43"/>
      <c r="C25" s="44"/>
      <c r="D25" s="44"/>
      <c r="E25" s="44"/>
    </row>
    <row r="26" spans="2:11" ht="31.5" customHeight="1" x14ac:dyDescent="0.2">
      <c r="B26" s="45" t="s">
        <v>125</v>
      </c>
      <c r="C26" s="45"/>
      <c r="D26" s="45"/>
      <c r="E26" s="45"/>
    </row>
    <row r="27" spans="2:11" ht="24.95" customHeight="1" x14ac:dyDescent="0.2">
      <c r="B27" s="46"/>
      <c r="C27" s="46"/>
      <c r="D27" s="46"/>
      <c r="E27" s="46"/>
    </row>
    <row r="28" spans="2:11" ht="38.25" x14ac:dyDescent="0.2">
      <c r="B28" s="47" t="s">
        <v>17</v>
      </c>
      <c r="C28" s="47" t="s">
        <v>29</v>
      </c>
      <c r="D28" s="47" t="s">
        <v>19</v>
      </c>
      <c r="E28" s="47" t="s">
        <v>30</v>
      </c>
    </row>
    <row r="29" spans="2:11" ht="51" x14ac:dyDescent="0.2">
      <c r="B29" s="36" t="s">
        <v>22</v>
      </c>
      <c r="C29" s="37">
        <v>8</v>
      </c>
      <c r="D29" s="35">
        <v>1000</v>
      </c>
      <c r="E29" s="35">
        <v>20000</v>
      </c>
    </row>
    <row r="30" spans="2:11" ht="63.75" x14ac:dyDescent="0.2">
      <c r="B30" s="36" t="s">
        <v>31</v>
      </c>
      <c r="C30" s="37">
        <v>8</v>
      </c>
      <c r="D30" s="35">
        <v>7000</v>
      </c>
      <c r="E30" s="35">
        <f>(D30*C30)*2.5</f>
        <v>140000</v>
      </c>
    </row>
    <row r="31" spans="2:11" ht="51" x14ac:dyDescent="0.2">
      <c r="B31" s="36" t="s">
        <v>32</v>
      </c>
      <c r="C31" s="37">
        <v>8</v>
      </c>
      <c r="D31" s="35">
        <v>229.6</v>
      </c>
      <c r="E31" s="35">
        <f>(D31*C31)*2.5</f>
        <v>4592</v>
      </c>
    </row>
    <row r="32" spans="2:11" x14ac:dyDescent="0.2">
      <c r="B32" s="48" t="s">
        <v>33</v>
      </c>
      <c r="C32" s="48"/>
      <c r="D32" s="48"/>
      <c r="E32" s="49">
        <f>SUM(E29:E31)</f>
        <v>164592</v>
      </c>
    </row>
    <row r="34" spans="2:8" x14ac:dyDescent="0.2">
      <c r="D34" s="15" t="s">
        <v>34</v>
      </c>
      <c r="E34" s="50">
        <f>E12+E23+E32</f>
        <v>750000</v>
      </c>
    </row>
    <row r="37" spans="2:8" ht="30" customHeight="1" x14ac:dyDescent="0.2">
      <c r="B37" s="96" t="s">
        <v>126</v>
      </c>
      <c r="C37" s="96"/>
      <c r="D37" s="96"/>
      <c r="E37" s="96"/>
    </row>
    <row r="41" spans="2:8" x14ac:dyDescent="0.2">
      <c r="H41" s="95"/>
    </row>
  </sheetData>
  <mergeCells count="7">
    <mergeCell ref="B37:E37"/>
    <mergeCell ref="B3:E3"/>
    <mergeCell ref="B12:D12"/>
    <mergeCell ref="B14:E14"/>
    <mergeCell ref="B23:D23"/>
    <mergeCell ref="B26:E26"/>
    <mergeCell ref="G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7B4C-2FC7-4D83-84C3-54707BFD66E1}">
  <dimension ref="B1:G72"/>
  <sheetViews>
    <sheetView workbookViewId="0">
      <selection activeCell="C81" sqref="C81"/>
    </sheetView>
  </sheetViews>
  <sheetFormatPr defaultRowHeight="15" x14ac:dyDescent="0.25"/>
  <cols>
    <col min="2" max="2" width="28.5703125" customWidth="1"/>
    <col min="3" max="3" width="48.42578125" customWidth="1"/>
    <col min="4" max="4" width="12.5703125" customWidth="1"/>
    <col min="6" max="6" width="10.85546875" customWidth="1"/>
    <col min="7" max="7" width="45.85546875" customWidth="1"/>
  </cols>
  <sheetData>
    <row r="1" spans="2:7" ht="222" customHeight="1" x14ac:dyDescent="0.25">
      <c r="C1" s="10"/>
      <c r="D1" s="11" t="s">
        <v>36</v>
      </c>
      <c r="E1" s="11"/>
      <c r="F1" s="11"/>
      <c r="G1" s="11"/>
    </row>
    <row r="3" spans="2:7" ht="21.75" customHeight="1" x14ac:dyDescent="0.25">
      <c r="B3" s="73" t="s">
        <v>37</v>
      </c>
      <c r="C3" s="73"/>
      <c r="D3" s="73"/>
      <c r="E3" s="73"/>
      <c r="F3" s="73"/>
    </row>
    <row r="4" spans="2:7" ht="15.75" thickBot="1" x14ac:dyDescent="0.3">
      <c r="B4" s="53"/>
    </row>
    <row r="5" spans="2:7" ht="73.5" customHeight="1" x14ac:dyDescent="0.25">
      <c r="B5" s="62" t="s">
        <v>38</v>
      </c>
      <c r="C5" s="62" t="s">
        <v>39</v>
      </c>
      <c r="D5" s="54" t="s">
        <v>40</v>
      </c>
      <c r="E5" s="54" t="s">
        <v>40</v>
      </c>
      <c r="F5" s="62" t="s">
        <v>43</v>
      </c>
    </row>
    <row r="6" spans="2:7" ht="15.75" thickBot="1" x14ac:dyDescent="0.3">
      <c r="B6" s="63"/>
      <c r="C6" s="63"/>
      <c r="D6" s="55" t="s">
        <v>41</v>
      </c>
      <c r="E6" s="55" t="s">
        <v>42</v>
      </c>
      <c r="F6" s="63"/>
    </row>
    <row r="7" spans="2:7" ht="15.75" thickBot="1" x14ac:dyDescent="0.3">
      <c r="B7" s="56" t="s">
        <v>38</v>
      </c>
      <c r="C7" s="57">
        <v>1.78</v>
      </c>
      <c r="D7" s="58">
        <v>266200</v>
      </c>
      <c r="E7" s="58">
        <v>294000</v>
      </c>
      <c r="F7" s="59" t="s">
        <v>44</v>
      </c>
    </row>
    <row r="8" spans="2:7" ht="18" thickBot="1" x14ac:dyDescent="0.3">
      <c r="B8" s="76" t="s">
        <v>62</v>
      </c>
      <c r="C8" s="57">
        <v>0.01</v>
      </c>
      <c r="D8" s="58">
        <v>266200</v>
      </c>
      <c r="E8" s="58">
        <v>294000</v>
      </c>
      <c r="F8" s="58">
        <v>5602</v>
      </c>
    </row>
    <row r="9" spans="2:7" ht="15.75" thickBot="1" x14ac:dyDescent="0.3">
      <c r="B9" s="56" t="s">
        <v>45</v>
      </c>
      <c r="C9" s="57">
        <v>0.15190999999999999</v>
      </c>
      <c r="D9" s="58">
        <v>266200</v>
      </c>
      <c r="E9" s="58">
        <v>294000</v>
      </c>
      <c r="F9" s="58">
        <v>85100</v>
      </c>
    </row>
    <row r="10" spans="2:7" ht="15.75" thickBot="1" x14ac:dyDescent="0.3">
      <c r="B10" s="56" t="s">
        <v>46</v>
      </c>
      <c r="C10" s="57">
        <v>11.23</v>
      </c>
      <c r="D10" s="58">
        <v>266200</v>
      </c>
      <c r="E10" s="58">
        <v>294000</v>
      </c>
      <c r="F10" s="59" t="s">
        <v>47</v>
      </c>
    </row>
    <row r="11" spans="2:7" ht="15.75" thickBot="1" x14ac:dyDescent="0.3">
      <c r="B11" s="60"/>
      <c r="C11" s="60"/>
      <c r="D11" s="60"/>
      <c r="E11" s="61"/>
      <c r="F11" s="55" t="s">
        <v>48</v>
      </c>
    </row>
    <row r="12" spans="2:7" x14ac:dyDescent="0.25">
      <c r="B12" s="60"/>
      <c r="C12" s="60"/>
      <c r="D12" s="60"/>
      <c r="E12" s="74"/>
      <c r="F12" s="75"/>
    </row>
    <row r="13" spans="2:7" x14ac:dyDescent="0.25">
      <c r="B13" s="73" t="s">
        <v>49</v>
      </c>
      <c r="C13" s="73"/>
      <c r="D13" s="73"/>
      <c r="E13" s="73"/>
      <c r="F13" s="73"/>
    </row>
    <row r="14" spans="2:7" ht="15.75" thickBot="1" x14ac:dyDescent="0.3">
      <c r="B14" s="64"/>
    </row>
    <row r="15" spans="2:7" ht="76.5" x14ac:dyDescent="0.25">
      <c r="B15" s="62" t="s">
        <v>38</v>
      </c>
      <c r="C15" s="54" t="s">
        <v>50</v>
      </c>
      <c r="D15" s="54" t="s">
        <v>52</v>
      </c>
      <c r="E15" s="54" t="s">
        <v>52</v>
      </c>
      <c r="F15" s="54" t="s">
        <v>53</v>
      </c>
    </row>
    <row r="16" spans="2:7" ht="15.75" thickBot="1" x14ac:dyDescent="0.3">
      <c r="B16" s="63"/>
      <c r="C16" s="65" t="s">
        <v>51</v>
      </c>
      <c r="D16" s="55" t="s">
        <v>41</v>
      </c>
      <c r="E16" s="55" t="s">
        <v>42</v>
      </c>
      <c r="F16" s="55" t="s">
        <v>54</v>
      </c>
    </row>
    <row r="17" spans="2:6" ht="15.75" thickBot="1" x14ac:dyDescent="0.3">
      <c r="B17" s="66" t="s">
        <v>38</v>
      </c>
      <c r="C17" s="59">
        <v>6.77</v>
      </c>
      <c r="D17" s="58">
        <v>226366</v>
      </c>
      <c r="E17" s="58">
        <v>504848</v>
      </c>
      <c r="F17" s="59" t="s">
        <v>55</v>
      </c>
    </row>
    <row r="18" spans="2:6" ht="15.75" thickBot="1" x14ac:dyDescent="0.3">
      <c r="B18" s="66" t="s">
        <v>45</v>
      </c>
      <c r="C18" s="59">
        <v>0.15190999999999999</v>
      </c>
      <c r="D18" s="58">
        <v>226366</v>
      </c>
      <c r="E18" s="58">
        <v>504848</v>
      </c>
      <c r="F18" s="58">
        <v>111079</v>
      </c>
    </row>
    <row r="19" spans="2:6" ht="15.75" thickBot="1" x14ac:dyDescent="0.3">
      <c r="B19" s="66" t="s">
        <v>46</v>
      </c>
      <c r="C19" s="59">
        <v>11.23</v>
      </c>
      <c r="D19" s="58">
        <v>226366</v>
      </c>
      <c r="E19" s="58">
        <v>504848</v>
      </c>
      <c r="F19" s="59" t="s">
        <v>56</v>
      </c>
    </row>
    <row r="20" spans="2:6" ht="26.25" thickBot="1" x14ac:dyDescent="0.3">
      <c r="B20" s="67"/>
      <c r="C20" s="67"/>
      <c r="D20" s="67"/>
      <c r="E20" s="67"/>
      <c r="F20" s="68" t="s">
        <v>57</v>
      </c>
    </row>
    <row r="21" spans="2:6" ht="15.75" x14ac:dyDescent="0.25">
      <c r="B21" s="69"/>
    </row>
    <row r="22" spans="2:6" x14ac:dyDescent="0.25">
      <c r="B22" s="72" t="s">
        <v>58</v>
      </c>
      <c r="C22" s="72"/>
      <c r="D22" s="72"/>
      <c r="E22" s="72"/>
      <c r="F22" s="72"/>
    </row>
    <row r="23" spans="2:6" ht="15.75" thickBot="1" x14ac:dyDescent="0.3">
      <c r="B23" s="70"/>
    </row>
    <row r="24" spans="2:6" ht="76.5" x14ac:dyDescent="0.25">
      <c r="B24" s="62" t="s">
        <v>38</v>
      </c>
      <c r="C24" s="54" t="s">
        <v>50</v>
      </c>
      <c r="D24" s="54" t="s">
        <v>52</v>
      </c>
      <c r="E24" s="54" t="s">
        <v>52</v>
      </c>
      <c r="F24" s="54" t="s">
        <v>53</v>
      </c>
    </row>
    <row r="25" spans="2:6" ht="15.75" thickBot="1" x14ac:dyDescent="0.3">
      <c r="B25" s="63"/>
      <c r="C25" s="55" t="s">
        <v>51</v>
      </c>
      <c r="D25" s="55" t="s">
        <v>41</v>
      </c>
      <c r="E25" s="55" t="s">
        <v>42</v>
      </c>
      <c r="F25" s="55" t="s">
        <v>54</v>
      </c>
    </row>
    <row r="26" spans="2:6" ht="15.75" thickBot="1" x14ac:dyDescent="0.3">
      <c r="B26" s="66" t="s">
        <v>38</v>
      </c>
      <c r="C26" s="59">
        <v>15.5</v>
      </c>
      <c r="D26" s="58">
        <v>198519</v>
      </c>
      <c r="E26" s="58">
        <v>20793</v>
      </c>
      <c r="F26" s="59" t="s">
        <v>59</v>
      </c>
    </row>
    <row r="27" spans="2:6" ht="15.75" thickBot="1" x14ac:dyDescent="0.3">
      <c r="B27" s="66" t="s">
        <v>45</v>
      </c>
      <c r="C27" s="59">
        <v>0.15190999999999999</v>
      </c>
      <c r="D27" s="58">
        <v>198519</v>
      </c>
      <c r="E27" s="58">
        <v>20793</v>
      </c>
      <c r="F27" s="58">
        <v>33316</v>
      </c>
    </row>
    <row r="28" spans="2:6" ht="15.75" thickBot="1" x14ac:dyDescent="0.3">
      <c r="B28" s="66" t="s">
        <v>46</v>
      </c>
      <c r="C28" s="59">
        <v>11.23</v>
      </c>
      <c r="D28" s="58">
        <v>198519</v>
      </c>
      <c r="E28" s="58">
        <v>20793</v>
      </c>
      <c r="F28" s="59" t="s">
        <v>60</v>
      </c>
    </row>
    <row r="29" spans="2:6" ht="15.75" thickBot="1" x14ac:dyDescent="0.3">
      <c r="B29" s="67"/>
      <c r="C29" s="67"/>
      <c r="D29" s="67"/>
      <c r="E29" s="71"/>
      <c r="F29" s="55" t="s">
        <v>61</v>
      </c>
    </row>
    <row r="31" spans="2:6" x14ac:dyDescent="0.25">
      <c r="B31" s="72" t="s">
        <v>64</v>
      </c>
      <c r="C31" s="72"/>
      <c r="D31" s="72"/>
      <c r="E31" s="72"/>
      <c r="F31" s="72"/>
    </row>
    <row r="32" spans="2:6" ht="15.75" thickBot="1" x14ac:dyDescent="0.3">
      <c r="B32" s="52"/>
      <c r="C32" s="52"/>
      <c r="D32" s="52"/>
      <c r="E32" s="52"/>
      <c r="F32" s="52"/>
    </row>
    <row r="33" spans="2:6" ht="76.5" x14ac:dyDescent="0.25">
      <c r="B33" s="62" t="s">
        <v>38</v>
      </c>
      <c r="C33" s="54" t="s">
        <v>50</v>
      </c>
      <c r="D33" s="54" t="s">
        <v>52</v>
      </c>
      <c r="E33" s="54" t="s">
        <v>52</v>
      </c>
      <c r="F33" s="54" t="s">
        <v>53</v>
      </c>
    </row>
    <row r="34" spans="2:6" ht="15.75" thickBot="1" x14ac:dyDescent="0.3">
      <c r="B34" s="63"/>
      <c r="C34" s="55" t="s">
        <v>51</v>
      </c>
      <c r="D34" s="55" t="s">
        <v>41</v>
      </c>
      <c r="E34" s="55" t="s">
        <v>42</v>
      </c>
      <c r="F34" s="55" t="s">
        <v>54</v>
      </c>
    </row>
    <row r="35" spans="2:6" ht="15.75" thickBot="1" x14ac:dyDescent="0.3">
      <c r="B35" s="66" t="s">
        <v>38</v>
      </c>
      <c r="C35" s="59">
        <v>24.96</v>
      </c>
      <c r="D35" s="58">
        <v>364932</v>
      </c>
      <c r="E35" s="58">
        <v>420707</v>
      </c>
      <c r="F35" s="59" t="s">
        <v>65</v>
      </c>
    </row>
    <row r="36" spans="2:6" ht="15.75" thickBot="1" x14ac:dyDescent="0.3">
      <c r="B36" s="66" t="s">
        <v>45</v>
      </c>
      <c r="C36" s="59">
        <v>0.15190999999999999</v>
      </c>
      <c r="D36" s="58">
        <v>364932</v>
      </c>
      <c r="E36" s="58">
        <v>420707</v>
      </c>
      <c r="F36" s="58">
        <v>119346</v>
      </c>
    </row>
    <row r="37" spans="2:6" ht="15.75" thickBot="1" x14ac:dyDescent="0.3">
      <c r="B37" s="66" t="s">
        <v>46</v>
      </c>
      <c r="C37" s="59">
        <v>11.23</v>
      </c>
      <c r="D37" s="58">
        <v>364932</v>
      </c>
      <c r="E37" s="58">
        <v>420707</v>
      </c>
      <c r="F37" s="59" t="s">
        <v>66</v>
      </c>
    </row>
    <row r="38" spans="2:6" ht="26.25" thickBot="1" x14ac:dyDescent="0.3">
      <c r="B38" s="67"/>
      <c r="C38" s="67"/>
      <c r="D38" s="67"/>
      <c r="E38" s="71"/>
      <c r="F38" s="55" t="s">
        <v>67</v>
      </c>
    </row>
    <row r="39" spans="2:6" x14ac:dyDescent="0.25">
      <c r="B39" s="52"/>
      <c r="C39" s="52"/>
      <c r="D39" s="52"/>
      <c r="E39" s="52"/>
      <c r="F39" s="52"/>
    </row>
    <row r="40" spans="2:6" x14ac:dyDescent="0.25">
      <c r="B40" s="52"/>
      <c r="C40" s="52"/>
      <c r="D40" s="52"/>
      <c r="E40" s="52"/>
      <c r="F40" s="52"/>
    </row>
    <row r="41" spans="2:6" x14ac:dyDescent="0.25">
      <c r="B41" s="72" t="s">
        <v>68</v>
      </c>
      <c r="C41" s="72"/>
      <c r="D41" s="72"/>
      <c r="E41" s="72"/>
      <c r="F41" s="52"/>
    </row>
    <row r="42" spans="2:6" ht="15.75" thickBot="1" x14ac:dyDescent="0.3">
      <c r="B42" s="64"/>
      <c r="F42" s="52"/>
    </row>
    <row r="43" spans="2:6" ht="76.5" x14ac:dyDescent="0.25">
      <c r="B43" s="62" t="s">
        <v>38</v>
      </c>
      <c r="C43" s="62" t="s">
        <v>69</v>
      </c>
      <c r="D43" s="54" t="s">
        <v>52</v>
      </c>
      <c r="E43" s="54" t="s">
        <v>53</v>
      </c>
      <c r="F43" s="52"/>
    </row>
    <row r="44" spans="2:6" ht="15.75" thickBot="1" x14ac:dyDescent="0.3">
      <c r="B44" s="63"/>
      <c r="C44" s="63"/>
      <c r="D44" s="55" t="s">
        <v>42</v>
      </c>
      <c r="E44" s="55" t="s">
        <v>54</v>
      </c>
      <c r="F44" s="52"/>
    </row>
    <row r="45" spans="2:6" ht="15.75" thickBot="1" x14ac:dyDescent="0.3">
      <c r="B45" s="66" t="s">
        <v>38</v>
      </c>
      <c r="C45" s="59">
        <v>15.0626</v>
      </c>
      <c r="D45" s="58">
        <v>59841</v>
      </c>
      <c r="E45" s="59" t="s">
        <v>70</v>
      </c>
      <c r="F45" s="52"/>
    </row>
    <row r="46" spans="2:6" ht="15.75" thickBot="1" x14ac:dyDescent="0.3">
      <c r="B46" s="66" t="s">
        <v>45</v>
      </c>
      <c r="C46" s="59">
        <v>0.15190999999999999</v>
      </c>
      <c r="D46" s="58">
        <v>59841</v>
      </c>
      <c r="E46" s="58">
        <v>9091</v>
      </c>
      <c r="F46" s="52"/>
    </row>
    <row r="47" spans="2:6" ht="15.75" thickBot="1" x14ac:dyDescent="0.3">
      <c r="B47" s="66" t="s">
        <v>46</v>
      </c>
      <c r="C47" s="59">
        <v>11.23</v>
      </c>
      <c r="D47" s="58">
        <v>59841</v>
      </c>
      <c r="E47" s="59" t="s">
        <v>71</v>
      </c>
      <c r="F47" s="52"/>
    </row>
    <row r="48" spans="2:6" ht="15.75" thickBot="1" x14ac:dyDescent="0.3">
      <c r="B48" s="67"/>
      <c r="C48" s="67"/>
      <c r="D48" s="71"/>
      <c r="E48" s="55" t="s">
        <v>72</v>
      </c>
      <c r="F48" s="52"/>
    </row>
    <row r="49" spans="2:6" x14ac:dyDescent="0.25">
      <c r="B49" s="77"/>
      <c r="F49" s="52"/>
    </row>
    <row r="50" spans="2:6" x14ac:dyDescent="0.25">
      <c r="B50" s="72" t="s">
        <v>73</v>
      </c>
      <c r="C50" s="72"/>
      <c r="D50" s="72"/>
      <c r="E50" s="72"/>
      <c r="F50" s="52"/>
    </row>
    <row r="51" spans="2:6" ht="15.75" thickBot="1" x14ac:dyDescent="0.3">
      <c r="B51" s="78"/>
      <c r="F51" s="52"/>
    </row>
    <row r="52" spans="2:6" ht="36" customHeight="1" x14ac:dyDescent="0.25">
      <c r="B52" s="62" t="s">
        <v>38</v>
      </c>
      <c r="C52" s="54" t="s">
        <v>50</v>
      </c>
      <c r="D52" s="62" t="s">
        <v>74</v>
      </c>
      <c r="E52" s="62" t="s">
        <v>75</v>
      </c>
      <c r="F52" s="52"/>
    </row>
    <row r="53" spans="2:6" ht="15.75" thickBot="1" x14ac:dyDescent="0.3">
      <c r="B53" s="63"/>
      <c r="C53" s="55" t="s">
        <v>51</v>
      </c>
      <c r="D53" s="63"/>
      <c r="E53" s="63"/>
      <c r="F53" s="52"/>
    </row>
    <row r="54" spans="2:6" ht="15.75" thickBot="1" x14ac:dyDescent="0.3">
      <c r="B54" s="66" t="s">
        <v>76</v>
      </c>
      <c r="C54" s="59" t="s">
        <v>77</v>
      </c>
      <c r="D54" s="59" t="s">
        <v>78</v>
      </c>
      <c r="E54" s="59" t="s">
        <v>79</v>
      </c>
      <c r="F54" s="52"/>
    </row>
    <row r="55" spans="2:6" ht="15.75" thickBot="1" x14ac:dyDescent="0.3">
      <c r="B55" s="66" t="s">
        <v>80</v>
      </c>
      <c r="C55" s="59" t="s">
        <v>81</v>
      </c>
      <c r="D55" s="59" t="s">
        <v>78</v>
      </c>
      <c r="E55" s="59" t="s">
        <v>82</v>
      </c>
      <c r="F55" s="52"/>
    </row>
    <row r="56" spans="2:6" ht="15.75" thickBot="1" x14ac:dyDescent="0.3">
      <c r="B56" s="66" t="s">
        <v>46</v>
      </c>
      <c r="C56" s="59" t="s">
        <v>83</v>
      </c>
      <c r="D56" s="59" t="s">
        <v>78</v>
      </c>
      <c r="E56" s="59" t="s">
        <v>84</v>
      </c>
      <c r="F56" s="52"/>
    </row>
    <row r="57" spans="2:6" ht="15.75" thickBot="1" x14ac:dyDescent="0.3">
      <c r="B57" s="66" t="s">
        <v>6</v>
      </c>
      <c r="C57" s="79"/>
      <c r="D57" s="79"/>
      <c r="E57" s="55" t="s">
        <v>85</v>
      </c>
      <c r="F57" s="52"/>
    </row>
    <row r="58" spans="2:6" ht="39" thickBot="1" x14ac:dyDescent="0.3">
      <c r="B58" s="66" t="s">
        <v>86</v>
      </c>
      <c r="C58" s="79"/>
      <c r="D58" s="79"/>
      <c r="E58" s="59" t="s">
        <v>87</v>
      </c>
      <c r="F58" s="52"/>
    </row>
    <row r="59" spans="2:6" ht="51.75" thickBot="1" x14ac:dyDescent="0.3">
      <c r="B59" s="66" t="s">
        <v>88</v>
      </c>
      <c r="C59" s="79"/>
      <c r="D59" s="79"/>
      <c r="E59" s="59" t="s">
        <v>89</v>
      </c>
      <c r="F59" s="52"/>
    </row>
    <row r="60" spans="2:6" x14ac:dyDescent="0.25">
      <c r="B60" s="52"/>
      <c r="C60" s="52"/>
      <c r="D60" s="52"/>
      <c r="E60" s="52"/>
      <c r="F60" s="52"/>
    </row>
    <row r="61" spans="2:6" ht="15.75" thickBot="1" x14ac:dyDescent="0.3">
      <c r="B61" s="52"/>
      <c r="C61" s="52"/>
      <c r="D61" s="52"/>
      <c r="E61" s="52"/>
      <c r="F61" s="52"/>
    </row>
    <row r="62" spans="2:6" ht="115.5" thickBot="1" x14ac:dyDescent="0.3">
      <c r="B62" s="80" t="s">
        <v>90</v>
      </c>
      <c r="C62" s="81" t="s">
        <v>91</v>
      </c>
      <c r="D62" s="81" t="s">
        <v>92</v>
      </c>
      <c r="E62" s="52"/>
      <c r="F62" s="52"/>
    </row>
    <row r="63" spans="2:6" ht="15.75" thickBot="1" x14ac:dyDescent="0.3">
      <c r="B63" s="66" t="s">
        <v>93</v>
      </c>
      <c r="C63" s="58">
        <v>560200</v>
      </c>
      <c r="D63" s="58">
        <v>7378904</v>
      </c>
      <c r="E63" s="52"/>
      <c r="F63" s="52"/>
    </row>
    <row r="64" spans="2:6" ht="15.75" thickBot="1" x14ac:dyDescent="0.3">
      <c r="B64" s="66" t="s">
        <v>94</v>
      </c>
      <c r="C64" s="58">
        <v>731214</v>
      </c>
      <c r="D64" s="58">
        <v>13272931</v>
      </c>
      <c r="E64" s="52"/>
      <c r="F64" s="52"/>
    </row>
    <row r="65" spans="2:6" ht="15.75" thickBot="1" x14ac:dyDescent="0.3">
      <c r="B65" s="66" t="s">
        <v>95</v>
      </c>
      <c r="C65" s="58">
        <v>219312</v>
      </c>
      <c r="D65" s="58">
        <v>5895526</v>
      </c>
      <c r="E65" s="52"/>
      <c r="F65" s="52"/>
    </row>
    <row r="66" spans="2:6" ht="15.75" thickBot="1" x14ac:dyDescent="0.3">
      <c r="B66" s="66" t="s">
        <v>96</v>
      </c>
      <c r="C66" s="58">
        <v>785639</v>
      </c>
      <c r="D66" s="58">
        <v>28551621</v>
      </c>
      <c r="E66" s="52"/>
      <c r="F66" s="52"/>
    </row>
    <row r="67" spans="2:6" ht="15.75" thickBot="1" x14ac:dyDescent="0.3">
      <c r="B67" s="66" t="s">
        <v>97</v>
      </c>
      <c r="C67" s="79"/>
      <c r="D67" s="59" t="s">
        <v>87</v>
      </c>
      <c r="E67" s="52"/>
      <c r="F67" s="52"/>
    </row>
    <row r="68" spans="2:6" ht="15.75" thickBot="1" x14ac:dyDescent="0.3">
      <c r="B68" s="66" t="s">
        <v>98</v>
      </c>
      <c r="C68" s="59" t="s">
        <v>99</v>
      </c>
      <c r="D68" s="58">
        <v>1582467</v>
      </c>
      <c r="E68" s="52"/>
      <c r="F68" s="52"/>
    </row>
    <row r="69" spans="2:6" ht="26.25" thickBot="1" x14ac:dyDescent="0.3">
      <c r="B69" s="67"/>
      <c r="C69" s="67"/>
      <c r="D69" s="68" t="s">
        <v>100</v>
      </c>
      <c r="E69" s="52"/>
      <c r="F69" s="52"/>
    </row>
    <row r="70" spans="2:6" x14ac:dyDescent="0.25">
      <c r="B70" s="52"/>
      <c r="C70" s="52"/>
      <c r="D70" s="52"/>
      <c r="E70" s="52"/>
      <c r="F70" s="52"/>
    </row>
    <row r="71" spans="2:6" x14ac:dyDescent="0.25">
      <c r="B71" s="52"/>
      <c r="C71" s="52"/>
      <c r="D71" s="52"/>
      <c r="E71" s="52"/>
      <c r="F71" s="52"/>
    </row>
    <row r="72" spans="2:6" ht="17.25" x14ac:dyDescent="0.25">
      <c r="B72" s="1" t="s">
        <v>63</v>
      </c>
    </row>
  </sheetData>
  <mergeCells count="18">
    <mergeCell ref="B31:F31"/>
    <mergeCell ref="B33:B34"/>
    <mergeCell ref="B43:B44"/>
    <mergeCell ref="C43:C44"/>
    <mergeCell ref="B52:B53"/>
    <mergeCell ref="D52:D53"/>
    <mergeCell ref="E52:E53"/>
    <mergeCell ref="B41:E41"/>
    <mergeCell ref="B50:E50"/>
    <mergeCell ref="D1:G1"/>
    <mergeCell ref="B5:B6"/>
    <mergeCell ref="C5:C6"/>
    <mergeCell ref="F5:F6"/>
    <mergeCell ref="B15:B16"/>
    <mergeCell ref="B24:B25"/>
    <mergeCell ref="B3:F3"/>
    <mergeCell ref="B13:F13"/>
    <mergeCell ref="B22:F2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06CF-CBC2-48ED-B0D4-E6B0B7688A7E}">
  <dimension ref="B1:G10"/>
  <sheetViews>
    <sheetView workbookViewId="0">
      <selection activeCell="D17" sqref="D17"/>
    </sheetView>
  </sheetViews>
  <sheetFormatPr defaultRowHeight="15" x14ac:dyDescent="0.25"/>
  <cols>
    <col min="2" max="2" width="28.5703125" customWidth="1"/>
    <col min="3" max="3" width="48.42578125" customWidth="1"/>
    <col min="7" max="7" width="45.85546875" customWidth="1"/>
  </cols>
  <sheetData>
    <row r="1" spans="2:7" ht="222" customHeight="1" x14ac:dyDescent="0.25">
      <c r="C1" s="10"/>
      <c r="D1" s="11" t="s">
        <v>101</v>
      </c>
      <c r="E1" s="11"/>
      <c r="F1" s="11"/>
      <c r="G1" s="11"/>
    </row>
    <row r="3" spans="2:7" ht="15.75" thickBot="1" x14ac:dyDescent="0.3"/>
    <row r="4" spans="2:7" ht="26.25" thickBot="1" x14ac:dyDescent="0.3">
      <c r="B4" s="80" t="s">
        <v>102</v>
      </c>
      <c r="C4" s="81" t="s">
        <v>103</v>
      </c>
      <c r="D4" s="81" t="s">
        <v>104</v>
      </c>
      <c r="E4" s="81" t="s">
        <v>28</v>
      </c>
    </row>
    <row r="5" spans="2:7" ht="15.75" thickBot="1" x14ac:dyDescent="0.3">
      <c r="B5" s="82" t="s">
        <v>105</v>
      </c>
      <c r="C5" s="83">
        <v>150</v>
      </c>
      <c r="D5" s="83">
        <v>70</v>
      </c>
      <c r="E5" s="84">
        <v>10500</v>
      </c>
    </row>
    <row r="6" spans="2:7" ht="26.25" thickBot="1" x14ac:dyDescent="0.3">
      <c r="B6" s="82" t="s">
        <v>106</v>
      </c>
      <c r="C6" s="83">
        <v>250</v>
      </c>
      <c r="D6" s="83">
        <v>70</v>
      </c>
      <c r="E6" s="84">
        <v>17500</v>
      </c>
    </row>
    <row r="7" spans="2:7" ht="15.75" thickBot="1" x14ac:dyDescent="0.3">
      <c r="B7" s="82" t="s">
        <v>107</v>
      </c>
      <c r="C7" s="83">
        <v>200</v>
      </c>
      <c r="D7" s="83">
        <v>70</v>
      </c>
      <c r="E7" s="84">
        <v>14000</v>
      </c>
    </row>
    <row r="8" spans="2:7" ht="26.25" thickBot="1" x14ac:dyDescent="0.3">
      <c r="B8" s="82" t="s">
        <v>108</v>
      </c>
      <c r="C8" s="83">
        <v>70</v>
      </c>
      <c r="D8" s="83">
        <v>70</v>
      </c>
      <c r="E8" s="84">
        <v>4900</v>
      </c>
    </row>
    <row r="9" spans="2:7" ht="39" thickBot="1" x14ac:dyDescent="0.3">
      <c r="B9" s="82" t="s">
        <v>109</v>
      </c>
      <c r="C9" s="83" t="s">
        <v>110</v>
      </c>
      <c r="D9" s="83">
        <v>70</v>
      </c>
      <c r="E9" s="83" t="s">
        <v>111</v>
      </c>
    </row>
    <row r="10" spans="2:7" ht="15.75" thickBot="1" x14ac:dyDescent="0.3">
      <c r="B10" s="85" t="s">
        <v>112</v>
      </c>
      <c r="C10" s="86"/>
      <c r="D10" s="86"/>
      <c r="E10" s="87" t="s">
        <v>113</v>
      </c>
    </row>
  </sheetData>
  <mergeCells count="1">
    <mergeCell ref="D1:G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1EE62-6766-451D-B8CB-82F25672ADAD}">
  <dimension ref="B1:G8"/>
  <sheetViews>
    <sheetView tabSelected="1" workbookViewId="0">
      <selection activeCell="G7" sqref="G7"/>
    </sheetView>
  </sheetViews>
  <sheetFormatPr defaultRowHeight="15" x14ac:dyDescent="0.25"/>
  <cols>
    <col min="2" max="2" width="28.5703125" customWidth="1"/>
    <col min="3" max="3" width="48.42578125" customWidth="1"/>
    <col min="5" max="5" width="11.140625" customWidth="1"/>
    <col min="6" max="6" width="10.5703125" customWidth="1"/>
    <col min="7" max="7" width="45.85546875" customWidth="1"/>
  </cols>
  <sheetData>
    <row r="1" spans="2:7" ht="222" customHeight="1" x14ac:dyDescent="0.25">
      <c r="C1" s="10"/>
      <c r="D1" s="11" t="s">
        <v>114</v>
      </c>
      <c r="E1" s="11"/>
      <c r="F1" s="11"/>
      <c r="G1" s="11"/>
    </row>
    <row r="3" spans="2:7" ht="15.75" thickBot="1" x14ac:dyDescent="0.3"/>
    <row r="4" spans="2:7" ht="64.5" thickBot="1" x14ac:dyDescent="0.3">
      <c r="B4" s="88" t="s">
        <v>115</v>
      </c>
      <c r="C4" s="89" t="s">
        <v>116</v>
      </c>
      <c r="D4" s="89" t="s">
        <v>117</v>
      </c>
      <c r="E4" s="89" t="s">
        <v>118</v>
      </c>
      <c r="F4" s="89" t="s">
        <v>119</v>
      </c>
    </row>
    <row r="5" spans="2:7" x14ac:dyDescent="0.25">
      <c r="B5" s="90" t="s">
        <v>120</v>
      </c>
      <c r="C5" s="91">
        <v>355.16</v>
      </c>
      <c r="D5" s="91">
        <v>96</v>
      </c>
      <c r="E5" s="93">
        <v>34095</v>
      </c>
      <c r="F5" s="93">
        <v>38187</v>
      </c>
    </row>
    <row r="6" spans="2:7" ht="15.75" thickBot="1" x14ac:dyDescent="0.3">
      <c r="B6" s="56" t="s">
        <v>121</v>
      </c>
      <c r="C6" s="92"/>
      <c r="D6" s="92"/>
      <c r="E6" s="94"/>
      <c r="F6" s="94"/>
    </row>
    <row r="7" spans="2:7" x14ac:dyDescent="0.25">
      <c r="B7" s="90" t="s">
        <v>120</v>
      </c>
      <c r="C7" s="91">
        <v>144.80000000000001</v>
      </c>
      <c r="D7" s="91">
        <v>144</v>
      </c>
      <c r="E7" s="93">
        <v>20851</v>
      </c>
      <c r="F7" s="93">
        <v>23353</v>
      </c>
    </row>
    <row r="8" spans="2:7" ht="15.75" thickBot="1" x14ac:dyDescent="0.3">
      <c r="B8" s="56" t="s">
        <v>122</v>
      </c>
      <c r="C8" s="92"/>
      <c r="D8" s="92"/>
      <c r="E8" s="94"/>
      <c r="F8" s="94"/>
    </row>
  </sheetData>
  <mergeCells count="9">
    <mergeCell ref="D1:G1"/>
    <mergeCell ref="C5:C6"/>
    <mergeCell ref="D5:D6"/>
    <mergeCell ref="E5:E6"/>
    <mergeCell ref="F5:F6"/>
    <mergeCell ref="C7:C8"/>
    <mergeCell ref="D7:D8"/>
    <mergeCell ref="E7:E8"/>
    <mergeCell ref="F7:F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Vakc_centri</vt:lpstr>
      <vt:lpstr>Pagaidu_centr</vt:lpstr>
      <vt:lpstr>vakcīnas</vt:lpstr>
      <vt:lpstr>komunkācijas_pasāk</vt:lpstr>
      <vt:lpstr>Medikaments</vt:lpstr>
      <vt:lpstr>Vakc_centri!_ftn1</vt:lpstr>
      <vt:lpstr>Vakc_centri!_ftnref1</vt:lpstr>
      <vt:lpstr>vakcīnas!_Hlk80702184</vt:lpstr>
      <vt:lpstr>vakcīnas!_Hlk80702192</vt:lpstr>
      <vt:lpstr>vakcīnas!_Hlk80889126</vt:lpstr>
      <vt:lpstr>Vakc_centri!_Hlk81314748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Igors Belovs</dc:creator>
  <cp:lastModifiedBy>Igors Belovs</cp:lastModifiedBy>
  <dcterms:created xsi:type="dcterms:W3CDTF">2021-10-21T09:05:01Z</dcterms:created>
  <dcterms:modified xsi:type="dcterms:W3CDTF">2021-10-21T13:57:24Z</dcterms:modified>
</cp:coreProperties>
</file>