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vnozare.pri\vm\Redirect_profiles\VM_Igors_Belovs\My Documents\Darba mape\MK_rīkojuma_projekti\2021\Grozījumi_208_247_266_502_523\"/>
    </mc:Choice>
  </mc:AlternateContent>
  <xr:revisionPtr revIDLastSave="0" documentId="13_ncr:1_{E6FB3A49-E021-4D42-A09C-CDEC6CF5F59C}" xr6:coauthVersionLast="47" xr6:coauthVersionMax="47" xr10:uidLastSave="{00000000-0000-0000-0000-000000000000}"/>
  <bookViews>
    <workbookView xWindow="-120" yWindow="-120" windowWidth="29040" windowHeight="15840" activeTab="4" xr2:uid="{EF99AC38-FF43-4AE0-851C-714F41B7DBD7}"/>
  </bookViews>
  <sheets>
    <sheet name="Vakc_centri" sheetId="1" r:id="rId1"/>
    <sheet name="Pagaidu_centr" sheetId="3" r:id="rId2"/>
    <sheet name="vakcīnas" sheetId="2" r:id="rId3"/>
    <sheet name="komunkācijas_pasāk" sheetId="4" r:id="rId4"/>
    <sheet name="Medikaments" sheetId="5" r:id="rId5"/>
  </sheets>
  <definedNames>
    <definedName name="_ftn1" localSheetId="3">komunkācijas_pasāk!#REF!</definedName>
    <definedName name="_ftn1" localSheetId="4">Medikaments!#REF!</definedName>
    <definedName name="_ftn1" localSheetId="0">Vakc_centri!$B$12</definedName>
    <definedName name="_ftn1" localSheetId="2">vakcīnas!#REF!</definedName>
    <definedName name="_ftnref1" localSheetId="3">komunkācijas_pasāk!#REF!</definedName>
    <definedName name="_ftnref1" localSheetId="4">Medikaments!#REF!</definedName>
    <definedName name="_ftnref1" localSheetId="0">Vakc_centri!$C$3</definedName>
    <definedName name="_ftnref1" localSheetId="2">vakcīnas!#REF!</definedName>
    <definedName name="_Hlk80702184" localSheetId="2">vakcīnas!$E$47</definedName>
    <definedName name="_Hlk80702192" localSheetId="2">vakcīnas!$E$48</definedName>
    <definedName name="_Hlk80889126" localSheetId="2">vakcīnas!$B$41</definedName>
    <definedName name="_Hlk81314748" localSheetId="3">komunkācijas_pasāk!#REF!</definedName>
    <definedName name="_Hlk81314748" localSheetId="4">Medikaments!#REF!</definedName>
    <definedName name="_Hlk81314748" localSheetId="0">Vakc_centri!$B$3</definedName>
    <definedName name="_Hlk81314748" localSheetId="2">vakcīnas!#REF!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1" i="3" l="1"/>
  <c r="E30" i="3"/>
  <c r="E32" i="3" s="1"/>
  <c r="E22" i="3"/>
  <c r="E21" i="3"/>
  <c r="E20" i="3"/>
  <c r="E18" i="3"/>
  <c r="E17" i="3"/>
  <c r="E23" i="3" s="1"/>
  <c r="E11" i="3"/>
  <c r="E10" i="3"/>
  <c r="E12" i="3" s="1"/>
  <c r="E9" i="3"/>
  <c r="E8" i="3"/>
  <c r="E7" i="3"/>
  <c r="E6" i="3"/>
  <c r="E34" i="3" l="1"/>
</calcChain>
</file>

<file path=xl/sharedStrings.xml><?xml version="1.0" encoding="utf-8"?>
<sst xmlns="http://schemas.openxmlformats.org/spreadsheetml/2006/main" count="184" uniqueCount="127">
  <si>
    <t>Vakcinācijas centri</t>
  </si>
  <si>
    <t>Daugavpils pilsētas dome</t>
  </si>
  <si>
    <t>Sporta nams “Centrs” SIA "Ziemeļkurzemes reģionālā slimnīca"</t>
  </si>
  <si>
    <t>Alūksnes Kultūras centrs</t>
  </si>
  <si>
    <t>Salaspils Sporta halle</t>
  </si>
  <si>
    <t>Tukuma 3. pamatskolas sporta zāle</t>
  </si>
  <si>
    <t>Kopā:</t>
  </si>
  <si>
    <r>
      <rPr>
        <vertAlign val="superscript"/>
        <sz val="11"/>
        <color theme="1"/>
        <rFont val="Calibri"/>
        <family val="2"/>
        <scheme val="minor"/>
      </rPr>
      <t xml:space="preserve">1 </t>
    </r>
    <r>
      <rPr>
        <sz val="11"/>
        <color theme="1"/>
        <rFont val="Calibri"/>
        <family val="2"/>
        <charset val="186"/>
        <scheme val="minor"/>
      </rPr>
      <t>pēc vidējām viena mēneša izmaksām aprīlī-jūlijā</t>
    </r>
  </si>
  <si>
    <r>
      <t>Izdevumu prognoze 4 mēnešiem, EUR</t>
    </r>
    <r>
      <rPr>
        <b/>
        <vertAlign val="superscript"/>
        <sz val="12"/>
        <color theme="1"/>
        <rFont val="Calibri"/>
        <family val="2"/>
        <scheme val="minor"/>
      </rPr>
      <t>1</t>
    </r>
  </si>
  <si>
    <t>1.Pielikums 
Ministru kabineta rīkojuma “Grozījums Ministru kabineta 2021. gada 30.marta rīkojumā Nr.208 “Par finanšu līdzekļu piešķiršanu no valsts budžeta programmas “Līdzekļi neparedzētiem gadījumiem”””, “Grozījums Ministru kabineta 2021. gada 14. aprīļa rīkojumā Nr.247 “Par finanšu līdzekļu piešķiršanu no valsts budžeta programmas “Līdzekļi neparedzētiem gadījumiem”””, “Grozījums Ministru kabineta 2021. gada 21. aprīļa rīkojumā Nr.266 “Par finanšu līdzekļu piešķiršanu no valsts budžeta programmas “Līdzekļi neparedzētiem gadījumiem”””, “Grozījums Ministru kabineta 2021. gada 7.jūlija rīkojumā Nr.502 “Par finanšu līdzekļu piešķiršanu no valsts budžeta programmas “Līdzekļi neparedzētiem gadījumiem””” un “Grozījums Ministru kabineta 2021. gada 10.augusta rīkojumā Nr.532 “Par finanšu līdzekļu piešķiršanu no valsts budžeta programmas “Līdzekļi neparedzētiem gadījumiem””” projekta sākotnējās ietekmes novērtējuma ziņojumam (anotācijai)</t>
  </si>
  <si>
    <t>Daudzums gab.</t>
  </si>
  <si>
    <t>Izmaksas mēnesī ar PVN</t>
  </si>
  <si>
    <t>Summa kopā 2 mēnešiem</t>
  </si>
  <si>
    <t>Telpu īre</t>
  </si>
  <si>
    <t xml:space="preserve">Tehniskā aprīkojuma (galdi, krēsli, aizslietņi, u.c.) noma un/vai pārveide (montāža, demontāža, transports u.c.) </t>
  </si>
  <si>
    <t xml:space="preserve">Komunālie pakalpojumi, balstoties uz faktiskajiem izdevumiem (elektroenerģija, internets, apkure, ūdens, uzkopšanas izmaksas, apsardze u.c.) </t>
  </si>
  <si>
    <t xml:space="preserve">Neparedzēti izdevumi aptuveni % no kopējiem izdevumiem (piemēram, dzeramais ūdens, norāžu izvietošana, u.c.) </t>
  </si>
  <si>
    <t>Tehniskās izmaksas </t>
  </si>
  <si>
    <t>Punktu Skaits </t>
  </si>
  <si>
    <t>Vienas vienības cena (ar PVN 21%), euro </t>
  </si>
  <si>
    <t>Izmaksas kopā 2 mēnešiem (ar PVN 21%), euro </t>
  </si>
  <si>
    <t>Pārvietojamo konteineru noma (30 m2)</t>
  </si>
  <si>
    <t>Tehniskā aprīkojuma (galdi, krēsli, aizslietņi, u.c.) noma un/vai pārveide (montāža, demontāža, transports u.c.) </t>
  </si>
  <si>
    <t>Apsardze (aprīkojuma un telpu uzraudzība, pulcēšanās ierobežojumu ievērošanas uzraudzība) </t>
  </si>
  <si>
    <t>2000 </t>
  </si>
  <si>
    <t>Uzkopšanas izmaksas </t>
  </si>
  <si>
    <t>Elektrības izmaksas</t>
  </si>
  <si>
    <t xml:space="preserve">Neparedzēti izdevumi aptuveni 3% no kopējiem izdevumiem (piemēram, dzeramais ūdens, norāžu izvietošana, u.c.) </t>
  </si>
  <si>
    <t>Kopā</t>
  </si>
  <si>
    <t>Skaits </t>
  </si>
  <si>
    <t>Izmaksas kopā 2.5 mēnešiem (ar PVN 21%), euro </t>
  </si>
  <si>
    <t>Telpu īre un komunālie maksājumi, balstoties uz faktiskajiem izdevumiem (elektroenerģija, internets, apkure, ūdens, apsardze, uzkopšana u.c.) </t>
  </si>
  <si>
    <t>Neparedzēti izdevumi aptuveni 2.5% no kopējiem izdevumiem (piemēram, dzeramais ūdens, norāžu izvietošana, u.c.) </t>
  </si>
  <si>
    <t>KOPĀ: </t>
  </si>
  <si>
    <t>Kopā izmaksas:</t>
  </si>
  <si>
    <t>2.Pielikums 
Ministru kabineta rīkojuma “Grozījums Ministru kabineta 2021. gada 30.marta rīkojumā Nr.208 “Par finanšu līdzekļu piešķiršanu no valsts budžeta programmas “Līdzekļi neparedzētiem gadījumiem”””, “Grozījums Ministru kabineta 2021. gada 14. aprīļa rīkojumā Nr.247 “Par finanšu līdzekļu piešķiršanu no valsts budžeta programmas “Līdzekļi neparedzētiem gadījumiem”””, “Grozījums Ministru kabineta 2021. gada 21. aprīļa rīkojumā Nr.266 “Par finanšu līdzekļu piešķiršanu no valsts budžeta programmas “Līdzekļi neparedzētiem gadījumiem”””, “Grozījums Ministru kabineta 2021. gada 7.jūlija rīkojumā Nr.502 “Par finanšu līdzekļu piešķiršanu no valsts budžeta programmas “Līdzekļi neparedzētiem gadījumiem””” un “Grozījums Ministru kabineta 2021. gada 10.augusta rīkojumā Nr.532 “Par finanšu līdzekļu piešķiršanu no valsts budžeta programmas “Līdzekļi neparedzētiem gadījumiem””” projekta sākotnējās ietekmes novērtējuma ziņojumam (anotācijai).</t>
  </si>
  <si>
    <t>3.Pielikums 
Ministru kabineta rīkojuma “Grozījums Ministru kabineta 2021. gada 30.marta rīkojumā Nr.208 “Par finanšu līdzekļu piešķiršanu no valsts budžeta programmas “Līdzekļi neparedzētiem gadījumiem”””, “Grozījums Ministru kabineta 2021. gada 14. aprīļa rīkojumā Nr.247 “Par finanšu līdzekļu piešķiršanu no valsts budžeta programmas “Līdzekļi neparedzētiem gadījumiem”””, “Grozījums Ministru kabineta 2021. gada 21. aprīļa rīkojumā Nr.266 “Par finanšu līdzekļu piešķiršanu no valsts budžeta programmas “Līdzekļi neparedzētiem gadījumiem”””, “Grozījums Ministru kabineta 2021. gada 7.jūlija rīkojumā Nr.502 “Par finanšu līdzekļu piešķiršanu no valsts budžeta programmas “Līdzekļi neparedzētiem gadījumiem””” un “Grozījums Ministru kabineta 2021. gada 10.augusta rīkojumā Nr.532 “Par finanšu līdzekļu piešķiršanu no valsts budžeta programmas “Līdzekļi neparedzētiem gadījumiem””” projekta sākotnējās ietekmes novērtējuma ziņojumam (anotācijai)</t>
  </si>
  <si>
    <t>AstraZeneca (Vaxzevria) vakcīnu devām nepieciešamais papildu finansējums 2021.gada 3. un 4.ceturksnim</t>
  </si>
  <si>
    <t>Devas</t>
  </si>
  <si>
    <t>Cena (EUR)</t>
  </si>
  <si>
    <t>Plānotās vakcīnu piegādes</t>
  </si>
  <si>
    <t>(Q3 2021)</t>
  </si>
  <si>
    <t>(Q4 2021)</t>
  </si>
  <si>
    <t>Kopā papildu nepieciešamais finansējums bez PVN</t>
  </si>
  <si>
    <t>997 156</t>
  </si>
  <si>
    <t xml:space="preserve">Loģistika </t>
  </si>
  <si>
    <t>Vakcīnu ievade</t>
  </si>
  <si>
    <t>6 291 046</t>
  </si>
  <si>
    <t>7 378 904</t>
  </si>
  <si>
    <t>Johnson &amp; Johnson vakcīnu devām nepieciešamais papildu finansējums 2021.gada 3. un 4.ceturksnim</t>
  </si>
  <si>
    <t>Cena</t>
  </si>
  <si>
    <t>(EUR)</t>
  </si>
  <si>
    <t>Plānotais vakcīnu devu skaits</t>
  </si>
  <si>
    <t>Kopā papildu nepieciešamais finansējums</t>
  </si>
  <si>
    <t>bez PVN</t>
  </si>
  <si>
    <t>4 950 319</t>
  </si>
  <si>
    <t>8 211 533</t>
  </si>
  <si>
    <t>13 272 931</t>
  </si>
  <si>
    <t>Pfizer/BioNTech (Comirnaty) vakcīnu devām nepieciešamais finansējums 2021.gada 3. un 4.ceturksnim</t>
  </si>
  <si>
    <t>3 399 336</t>
  </si>
  <si>
    <t>2 462 874</t>
  </si>
  <si>
    <t>5 895 526</t>
  </si>
  <si>
    <r>
      <t>Ražotāja loģistika</t>
    </r>
    <r>
      <rPr>
        <vertAlign val="superscript"/>
        <sz val="11"/>
        <color theme="1"/>
        <rFont val="Calibri"/>
        <family val="2"/>
        <scheme val="minor"/>
      </rPr>
      <t>1</t>
    </r>
  </si>
  <si>
    <r>
      <rPr>
        <vertAlign val="superscript"/>
        <sz val="11"/>
        <color theme="1"/>
        <rFont val="Calibri"/>
        <family val="2"/>
        <scheme val="minor"/>
      </rPr>
      <t xml:space="preserve">1 </t>
    </r>
    <r>
      <rPr>
        <sz val="11"/>
        <color theme="1"/>
        <rFont val="Calibri"/>
        <family val="2"/>
        <charset val="186"/>
        <scheme val="minor"/>
      </rPr>
      <t>Pie vakcīnu cenas 1,78 euro nāk klāt 0,01 euro par piegādi uz Latviju</t>
    </r>
  </si>
  <si>
    <t xml:space="preserve">Moderna (Spikevax) vakcīnu devām nepieciešamais papildu finansējums 2021.gada 3. un 4.ceturksnim </t>
  </si>
  <si>
    <t>19 609 549</t>
  </si>
  <si>
    <t>8 822 726</t>
  </si>
  <si>
    <t>28 551 621</t>
  </si>
  <si>
    <t xml:space="preserve">Novavax vakcīnu devām nepieciešamais finansējums 2021.gada 4.ceturksnim </t>
  </si>
  <si>
    <t>Cena (pamat-devas) (EUR)</t>
  </si>
  <si>
    <t>901 362</t>
  </si>
  <si>
    <t>672 014</t>
  </si>
  <si>
    <t>1 582 467</t>
  </si>
  <si>
    <t>Valneva vakcīnu devām nepieciešamais finansējums 2021.gada 2.pusgadam</t>
  </si>
  <si>
    <t>Vakcīnu devu skaits</t>
  </si>
  <si>
    <r>
      <t xml:space="preserve">Nepieciešamais finansējums, </t>
    </r>
    <r>
      <rPr>
        <b/>
        <i/>
        <sz val="10"/>
        <color rgb="FF000000"/>
        <rFont val="Times New Roman"/>
        <family val="1"/>
      </rPr>
      <t>euro</t>
    </r>
  </si>
  <si>
    <t>Pamatdevas</t>
  </si>
  <si>
    <t xml:space="preserve">16,00 </t>
  </si>
  <si>
    <t>126 212</t>
  </si>
  <si>
    <t>2 019 392</t>
  </si>
  <si>
    <t>Loģistika (pamatdevas)</t>
  </si>
  <si>
    <t>0,15191</t>
  </si>
  <si>
    <t>19 173</t>
  </si>
  <si>
    <t xml:space="preserve">11,23 </t>
  </si>
  <si>
    <t>1 417 361</t>
  </si>
  <si>
    <t>3 455 926</t>
  </si>
  <si>
    <t>no tiem, 2021.gadā 30% priekšapmaksas maksājumiem par pamatdevām</t>
  </si>
  <si>
    <t>605 818</t>
  </si>
  <si>
    <t>no tiem, 2022.gadā 70% maksājums pēc piegādes par pamatdevām, loģistikas un vakcīnu ievades izmaksām</t>
  </si>
  <si>
    <t>2 850 108</t>
  </si>
  <si>
    <t>Ražotājs/ Vakcīna</t>
  </si>
  <si>
    <t>2021.gada 2.pusgadā plānotais vakcīnu devu skaits</t>
  </si>
  <si>
    <t xml:space="preserve">Kopā papildu nepieciešamais finansējums 2021.gada 2.pusgadam </t>
  </si>
  <si>
    <t>AstraZeneca  (Vaxzevria)</t>
  </si>
  <si>
    <t>Johnson &amp; Johnson</t>
  </si>
  <si>
    <t>Pfizer/ BioNTech (Comirnaty)</t>
  </si>
  <si>
    <t>Moderna (Spikevax)</t>
  </si>
  <si>
    <t>Valneva</t>
  </si>
  <si>
    <t>Novavax</t>
  </si>
  <si>
    <t>59 841</t>
  </si>
  <si>
    <t>57 287 267</t>
  </si>
  <si>
    <t>4.Pielikums 
Ministru kabineta rīkojuma “Grozījums Ministru kabineta 2021. gada 30.marta rīkojumā Nr.208 “Par finanšu līdzekļu piešķiršanu no valsts budžeta programmas “Līdzekļi neparedzētiem gadījumiem”””, “Grozījums Ministru kabineta 2021. gada 14. aprīļa rīkojumā Nr.247 “Par finanšu līdzekļu piešķiršanu no valsts budžeta programmas “Līdzekļi neparedzētiem gadījumiem”””, “Grozījums Ministru kabineta 2021. gada 21. aprīļa rīkojumā Nr.266 “Par finanšu līdzekļu piešķiršanu no valsts budžeta programmas “Līdzekļi neparedzētiem gadījumiem”””, “Grozījums Ministru kabineta 2021. gada 7.jūlija rīkojumā Nr.502 “Par finanšu līdzekļu piešķiršanu no valsts budžeta programmas “Līdzekļi neparedzētiem gadījumiem””” un “Grozījums Ministru kabineta 2021. gada 10.augusta rīkojumā Nr.532 “Par finanšu līdzekļu piešķiršanu no valsts budžeta programmas “Līdzekļi neparedzētiem gadījumiem””” projekta sākotnējās ietekmes novērtējuma ziņojumam (anotācijai)</t>
  </si>
  <si>
    <t>Pozīcijas</t>
  </si>
  <si>
    <t>1 vienības izmaksas euro</t>
  </si>
  <si>
    <t>Iestāžu skaits</t>
  </si>
  <si>
    <t>Dizaina materiālu izstrāde</t>
  </si>
  <si>
    <t>Materiālu drukas izmaksas (dažādos izmēros un materiālos)</t>
  </si>
  <si>
    <t>Uzstādīšana un demontāža</t>
  </si>
  <si>
    <t>Transportēšanas, sūtīšanas izmaksas</t>
  </si>
  <si>
    <t>Citi izdevumi (nepieciešamības gadījumā stendu nomas izmaksas un citi tehniskie izdevumi)</t>
  </si>
  <si>
    <t>58,57</t>
  </si>
  <si>
    <t>4 099,9</t>
  </si>
  <si>
    <t>KOPĀ:</t>
  </si>
  <si>
    <t>50 999,9</t>
  </si>
  <si>
    <t>5.Pielikums 
Ministru kabineta rīkojuma “Grozījums Ministru kabineta 2021. gada 30.marta rīkojumā Nr.208 “Par finanšu līdzekļu piešķiršanu no valsts budžeta programmas “Līdzekļi neparedzētiem gadījumiem”””, “Grozījums Ministru kabineta 2021. gada 14. aprīļa rīkojumā Nr.247 “Par finanšu līdzekļu piešķiršanu no valsts budžeta programmas “Līdzekļi neparedzētiem gadījumiem”””, “Grozījums Ministru kabineta 2021. gada 21. aprīļa rīkojumā Nr.266 “Par finanšu līdzekļu piešķiršanu no valsts budžeta programmas “Līdzekļi neparedzētiem gadījumiem”””, “Grozījums Ministru kabineta 2021. gada 7.jūlija rīkojumā Nr.502 “Par finanšu līdzekļu piešķiršanu no valsts budžeta programmas “Līdzekļi neparedzētiem gadījumiem””” un “Grozījums Ministru kabineta 2021. gada 10.augusta rīkojumā Nr.532 “Par finanšu līdzekļu piešķiršanu no valsts budžeta programmas “Līdzekļi neparedzētiem gadījumiem””” projekta sākotnējās ietekmes novērtējuma ziņojumam (anotācijai)</t>
  </si>
  <si>
    <t>Medikaments</t>
  </si>
  <si>
    <t>Cena bez PVN*</t>
  </si>
  <si>
    <t xml:space="preserve">Flakonu skaits </t>
  </si>
  <si>
    <t>Nepieciešamais finansējums bez PVN</t>
  </si>
  <si>
    <t>Nepieciešamais finansējums ar PVN</t>
  </si>
  <si>
    <t>RoActemra</t>
  </si>
  <si>
    <t>(20mg/ml – 10ml)</t>
  </si>
  <si>
    <t>(20mg/ml – 4ml)</t>
  </si>
  <si>
    <t>Vakcinācijas centri Rīgā (kopā 25 brigādes)*</t>
  </si>
  <si>
    <t>Papildu vakcinācijas punkti (mēnesī)*</t>
  </si>
  <si>
    <t>Pašvaldību vakcinācijas centri (Madona, Bauska, Talsi, Liepāja, Jūrmala, Balvi, Aizkraukle, Valmiera)*</t>
  </si>
  <si>
    <t>*Papildu nepieciešama finansējuma sadalījums pa pasākumiem ir indikatīvs un var mainīties pēc faktiskajiem nepieciešamajiem izdevumiem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</si>
</sst>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charset val="186"/>
      <scheme val="minor"/>
    </font>
    <font>
      <sz val="11"/>
      <color theme="1"/>
      <name val="Calibri"/>
      <family val="2"/>
      <scheme val="minor"/>
    </font>
    <font>
      <sz val="12"/>
      <color theme="1"/>
      <name val="Times New Roman"/>
      <family val="1"/>
    </font>
    <font>
      <b/>
      <sz val="12"/>
      <color theme="1"/>
      <name val="Times New Roman"/>
      <family val="1"/>
    </font>
    <font>
      <b/>
      <sz val="10"/>
      <color theme="1"/>
      <name val="Times New Roman"/>
      <family val="1"/>
    </font>
    <font>
      <sz val="10"/>
      <color theme="1"/>
      <name val="Times New Roman"/>
      <family val="1"/>
    </font>
    <font>
      <vertAlign val="superscript"/>
      <sz val="11"/>
      <color theme="1"/>
      <name val="Calibri"/>
      <family val="2"/>
      <scheme val="minor"/>
    </font>
    <font>
      <b/>
      <sz val="11"/>
      <color theme="1"/>
      <name val="Times New Roman"/>
      <family val="1"/>
    </font>
    <font>
      <sz val="11"/>
      <color theme="1"/>
      <name val="Times New Roman"/>
      <family val="1"/>
    </font>
    <font>
      <b/>
      <sz val="12"/>
      <color theme="1"/>
      <name val="Times New Roman"/>
      <family val="1"/>
      <charset val="186"/>
    </font>
    <font>
      <b/>
      <sz val="12"/>
      <color theme="1"/>
      <name val="Calibri"/>
      <family val="2"/>
      <charset val="186"/>
      <scheme val="minor"/>
    </font>
    <font>
      <b/>
      <vertAlign val="superscript"/>
      <sz val="12"/>
      <color theme="1"/>
      <name val="Calibri"/>
      <family val="2"/>
      <scheme val="minor"/>
    </font>
    <font>
      <sz val="10"/>
      <name val="Arial"/>
      <family val="2"/>
    </font>
    <font>
      <b/>
      <sz val="12"/>
      <name val="Arial"/>
      <family val="2"/>
      <charset val="186"/>
    </font>
    <font>
      <b/>
      <sz val="10"/>
      <name val="Arial"/>
      <family val="2"/>
      <charset val="186"/>
    </font>
    <font>
      <sz val="10"/>
      <name val="Arial"/>
      <family val="2"/>
      <charset val="186"/>
    </font>
    <font>
      <b/>
      <sz val="10"/>
      <color rgb="FF000000"/>
      <name val="Times New Roman"/>
      <family val="1"/>
      <charset val="186"/>
    </font>
    <font>
      <sz val="10"/>
      <color rgb="FF000000"/>
      <name val="Times New Roman"/>
      <family val="1"/>
      <charset val="186"/>
    </font>
    <font>
      <b/>
      <sz val="12"/>
      <color rgb="FF000000"/>
      <name val="Times New Roman"/>
      <family val="1"/>
      <charset val="186"/>
    </font>
    <font>
      <b/>
      <sz val="10"/>
      <color rgb="FF000000"/>
      <name val="Times New Roman"/>
      <family val="1"/>
    </font>
    <font>
      <sz val="10"/>
      <color rgb="FF000000"/>
      <name val="Times New Roman"/>
      <family val="1"/>
    </font>
    <font>
      <sz val="12"/>
      <color rgb="FF000000"/>
      <name val="Times New Roman"/>
      <family val="1"/>
    </font>
    <font>
      <b/>
      <i/>
      <sz val="10"/>
      <color rgb="FF000000"/>
      <name val="Times New Roman"/>
      <family val="1"/>
    </font>
  </fonts>
  <fills count="3">
    <fill>
      <patternFill patternType="none"/>
    </fill>
    <fill>
      <patternFill patternType="gray125"/>
    </fill>
    <fill>
      <patternFill patternType="solid">
        <fgColor theme="0" tint="-0.14999847407452621"/>
        <bgColor indexed="64"/>
      </patternFill>
    </fill>
  </fills>
  <borders count="19">
    <border>
      <left/>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rgb="FF000000"/>
      </left>
      <right/>
      <top style="medium">
        <color rgb="FF000000"/>
      </top>
      <bottom style="medium">
        <color rgb="FF000000"/>
      </bottom>
      <diagonal/>
    </border>
    <border>
      <left style="medium">
        <color rgb="FF000000"/>
      </left>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s>
  <cellStyleXfs count="2">
    <xf numFmtId="0" fontId="0" fillId="0" borderId="0"/>
    <xf numFmtId="0" fontId="12" fillId="0" borderId="0"/>
  </cellStyleXfs>
  <cellXfs count="97">
    <xf numFmtId="0" fontId="0" fillId="0" borderId="0" xfId="0"/>
    <xf numFmtId="0" fontId="1" fillId="0" borderId="0" xfId="0" applyFont="1" applyFill="1"/>
    <xf numFmtId="0" fontId="2" fillId="0" borderId="5" xfId="0" applyFont="1" applyBorder="1" applyAlignment="1">
      <alignment horizontal="justify" vertical="center" wrapText="1"/>
    </xf>
    <xf numFmtId="3" fontId="2" fillId="0" borderId="3" xfId="0" applyNumberFormat="1" applyFont="1" applyBorder="1" applyAlignment="1">
      <alignment horizontal="center" vertical="center" wrapText="1"/>
    </xf>
    <xf numFmtId="0" fontId="2" fillId="0" borderId="1" xfId="0" applyFont="1" applyBorder="1" applyAlignment="1">
      <alignment horizontal="justify" vertical="center" wrapText="1"/>
    </xf>
    <xf numFmtId="3" fontId="2" fillId="0" borderId="2" xfId="0" applyNumberFormat="1" applyFont="1" applyBorder="1" applyAlignment="1">
      <alignment horizontal="center" vertical="center" wrapText="1"/>
    </xf>
    <xf numFmtId="0" fontId="9" fillId="2" borderId="4" xfId="0" applyFont="1" applyFill="1" applyBorder="1" applyAlignment="1">
      <alignment horizontal="center" vertical="center" wrapText="1"/>
    </xf>
    <xf numFmtId="0" fontId="10" fillId="2" borderId="6" xfId="0" applyFont="1" applyFill="1" applyBorder="1" applyAlignment="1">
      <alignment horizontal="center"/>
    </xf>
    <xf numFmtId="0" fontId="3" fillId="2" borderId="1" xfId="0" applyFont="1" applyFill="1" applyBorder="1" applyAlignment="1">
      <alignment horizontal="right" vertical="center" wrapText="1"/>
    </xf>
    <xf numFmtId="3" fontId="3" fillId="2" borderId="2" xfId="0" applyNumberFormat="1" applyFont="1" applyFill="1" applyBorder="1" applyAlignment="1">
      <alignment horizontal="center" vertical="center" wrapText="1"/>
    </xf>
    <xf numFmtId="0" fontId="0" fillId="0" borderId="0" xfId="0" applyAlignment="1">
      <alignment wrapText="1"/>
    </xf>
    <xf numFmtId="0" fontId="0" fillId="0" borderId="0" xfId="0" applyAlignment="1">
      <alignment horizontal="right" wrapText="1"/>
    </xf>
    <xf numFmtId="0" fontId="13" fillId="0" borderId="0" xfId="1" applyFont="1" applyAlignment="1">
      <alignment horizontal="center"/>
    </xf>
    <xf numFmtId="0" fontId="12" fillId="0" borderId="0" xfId="1"/>
    <xf numFmtId="0" fontId="12" fillId="0" borderId="0" xfId="1" applyAlignment="1">
      <alignment wrapText="1"/>
    </xf>
    <xf numFmtId="0" fontId="14" fillId="0" borderId="0" xfId="1" applyFont="1"/>
    <xf numFmtId="0" fontId="12" fillId="2" borderId="8" xfId="1" applyFill="1" applyBorder="1" applyAlignment="1">
      <alignment horizontal="center" wrapText="1"/>
    </xf>
    <xf numFmtId="0" fontId="14" fillId="2" borderId="8" xfId="1" applyFont="1" applyFill="1" applyBorder="1" applyAlignment="1">
      <alignment horizontal="center" vertical="center" wrapText="1"/>
    </xf>
    <xf numFmtId="0" fontId="12" fillId="0" borderId="0" xfId="1" applyAlignment="1">
      <alignment horizontal="center" wrapText="1"/>
    </xf>
    <xf numFmtId="0" fontId="15" fillId="0" borderId="8" xfId="1" applyFont="1" applyBorder="1" applyAlignment="1">
      <alignment horizontal="left" wrapText="1"/>
    </xf>
    <xf numFmtId="0" fontId="15" fillId="0" borderId="8" xfId="1" applyFont="1" applyBorder="1" applyAlignment="1">
      <alignment horizontal="center" vertical="center" wrapText="1"/>
    </xf>
    <xf numFmtId="3" fontId="15" fillId="0" borderId="8" xfId="1" applyNumberFormat="1" applyFont="1" applyBorder="1" applyAlignment="1">
      <alignment horizontal="center" vertical="center" wrapText="1"/>
    </xf>
    <xf numFmtId="3" fontId="12" fillId="0" borderId="8" xfId="1" applyNumberFormat="1" applyBorder="1" applyAlignment="1">
      <alignment horizontal="center" vertical="center"/>
    </xf>
    <xf numFmtId="0" fontId="15" fillId="0" borderId="8" xfId="1" applyFont="1" applyBorder="1" applyAlignment="1">
      <alignment wrapText="1"/>
    </xf>
    <xf numFmtId="0" fontId="12" fillId="0" borderId="8" xfId="1" applyBorder="1" applyAlignment="1">
      <alignment horizontal="center"/>
    </xf>
    <xf numFmtId="3" fontId="12" fillId="0" borderId="8" xfId="1" applyNumberFormat="1" applyBorder="1" applyAlignment="1">
      <alignment horizontal="center"/>
    </xf>
    <xf numFmtId="0" fontId="12" fillId="0" borderId="8" xfId="1" applyBorder="1" applyAlignment="1">
      <alignment horizontal="center" vertical="center"/>
    </xf>
    <xf numFmtId="0" fontId="14" fillId="2" borderId="8" xfId="1" applyFont="1" applyFill="1" applyBorder="1" applyAlignment="1">
      <alignment horizontal="right" wrapText="1"/>
    </xf>
    <xf numFmtId="3" fontId="14" fillId="2" borderId="8" xfId="1" applyNumberFormat="1" applyFont="1" applyFill="1" applyBorder="1" applyAlignment="1">
      <alignment horizontal="center" vertical="center"/>
    </xf>
    <xf numFmtId="0" fontId="15" fillId="0" borderId="0" xfId="1" applyFont="1" applyAlignment="1">
      <alignment wrapText="1"/>
    </xf>
    <xf numFmtId="0" fontId="13" fillId="0" borderId="0" xfId="1" applyFont="1" applyAlignment="1">
      <alignment horizontal="center" vertical="center"/>
    </xf>
    <xf numFmtId="0" fontId="13" fillId="0" borderId="9" xfId="1" applyFont="1" applyBorder="1" applyAlignment="1">
      <alignment horizontal="center" vertical="center"/>
    </xf>
    <xf numFmtId="0" fontId="16" fillId="2" borderId="8" xfId="1" applyFont="1" applyFill="1" applyBorder="1" applyAlignment="1">
      <alignment horizontal="center" vertical="center" wrapText="1"/>
    </xf>
    <xf numFmtId="0" fontId="17" fillId="0" borderId="8" xfId="1" applyFont="1" applyBorder="1" applyAlignment="1">
      <alignment horizontal="left" vertical="center" wrapText="1"/>
    </xf>
    <xf numFmtId="0" fontId="17" fillId="0" borderId="8" xfId="1" applyFont="1" applyBorder="1" applyAlignment="1">
      <alignment horizontal="center" vertical="center" wrapText="1"/>
    </xf>
    <xf numFmtId="3" fontId="17" fillId="0" borderId="8" xfId="1" applyNumberFormat="1" applyFont="1" applyBorder="1" applyAlignment="1">
      <alignment horizontal="center" vertical="center" wrapText="1"/>
    </xf>
    <xf numFmtId="0" fontId="17" fillId="0" borderId="8" xfId="1" applyFont="1" applyBorder="1" applyAlignment="1">
      <alignment horizontal="justify" vertical="center" wrapText="1"/>
    </xf>
    <xf numFmtId="1" fontId="17" fillId="0" borderId="8" xfId="1" applyNumberFormat="1" applyFont="1" applyBorder="1" applyAlignment="1">
      <alignment horizontal="center" vertical="center" wrapText="1"/>
    </xf>
    <xf numFmtId="0" fontId="12" fillId="2" borderId="0" xfId="1" applyFill="1"/>
    <xf numFmtId="0" fontId="16" fillId="2" borderId="10" xfId="1" applyFont="1" applyFill="1" applyBorder="1" applyAlignment="1">
      <alignment horizontal="right" vertical="center" wrapText="1"/>
    </xf>
    <xf numFmtId="0" fontId="16" fillId="2" borderId="11" xfId="1" applyFont="1" applyFill="1" applyBorder="1" applyAlignment="1">
      <alignment horizontal="right" vertical="center" wrapText="1"/>
    </xf>
    <xf numFmtId="0" fontId="16" fillId="2" borderId="12" xfId="1" applyFont="1" applyFill="1" applyBorder="1" applyAlignment="1">
      <alignment horizontal="right" vertical="center" wrapText="1"/>
    </xf>
    <xf numFmtId="3" fontId="16" fillId="2" borderId="8" xfId="1" applyNumberFormat="1" applyFont="1" applyFill="1" applyBorder="1" applyAlignment="1">
      <alignment horizontal="center" vertical="center" wrapText="1"/>
    </xf>
    <xf numFmtId="0" fontId="17" fillId="0" borderId="0" xfId="1" applyFont="1" applyAlignment="1">
      <alignment horizontal="justify" vertical="center" wrapText="1"/>
    </xf>
    <xf numFmtId="0" fontId="17" fillId="0" borderId="0" xfId="1" applyFont="1" applyAlignment="1">
      <alignment horizontal="center" vertical="center" wrapText="1"/>
    </xf>
    <xf numFmtId="0" fontId="18" fillId="0" borderId="0" xfId="1" applyFont="1" applyAlignment="1">
      <alignment horizontal="center" vertical="center" wrapText="1"/>
    </xf>
    <xf numFmtId="0" fontId="16" fillId="0" borderId="0" xfId="1" applyFont="1" applyAlignment="1">
      <alignment horizontal="center" vertical="center" wrapText="1"/>
    </xf>
    <xf numFmtId="0" fontId="16" fillId="0" borderId="8" xfId="1" applyFont="1" applyBorder="1" applyAlignment="1">
      <alignment horizontal="center" vertical="center" wrapText="1"/>
    </xf>
    <xf numFmtId="0" fontId="16" fillId="0" borderId="13" xfId="1" applyFont="1" applyBorder="1" applyAlignment="1">
      <alignment horizontal="right" vertical="center" wrapText="1"/>
    </xf>
    <xf numFmtId="3" fontId="16" fillId="0" borderId="13" xfId="1" applyNumberFormat="1" applyFont="1" applyBorder="1" applyAlignment="1">
      <alignment horizontal="center" vertical="center" wrapText="1"/>
    </xf>
    <xf numFmtId="3" fontId="14" fillId="0" borderId="0" xfId="1" applyNumberFormat="1" applyFont="1" applyAlignment="1">
      <alignment horizontal="center"/>
    </xf>
    <xf numFmtId="0" fontId="12" fillId="0" borderId="0" xfId="1" applyAlignment="1">
      <alignment horizontal="right" wrapText="1"/>
    </xf>
    <xf numFmtId="0" fontId="7" fillId="0" borderId="0" xfId="0" applyFont="1" applyAlignment="1">
      <alignment horizontal="center" vertical="center"/>
    </xf>
    <xf numFmtId="0" fontId="8" fillId="0" borderId="0" xfId="0" applyFont="1" applyAlignment="1">
      <alignment horizontal="right" vertical="center"/>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20" fillId="0" borderId="7" xfId="0" applyFont="1" applyBorder="1" applyAlignment="1">
      <alignment horizontal="justify" vertical="center" wrapText="1"/>
    </xf>
    <xf numFmtId="0" fontId="20" fillId="0" borderId="16" xfId="0" applyFont="1" applyBorder="1" applyAlignment="1">
      <alignment horizontal="justify" vertical="center" wrapText="1"/>
    </xf>
    <xf numFmtId="3" fontId="20" fillId="0" borderId="16" xfId="0" applyNumberFormat="1" applyFont="1" applyBorder="1" applyAlignment="1">
      <alignment horizontal="center" vertical="center" wrapText="1"/>
    </xf>
    <xf numFmtId="0" fontId="20" fillId="0" borderId="16" xfId="0" applyFont="1" applyBorder="1" applyAlignment="1">
      <alignment horizontal="center" vertical="center" wrapText="1"/>
    </xf>
    <xf numFmtId="0" fontId="5" fillId="0" borderId="0" xfId="0" applyFont="1" applyAlignment="1">
      <alignment horizontal="justify" vertical="center" wrapText="1"/>
    </xf>
    <xf numFmtId="0" fontId="5" fillId="0" borderId="17" xfId="0" applyFont="1" applyBorder="1" applyAlignment="1">
      <alignment horizontal="justify"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8" fillId="0" borderId="0" xfId="0" applyFont="1" applyAlignment="1">
      <alignment horizontal="right" vertical="center" indent="4"/>
    </xf>
    <xf numFmtId="0" fontId="4" fillId="0" borderId="16" xfId="0" applyFont="1" applyBorder="1" applyAlignment="1">
      <alignment horizontal="center" vertical="center" wrapText="1"/>
    </xf>
    <xf numFmtId="0" fontId="20" fillId="0" borderId="7" xfId="0" applyFont="1" applyBorder="1" applyAlignment="1">
      <alignment horizontal="center" vertical="center" wrapText="1"/>
    </xf>
    <xf numFmtId="0" fontId="5" fillId="0" borderId="0" xfId="0" applyFont="1" applyAlignment="1">
      <alignment horizontal="center" vertical="center" wrapText="1"/>
    </xf>
    <xf numFmtId="0" fontId="19" fillId="0" borderId="7" xfId="0" applyFont="1" applyBorder="1" applyAlignment="1">
      <alignment horizontal="center" vertical="center" wrapText="1"/>
    </xf>
    <xf numFmtId="0" fontId="21" fillId="0" borderId="0" xfId="0" applyFont="1" applyAlignment="1">
      <alignment horizontal="justify" vertical="center"/>
    </xf>
    <xf numFmtId="0" fontId="5" fillId="0" borderId="0" xfId="0" applyFont="1" applyAlignment="1">
      <alignment horizontal="right" vertical="center" indent="4"/>
    </xf>
    <xf numFmtId="0" fontId="5" fillId="0" borderId="17" xfId="0" applyFont="1"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center" vertical="center" wrapText="1"/>
    </xf>
    <xf numFmtId="0" fontId="5" fillId="0" borderId="0" xfId="0" applyFont="1" applyBorder="1" applyAlignment="1">
      <alignment horizontal="justify" vertical="center" wrapText="1"/>
    </xf>
    <xf numFmtId="0" fontId="19" fillId="0" borderId="0" xfId="0" applyFont="1" applyBorder="1" applyAlignment="1">
      <alignment horizontal="center" vertical="center" wrapText="1"/>
    </xf>
    <xf numFmtId="0" fontId="0" fillId="0" borderId="3" xfId="0" applyFill="1" applyBorder="1"/>
    <xf numFmtId="0" fontId="5" fillId="0" borderId="0" xfId="0" applyFont="1" applyAlignment="1">
      <alignment horizontal="left" vertical="center" indent="4"/>
    </xf>
    <xf numFmtId="0" fontId="7" fillId="0" borderId="0" xfId="0" applyFont="1" applyAlignment="1">
      <alignment horizontal="justify" vertical="center"/>
    </xf>
    <xf numFmtId="0" fontId="5" fillId="0" borderId="16"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14" xfId="0" applyFont="1" applyBorder="1" applyAlignment="1">
      <alignment horizontal="center" vertical="center" wrapText="1"/>
    </xf>
    <xf numFmtId="0" fontId="20" fillId="0" borderId="7" xfId="0" applyFont="1" applyBorder="1" applyAlignment="1">
      <alignment vertical="center" wrapText="1"/>
    </xf>
    <xf numFmtId="0" fontId="20" fillId="0" borderId="16" xfId="0" applyFont="1" applyBorder="1" applyAlignment="1">
      <alignment horizontal="center" vertical="center"/>
    </xf>
    <xf numFmtId="3" fontId="20" fillId="0" borderId="16" xfId="0" applyNumberFormat="1" applyFont="1" applyBorder="1" applyAlignment="1">
      <alignment horizontal="center" vertical="center"/>
    </xf>
    <xf numFmtId="0" fontId="19" fillId="0" borderId="7" xfId="0" applyFont="1" applyBorder="1" applyAlignment="1">
      <alignment horizontal="right" vertical="center" wrapText="1"/>
    </xf>
    <xf numFmtId="0" fontId="19" fillId="0" borderId="16" xfId="0" applyFont="1" applyBorder="1" applyAlignment="1">
      <alignment horizontal="right" vertical="center"/>
    </xf>
    <xf numFmtId="0" fontId="19" fillId="0" borderId="16" xfId="0" applyFont="1" applyBorder="1" applyAlignment="1">
      <alignment horizontal="center" vertical="center"/>
    </xf>
    <xf numFmtId="0" fontId="20" fillId="0" borderId="3" xfId="0" applyFont="1" applyBorder="1" applyAlignment="1">
      <alignment horizontal="justify" vertical="center" wrapText="1"/>
    </xf>
    <xf numFmtId="0" fontId="20" fillId="0" borderId="14" xfId="0" applyFont="1" applyBorder="1" applyAlignment="1">
      <alignment horizontal="justify" vertical="center" wrapText="1"/>
    </xf>
    <xf numFmtId="0" fontId="20" fillId="0" borderId="18" xfId="0" applyFont="1" applyBorder="1" applyAlignment="1">
      <alignment horizontal="justify" vertical="center" wrapText="1"/>
    </xf>
    <xf numFmtId="0" fontId="20" fillId="0" borderId="6" xfId="0" applyFont="1" applyBorder="1" applyAlignment="1">
      <alignment horizontal="justify" vertical="center" wrapText="1"/>
    </xf>
    <xf numFmtId="0" fontId="20" fillId="0" borderId="7" xfId="0" applyFont="1" applyBorder="1" applyAlignment="1">
      <alignment horizontal="justify" vertical="center" wrapText="1"/>
    </xf>
    <xf numFmtId="3" fontId="20" fillId="0" borderId="6" xfId="0" applyNumberFormat="1" applyFont="1" applyBorder="1" applyAlignment="1">
      <alignment horizontal="justify" vertical="center" wrapText="1"/>
    </xf>
    <xf numFmtId="3" fontId="20" fillId="0" borderId="7" xfId="0" applyNumberFormat="1" applyFont="1" applyBorder="1" applyAlignment="1">
      <alignment horizontal="justify" vertical="center" wrapText="1"/>
    </xf>
    <xf numFmtId="0" fontId="12" fillId="0" borderId="0" xfId="1" applyAlignment="1">
      <alignment horizontal="left"/>
    </xf>
    <xf numFmtId="0" fontId="12" fillId="0" borderId="0" xfId="1" applyAlignment="1">
      <alignment horizontal="left" wrapText="1"/>
    </xf>
  </cellXfs>
  <cellStyles count="2">
    <cellStyle name="Normal" xfId="0" builtinId="0"/>
    <cellStyle name="Normal 2" xfId="1" xr:uid="{A1D243EA-260C-4B77-B2B3-C4F607037B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0250F-18C9-4FEA-97BB-50EE811C9E4B}">
  <dimension ref="B1:G12"/>
  <sheetViews>
    <sheetView workbookViewId="0">
      <selection activeCell="D1" sqref="D1:G1"/>
    </sheetView>
  </sheetViews>
  <sheetFormatPr defaultRowHeight="15" x14ac:dyDescent="0.25"/>
  <cols>
    <col min="2" max="2" width="28.5703125" customWidth="1"/>
    <col min="3" max="3" width="48.42578125" customWidth="1"/>
    <col min="7" max="7" width="45.85546875" customWidth="1"/>
  </cols>
  <sheetData>
    <row r="1" spans="2:7" ht="222" customHeight="1" x14ac:dyDescent="0.25">
      <c r="C1" s="10"/>
      <c r="D1" s="11" t="s">
        <v>9</v>
      </c>
      <c r="E1" s="11"/>
      <c r="F1" s="11"/>
      <c r="G1" s="11"/>
    </row>
    <row r="2" spans="2:7" ht="15.75" thickBot="1" x14ac:dyDescent="0.3"/>
    <row r="3" spans="2:7" ht="18.75" thickBot="1" x14ac:dyDescent="0.3">
      <c r="B3" s="6" t="s">
        <v>0</v>
      </c>
      <c r="C3" s="7" t="s">
        <v>8</v>
      </c>
    </row>
    <row r="4" spans="2:7" ht="16.5" thickBot="1" x14ac:dyDescent="0.3">
      <c r="B4" s="2" t="s">
        <v>1</v>
      </c>
      <c r="C4" s="3">
        <v>23709</v>
      </c>
    </row>
    <row r="5" spans="2:7" ht="48" thickBot="1" x14ac:dyDescent="0.3">
      <c r="B5" s="4" t="s">
        <v>2</v>
      </c>
      <c r="C5" s="5">
        <v>8000</v>
      </c>
    </row>
    <row r="6" spans="2:7" ht="16.5" thickBot="1" x14ac:dyDescent="0.3">
      <c r="B6" s="4" t="s">
        <v>3</v>
      </c>
      <c r="C6" s="5">
        <v>16530</v>
      </c>
    </row>
    <row r="7" spans="2:7" ht="16.5" thickBot="1" x14ac:dyDescent="0.3">
      <c r="B7" s="4" t="s">
        <v>4</v>
      </c>
      <c r="C7" s="5">
        <v>17630</v>
      </c>
    </row>
    <row r="8" spans="2:7" ht="32.25" thickBot="1" x14ac:dyDescent="0.3">
      <c r="B8" s="4" t="s">
        <v>5</v>
      </c>
      <c r="C8" s="5">
        <v>11202</v>
      </c>
    </row>
    <row r="9" spans="2:7" ht="16.5" thickBot="1" x14ac:dyDescent="0.3">
      <c r="B9" s="8" t="s">
        <v>6</v>
      </c>
      <c r="C9" s="9">
        <v>77071</v>
      </c>
    </row>
    <row r="12" spans="2:7" ht="17.25" x14ac:dyDescent="0.25">
      <c r="B12" s="1" t="s">
        <v>7</v>
      </c>
    </row>
  </sheetData>
  <mergeCells count="1">
    <mergeCell ref="D1:G1"/>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CACDD-FFA4-4423-BA2E-EFADED664D06}">
  <dimension ref="B1:O41"/>
  <sheetViews>
    <sheetView workbookViewId="0">
      <selection activeCell="B38" sqref="B38"/>
    </sheetView>
  </sheetViews>
  <sheetFormatPr defaultRowHeight="12.75" x14ac:dyDescent="0.2"/>
  <cols>
    <col min="1" max="1" width="9.140625" style="13"/>
    <col min="2" max="2" width="29.7109375" style="14" customWidth="1"/>
    <col min="3" max="3" width="11.140625" style="13" customWidth="1"/>
    <col min="4" max="4" width="16.42578125" style="13" customWidth="1"/>
    <col min="5" max="5" width="18.140625" style="13" customWidth="1"/>
    <col min="6" max="257" width="9.140625" style="13"/>
    <col min="258" max="258" width="29.7109375" style="13" customWidth="1"/>
    <col min="259" max="259" width="11.140625" style="13" customWidth="1"/>
    <col min="260" max="260" width="16.42578125" style="13" customWidth="1"/>
    <col min="261" max="261" width="18.140625" style="13" customWidth="1"/>
    <col min="262" max="513" width="9.140625" style="13"/>
    <col min="514" max="514" width="29.7109375" style="13" customWidth="1"/>
    <col min="515" max="515" width="11.140625" style="13" customWidth="1"/>
    <col min="516" max="516" width="16.42578125" style="13" customWidth="1"/>
    <col min="517" max="517" width="18.140625" style="13" customWidth="1"/>
    <col min="518" max="769" width="9.140625" style="13"/>
    <col min="770" max="770" width="29.7109375" style="13" customWidth="1"/>
    <col min="771" max="771" width="11.140625" style="13" customWidth="1"/>
    <col min="772" max="772" width="16.42578125" style="13" customWidth="1"/>
    <col min="773" max="773" width="18.140625" style="13" customWidth="1"/>
    <col min="774" max="1025" width="9.140625" style="13"/>
    <col min="1026" max="1026" width="29.7109375" style="13" customWidth="1"/>
    <col min="1027" max="1027" width="11.140625" style="13" customWidth="1"/>
    <col min="1028" max="1028" width="16.42578125" style="13" customWidth="1"/>
    <col min="1029" max="1029" width="18.140625" style="13" customWidth="1"/>
    <col min="1030" max="1281" width="9.140625" style="13"/>
    <col min="1282" max="1282" width="29.7109375" style="13" customWidth="1"/>
    <col min="1283" max="1283" width="11.140625" style="13" customWidth="1"/>
    <col min="1284" max="1284" width="16.42578125" style="13" customWidth="1"/>
    <col min="1285" max="1285" width="18.140625" style="13" customWidth="1"/>
    <col min="1286" max="1537" width="9.140625" style="13"/>
    <col min="1538" max="1538" width="29.7109375" style="13" customWidth="1"/>
    <col min="1539" max="1539" width="11.140625" style="13" customWidth="1"/>
    <col min="1540" max="1540" width="16.42578125" style="13" customWidth="1"/>
    <col min="1541" max="1541" width="18.140625" style="13" customWidth="1"/>
    <col min="1542" max="1793" width="9.140625" style="13"/>
    <col min="1794" max="1794" width="29.7109375" style="13" customWidth="1"/>
    <col min="1795" max="1795" width="11.140625" style="13" customWidth="1"/>
    <col min="1796" max="1796" width="16.42578125" style="13" customWidth="1"/>
    <col min="1797" max="1797" width="18.140625" style="13" customWidth="1"/>
    <col min="1798" max="2049" width="9.140625" style="13"/>
    <col min="2050" max="2050" width="29.7109375" style="13" customWidth="1"/>
    <col min="2051" max="2051" width="11.140625" style="13" customWidth="1"/>
    <col min="2052" max="2052" width="16.42578125" style="13" customWidth="1"/>
    <col min="2053" max="2053" width="18.140625" style="13" customWidth="1"/>
    <col min="2054" max="2305" width="9.140625" style="13"/>
    <col min="2306" max="2306" width="29.7109375" style="13" customWidth="1"/>
    <col min="2307" max="2307" width="11.140625" style="13" customWidth="1"/>
    <col min="2308" max="2308" width="16.42578125" style="13" customWidth="1"/>
    <col min="2309" max="2309" width="18.140625" style="13" customWidth="1"/>
    <col min="2310" max="2561" width="9.140625" style="13"/>
    <col min="2562" max="2562" width="29.7109375" style="13" customWidth="1"/>
    <col min="2563" max="2563" width="11.140625" style="13" customWidth="1"/>
    <col min="2564" max="2564" width="16.42578125" style="13" customWidth="1"/>
    <col min="2565" max="2565" width="18.140625" style="13" customWidth="1"/>
    <col min="2566" max="2817" width="9.140625" style="13"/>
    <col min="2818" max="2818" width="29.7109375" style="13" customWidth="1"/>
    <col min="2819" max="2819" width="11.140625" style="13" customWidth="1"/>
    <col min="2820" max="2820" width="16.42578125" style="13" customWidth="1"/>
    <col min="2821" max="2821" width="18.140625" style="13" customWidth="1"/>
    <col min="2822" max="3073" width="9.140625" style="13"/>
    <col min="3074" max="3074" width="29.7109375" style="13" customWidth="1"/>
    <col min="3075" max="3075" width="11.140625" style="13" customWidth="1"/>
    <col min="3076" max="3076" width="16.42578125" style="13" customWidth="1"/>
    <col min="3077" max="3077" width="18.140625" style="13" customWidth="1"/>
    <col min="3078" max="3329" width="9.140625" style="13"/>
    <col min="3330" max="3330" width="29.7109375" style="13" customWidth="1"/>
    <col min="3331" max="3331" width="11.140625" style="13" customWidth="1"/>
    <col min="3332" max="3332" width="16.42578125" style="13" customWidth="1"/>
    <col min="3333" max="3333" width="18.140625" style="13" customWidth="1"/>
    <col min="3334" max="3585" width="9.140625" style="13"/>
    <col min="3586" max="3586" width="29.7109375" style="13" customWidth="1"/>
    <col min="3587" max="3587" width="11.140625" style="13" customWidth="1"/>
    <col min="3588" max="3588" width="16.42578125" style="13" customWidth="1"/>
    <col min="3589" max="3589" width="18.140625" style="13" customWidth="1"/>
    <col min="3590" max="3841" width="9.140625" style="13"/>
    <col min="3842" max="3842" width="29.7109375" style="13" customWidth="1"/>
    <col min="3843" max="3843" width="11.140625" style="13" customWidth="1"/>
    <col min="3844" max="3844" width="16.42578125" style="13" customWidth="1"/>
    <col min="3845" max="3845" width="18.140625" style="13" customWidth="1"/>
    <col min="3846" max="4097" width="9.140625" style="13"/>
    <col min="4098" max="4098" width="29.7109375" style="13" customWidth="1"/>
    <col min="4099" max="4099" width="11.140625" style="13" customWidth="1"/>
    <col min="4100" max="4100" width="16.42578125" style="13" customWidth="1"/>
    <col min="4101" max="4101" width="18.140625" style="13" customWidth="1"/>
    <col min="4102" max="4353" width="9.140625" style="13"/>
    <col min="4354" max="4354" width="29.7109375" style="13" customWidth="1"/>
    <col min="4355" max="4355" width="11.140625" style="13" customWidth="1"/>
    <col min="4356" max="4356" width="16.42578125" style="13" customWidth="1"/>
    <col min="4357" max="4357" width="18.140625" style="13" customWidth="1"/>
    <col min="4358" max="4609" width="9.140625" style="13"/>
    <col min="4610" max="4610" width="29.7109375" style="13" customWidth="1"/>
    <col min="4611" max="4611" width="11.140625" style="13" customWidth="1"/>
    <col min="4612" max="4612" width="16.42578125" style="13" customWidth="1"/>
    <col min="4613" max="4613" width="18.140625" style="13" customWidth="1"/>
    <col min="4614" max="4865" width="9.140625" style="13"/>
    <col min="4866" max="4866" width="29.7109375" style="13" customWidth="1"/>
    <col min="4867" max="4867" width="11.140625" style="13" customWidth="1"/>
    <col min="4868" max="4868" width="16.42578125" style="13" customWidth="1"/>
    <col min="4869" max="4869" width="18.140625" style="13" customWidth="1"/>
    <col min="4870" max="5121" width="9.140625" style="13"/>
    <col min="5122" max="5122" width="29.7109375" style="13" customWidth="1"/>
    <col min="5123" max="5123" width="11.140625" style="13" customWidth="1"/>
    <col min="5124" max="5124" width="16.42578125" style="13" customWidth="1"/>
    <col min="5125" max="5125" width="18.140625" style="13" customWidth="1"/>
    <col min="5126" max="5377" width="9.140625" style="13"/>
    <col min="5378" max="5378" width="29.7109375" style="13" customWidth="1"/>
    <col min="5379" max="5379" width="11.140625" style="13" customWidth="1"/>
    <col min="5380" max="5380" width="16.42578125" style="13" customWidth="1"/>
    <col min="5381" max="5381" width="18.140625" style="13" customWidth="1"/>
    <col min="5382" max="5633" width="9.140625" style="13"/>
    <col min="5634" max="5634" width="29.7109375" style="13" customWidth="1"/>
    <col min="5635" max="5635" width="11.140625" style="13" customWidth="1"/>
    <col min="5636" max="5636" width="16.42578125" style="13" customWidth="1"/>
    <col min="5637" max="5637" width="18.140625" style="13" customWidth="1"/>
    <col min="5638" max="5889" width="9.140625" style="13"/>
    <col min="5890" max="5890" width="29.7109375" style="13" customWidth="1"/>
    <col min="5891" max="5891" width="11.140625" style="13" customWidth="1"/>
    <col min="5892" max="5892" width="16.42578125" style="13" customWidth="1"/>
    <col min="5893" max="5893" width="18.140625" style="13" customWidth="1"/>
    <col min="5894" max="6145" width="9.140625" style="13"/>
    <col min="6146" max="6146" width="29.7109375" style="13" customWidth="1"/>
    <col min="6147" max="6147" width="11.140625" style="13" customWidth="1"/>
    <col min="6148" max="6148" width="16.42578125" style="13" customWidth="1"/>
    <col min="6149" max="6149" width="18.140625" style="13" customWidth="1"/>
    <col min="6150" max="6401" width="9.140625" style="13"/>
    <col min="6402" max="6402" width="29.7109375" style="13" customWidth="1"/>
    <col min="6403" max="6403" width="11.140625" style="13" customWidth="1"/>
    <col min="6404" max="6404" width="16.42578125" style="13" customWidth="1"/>
    <col min="6405" max="6405" width="18.140625" style="13" customWidth="1"/>
    <col min="6406" max="6657" width="9.140625" style="13"/>
    <col min="6658" max="6658" width="29.7109375" style="13" customWidth="1"/>
    <col min="6659" max="6659" width="11.140625" style="13" customWidth="1"/>
    <col min="6660" max="6660" width="16.42578125" style="13" customWidth="1"/>
    <col min="6661" max="6661" width="18.140625" style="13" customWidth="1"/>
    <col min="6662" max="6913" width="9.140625" style="13"/>
    <col min="6914" max="6914" width="29.7109375" style="13" customWidth="1"/>
    <col min="6915" max="6915" width="11.140625" style="13" customWidth="1"/>
    <col min="6916" max="6916" width="16.42578125" style="13" customWidth="1"/>
    <col min="6917" max="6917" width="18.140625" style="13" customWidth="1"/>
    <col min="6918" max="7169" width="9.140625" style="13"/>
    <col min="7170" max="7170" width="29.7109375" style="13" customWidth="1"/>
    <col min="7171" max="7171" width="11.140625" style="13" customWidth="1"/>
    <col min="7172" max="7172" width="16.42578125" style="13" customWidth="1"/>
    <col min="7173" max="7173" width="18.140625" style="13" customWidth="1"/>
    <col min="7174" max="7425" width="9.140625" style="13"/>
    <col min="7426" max="7426" width="29.7109375" style="13" customWidth="1"/>
    <col min="7427" max="7427" width="11.140625" style="13" customWidth="1"/>
    <col min="7428" max="7428" width="16.42578125" style="13" customWidth="1"/>
    <col min="7429" max="7429" width="18.140625" style="13" customWidth="1"/>
    <col min="7430" max="7681" width="9.140625" style="13"/>
    <col min="7682" max="7682" width="29.7109375" style="13" customWidth="1"/>
    <col min="7683" max="7683" width="11.140625" style="13" customWidth="1"/>
    <col min="7684" max="7684" width="16.42578125" style="13" customWidth="1"/>
    <col min="7685" max="7685" width="18.140625" style="13" customWidth="1"/>
    <col min="7686" max="7937" width="9.140625" style="13"/>
    <col min="7938" max="7938" width="29.7109375" style="13" customWidth="1"/>
    <col min="7939" max="7939" width="11.140625" style="13" customWidth="1"/>
    <col min="7940" max="7940" width="16.42578125" style="13" customWidth="1"/>
    <col min="7941" max="7941" width="18.140625" style="13" customWidth="1"/>
    <col min="7942" max="8193" width="9.140625" style="13"/>
    <col min="8194" max="8194" width="29.7109375" style="13" customWidth="1"/>
    <col min="8195" max="8195" width="11.140625" style="13" customWidth="1"/>
    <col min="8196" max="8196" width="16.42578125" style="13" customWidth="1"/>
    <col min="8197" max="8197" width="18.140625" style="13" customWidth="1"/>
    <col min="8198" max="8449" width="9.140625" style="13"/>
    <col min="8450" max="8450" width="29.7109375" style="13" customWidth="1"/>
    <col min="8451" max="8451" width="11.140625" style="13" customWidth="1"/>
    <col min="8452" max="8452" width="16.42578125" style="13" customWidth="1"/>
    <col min="8453" max="8453" width="18.140625" style="13" customWidth="1"/>
    <col min="8454" max="8705" width="9.140625" style="13"/>
    <col min="8706" max="8706" width="29.7109375" style="13" customWidth="1"/>
    <col min="8707" max="8707" width="11.140625" style="13" customWidth="1"/>
    <col min="8708" max="8708" width="16.42578125" style="13" customWidth="1"/>
    <col min="8709" max="8709" width="18.140625" style="13" customWidth="1"/>
    <col min="8710" max="8961" width="9.140625" style="13"/>
    <col min="8962" max="8962" width="29.7109375" style="13" customWidth="1"/>
    <col min="8963" max="8963" width="11.140625" style="13" customWidth="1"/>
    <col min="8964" max="8964" width="16.42578125" style="13" customWidth="1"/>
    <col min="8965" max="8965" width="18.140625" style="13" customWidth="1"/>
    <col min="8966" max="9217" width="9.140625" style="13"/>
    <col min="9218" max="9218" width="29.7109375" style="13" customWidth="1"/>
    <col min="9219" max="9219" width="11.140625" style="13" customWidth="1"/>
    <col min="9220" max="9220" width="16.42578125" style="13" customWidth="1"/>
    <col min="9221" max="9221" width="18.140625" style="13" customWidth="1"/>
    <col min="9222" max="9473" width="9.140625" style="13"/>
    <col min="9474" max="9474" width="29.7109375" style="13" customWidth="1"/>
    <col min="9475" max="9475" width="11.140625" style="13" customWidth="1"/>
    <col min="9476" max="9476" width="16.42578125" style="13" customWidth="1"/>
    <col min="9477" max="9477" width="18.140625" style="13" customWidth="1"/>
    <col min="9478" max="9729" width="9.140625" style="13"/>
    <col min="9730" max="9730" width="29.7109375" style="13" customWidth="1"/>
    <col min="9731" max="9731" width="11.140625" style="13" customWidth="1"/>
    <col min="9732" max="9732" width="16.42578125" style="13" customWidth="1"/>
    <col min="9733" max="9733" width="18.140625" style="13" customWidth="1"/>
    <col min="9734" max="9985" width="9.140625" style="13"/>
    <col min="9986" max="9986" width="29.7109375" style="13" customWidth="1"/>
    <col min="9987" max="9987" width="11.140625" style="13" customWidth="1"/>
    <col min="9988" max="9988" width="16.42578125" style="13" customWidth="1"/>
    <col min="9989" max="9989" width="18.140625" style="13" customWidth="1"/>
    <col min="9990" max="10241" width="9.140625" style="13"/>
    <col min="10242" max="10242" width="29.7109375" style="13" customWidth="1"/>
    <col min="10243" max="10243" width="11.140625" style="13" customWidth="1"/>
    <col min="10244" max="10244" width="16.42578125" style="13" customWidth="1"/>
    <col min="10245" max="10245" width="18.140625" style="13" customWidth="1"/>
    <col min="10246" max="10497" width="9.140625" style="13"/>
    <col min="10498" max="10498" width="29.7109375" style="13" customWidth="1"/>
    <col min="10499" max="10499" width="11.140625" style="13" customWidth="1"/>
    <col min="10500" max="10500" width="16.42578125" style="13" customWidth="1"/>
    <col min="10501" max="10501" width="18.140625" style="13" customWidth="1"/>
    <col min="10502" max="10753" width="9.140625" style="13"/>
    <col min="10754" max="10754" width="29.7109375" style="13" customWidth="1"/>
    <col min="10755" max="10755" width="11.140625" style="13" customWidth="1"/>
    <col min="10756" max="10756" width="16.42578125" style="13" customWidth="1"/>
    <col min="10757" max="10757" width="18.140625" style="13" customWidth="1"/>
    <col min="10758" max="11009" width="9.140625" style="13"/>
    <col min="11010" max="11010" width="29.7109375" style="13" customWidth="1"/>
    <col min="11011" max="11011" width="11.140625" style="13" customWidth="1"/>
    <col min="11012" max="11012" width="16.42578125" style="13" customWidth="1"/>
    <col min="11013" max="11013" width="18.140625" style="13" customWidth="1"/>
    <col min="11014" max="11265" width="9.140625" style="13"/>
    <col min="11266" max="11266" width="29.7109375" style="13" customWidth="1"/>
    <col min="11267" max="11267" width="11.140625" style="13" customWidth="1"/>
    <col min="11268" max="11268" width="16.42578125" style="13" customWidth="1"/>
    <col min="11269" max="11269" width="18.140625" style="13" customWidth="1"/>
    <col min="11270" max="11521" width="9.140625" style="13"/>
    <col min="11522" max="11522" width="29.7109375" style="13" customWidth="1"/>
    <col min="11523" max="11523" width="11.140625" style="13" customWidth="1"/>
    <col min="11524" max="11524" width="16.42578125" style="13" customWidth="1"/>
    <col min="11525" max="11525" width="18.140625" style="13" customWidth="1"/>
    <col min="11526" max="11777" width="9.140625" style="13"/>
    <col min="11778" max="11778" width="29.7109375" style="13" customWidth="1"/>
    <col min="11779" max="11779" width="11.140625" style="13" customWidth="1"/>
    <col min="11780" max="11780" width="16.42578125" style="13" customWidth="1"/>
    <col min="11781" max="11781" width="18.140625" style="13" customWidth="1"/>
    <col min="11782" max="12033" width="9.140625" style="13"/>
    <col min="12034" max="12034" width="29.7109375" style="13" customWidth="1"/>
    <col min="12035" max="12035" width="11.140625" style="13" customWidth="1"/>
    <col min="12036" max="12036" width="16.42578125" style="13" customWidth="1"/>
    <col min="12037" max="12037" width="18.140625" style="13" customWidth="1"/>
    <col min="12038" max="12289" width="9.140625" style="13"/>
    <col min="12290" max="12290" width="29.7109375" style="13" customWidth="1"/>
    <col min="12291" max="12291" width="11.140625" style="13" customWidth="1"/>
    <col min="12292" max="12292" width="16.42578125" style="13" customWidth="1"/>
    <col min="12293" max="12293" width="18.140625" style="13" customWidth="1"/>
    <col min="12294" max="12545" width="9.140625" style="13"/>
    <col min="12546" max="12546" width="29.7109375" style="13" customWidth="1"/>
    <col min="12547" max="12547" width="11.140625" style="13" customWidth="1"/>
    <col min="12548" max="12548" width="16.42578125" style="13" customWidth="1"/>
    <col min="12549" max="12549" width="18.140625" style="13" customWidth="1"/>
    <col min="12550" max="12801" width="9.140625" style="13"/>
    <col min="12802" max="12802" width="29.7109375" style="13" customWidth="1"/>
    <col min="12803" max="12803" width="11.140625" style="13" customWidth="1"/>
    <col min="12804" max="12804" width="16.42578125" style="13" customWidth="1"/>
    <col min="12805" max="12805" width="18.140625" style="13" customWidth="1"/>
    <col min="12806" max="13057" width="9.140625" style="13"/>
    <col min="13058" max="13058" width="29.7109375" style="13" customWidth="1"/>
    <col min="13059" max="13059" width="11.140625" style="13" customWidth="1"/>
    <col min="13060" max="13060" width="16.42578125" style="13" customWidth="1"/>
    <col min="13061" max="13061" width="18.140625" style="13" customWidth="1"/>
    <col min="13062" max="13313" width="9.140625" style="13"/>
    <col min="13314" max="13314" width="29.7109375" style="13" customWidth="1"/>
    <col min="13315" max="13315" width="11.140625" style="13" customWidth="1"/>
    <col min="13316" max="13316" width="16.42578125" style="13" customWidth="1"/>
    <col min="13317" max="13317" width="18.140625" style="13" customWidth="1"/>
    <col min="13318" max="13569" width="9.140625" style="13"/>
    <col min="13570" max="13570" width="29.7109375" style="13" customWidth="1"/>
    <col min="13571" max="13571" width="11.140625" style="13" customWidth="1"/>
    <col min="13572" max="13572" width="16.42578125" style="13" customWidth="1"/>
    <col min="13573" max="13573" width="18.140625" style="13" customWidth="1"/>
    <col min="13574" max="13825" width="9.140625" style="13"/>
    <col min="13826" max="13826" width="29.7109375" style="13" customWidth="1"/>
    <col min="13827" max="13827" width="11.140625" style="13" customWidth="1"/>
    <col min="13828" max="13828" width="16.42578125" style="13" customWidth="1"/>
    <col min="13829" max="13829" width="18.140625" style="13" customWidth="1"/>
    <col min="13830" max="14081" width="9.140625" style="13"/>
    <col min="14082" max="14082" width="29.7109375" style="13" customWidth="1"/>
    <col min="14083" max="14083" width="11.140625" style="13" customWidth="1"/>
    <col min="14084" max="14084" width="16.42578125" style="13" customWidth="1"/>
    <col min="14085" max="14085" width="18.140625" style="13" customWidth="1"/>
    <col min="14086" max="14337" width="9.140625" style="13"/>
    <col min="14338" max="14338" width="29.7109375" style="13" customWidth="1"/>
    <col min="14339" max="14339" width="11.140625" style="13" customWidth="1"/>
    <col min="14340" max="14340" width="16.42578125" style="13" customWidth="1"/>
    <col min="14341" max="14341" width="18.140625" style="13" customWidth="1"/>
    <col min="14342" max="14593" width="9.140625" style="13"/>
    <col min="14594" max="14594" width="29.7109375" style="13" customWidth="1"/>
    <col min="14595" max="14595" width="11.140625" style="13" customWidth="1"/>
    <col min="14596" max="14596" width="16.42578125" style="13" customWidth="1"/>
    <col min="14597" max="14597" width="18.140625" style="13" customWidth="1"/>
    <col min="14598" max="14849" width="9.140625" style="13"/>
    <col min="14850" max="14850" width="29.7109375" style="13" customWidth="1"/>
    <col min="14851" max="14851" width="11.140625" style="13" customWidth="1"/>
    <col min="14852" max="14852" width="16.42578125" style="13" customWidth="1"/>
    <col min="14853" max="14853" width="18.140625" style="13" customWidth="1"/>
    <col min="14854" max="15105" width="9.140625" style="13"/>
    <col min="15106" max="15106" width="29.7109375" style="13" customWidth="1"/>
    <col min="15107" max="15107" width="11.140625" style="13" customWidth="1"/>
    <col min="15108" max="15108" width="16.42578125" style="13" customWidth="1"/>
    <col min="15109" max="15109" width="18.140625" style="13" customWidth="1"/>
    <col min="15110" max="15361" width="9.140625" style="13"/>
    <col min="15362" max="15362" width="29.7109375" style="13" customWidth="1"/>
    <col min="15363" max="15363" width="11.140625" style="13" customWidth="1"/>
    <col min="15364" max="15364" width="16.42578125" style="13" customWidth="1"/>
    <col min="15365" max="15365" width="18.140625" style="13" customWidth="1"/>
    <col min="15366" max="15617" width="9.140625" style="13"/>
    <col min="15618" max="15618" width="29.7109375" style="13" customWidth="1"/>
    <col min="15619" max="15619" width="11.140625" style="13" customWidth="1"/>
    <col min="15620" max="15620" width="16.42578125" style="13" customWidth="1"/>
    <col min="15621" max="15621" width="18.140625" style="13" customWidth="1"/>
    <col min="15622" max="15873" width="9.140625" style="13"/>
    <col min="15874" max="15874" width="29.7109375" style="13" customWidth="1"/>
    <col min="15875" max="15875" width="11.140625" style="13" customWidth="1"/>
    <col min="15876" max="15876" width="16.42578125" style="13" customWidth="1"/>
    <col min="15877" max="15877" width="18.140625" style="13" customWidth="1"/>
    <col min="15878" max="16129" width="9.140625" style="13"/>
    <col min="16130" max="16130" width="29.7109375" style="13" customWidth="1"/>
    <col min="16131" max="16131" width="11.140625" style="13" customWidth="1"/>
    <col min="16132" max="16132" width="16.42578125" style="13" customWidth="1"/>
    <col min="16133" max="16133" width="18.140625" style="13" customWidth="1"/>
    <col min="16134" max="16384" width="9.140625" style="13"/>
  </cols>
  <sheetData>
    <row r="1" spans="2:15" ht="143.25" customHeight="1" x14ac:dyDescent="0.2">
      <c r="G1" s="51" t="s">
        <v>35</v>
      </c>
      <c r="H1" s="51"/>
      <c r="I1" s="51"/>
      <c r="J1" s="51"/>
      <c r="K1" s="51"/>
      <c r="L1" s="51"/>
      <c r="M1" s="51"/>
      <c r="N1" s="51"/>
      <c r="O1" s="51"/>
    </row>
    <row r="3" spans="2:15" ht="18" customHeight="1" x14ac:dyDescent="0.25">
      <c r="B3" s="12" t="s">
        <v>123</v>
      </c>
      <c r="C3" s="12"/>
      <c r="D3" s="12"/>
      <c r="E3" s="12"/>
    </row>
    <row r="4" spans="2:15" ht="13.5" customHeight="1" x14ac:dyDescent="0.2">
      <c r="C4" s="15"/>
    </row>
    <row r="5" spans="2:15" s="18" customFormat="1" ht="25.5" x14ac:dyDescent="0.2">
      <c r="B5" s="16"/>
      <c r="C5" s="17" t="s">
        <v>10</v>
      </c>
      <c r="D5" s="17" t="s">
        <v>11</v>
      </c>
      <c r="E5" s="17" t="s">
        <v>12</v>
      </c>
    </row>
    <row r="6" spans="2:15" s="18" customFormat="1" x14ac:dyDescent="0.2">
      <c r="B6" s="19" t="s">
        <v>13</v>
      </c>
      <c r="C6" s="20">
        <v>1</v>
      </c>
      <c r="D6" s="21">
        <v>28000</v>
      </c>
      <c r="E6" s="22">
        <f t="shared" ref="E6:E11" si="0">(D6*C6)*2</f>
        <v>56000</v>
      </c>
    </row>
    <row r="7" spans="2:15" s="18" customFormat="1" x14ac:dyDescent="0.2">
      <c r="B7" s="19" t="s">
        <v>13</v>
      </c>
      <c r="C7" s="20">
        <v>1</v>
      </c>
      <c r="D7" s="21">
        <v>25000</v>
      </c>
      <c r="E7" s="22">
        <f t="shared" si="0"/>
        <v>50000</v>
      </c>
    </row>
    <row r="8" spans="2:15" x14ac:dyDescent="0.2">
      <c r="B8" s="23" t="s">
        <v>13</v>
      </c>
      <c r="C8" s="24">
        <v>1</v>
      </c>
      <c r="D8" s="25">
        <v>36000</v>
      </c>
      <c r="E8" s="22">
        <f t="shared" si="0"/>
        <v>72000</v>
      </c>
    </row>
    <row r="9" spans="2:15" ht="51" x14ac:dyDescent="0.2">
      <c r="B9" s="23" t="s">
        <v>14</v>
      </c>
      <c r="C9" s="26">
        <v>3</v>
      </c>
      <c r="D9" s="22">
        <v>12000</v>
      </c>
      <c r="E9" s="22">
        <f t="shared" si="0"/>
        <v>72000</v>
      </c>
    </row>
    <row r="10" spans="2:15" ht="76.5" x14ac:dyDescent="0.2">
      <c r="B10" s="23" t="s">
        <v>15</v>
      </c>
      <c r="C10" s="26">
        <v>3</v>
      </c>
      <c r="D10" s="22">
        <v>10000</v>
      </c>
      <c r="E10" s="22">
        <f t="shared" si="0"/>
        <v>60000</v>
      </c>
    </row>
    <row r="11" spans="2:15" ht="51" x14ac:dyDescent="0.2">
      <c r="B11" s="23" t="s">
        <v>16</v>
      </c>
      <c r="C11" s="26">
        <v>3</v>
      </c>
      <c r="D11" s="22">
        <v>2220</v>
      </c>
      <c r="E11" s="22">
        <f t="shared" si="0"/>
        <v>13320</v>
      </c>
    </row>
    <row r="12" spans="2:15" x14ac:dyDescent="0.2">
      <c r="B12" s="27" t="s">
        <v>6</v>
      </c>
      <c r="C12" s="27"/>
      <c r="D12" s="27"/>
      <c r="E12" s="28">
        <f>SUM(E6:E11)</f>
        <v>323320</v>
      </c>
    </row>
    <row r="13" spans="2:15" x14ac:dyDescent="0.2">
      <c r="B13" s="29"/>
    </row>
    <row r="14" spans="2:15" ht="15.75" x14ac:dyDescent="0.2">
      <c r="B14" s="30" t="s">
        <v>124</v>
      </c>
      <c r="C14" s="30"/>
      <c r="D14" s="30"/>
      <c r="E14" s="30"/>
    </row>
    <row r="15" spans="2:15" ht="15.75" x14ac:dyDescent="0.2">
      <c r="B15" s="31"/>
      <c r="C15" s="31"/>
      <c r="D15" s="31"/>
      <c r="E15" s="31"/>
    </row>
    <row r="16" spans="2:15" ht="38.25" x14ac:dyDescent="0.2">
      <c r="B16" s="32" t="s">
        <v>17</v>
      </c>
      <c r="C16" s="32" t="s">
        <v>18</v>
      </c>
      <c r="D16" s="32" t="s">
        <v>19</v>
      </c>
      <c r="E16" s="32" t="s">
        <v>20</v>
      </c>
    </row>
    <row r="17" spans="2:11" ht="23.45" customHeight="1" x14ac:dyDescent="0.2">
      <c r="B17" s="33" t="s">
        <v>21</v>
      </c>
      <c r="C17" s="34">
        <v>12</v>
      </c>
      <c r="D17" s="35">
        <v>3750</v>
      </c>
      <c r="E17" s="35">
        <f>(D17*C17)*2</f>
        <v>90000</v>
      </c>
    </row>
    <row r="18" spans="2:11" ht="51" x14ac:dyDescent="0.2">
      <c r="B18" s="36" t="s">
        <v>22</v>
      </c>
      <c r="C18" s="37">
        <v>10</v>
      </c>
      <c r="D18" s="35">
        <v>1500</v>
      </c>
      <c r="E18" s="35">
        <f>(D18*C18)*2</f>
        <v>30000</v>
      </c>
      <c r="K18" s="38"/>
    </row>
    <row r="19" spans="2:11" ht="51" x14ac:dyDescent="0.2">
      <c r="B19" s="36" t="s">
        <v>23</v>
      </c>
      <c r="C19" s="37">
        <v>8</v>
      </c>
      <c r="D19" s="35" t="s">
        <v>24</v>
      </c>
      <c r="E19" s="35">
        <v>32000</v>
      </c>
    </row>
    <row r="20" spans="2:11" x14ac:dyDescent="0.2">
      <c r="B20" s="36" t="s">
        <v>25</v>
      </c>
      <c r="C20" s="34">
        <v>12</v>
      </c>
      <c r="D20" s="35">
        <v>4000</v>
      </c>
      <c r="E20" s="35">
        <f>(D20*C20)*2</f>
        <v>96000</v>
      </c>
    </row>
    <row r="21" spans="2:11" x14ac:dyDescent="0.2">
      <c r="B21" s="36" t="s">
        <v>26</v>
      </c>
      <c r="C21" s="34">
        <v>12</v>
      </c>
      <c r="D21" s="35">
        <v>300</v>
      </c>
      <c r="E21" s="35">
        <f>(D21*C21)*2</f>
        <v>7200</v>
      </c>
    </row>
    <row r="22" spans="2:11" ht="51" x14ac:dyDescent="0.2">
      <c r="B22" s="36" t="s">
        <v>27</v>
      </c>
      <c r="C22" s="34">
        <v>12</v>
      </c>
      <c r="D22" s="35">
        <v>287</v>
      </c>
      <c r="E22" s="35">
        <f>(D22*C22)*2</f>
        <v>6888</v>
      </c>
    </row>
    <row r="23" spans="2:11" x14ac:dyDescent="0.2">
      <c r="B23" s="39" t="s">
        <v>28</v>
      </c>
      <c r="C23" s="40"/>
      <c r="D23" s="41"/>
      <c r="E23" s="42">
        <f>SUM(E17:E22)</f>
        <v>262088</v>
      </c>
    </row>
    <row r="24" spans="2:11" x14ac:dyDescent="0.2">
      <c r="B24" s="43"/>
      <c r="C24" s="44"/>
      <c r="D24" s="44"/>
      <c r="E24" s="44"/>
    </row>
    <row r="25" spans="2:11" x14ac:dyDescent="0.2">
      <c r="B25" s="43"/>
      <c r="C25" s="44"/>
      <c r="D25" s="44"/>
      <c r="E25" s="44"/>
    </row>
    <row r="26" spans="2:11" ht="31.5" customHeight="1" x14ac:dyDescent="0.2">
      <c r="B26" s="45" t="s">
        <v>125</v>
      </c>
      <c r="C26" s="45"/>
      <c r="D26" s="45"/>
      <c r="E26" s="45"/>
    </row>
    <row r="27" spans="2:11" ht="24.95" customHeight="1" x14ac:dyDescent="0.2">
      <c r="B27" s="46"/>
      <c r="C27" s="46"/>
      <c r="D27" s="46"/>
      <c r="E27" s="46"/>
    </row>
    <row r="28" spans="2:11" ht="38.25" x14ac:dyDescent="0.2">
      <c r="B28" s="47" t="s">
        <v>17</v>
      </c>
      <c r="C28" s="47" t="s">
        <v>29</v>
      </c>
      <c r="D28" s="47" t="s">
        <v>19</v>
      </c>
      <c r="E28" s="47" t="s">
        <v>30</v>
      </c>
    </row>
    <row r="29" spans="2:11" ht="51" x14ac:dyDescent="0.2">
      <c r="B29" s="36" t="s">
        <v>22</v>
      </c>
      <c r="C29" s="37">
        <v>8</v>
      </c>
      <c r="D29" s="35">
        <v>1000</v>
      </c>
      <c r="E29" s="35">
        <v>20000</v>
      </c>
    </row>
    <row r="30" spans="2:11" ht="63.75" x14ac:dyDescent="0.2">
      <c r="B30" s="36" t="s">
        <v>31</v>
      </c>
      <c r="C30" s="37">
        <v>8</v>
      </c>
      <c r="D30" s="35">
        <v>7000</v>
      </c>
      <c r="E30" s="35">
        <f>(D30*C30)*2.5</f>
        <v>140000</v>
      </c>
    </row>
    <row r="31" spans="2:11" ht="51" x14ac:dyDescent="0.2">
      <c r="B31" s="36" t="s">
        <v>32</v>
      </c>
      <c r="C31" s="37">
        <v>8</v>
      </c>
      <c r="D31" s="35">
        <v>229.6</v>
      </c>
      <c r="E31" s="35">
        <f>(D31*C31)*2.5</f>
        <v>4592</v>
      </c>
    </row>
    <row r="32" spans="2:11" x14ac:dyDescent="0.2">
      <c r="B32" s="48" t="s">
        <v>33</v>
      </c>
      <c r="C32" s="48"/>
      <c r="D32" s="48"/>
      <c r="E32" s="49">
        <f>SUM(E29:E31)</f>
        <v>164592</v>
      </c>
    </row>
    <row r="34" spans="2:8" x14ac:dyDescent="0.2">
      <c r="D34" s="15" t="s">
        <v>34</v>
      </c>
      <c r="E34" s="50">
        <f>E12+E23+E32</f>
        <v>750000</v>
      </c>
    </row>
    <row r="37" spans="2:8" ht="30" customHeight="1" x14ac:dyDescent="0.2">
      <c r="B37" s="96" t="s">
        <v>126</v>
      </c>
      <c r="C37" s="96"/>
      <c r="D37" s="96"/>
      <c r="E37" s="96"/>
    </row>
    <row r="41" spans="2:8" x14ac:dyDescent="0.2">
      <c r="H41" s="95"/>
    </row>
  </sheetData>
  <mergeCells count="7">
    <mergeCell ref="B37:E37"/>
    <mergeCell ref="B3:E3"/>
    <mergeCell ref="B12:D12"/>
    <mergeCell ref="B14:E14"/>
    <mergeCell ref="B23:D23"/>
    <mergeCell ref="B26:E26"/>
    <mergeCell ref="G1:O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07B4C-2FC7-4D83-84C3-54707BFD66E1}">
  <dimension ref="B1:G72"/>
  <sheetViews>
    <sheetView workbookViewId="0">
      <selection activeCell="C81" sqref="C81"/>
    </sheetView>
  </sheetViews>
  <sheetFormatPr defaultRowHeight="15" x14ac:dyDescent="0.25"/>
  <cols>
    <col min="2" max="2" width="28.5703125" customWidth="1"/>
    <col min="3" max="3" width="48.42578125" customWidth="1"/>
    <col min="4" max="4" width="12.5703125" customWidth="1"/>
    <col min="6" max="6" width="10.85546875" customWidth="1"/>
    <col min="7" max="7" width="45.85546875" customWidth="1"/>
  </cols>
  <sheetData>
    <row r="1" spans="2:7" ht="222" customHeight="1" x14ac:dyDescent="0.25">
      <c r="C1" s="10"/>
      <c r="D1" s="11" t="s">
        <v>36</v>
      </c>
      <c r="E1" s="11"/>
      <c r="F1" s="11"/>
      <c r="G1" s="11"/>
    </row>
    <row r="3" spans="2:7" ht="21.75" customHeight="1" x14ac:dyDescent="0.25">
      <c r="B3" s="73" t="s">
        <v>37</v>
      </c>
      <c r="C3" s="73"/>
      <c r="D3" s="73"/>
      <c r="E3" s="73"/>
      <c r="F3" s="73"/>
    </row>
    <row r="4" spans="2:7" ht="15.75" thickBot="1" x14ac:dyDescent="0.3">
      <c r="B4" s="53"/>
    </row>
    <row r="5" spans="2:7" ht="73.5" customHeight="1" x14ac:dyDescent="0.25">
      <c r="B5" s="62" t="s">
        <v>38</v>
      </c>
      <c r="C5" s="62" t="s">
        <v>39</v>
      </c>
      <c r="D5" s="54" t="s">
        <v>40</v>
      </c>
      <c r="E5" s="54" t="s">
        <v>40</v>
      </c>
      <c r="F5" s="62" t="s">
        <v>43</v>
      </c>
    </row>
    <row r="6" spans="2:7" ht="15.75" thickBot="1" x14ac:dyDescent="0.3">
      <c r="B6" s="63"/>
      <c r="C6" s="63"/>
      <c r="D6" s="55" t="s">
        <v>41</v>
      </c>
      <c r="E6" s="55" t="s">
        <v>42</v>
      </c>
      <c r="F6" s="63"/>
    </row>
    <row r="7" spans="2:7" ht="15.75" thickBot="1" x14ac:dyDescent="0.3">
      <c r="B7" s="56" t="s">
        <v>38</v>
      </c>
      <c r="C7" s="57">
        <v>1.78</v>
      </c>
      <c r="D7" s="58">
        <v>266200</v>
      </c>
      <c r="E7" s="58">
        <v>294000</v>
      </c>
      <c r="F7" s="59" t="s">
        <v>44</v>
      </c>
    </row>
    <row r="8" spans="2:7" ht="18" thickBot="1" x14ac:dyDescent="0.3">
      <c r="B8" s="76" t="s">
        <v>62</v>
      </c>
      <c r="C8" s="57">
        <v>0.01</v>
      </c>
      <c r="D8" s="58">
        <v>266200</v>
      </c>
      <c r="E8" s="58">
        <v>294000</v>
      </c>
      <c r="F8" s="58">
        <v>5602</v>
      </c>
    </row>
    <row r="9" spans="2:7" ht="15.75" thickBot="1" x14ac:dyDescent="0.3">
      <c r="B9" s="56" t="s">
        <v>45</v>
      </c>
      <c r="C9" s="57">
        <v>0.15190999999999999</v>
      </c>
      <c r="D9" s="58">
        <v>266200</v>
      </c>
      <c r="E9" s="58">
        <v>294000</v>
      </c>
      <c r="F9" s="58">
        <v>85100</v>
      </c>
    </row>
    <row r="10" spans="2:7" ht="15.75" thickBot="1" x14ac:dyDescent="0.3">
      <c r="B10" s="56" t="s">
        <v>46</v>
      </c>
      <c r="C10" s="57">
        <v>11.23</v>
      </c>
      <c r="D10" s="58">
        <v>266200</v>
      </c>
      <c r="E10" s="58">
        <v>294000</v>
      </c>
      <c r="F10" s="59" t="s">
        <v>47</v>
      </c>
    </row>
    <row r="11" spans="2:7" ht="15.75" thickBot="1" x14ac:dyDescent="0.3">
      <c r="B11" s="60"/>
      <c r="C11" s="60"/>
      <c r="D11" s="60"/>
      <c r="E11" s="61"/>
      <c r="F11" s="55" t="s">
        <v>48</v>
      </c>
    </row>
    <row r="12" spans="2:7" x14ac:dyDescent="0.25">
      <c r="B12" s="60"/>
      <c r="C12" s="60"/>
      <c r="D12" s="60"/>
      <c r="E12" s="74"/>
      <c r="F12" s="75"/>
    </row>
    <row r="13" spans="2:7" x14ac:dyDescent="0.25">
      <c r="B13" s="73" t="s">
        <v>49</v>
      </c>
      <c r="C13" s="73"/>
      <c r="D13" s="73"/>
      <c r="E13" s="73"/>
      <c r="F13" s="73"/>
    </row>
    <row r="14" spans="2:7" ht="15.75" thickBot="1" x14ac:dyDescent="0.3">
      <c r="B14" s="64"/>
    </row>
    <row r="15" spans="2:7" ht="76.5" x14ac:dyDescent="0.25">
      <c r="B15" s="62" t="s">
        <v>38</v>
      </c>
      <c r="C15" s="54" t="s">
        <v>50</v>
      </c>
      <c r="D15" s="54" t="s">
        <v>52</v>
      </c>
      <c r="E15" s="54" t="s">
        <v>52</v>
      </c>
      <c r="F15" s="54" t="s">
        <v>53</v>
      </c>
    </row>
    <row r="16" spans="2:7" ht="15.75" thickBot="1" x14ac:dyDescent="0.3">
      <c r="B16" s="63"/>
      <c r="C16" s="65" t="s">
        <v>51</v>
      </c>
      <c r="D16" s="55" t="s">
        <v>41</v>
      </c>
      <c r="E16" s="55" t="s">
        <v>42</v>
      </c>
      <c r="F16" s="55" t="s">
        <v>54</v>
      </c>
    </row>
    <row r="17" spans="2:6" ht="15.75" thickBot="1" x14ac:dyDescent="0.3">
      <c r="B17" s="66" t="s">
        <v>38</v>
      </c>
      <c r="C17" s="59">
        <v>6.77</v>
      </c>
      <c r="D17" s="58">
        <v>226366</v>
      </c>
      <c r="E17" s="58">
        <v>504848</v>
      </c>
      <c r="F17" s="59" t="s">
        <v>55</v>
      </c>
    </row>
    <row r="18" spans="2:6" ht="15.75" thickBot="1" x14ac:dyDescent="0.3">
      <c r="B18" s="66" t="s">
        <v>45</v>
      </c>
      <c r="C18" s="59">
        <v>0.15190999999999999</v>
      </c>
      <c r="D18" s="58">
        <v>226366</v>
      </c>
      <c r="E18" s="58">
        <v>504848</v>
      </c>
      <c r="F18" s="58">
        <v>111079</v>
      </c>
    </row>
    <row r="19" spans="2:6" ht="15.75" thickBot="1" x14ac:dyDescent="0.3">
      <c r="B19" s="66" t="s">
        <v>46</v>
      </c>
      <c r="C19" s="59">
        <v>11.23</v>
      </c>
      <c r="D19" s="58">
        <v>226366</v>
      </c>
      <c r="E19" s="58">
        <v>504848</v>
      </c>
      <c r="F19" s="59" t="s">
        <v>56</v>
      </c>
    </row>
    <row r="20" spans="2:6" ht="26.25" thickBot="1" x14ac:dyDescent="0.3">
      <c r="B20" s="67"/>
      <c r="C20" s="67"/>
      <c r="D20" s="67"/>
      <c r="E20" s="67"/>
      <c r="F20" s="68" t="s">
        <v>57</v>
      </c>
    </row>
    <row r="21" spans="2:6" ht="15.75" x14ac:dyDescent="0.25">
      <c r="B21" s="69"/>
    </row>
    <row r="22" spans="2:6" x14ac:dyDescent="0.25">
      <c r="B22" s="72" t="s">
        <v>58</v>
      </c>
      <c r="C22" s="72"/>
      <c r="D22" s="72"/>
      <c r="E22" s="72"/>
      <c r="F22" s="72"/>
    </row>
    <row r="23" spans="2:6" ht="15.75" thickBot="1" x14ac:dyDescent="0.3">
      <c r="B23" s="70"/>
    </row>
    <row r="24" spans="2:6" ht="76.5" x14ac:dyDescent="0.25">
      <c r="B24" s="62" t="s">
        <v>38</v>
      </c>
      <c r="C24" s="54" t="s">
        <v>50</v>
      </c>
      <c r="D24" s="54" t="s">
        <v>52</v>
      </c>
      <c r="E24" s="54" t="s">
        <v>52</v>
      </c>
      <c r="F24" s="54" t="s">
        <v>53</v>
      </c>
    </row>
    <row r="25" spans="2:6" ht="15.75" thickBot="1" x14ac:dyDescent="0.3">
      <c r="B25" s="63"/>
      <c r="C25" s="55" t="s">
        <v>51</v>
      </c>
      <c r="D25" s="55" t="s">
        <v>41</v>
      </c>
      <c r="E25" s="55" t="s">
        <v>42</v>
      </c>
      <c r="F25" s="55" t="s">
        <v>54</v>
      </c>
    </row>
    <row r="26" spans="2:6" ht="15.75" thickBot="1" x14ac:dyDescent="0.3">
      <c r="B26" s="66" t="s">
        <v>38</v>
      </c>
      <c r="C26" s="59">
        <v>15.5</v>
      </c>
      <c r="D26" s="58">
        <v>198519</v>
      </c>
      <c r="E26" s="58">
        <v>20793</v>
      </c>
      <c r="F26" s="59" t="s">
        <v>59</v>
      </c>
    </row>
    <row r="27" spans="2:6" ht="15.75" thickBot="1" x14ac:dyDescent="0.3">
      <c r="B27" s="66" t="s">
        <v>45</v>
      </c>
      <c r="C27" s="59">
        <v>0.15190999999999999</v>
      </c>
      <c r="D27" s="58">
        <v>198519</v>
      </c>
      <c r="E27" s="58">
        <v>20793</v>
      </c>
      <c r="F27" s="58">
        <v>33316</v>
      </c>
    </row>
    <row r="28" spans="2:6" ht="15.75" thickBot="1" x14ac:dyDescent="0.3">
      <c r="B28" s="66" t="s">
        <v>46</v>
      </c>
      <c r="C28" s="59">
        <v>11.23</v>
      </c>
      <c r="D28" s="58">
        <v>198519</v>
      </c>
      <c r="E28" s="58">
        <v>20793</v>
      </c>
      <c r="F28" s="59" t="s">
        <v>60</v>
      </c>
    </row>
    <row r="29" spans="2:6" ht="15.75" thickBot="1" x14ac:dyDescent="0.3">
      <c r="B29" s="67"/>
      <c r="C29" s="67"/>
      <c r="D29" s="67"/>
      <c r="E29" s="71"/>
      <c r="F29" s="55" t="s">
        <v>61</v>
      </c>
    </row>
    <row r="31" spans="2:6" x14ac:dyDescent="0.25">
      <c r="B31" s="72" t="s">
        <v>64</v>
      </c>
      <c r="C31" s="72"/>
      <c r="D31" s="72"/>
      <c r="E31" s="72"/>
      <c r="F31" s="72"/>
    </row>
    <row r="32" spans="2:6" ht="15.75" thickBot="1" x14ac:dyDescent="0.3">
      <c r="B32" s="52"/>
      <c r="C32" s="52"/>
      <c r="D32" s="52"/>
      <c r="E32" s="52"/>
      <c r="F32" s="52"/>
    </row>
    <row r="33" spans="2:6" ht="76.5" x14ac:dyDescent="0.25">
      <c r="B33" s="62" t="s">
        <v>38</v>
      </c>
      <c r="C33" s="54" t="s">
        <v>50</v>
      </c>
      <c r="D33" s="54" t="s">
        <v>52</v>
      </c>
      <c r="E33" s="54" t="s">
        <v>52</v>
      </c>
      <c r="F33" s="54" t="s">
        <v>53</v>
      </c>
    </row>
    <row r="34" spans="2:6" ht="15.75" thickBot="1" x14ac:dyDescent="0.3">
      <c r="B34" s="63"/>
      <c r="C34" s="55" t="s">
        <v>51</v>
      </c>
      <c r="D34" s="55" t="s">
        <v>41</v>
      </c>
      <c r="E34" s="55" t="s">
        <v>42</v>
      </c>
      <c r="F34" s="55" t="s">
        <v>54</v>
      </c>
    </row>
    <row r="35" spans="2:6" ht="15.75" thickBot="1" x14ac:dyDescent="0.3">
      <c r="B35" s="66" t="s">
        <v>38</v>
      </c>
      <c r="C35" s="59">
        <v>24.96</v>
      </c>
      <c r="D35" s="58">
        <v>364932</v>
      </c>
      <c r="E35" s="58">
        <v>420707</v>
      </c>
      <c r="F35" s="59" t="s">
        <v>65</v>
      </c>
    </row>
    <row r="36" spans="2:6" ht="15.75" thickBot="1" x14ac:dyDescent="0.3">
      <c r="B36" s="66" t="s">
        <v>45</v>
      </c>
      <c r="C36" s="59">
        <v>0.15190999999999999</v>
      </c>
      <c r="D36" s="58">
        <v>364932</v>
      </c>
      <c r="E36" s="58">
        <v>420707</v>
      </c>
      <c r="F36" s="58">
        <v>119346</v>
      </c>
    </row>
    <row r="37" spans="2:6" ht="15.75" thickBot="1" x14ac:dyDescent="0.3">
      <c r="B37" s="66" t="s">
        <v>46</v>
      </c>
      <c r="C37" s="59">
        <v>11.23</v>
      </c>
      <c r="D37" s="58">
        <v>364932</v>
      </c>
      <c r="E37" s="58">
        <v>420707</v>
      </c>
      <c r="F37" s="59" t="s">
        <v>66</v>
      </c>
    </row>
    <row r="38" spans="2:6" ht="26.25" thickBot="1" x14ac:dyDescent="0.3">
      <c r="B38" s="67"/>
      <c r="C38" s="67"/>
      <c r="D38" s="67"/>
      <c r="E38" s="71"/>
      <c r="F38" s="55" t="s">
        <v>67</v>
      </c>
    </row>
    <row r="39" spans="2:6" x14ac:dyDescent="0.25">
      <c r="B39" s="52"/>
      <c r="C39" s="52"/>
      <c r="D39" s="52"/>
      <c r="E39" s="52"/>
      <c r="F39" s="52"/>
    </row>
    <row r="40" spans="2:6" x14ac:dyDescent="0.25">
      <c r="B40" s="52"/>
      <c r="C40" s="52"/>
      <c r="D40" s="52"/>
      <c r="E40" s="52"/>
      <c r="F40" s="52"/>
    </row>
    <row r="41" spans="2:6" x14ac:dyDescent="0.25">
      <c r="B41" s="72" t="s">
        <v>68</v>
      </c>
      <c r="C41" s="72"/>
      <c r="D41" s="72"/>
      <c r="E41" s="72"/>
      <c r="F41" s="52"/>
    </row>
    <row r="42" spans="2:6" ht="15.75" thickBot="1" x14ac:dyDescent="0.3">
      <c r="B42" s="64"/>
      <c r="F42" s="52"/>
    </row>
    <row r="43" spans="2:6" ht="76.5" x14ac:dyDescent="0.25">
      <c r="B43" s="62" t="s">
        <v>38</v>
      </c>
      <c r="C43" s="62" t="s">
        <v>69</v>
      </c>
      <c r="D43" s="54" t="s">
        <v>52</v>
      </c>
      <c r="E43" s="54" t="s">
        <v>53</v>
      </c>
      <c r="F43" s="52"/>
    </row>
    <row r="44" spans="2:6" ht="15.75" thickBot="1" x14ac:dyDescent="0.3">
      <c r="B44" s="63"/>
      <c r="C44" s="63"/>
      <c r="D44" s="55" t="s">
        <v>42</v>
      </c>
      <c r="E44" s="55" t="s">
        <v>54</v>
      </c>
      <c r="F44" s="52"/>
    </row>
    <row r="45" spans="2:6" ht="15.75" thickBot="1" x14ac:dyDescent="0.3">
      <c r="B45" s="66" t="s">
        <v>38</v>
      </c>
      <c r="C45" s="59">
        <v>15.0626</v>
      </c>
      <c r="D45" s="58">
        <v>59841</v>
      </c>
      <c r="E45" s="59" t="s">
        <v>70</v>
      </c>
      <c r="F45" s="52"/>
    </row>
    <row r="46" spans="2:6" ht="15.75" thickBot="1" x14ac:dyDescent="0.3">
      <c r="B46" s="66" t="s">
        <v>45</v>
      </c>
      <c r="C46" s="59">
        <v>0.15190999999999999</v>
      </c>
      <c r="D46" s="58">
        <v>59841</v>
      </c>
      <c r="E46" s="58">
        <v>9091</v>
      </c>
      <c r="F46" s="52"/>
    </row>
    <row r="47" spans="2:6" ht="15.75" thickBot="1" x14ac:dyDescent="0.3">
      <c r="B47" s="66" t="s">
        <v>46</v>
      </c>
      <c r="C47" s="59">
        <v>11.23</v>
      </c>
      <c r="D47" s="58">
        <v>59841</v>
      </c>
      <c r="E47" s="59" t="s">
        <v>71</v>
      </c>
      <c r="F47" s="52"/>
    </row>
    <row r="48" spans="2:6" ht="15.75" thickBot="1" x14ac:dyDescent="0.3">
      <c r="B48" s="67"/>
      <c r="C48" s="67"/>
      <c r="D48" s="71"/>
      <c r="E48" s="55" t="s">
        <v>72</v>
      </c>
      <c r="F48" s="52"/>
    </row>
    <row r="49" spans="2:6" x14ac:dyDescent="0.25">
      <c r="B49" s="77"/>
      <c r="F49" s="52"/>
    </row>
    <row r="50" spans="2:6" x14ac:dyDescent="0.25">
      <c r="B50" s="72" t="s">
        <v>73</v>
      </c>
      <c r="C50" s="72"/>
      <c r="D50" s="72"/>
      <c r="E50" s="72"/>
      <c r="F50" s="52"/>
    </row>
    <row r="51" spans="2:6" ht="15.75" thickBot="1" x14ac:dyDescent="0.3">
      <c r="B51" s="78"/>
      <c r="F51" s="52"/>
    </row>
    <row r="52" spans="2:6" ht="36" customHeight="1" x14ac:dyDescent="0.25">
      <c r="B52" s="62" t="s">
        <v>38</v>
      </c>
      <c r="C52" s="54" t="s">
        <v>50</v>
      </c>
      <c r="D52" s="62" t="s">
        <v>74</v>
      </c>
      <c r="E52" s="62" t="s">
        <v>75</v>
      </c>
      <c r="F52" s="52"/>
    </row>
    <row r="53" spans="2:6" ht="15.75" thickBot="1" x14ac:dyDescent="0.3">
      <c r="B53" s="63"/>
      <c r="C53" s="55" t="s">
        <v>51</v>
      </c>
      <c r="D53" s="63"/>
      <c r="E53" s="63"/>
      <c r="F53" s="52"/>
    </row>
    <row r="54" spans="2:6" ht="15.75" thickBot="1" x14ac:dyDescent="0.3">
      <c r="B54" s="66" t="s">
        <v>76</v>
      </c>
      <c r="C54" s="59" t="s">
        <v>77</v>
      </c>
      <c r="D54" s="59" t="s">
        <v>78</v>
      </c>
      <c r="E54" s="59" t="s">
        <v>79</v>
      </c>
      <c r="F54" s="52"/>
    </row>
    <row r="55" spans="2:6" ht="15.75" thickBot="1" x14ac:dyDescent="0.3">
      <c r="B55" s="66" t="s">
        <v>80</v>
      </c>
      <c r="C55" s="59" t="s">
        <v>81</v>
      </c>
      <c r="D55" s="59" t="s">
        <v>78</v>
      </c>
      <c r="E55" s="59" t="s">
        <v>82</v>
      </c>
      <c r="F55" s="52"/>
    </row>
    <row r="56" spans="2:6" ht="15.75" thickBot="1" x14ac:dyDescent="0.3">
      <c r="B56" s="66" t="s">
        <v>46</v>
      </c>
      <c r="C56" s="59" t="s">
        <v>83</v>
      </c>
      <c r="D56" s="59" t="s">
        <v>78</v>
      </c>
      <c r="E56" s="59" t="s">
        <v>84</v>
      </c>
      <c r="F56" s="52"/>
    </row>
    <row r="57" spans="2:6" ht="15.75" thickBot="1" x14ac:dyDescent="0.3">
      <c r="B57" s="66" t="s">
        <v>6</v>
      </c>
      <c r="C57" s="79"/>
      <c r="D57" s="79"/>
      <c r="E57" s="55" t="s">
        <v>85</v>
      </c>
      <c r="F57" s="52"/>
    </row>
    <row r="58" spans="2:6" ht="39" thickBot="1" x14ac:dyDescent="0.3">
      <c r="B58" s="66" t="s">
        <v>86</v>
      </c>
      <c r="C58" s="79"/>
      <c r="D58" s="79"/>
      <c r="E58" s="59" t="s">
        <v>87</v>
      </c>
      <c r="F58" s="52"/>
    </row>
    <row r="59" spans="2:6" ht="51.75" thickBot="1" x14ac:dyDescent="0.3">
      <c r="B59" s="66" t="s">
        <v>88</v>
      </c>
      <c r="C59" s="79"/>
      <c r="D59" s="79"/>
      <c r="E59" s="59" t="s">
        <v>89</v>
      </c>
      <c r="F59" s="52"/>
    </row>
    <row r="60" spans="2:6" x14ac:dyDescent="0.25">
      <c r="B60" s="52"/>
      <c r="C60" s="52"/>
      <c r="D60" s="52"/>
      <c r="E60" s="52"/>
      <c r="F60" s="52"/>
    </row>
    <row r="61" spans="2:6" ht="15.75" thickBot="1" x14ac:dyDescent="0.3">
      <c r="B61" s="52"/>
      <c r="C61" s="52"/>
      <c r="D61" s="52"/>
      <c r="E61" s="52"/>
      <c r="F61" s="52"/>
    </row>
    <row r="62" spans="2:6" ht="115.5" thickBot="1" x14ac:dyDescent="0.3">
      <c r="B62" s="80" t="s">
        <v>90</v>
      </c>
      <c r="C62" s="81" t="s">
        <v>91</v>
      </c>
      <c r="D62" s="81" t="s">
        <v>92</v>
      </c>
      <c r="E62" s="52"/>
      <c r="F62" s="52"/>
    </row>
    <row r="63" spans="2:6" ht="15.75" thickBot="1" x14ac:dyDescent="0.3">
      <c r="B63" s="66" t="s">
        <v>93</v>
      </c>
      <c r="C63" s="58">
        <v>560200</v>
      </c>
      <c r="D63" s="58">
        <v>7378904</v>
      </c>
      <c r="E63" s="52"/>
      <c r="F63" s="52"/>
    </row>
    <row r="64" spans="2:6" ht="15.75" thickBot="1" x14ac:dyDescent="0.3">
      <c r="B64" s="66" t="s">
        <v>94</v>
      </c>
      <c r="C64" s="58">
        <v>731214</v>
      </c>
      <c r="D64" s="58">
        <v>13272931</v>
      </c>
      <c r="E64" s="52"/>
      <c r="F64" s="52"/>
    </row>
    <row r="65" spans="2:6" ht="15.75" thickBot="1" x14ac:dyDescent="0.3">
      <c r="B65" s="66" t="s">
        <v>95</v>
      </c>
      <c r="C65" s="58">
        <v>219312</v>
      </c>
      <c r="D65" s="58">
        <v>5895526</v>
      </c>
      <c r="E65" s="52"/>
      <c r="F65" s="52"/>
    </row>
    <row r="66" spans="2:6" ht="15.75" thickBot="1" x14ac:dyDescent="0.3">
      <c r="B66" s="66" t="s">
        <v>96</v>
      </c>
      <c r="C66" s="58">
        <v>785639</v>
      </c>
      <c r="D66" s="58">
        <v>28551621</v>
      </c>
      <c r="E66" s="52"/>
      <c r="F66" s="52"/>
    </row>
    <row r="67" spans="2:6" ht="15.75" thickBot="1" x14ac:dyDescent="0.3">
      <c r="B67" s="66" t="s">
        <v>97</v>
      </c>
      <c r="C67" s="79"/>
      <c r="D67" s="59" t="s">
        <v>87</v>
      </c>
      <c r="E67" s="52"/>
      <c r="F67" s="52"/>
    </row>
    <row r="68" spans="2:6" ht="15.75" thickBot="1" x14ac:dyDescent="0.3">
      <c r="B68" s="66" t="s">
        <v>98</v>
      </c>
      <c r="C68" s="59" t="s">
        <v>99</v>
      </c>
      <c r="D68" s="58">
        <v>1582467</v>
      </c>
      <c r="E68" s="52"/>
      <c r="F68" s="52"/>
    </row>
    <row r="69" spans="2:6" ht="26.25" thickBot="1" x14ac:dyDescent="0.3">
      <c r="B69" s="67"/>
      <c r="C69" s="67"/>
      <c r="D69" s="68" t="s">
        <v>100</v>
      </c>
      <c r="E69" s="52"/>
      <c r="F69" s="52"/>
    </row>
    <row r="70" spans="2:6" x14ac:dyDescent="0.25">
      <c r="B70" s="52"/>
      <c r="C70" s="52"/>
      <c r="D70" s="52"/>
      <c r="E70" s="52"/>
      <c r="F70" s="52"/>
    </row>
    <row r="71" spans="2:6" x14ac:dyDescent="0.25">
      <c r="B71" s="52"/>
      <c r="C71" s="52"/>
      <c r="D71" s="52"/>
      <c r="E71" s="52"/>
      <c r="F71" s="52"/>
    </row>
    <row r="72" spans="2:6" ht="17.25" x14ac:dyDescent="0.25">
      <c r="B72" s="1" t="s">
        <v>63</v>
      </c>
    </row>
  </sheetData>
  <mergeCells count="18">
    <mergeCell ref="B31:F31"/>
    <mergeCell ref="B33:B34"/>
    <mergeCell ref="B43:B44"/>
    <mergeCell ref="C43:C44"/>
    <mergeCell ref="B52:B53"/>
    <mergeCell ref="D52:D53"/>
    <mergeCell ref="E52:E53"/>
    <mergeCell ref="B41:E41"/>
    <mergeCell ref="B50:E50"/>
    <mergeCell ref="D1:G1"/>
    <mergeCell ref="B5:B6"/>
    <mergeCell ref="C5:C6"/>
    <mergeCell ref="F5:F6"/>
    <mergeCell ref="B15:B16"/>
    <mergeCell ref="B24:B25"/>
    <mergeCell ref="B3:F3"/>
    <mergeCell ref="B13:F13"/>
    <mergeCell ref="B22:F22"/>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506CF-CBC2-48ED-B0D4-E6B0B7688A7E}">
  <dimension ref="B1:G10"/>
  <sheetViews>
    <sheetView workbookViewId="0">
      <selection activeCell="D17" sqref="D17"/>
    </sheetView>
  </sheetViews>
  <sheetFormatPr defaultRowHeight="15" x14ac:dyDescent="0.25"/>
  <cols>
    <col min="2" max="2" width="28.5703125" customWidth="1"/>
    <col min="3" max="3" width="48.42578125" customWidth="1"/>
    <col min="7" max="7" width="45.85546875" customWidth="1"/>
  </cols>
  <sheetData>
    <row r="1" spans="2:7" ht="222" customHeight="1" x14ac:dyDescent="0.25">
      <c r="C1" s="10"/>
      <c r="D1" s="11" t="s">
        <v>101</v>
      </c>
      <c r="E1" s="11"/>
      <c r="F1" s="11"/>
      <c r="G1" s="11"/>
    </row>
    <row r="3" spans="2:7" ht="15.75" thickBot="1" x14ac:dyDescent="0.3"/>
    <row r="4" spans="2:7" ht="26.25" thickBot="1" x14ac:dyDescent="0.3">
      <c r="B4" s="80" t="s">
        <v>102</v>
      </c>
      <c r="C4" s="81" t="s">
        <v>103</v>
      </c>
      <c r="D4" s="81" t="s">
        <v>104</v>
      </c>
      <c r="E4" s="81" t="s">
        <v>28</v>
      </c>
    </row>
    <row r="5" spans="2:7" ht="15.75" thickBot="1" x14ac:dyDescent="0.3">
      <c r="B5" s="82" t="s">
        <v>105</v>
      </c>
      <c r="C5" s="83">
        <v>150</v>
      </c>
      <c r="D5" s="83">
        <v>70</v>
      </c>
      <c r="E5" s="84">
        <v>10500</v>
      </c>
    </row>
    <row r="6" spans="2:7" ht="26.25" thickBot="1" x14ac:dyDescent="0.3">
      <c r="B6" s="82" t="s">
        <v>106</v>
      </c>
      <c r="C6" s="83">
        <v>250</v>
      </c>
      <c r="D6" s="83">
        <v>70</v>
      </c>
      <c r="E6" s="84">
        <v>17500</v>
      </c>
    </row>
    <row r="7" spans="2:7" ht="15.75" thickBot="1" x14ac:dyDescent="0.3">
      <c r="B7" s="82" t="s">
        <v>107</v>
      </c>
      <c r="C7" s="83">
        <v>200</v>
      </c>
      <c r="D7" s="83">
        <v>70</v>
      </c>
      <c r="E7" s="84">
        <v>14000</v>
      </c>
    </row>
    <row r="8" spans="2:7" ht="26.25" thickBot="1" x14ac:dyDescent="0.3">
      <c r="B8" s="82" t="s">
        <v>108</v>
      </c>
      <c r="C8" s="83">
        <v>70</v>
      </c>
      <c r="D8" s="83">
        <v>70</v>
      </c>
      <c r="E8" s="84">
        <v>4900</v>
      </c>
    </row>
    <row r="9" spans="2:7" ht="39" thickBot="1" x14ac:dyDescent="0.3">
      <c r="B9" s="82" t="s">
        <v>109</v>
      </c>
      <c r="C9" s="83" t="s">
        <v>110</v>
      </c>
      <c r="D9" s="83">
        <v>70</v>
      </c>
      <c r="E9" s="83" t="s">
        <v>111</v>
      </c>
    </row>
    <row r="10" spans="2:7" ht="15.75" thickBot="1" x14ac:dyDescent="0.3">
      <c r="B10" s="85" t="s">
        <v>112</v>
      </c>
      <c r="C10" s="86"/>
      <c r="D10" s="86"/>
      <c r="E10" s="87" t="s">
        <v>113</v>
      </c>
    </row>
  </sheetData>
  <mergeCells count="1">
    <mergeCell ref="D1:G1"/>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1EE62-6766-451D-B8CB-82F25672ADAD}">
  <dimension ref="B1:G8"/>
  <sheetViews>
    <sheetView tabSelected="1" workbookViewId="0">
      <selection activeCell="G7" sqref="G7"/>
    </sheetView>
  </sheetViews>
  <sheetFormatPr defaultRowHeight="15" x14ac:dyDescent="0.25"/>
  <cols>
    <col min="2" max="2" width="28.5703125" customWidth="1"/>
    <col min="3" max="3" width="48.42578125" customWidth="1"/>
    <col min="5" max="5" width="11.140625" customWidth="1"/>
    <col min="6" max="6" width="10.5703125" customWidth="1"/>
    <col min="7" max="7" width="45.85546875" customWidth="1"/>
  </cols>
  <sheetData>
    <row r="1" spans="2:7" ht="222" customHeight="1" x14ac:dyDescent="0.25">
      <c r="C1" s="10"/>
      <c r="D1" s="11" t="s">
        <v>114</v>
      </c>
      <c r="E1" s="11"/>
      <c r="F1" s="11"/>
      <c r="G1" s="11"/>
    </row>
    <row r="3" spans="2:7" ht="15.75" thickBot="1" x14ac:dyDescent="0.3"/>
    <row r="4" spans="2:7" ht="64.5" thickBot="1" x14ac:dyDescent="0.3">
      <c r="B4" s="88" t="s">
        <v>115</v>
      </c>
      <c r="C4" s="89" t="s">
        <v>116</v>
      </c>
      <c r="D4" s="89" t="s">
        <v>117</v>
      </c>
      <c r="E4" s="89" t="s">
        <v>118</v>
      </c>
      <c r="F4" s="89" t="s">
        <v>119</v>
      </c>
    </row>
    <row r="5" spans="2:7" x14ac:dyDescent="0.25">
      <c r="B5" s="90" t="s">
        <v>120</v>
      </c>
      <c r="C5" s="91">
        <v>355.16</v>
      </c>
      <c r="D5" s="91">
        <v>96</v>
      </c>
      <c r="E5" s="93">
        <v>34095</v>
      </c>
      <c r="F5" s="93">
        <v>38187</v>
      </c>
    </row>
    <row r="6" spans="2:7" ht="15.75" thickBot="1" x14ac:dyDescent="0.3">
      <c r="B6" s="56" t="s">
        <v>121</v>
      </c>
      <c r="C6" s="92"/>
      <c r="D6" s="92"/>
      <c r="E6" s="94"/>
      <c r="F6" s="94"/>
    </row>
    <row r="7" spans="2:7" x14ac:dyDescent="0.25">
      <c r="B7" s="90" t="s">
        <v>120</v>
      </c>
      <c r="C7" s="91">
        <v>144.80000000000001</v>
      </c>
      <c r="D7" s="91">
        <v>144</v>
      </c>
      <c r="E7" s="93">
        <v>20851</v>
      </c>
      <c r="F7" s="93">
        <v>23353</v>
      </c>
    </row>
    <row r="8" spans="2:7" ht="15.75" thickBot="1" x14ac:dyDescent="0.3">
      <c r="B8" s="56" t="s">
        <v>122</v>
      </c>
      <c r="C8" s="92"/>
      <c r="D8" s="92"/>
      <c r="E8" s="94"/>
      <c r="F8" s="94"/>
    </row>
  </sheetData>
  <mergeCells count="9">
    <mergeCell ref="D1:G1"/>
    <mergeCell ref="C5:C6"/>
    <mergeCell ref="D5:D6"/>
    <mergeCell ref="E5:E6"/>
    <mergeCell ref="F5:F6"/>
    <mergeCell ref="C7:C8"/>
    <mergeCell ref="D7:D8"/>
    <mergeCell ref="E7:E8"/>
    <mergeCell ref="F7:F8"/>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Vakc_centri</vt:lpstr>
      <vt:lpstr>Pagaidu_centr</vt:lpstr>
      <vt:lpstr>vakcīnas</vt:lpstr>
      <vt:lpstr>komunkācijas_pasāk</vt:lpstr>
      <vt:lpstr>Medikaments</vt:lpstr>
      <vt:lpstr>Vakc_centri!_ftn1</vt:lpstr>
      <vt:lpstr>Vakc_centri!_ftnref1</vt:lpstr>
      <vt:lpstr>vakcīnas!_Hlk80702184</vt:lpstr>
      <vt:lpstr>vakcīnas!_Hlk80702192</vt:lpstr>
      <vt:lpstr>vakcīnas!_Hlk80889126</vt:lpstr>
      <vt:lpstr>Vakc_centri!_Hlk81314748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Igors Belovs</dc:creator>
  <cp:lastModifiedBy>Igors Belovs</cp:lastModifiedBy>
  <dcterms:created xsi:type="dcterms:W3CDTF">2021-10-21T09:05:01Z</dcterms:created>
  <dcterms:modified xsi:type="dcterms:W3CDTF">2021-10-21T13:57:24Z</dcterms:modified>
</cp:coreProperties>
</file>