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31"/>
  <workbookPr/>
  <mc:AlternateContent xmlns:mc="http://schemas.openxmlformats.org/markup-compatibility/2006">
    <mc:Choice Requires="x15">
      <x15ac:absPath xmlns:x15ac="http://schemas.microsoft.com/office/spreadsheetml/2010/11/ac" url="https://latvijaszinatnespadome-my.sharepoint.com/personal/maija_bundule_lzp_gov_lv/Documents/Dati/LZP/Informatīvais ziņojums/"/>
    </mc:Choice>
  </mc:AlternateContent>
  <xr:revisionPtr revIDLastSave="483" documentId="8_{C19BE313-5448-429F-A571-F34902817E16}" xr6:coauthVersionLast="47" xr6:coauthVersionMax="47" xr10:uidLastSave="{846EE0D8-A899-4481-BCC4-814345BF4F87}"/>
  <bookViews>
    <workbookView xWindow="-110" yWindow="-110" windowWidth="19420" windowHeight="11620" xr2:uid="{00000000-000D-0000-FFFF-FFFF00000000}"/>
  </bookViews>
  <sheets>
    <sheet name="Projekti" sheetId="6" r:id="rId1"/>
  </sheets>
  <definedNames>
    <definedName name="_xlnm.Print_Area" localSheetId="0">Projekti!$A$1:$N$39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5" i="6" l="1"/>
  <c r="G15" i="6" s="1"/>
  <c r="J17" i="6"/>
  <c r="G17" i="6" s="1"/>
  <c r="J37" i="6"/>
  <c r="G37" i="6" s="1"/>
  <c r="J21" i="6"/>
  <c r="G21" i="6" s="1"/>
  <c r="J36" i="6"/>
  <c r="G36" i="6" s="1"/>
  <c r="J35" i="6"/>
  <c r="G35" i="6" s="1"/>
  <c r="J20" i="6"/>
  <c r="G20" i="6" s="1"/>
  <c r="K13" i="6"/>
  <c r="J13" i="6" s="1"/>
  <c r="G13" i="6" s="1"/>
  <c r="J12" i="6"/>
  <c r="G12" i="6" s="1"/>
  <c r="J6" i="6"/>
  <c r="G6" i="6" s="1"/>
  <c r="J29" i="6"/>
  <c r="J28" i="6"/>
  <c r="J27" i="6"/>
  <c r="J26" i="6"/>
  <c r="J25" i="6"/>
  <c r="J24" i="6"/>
  <c r="J23" i="6"/>
  <c r="J22" i="6"/>
  <c r="J38" i="6"/>
  <c r="J33" i="6"/>
  <c r="J32" i="6"/>
  <c r="J31" i="6"/>
  <c r="J34" i="6"/>
  <c r="G34" i="6" s="1"/>
  <c r="J30" i="6" l="1"/>
  <c r="G30" i="6" s="1"/>
  <c r="J8" i="6" l="1"/>
  <c r="G8" i="6" s="1"/>
  <c r="J9" i="6"/>
  <c r="J19" i="6"/>
  <c r="G19" i="6" s="1"/>
  <c r="J18" i="6"/>
  <c r="G18" i="6" s="1"/>
  <c r="J16" i="6"/>
  <c r="G16" i="6" s="1"/>
  <c r="J11" i="6"/>
  <c r="G11" i="6" s="1"/>
  <c r="J5" i="6"/>
  <c r="G5" i="6" s="1"/>
  <c r="J10" i="6"/>
  <c r="G10" i="6" s="1"/>
  <c r="J14" i="6"/>
  <c r="G14" i="6" s="1"/>
  <c r="J7" i="6"/>
  <c r="G7" i="6" s="1"/>
  <c r="G32" i="6"/>
  <c r="G31" i="6"/>
  <c r="H39" i="6"/>
  <c r="N39" i="6"/>
  <c r="M39" i="6"/>
  <c r="L39" i="6"/>
  <c r="K39" i="6"/>
  <c r="I39" i="6"/>
  <c r="G39" i="6" l="1"/>
  <c r="G9" i="6"/>
  <c r="J39" i="6"/>
  <c r="G38" i="6"/>
  <c r="G33" i="6"/>
  <c r="G28" i="6"/>
  <c r="G29" i="6" l="1"/>
  <c r="G27" i="6"/>
  <c r="G26" i="6"/>
  <c r="G25" i="6"/>
  <c r="G24" i="6"/>
  <c r="G23" i="6"/>
  <c r="G22" i="6"/>
</calcChain>
</file>

<file path=xl/sharedStrings.xml><?xml version="1.0" encoding="utf-8"?>
<sst xmlns="http://schemas.openxmlformats.org/spreadsheetml/2006/main" count="266" uniqueCount="249">
  <si>
    <t xml:space="preserve">1. pielikums informatīvajam ziņojumam "Par atļauju Izglītības un zinātnes ministrijai  uzņemties papildu valsts budžeta ilgtermiņa saistības Izglītības un zinātnes ministrijas valsts budžeta programmas 70.00.00 "Citu Eiropas Savienības politiku instrumentu projektu un pasākumu īstenošana" apakšprogrammu 70.06.00 “Dalība Eiropas Savienības pētniecības un tehnoloģiju attīstības programmās” Eiropas Savienības politiku instrumentam “Atbalsts Eiropas Savienības pētniecības un tehnoloģiju attīstības projektu īstenošanai””
</t>
  </si>
  <si>
    <t>Projektu valsts budžeta dotācijas maksājumu prognoze pa gadiem un papildu nepieciešamais finansējums</t>
  </si>
  <si>
    <t>Nr.</t>
  </si>
  <si>
    <t>ES Pētniecības programma</t>
  </si>
  <si>
    <t>Projekta nosaukums, akronīms</t>
  </si>
  <si>
    <t>Finansējuma saņēmējs Latvijā</t>
  </si>
  <si>
    <t>Projekta izpildes laiks</t>
  </si>
  <si>
    <t>Projekta kopējās izmaksas</t>
  </si>
  <si>
    <t>Latvijas dalībnieka projektā izmaksas</t>
  </si>
  <si>
    <t>Projekta mērķis</t>
  </si>
  <si>
    <t>Sasniedzamie rezultāti</t>
  </si>
  <si>
    <t>Projekta Latvijas dalībnieka kopējās izmaksas</t>
  </si>
  <si>
    <t>Pašu līdzfinansējums</t>
  </si>
  <si>
    <t xml:space="preserve">Projekta Latvijas dalībniekam piešķirtā Eiropas Komisijas līdzfinansējuma daļa </t>
  </si>
  <si>
    <t xml:space="preserve">Projektam plānotā valsts budžeta dotācijas daļa </t>
  </si>
  <si>
    <t>Plānotie valsts budžeta maksājumi 2023.gadā</t>
  </si>
  <si>
    <t>Plānotie valsts budžeta maksājumi 2024.gadā</t>
  </si>
  <si>
    <t>Plānotie valsts budžeta maksājumi 2025.gadā</t>
  </si>
  <si>
    <t>Plānotie valsts budžeta maksājumi 2026.gadā</t>
  </si>
  <si>
    <t>Līdzfinansējums/ valsts atbalsts</t>
  </si>
  <si>
    <t>1.</t>
  </si>
  <si>
    <t>Eiropas Partnerība Biodiversity+</t>
  </si>
  <si>
    <r>
      <t xml:space="preserve">New approaches in determining the impacts of chemical pollution to protect the biodiversity of the Baltic Sea/                                         </t>
    </r>
    <r>
      <rPr>
        <b/>
        <sz val="10"/>
        <color theme="1"/>
        <rFont val="Times New Roman"/>
        <family val="1"/>
      </rPr>
      <t>Detect2Protect</t>
    </r>
    <r>
      <rPr>
        <i/>
        <sz val="10"/>
        <color theme="1"/>
        <rFont val="Times New Roman"/>
        <family val="1"/>
      </rPr>
      <t xml:space="preserve"> </t>
    </r>
  </si>
  <si>
    <t xml:space="preserve">DU Latvijas Hidroekoloģijas instituts/                        Juris  Aigars         </t>
  </si>
  <si>
    <t>01.01.2023. - 31.12.2025.</t>
  </si>
  <si>
    <t>līdzfinansējums,              MK noteikumu 259. 2.28. un 4.1.8.apakšpunkts</t>
  </si>
  <si>
    <t>Veicināt jaunu uzraudzības un novērtēšanas metodoloģiju ieviešanu Baltijas jūrā, kā arī nodrošināt integrētas ķīmiski bioloģiskā monitoringa un novērtēšanas sistēmas attīstību.</t>
  </si>
  <si>
    <t>Uz indikatoriem balstītas sistēmas bioloģiskās ietekmes novērtējuma integrācijai Baltijas jūrā izstrāde, izveidojot biomarķieru un citu bioloģisko efektu uzskaiti. Indikatora izstrāde, lai integrētu toksisko reakciju funkcionālo un starpspecifisko daudzveidību, lai nodrošinātu pārbaudāmu indikatoru kopumu un radītu uz ietekmi balstītus rādītājus, kas iekļauti MSFD 8. deskriptora kritērijā. Rekomendāciju izstrāde par indikatoru piemērojamību dažādos apakšbaseinos, datu prasībām un monitoringa metodēm galvenajam ieinteresētajam iestādēm HELCOM un nacionālajām vides aģentūrām, kā arī piedāvāt integrējošus rīkus, lai veicinātu ieinteresēto personu lēmumu pieņemšanu.</t>
  </si>
  <si>
    <t>2.</t>
  </si>
  <si>
    <t>European Social Survey ERIC</t>
  </si>
  <si>
    <r>
      <rPr>
        <sz val="10"/>
        <color theme="1"/>
        <rFont val="Times New Roman"/>
        <family val="1"/>
      </rPr>
      <t xml:space="preserve">Eiropas Sociālā pētījuma 11.kārtas īstenošana Latvijā/                     </t>
    </r>
    <r>
      <rPr>
        <b/>
        <sz val="10"/>
        <color theme="1"/>
        <rFont val="Times New Roman"/>
        <family val="1"/>
      </rPr>
      <t>ESS LV11</t>
    </r>
  </si>
  <si>
    <t>Latvijas Universitāte/      Jurijs Ņikišins</t>
  </si>
  <si>
    <t>01.01.2023. - 30.04.2024.</t>
  </si>
  <si>
    <t>līdzfinansējums,              MK noteikumu 259.  4.2.3.apakšpunkts</t>
  </si>
  <si>
    <t xml:space="preserve">Mērķi ir veikt augsta standarta starptautiskus salīdzinošos pētījumus, lai:                                   1. pēc vienotas metodikas izpētītu Eiropas valstu tostarp Latvijas sociālo struktūru un sociālos apstākļus, iedzīvotāju sabiedriskās domas dinamiku; sociālo un politisko vērtību pārmaiņas,                                                                                                                      2. pētītu sabiedrības attīstības pamatindikatorus, vadoties no valstu iedzīvotāju viedokļiem un spriedumiem par to, kā funkcionē sabiedrība un kādas ir tās galvenās problēmas un izaicinājumi.                                                                                              </t>
  </si>
  <si>
    <t>Latvijā pēc vienotas metodikas veikta sabiedrības aptauja un pētījums par šādiem jautājumiem:     1.mediju un interneta lietojums, sociālā uzticēšanās; 2.politiskās attieksmes un uzvedība, t.sk. interese par politiku, politiskā uzticēšanās, elektorālā u.c. veida politiskā līdzdalība, atbalsts partijām, sociopolitiskās orientācijas, vispārīgās attieksmes pret imigrāciju; 3.subjektīvā labklājība (labbūtība), sociālā izslēgšana, noziedzība, reliģija, diskriminācija, nacionālā un etniskā identitāte, imigranti; 4.dzīves gaitas tecējums un uztvere; 5.taisnīguma uztvere; 6.Š.Švarca cilvēku pamatvērtību skalas jautājumi.                                                                                                                                                      Pētījumā apkopotie dati un analīzes rezultāti tiks ievietoti ESS ERIC vienotajā pētījumu un datu portālā.</t>
  </si>
  <si>
    <t>3.</t>
  </si>
  <si>
    <t>Eiropas Partnerība EuroHPC (kopuzņēmums)</t>
  </si>
  <si>
    <r>
      <t xml:space="preserve">Nacionālie kompetences centri EuroHPC ietvaros 2.fāze/                      </t>
    </r>
    <r>
      <rPr>
        <b/>
        <sz val="10"/>
        <color theme="1"/>
        <rFont val="Times New Roman"/>
        <family val="1"/>
      </rPr>
      <t>EuroCC2</t>
    </r>
  </si>
  <si>
    <t>Rīgas Tehniskā universitāte/                  Ilmārs Slaidiņš</t>
  </si>
  <si>
    <t>līdzfinansējums,    MK noteikumu 259.  2.22. un  4.1.2.apakšpunkts</t>
  </si>
  <si>
    <t>Mērķis ir turpināt Nacionālo kompetences centru (NCC) tīkla izveidi Eiropā un uzsākt to darbību visefektīvākā veidā, ņemot vērā katras valsts gatavības līmeni HPC (high performing computing) jomā, tās vajadzības un iespējas. Projektā tiks atbalstīta un uzraudzīta NCC attīstība katrā valstī, kā arī nodrošināta Eiropas līmenī  savstarpēja pieredzes un ekspertu apmaiņa.</t>
  </si>
  <si>
    <t xml:space="preserve">Latvijas Nacionālā kompetences centra izveide (centra struktūra, piesaistīti speciālisti) HPC jomā, organizēti apmācību pasākumi, identificētas centram nepieciešamās zināšanas un prasmes, izveidots ekspertu tīkls iespējamo superskaitļošanas lietojumu demonstrācijai dažādās rūpniecības nozarēs un sniegts atbalsts to ieviešanai, ar īpašu orientāciju uz MVU, identificētas iespējamās skaitļošanas algoritmu efektīvas pielietošanas jomas, apgūt superskaitļošanas pielietojumus procesu modelēšanas, mākslīgā intelekta, datu analīzes u.c. aktuālās jomās. </t>
  </si>
  <si>
    <t>4.</t>
  </si>
  <si>
    <t>ERA-NET Cofund EN-UAC</t>
  </si>
  <si>
    <r>
      <t xml:space="preserve">City Tolls That Work/      </t>
    </r>
    <r>
      <rPr>
        <b/>
        <sz val="10"/>
        <color theme="1"/>
        <rFont val="Times New Roman"/>
        <family val="1"/>
      </rPr>
      <t>TollsThatWor</t>
    </r>
    <r>
      <rPr>
        <b/>
        <i/>
        <sz val="10"/>
        <color theme="1"/>
        <rFont val="Times New Roman"/>
        <family val="1"/>
      </rPr>
      <t xml:space="preserve">k </t>
    </r>
  </si>
  <si>
    <t xml:space="preserve">Baltijas Starptautiskais ekonomikas politikas studiju centrs, nodibinājums/                  Sergejs Gubins </t>
  </si>
  <si>
    <t>01.04.2023. - 30.09.2025.</t>
  </si>
  <si>
    <t>līdzfinansējums,      MK noteikumu 259. 2.2. un 4.1.6.apakšpunkts</t>
  </si>
  <si>
    <t xml:space="preserve">Projekta mērķis ir veidot ilgtspējīgākas pilsētas ar uzlabotu klimata neitralitāti un uzlabotu dzīves kvalitāti. Kopumā projekta mērķis ir risināt nozīmīgas pilsētu problēmas, kas ir kopīgas daudzām pilsētām visā Eiropā un ārpus tās. Lai gan pētījumi attiecas tikai uz Stokholmu, Vīni un Rīgu, projektam būs ietekme uz plašāku ģeogrāfisko mērogu, kad tā veiksmīgie elementi tiks piemēroti arī citās pilsētās. </t>
  </si>
  <si>
    <t xml:space="preserve">Projekta vēlamā ilgtermiņa ietekme ir arvien vairāk Eiropas pilsētu, kas ievieš pilsētas nodevas, kas ir efektīvas, bet arī iedzīvotāji tās uztver kā godīgas un pieņemamas. Ieviestās pilsētas nodevas samazinās automašīnu sastrēgumus un to izmantošanu (un līdz ar to CO2 emisijas, vietējo piesārņojumu un troksni), un palielinās alternatīvo transporta veidu, jo īpaši sabiedriskā transporta, pievilcību. </t>
  </si>
  <si>
    <t>5.</t>
  </si>
  <si>
    <r>
      <t xml:space="preserve">Toolbox for Agila Urban Accessibility Management/ </t>
    </r>
    <r>
      <rPr>
        <b/>
        <sz val="10"/>
        <color theme="1"/>
        <rFont val="Times New Roman"/>
        <family val="1"/>
      </rPr>
      <t>TAAM</t>
    </r>
    <r>
      <rPr>
        <i/>
        <sz val="10"/>
        <color theme="1"/>
        <rFont val="Times New Roman"/>
        <family val="1"/>
      </rPr>
      <t xml:space="preserve">  </t>
    </r>
  </si>
  <si>
    <t>SIA WeAreDots/  Aigars Leidums</t>
  </si>
  <si>
    <t>01.01.2023. - 30.06.2025.</t>
  </si>
  <si>
    <t xml:space="preserve">valsts atbalsts,         MK noteikumu 259.  2.2. un 4.1.6.apakšpunkts </t>
  </si>
  <si>
    <t>Projekta mērķis ir pilna digitālā dzīves cikla izveide, ko atbalsta integrēts projekta konsorcija dalībnieku tīmekļu rīku komplekts, kas ļauj viedajām pilsētām un reģioniem izveidot, pārvaldīt un publicēt satiksmes pārvaldības stratēģijas vai noteikumus ilgtspējīgākai mobilitātei, kā arī analizēt to ietekmi. Tīmeklī bāzētie rīki tiks integrēti, pielāgoti un novērtēti atsevišķiem lietošanas gadījumiem četrās pilotpilsētās Austrijā un Latvijā.</t>
  </si>
  <si>
    <t>Nodrošināta stratēģiju un noteikumu plānošana pilnībā digitālā un tādējādi elastīgā veidā. Ātrāka stratēģiju un noteikumu publicēšana mašīnlasāmā veidā. Stratēģiju un noteikumu ietekmes analīze reāllaikā. Pilsētas satiksmes pārvaldības un pieejamības stratēģiju ietekmes uzraudzīšana, nodrošinot pilnu digitālo dzīves ciklu pilsētas pieejamības pārvaldībai.</t>
  </si>
  <si>
    <t>6.</t>
  </si>
  <si>
    <t>ERA-NET Cofund JPIAMR Action</t>
  </si>
  <si>
    <r>
      <rPr>
        <i/>
        <sz val="10"/>
        <color theme="1"/>
        <rFont val="Times New Roman"/>
        <family val="1"/>
      </rPr>
      <t>The disulfide bond as a 
chemical tool in cyclic 
peptide antibiotics: 
engineering disulfide 
polymyxins and 
murepavadin/</t>
    </r>
    <r>
      <rPr>
        <sz val="10"/>
        <color theme="1"/>
        <rFont val="Times New Roman"/>
        <family val="1"/>
      </rPr>
      <t xml:space="preserve">
</t>
    </r>
    <r>
      <rPr>
        <b/>
        <sz val="10"/>
        <color theme="1"/>
        <rFont val="Times New Roman"/>
        <family val="1"/>
      </rPr>
      <t>MURYXIN</t>
    </r>
  </si>
  <si>
    <t xml:space="preserve">Latvijas Organiskās sintēzes institūts/       Edgars Liepiņš </t>
  </si>
  <si>
    <t>26.06.2023. - 25.06.2026.</t>
  </si>
  <si>
    <t xml:space="preserve">līdzfinansējums,                          MK noteikumu 259.  2.2. un 4.1.6.apakšpunkts </t>
  </si>
  <si>
    <t xml:space="preserve"> Mērķis ir, izmantojot disulfīdu saiti kā ķīmisko rīku, modificēt ciklisko peptīdu antibiotikas, lai saglabājot šo vielu antibakteriālo aktivitāti un samazinātu to toksicitāti. Šis rīks tiks pielietots 2 dažādām vielu grupām: plimiksīnam (un analogiem) un murepavadīnam. </t>
  </si>
  <si>
    <t xml:space="preserve">Paredzamie rezultāti ir:
1) sintezēti savienojumi (mazā apjomā un arī porcijās līdz 200 mg) in vitro/in vivo pētījumiem. 
2) Savienojumu profilēšana in vitro. Ziņojums, kurā apkopoti rezultāti, kas atbilst in vitro mikrobioloģijas raksturojumam, in vitro ADME-tox novērtēšanai un darbības mehānisma biofizikālajiem pētījumiem.  
3) Savienojumu profilēšana in vivo: ziņojums, kurā apkopoti farmakokinētikas rezultāti, efektivitātes  pārbaudes rezultāti vairākos infekciju modeļos, toksicitātes (tostarp nefrotoksicitātes pēc histopatoloģijas un agrīna sākuma biomarķieriem) mērījumu rezultāti un metabolītu pētījuma rezultāti, lai pierādītu jaunās konstrukcijas lietderību. </t>
  </si>
  <si>
    <t>7.</t>
  </si>
  <si>
    <r>
      <t xml:space="preserve">New Inhalation Formulations for Improved Delivery of Antimicrobials/                       </t>
    </r>
    <r>
      <rPr>
        <b/>
        <sz val="10"/>
        <rFont val="Times New Roman"/>
        <family val="1"/>
      </rPr>
      <t>APRINHA</t>
    </r>
    <r>
      <rPr>
        <i/>
        <sz val="10"/>
        <rFont val="Times New Roman"/>
        <family val="1"/>
      </rPr>
      <t xml:space="preserve">                                        </t>
    </r>
  </si>
  <si>
    <t>lidzfinansejums,                    MK noteikumu 259.  2.2. un 4.1.6.apakšpunkts</t>
  </si>
  <si>
    <r>
      <t xml:space="preserve">Izmantojot jaunākos sasniegumus zāļu formu tehnoloģijās, izstrādāt piecus atšķirīgus apramicīna inhalācijas sastāvus un novērtēt to farmakokinētiku, drošību un efektivitāti cīņai ar baktērijas </t>
    </r>
    <r>
      <rPr>
        <i/>
        <sz val="10"/>
        <color rgb="FF000000"/>
        <rFont val="Times New Roman"/>
        <family val="1"/>
      </rPr>
      <t xml:space="preserve">Acinetobacter baumannii </t>
    </r>
    <r>
      <rPr>
        <sz val="10"/>
        <color rgb="FF000000"/>
        <rFont val="Times New Roman"/>
        <family val="1"/>
      </rPr>
      <t>infekciju</t>
    </r>
    <r>
      <rPr>
        <i/>
        <sz val="10"/>
        <color rgb="FF000000"/>
        <rFont val="Times New Roman"/>
        <family val="1"/>
      </rPr>
      <t xml:space="preserve"> </t>
    </r>
    <r>
      <rPr>
        <sz val="10"/>
        <color rgb="FF000000"/>
        <rFont val="Times New Roman"/>
        <family val="1"/>
      </rPr>
      <t>dzīvnieku modelī, kas turpmāk varētu tikt izmantoti arī citu antibakteriālu līdzekļu inhalācijas zāļu formu izstrādei.</t>
    </r>
  </si>
  <si>
    <t xml:space="preserve">Izstrādāti un izgatavoti preparāti apramicīna ievadīšanai plaušās, kā arī veikts izvēlēto inhalācijas formulāciju drošuma novērtējums. Veikta PK/PD modelēšana un simulācijas, lai ieteiktu dozēšanas shēmas klīniskajiem pētījumiem.
</t>
  </si>
  <si>
    <t>8.</t>
  </si>
  <si>
    <r>
      <rPr>
        <i/>
        <sz val="10"/>
        <color rgb="FF000000"/>
        <rFont val="Times New Roman"/>
      </rPr>
      <t>Design and implementation of silver-based nanoparticles for combating antibiotic resistance/</t>
    </r>
    <r>
      <rPr>
        <b/>
        <sz val="10"/>
        <color rgb="FF000000"/>
        <rFont val="Times New Roman"/>
      </rPr>
      <t xml:space="preserve">                                                 VARIANT</t>
    </r>
  </si>
  <si>
    <t xml:space="preserve">Latvijas Universitāte/        Maksims Pogorielovs </t>
  </si>
  <si>
    <t>01.04.2023.-31.03.2026.</t>
  </si>
  <si>
    <t>līdzfinansējums,                              MK noteikumu 259.  2.2. un 4.1.6.apakšpunkts</t>
  </si>
  <si>
    <t xml:space="preserve">Izmantojot trīs veidu sudraba nanokompozītus: Ag/CaO, Ag/ZnO, hlorheksidīnu + Ag nanodaļiņas (NIP), kuriem iepriekš ir pierādīta antibakteriāla iedarbība in vitro un in vivo, un integrējot tos jaunajos nanofibulāro brūču dzīšanas plāksteros, uzlabot tādu antibakteriālu līdzekļu lietošanu, efektivitāti un piegādi, kas samazina rezistento baktēriju tendenci veidot bioplēvi un samazina asinsrites infekciju risku. </t>
  </si>
  <si>
    <t>Izstrādāts brūču dzīšanas plāksteris ar samazinātu rezistentu baktēriju spēju veidot bioplēvi un samazinātu asinsrites infekciju risku, kas tiks pārbaudīts in vivo ar peļu modeli.</t>
  </si>
  <si>
    <t>9.</t>
  </si>
  <si>
    <t>ERA-NET Cofund TRANSCAN 3</t>
  </si>
  <si>
    <r>
      <rPr>
        <i/>
        <sz val="10"/>
        <rFont val="Times New Roman"/>
        <family val="1"/>
      </rPr>
      <t xml:space="preserve">The ANswer within the microEnvironment: Malignant
pleural mesothelioma resistance to Old and New drugs/                                 </t>
    </r>
    <r>
      <rPr>
        <b/>
        <sz val="10"/>
        <rFont val="Times New Roman"/>
        <family val="1"/>
      </rPr>
      <t>ANEMONE</t>
    </r>
  </si>
  <si>
    <t>Rīgas Stradiņa universitāte/                 Ilze Štrumfa</t>
  </si>
  <si>
    <t>01.11.2022.-31.10.2025.</t>
  </si>
  <si>
    <t>līdzfinansējums,                  MK noteikumu 259.  2.2. un 4.1.6.apakšpunkts</t>
  </si>
  <si>
    <r>
      <t>Projekta mērķis ir iegūt audzēja mikrovides precīzu, kompleksu raksturojumu audu paraugos, lai identificētu tos molekulāros ceļus un mikrovides marķierus, kuriem mezoteliomas gadījumā ir prognostiska nozīme vai prediktīva loma attiecībā uz pleiras mezoteliomas atbildes reakciju uz imūnkontroles punkta inhibitoru (</t>
    </r>
    <r>
      <rPr>
        <i/>
        <sz val="10"/>
        <color rgb="FF000000"/>
        <rFont val="Times New Roman"/>
        <family val="1"/>
      </rPr>
      <t>immune checkpoint inhibitors</t>
    </r>
    <r>
      <rPr>
        <sz val="10"/>
        <color rgb="FF000000"/>
        <rFont val="Times New Roman"/>
        <family val="1"/>
      </rPr>
      <t>;</t>
    </r>
    <r>
      <rPr>
        <i/>
        <sz val="10"/>
        <color rgb="FF000000"/>
        <rFont val="Times New Roman"/>
        <family val="1"/>
      </rPr>
      <t xml:space="preserve"> </t>
    </r>
    <r>
      <rPr>
        <sz val="10"/>
        <color rgb="FF000000"/>
        <rFont val="Times New Roman"/>
        <family val="1"/>
      </rPr>
      <t>ICI) terapiju.</t>
    </r>
  </si>
  <si>
    <r>
      <t xml:space="preserve">Ģenētisko izmaiņu izpēte, t.sk., gēnu un proteīnu ekspresijas modulācijas ietekme uz audzēja mikrovidi un ICI terapijas efektivitāti, patoloģisko, t.sk. morfoloģisko un imūnfenotipisko parametru, un molekulāro datu korelāciju ar radiomikas datiem, izmantojot mašīnmācīšanās algoritmus, kā arī eksperimentālus funkcionālus pētījumus </t>
    </r>
    <r>
      <rPr>
        <i/>
        <sz val="10"/>
        <color rgb="FF000000"/>
        <rFont val="Times New Roman"/>
        <family val="1"/>
      </rPr>
      <t>in vitro</t>
    </r>
    <r>
      <rPr>
        <sz val="10"/>
        <color rgb="FF000000"/>
        <rFont val="Times New Roman"/>
        <family val="1"/>
      </rPr>
      <t xml:space="preserve"> un </t>
    </r>
    <r>
      <rPr>
        <i/>
        <sz val="10"/>
        <color rgb="FF000000"/>
        <rFont val="Times New Roman"/>
        <family val="1"/>
      </rPr>
      <t>in vivo</t>
    </r>
    <r>
      <rPr>
        <sz val="10"/>
        <color rgb="FF000000"/>
        <rFont val="Times New Roman"/>
        <family val="1"/>
      </rPr>
      <t xml:space="preserve"> modeļos.</t>
    </r>
  </si>
  <si>
    <t>10.</t>
  </si>
  <si>
    <t>ERA-NET Cofund ICRAD</t>
  </si>
  <si>
    <r>
      <t xml:space="preserve">Preventing zoonoses by screening Avian Influenza Virus (AIV) in wildlife birds and poultry using a novel rapid point of care system/                   </t>
    </r>
    <r>
      <rPr>
        <b/>
        <sz val="10"/>
        <color theme="1"/>
        <rFont val="Times New Roman"/>
        <family val="1"/>
      </rPr>
      <t>POC4AIV</t>
    </r>
  </si>
  <si>
    <t>Pārtikas drošības, dzīvnieku veselības un vides zinātniskais institūts BIOR/                  Žanete Šteingolde</t>
  </si>
  <si>
    <t>01.04.2023. - 31.03.2026.</t>
  </si>
  <si>
    <t>līdzfinansējums,                      MK noteikumu 259.  2.2. un 4.1.6.apakšpunkts</t>
  </si>
  <si>
    <t>Projekta mērķis ir, novērst zoonotiskās putnu gripas infekcijas izplatību starp dzīvniekiem, cilvēkiem un apkārtējā vidē, izmantojot agrīnas diagnostikas metodes.</t>
  </si>
  <si>
    <t>Projekta laikā tiks izstrādāta un validēta uz fluorescences principu balstīta iekārta (point of care instrument - fPOC) putnu gripas vīrusa ātrai noteikšanai (eksprestestēšanai) mājputniem, savvaļas putniem un to apkārtējā vidē, garantējot izmeklējuma rezultātu 15 – 30 minūšu laikā. Slimības aizdomu gadījumā fPOC iekārta ļaus veikt putnu gripas vīrusu ekspersdiagnostiku uz vietas. Jaunā iekārta tiks izmēģināta vairākās projektā iesaistītajās laboratorijās, veicot mājputnu, savvaļas putnu un vides paraugu testēšanu paralēli ar rutīnā izmantotajām metodēm un jauno metodi.</t>
  </si>
  <si>
    <t>11.</t>
  </si>
  <si>
    <t>ERA-NET Cofund ERA PerMed</t>
  </si>
  <si>
    <r>
      <rPr>
        <i/>
        <sz val="10"/>
        <color theme="1"/>
        <rFont val="Times New Roman"/>
        <family val="1"/>
      </rPr>
      <t xml:space="preserve"> Glioma invasion assays as a predictive tool for personalized glioma medicine/</t>
    </r>
    <r>
      <rPr>
        <b/>
        <sz val="10"/>
        <color theme="1"/>
        <rFont val="Times New Roman"/>
        <family val="1"/>
      </rPr>
      <t xml:space="preserve">                           Glioma-PerMed</t>
    </r>
  </si>
  <si>
    <t>Latvijas Biomedicīnas pētījumu un studiju centrs/                                      Vita Rovīte</t>
  </si>
  <si>
    <t>01.08.2023. - 31.07.2026.</t>
  </si>
  <si>
    <t>Projekta mērķis ir izstrādāt ātru un efektīvu testu gliomas - Glioblastoma multiforme (GBM), kas ir biežākais ļaundabīgais smadzeņu audzējs, invazivitātes noteikšanai un mašīnmācīšanās algoritmus, lai prognozētu GCS invāziju ex-vivo, personalizētu diagnostiku, virzītu jaunu zāļu atklāšanu un pacientu aprūpi</t>
  </si>
  <si>
    <t>Projekta ietvaros tiks stratificētas GBM pacientu grupas un identificētas pacientam atbilstošākās terapeitiskās molekulas, kas var ietekmēt GCS invāziju klīniskos apstākļos. Šis projekts būs pirmais solis uz personalizētu GBM medicīnu.</t>
  </si>
  <si>
    <t>12.</t>
  </si>
  <si>
    <t>ERA-NET Cofund CHIST-ERA IV</t>
  </si>
  <si>
    <r>
      <rPr>
        <i/>
        <sz val="10"/>
        <color theme="1"/>
        <rFont val="Times New Roman"/>
        <family val="1"/>
      </rPr>
      <t>Nano-Opto-Electro-Mechanical Integrated Oscillator Arrays for Energy-Efficient Physical Reservoir Computing/</t>
    </r>
    <r>
      <rPr>
        <b/>
        <sz val="10"/>
        <color theme="1"/>
        <rFont val="Times New Roman"/>
        <family val="1"/>
      </rPr>
      <t xml:space="preserve">                                   NOEMIA</t>
    </r>
  </si>
  <si>
    <t>Rīgas Tehniskā universitāte/              Pāvels Onufrijevs</t>
  </si>
  <si>
    <t>01.02.2023. - 31.01.2026.</t>
  </si>
  <si>
    <r>
      <t>līdzfinansējums,    MK noteikumu 259.  2.2. un  4.1</t>
    </r>
    <r>
      <rPr>
        <i/>
        <sz val="10"/>
        <color theme="1"/>
        <rFont val="Times New Roman"/>
        <family val="1"/>
      </rPr>
      <t>.</t>
    </r>
    <r>
      <rPr>
        <sz val="10"/>
        <color theme="1"/>
        <rFont val="Times New Roman"/>
        <family val="1"/>
      </rPr>
      <t>6.apakšpunkts</t>
    </r>
  </si>
  <si>
    <t>Projekta mērķis ir NOEMS masīvu izstrāde skaitļošanas arhitektūrai. Projekts risinās vēl divus mērķus: "NOEMS miniaturizācija un integrācija vienā ierīcē kopā ar shēmām" un "uzlabotas ražošanas tehnoloģijas, izmantojot silīciju vai  neviendabīgus materiālus, lai veicinātu integrāciju". Projektā tiks pētīta neviendabīgu IV grupas materiālu integrācija un materiālu raksturlielumu modificēšana, izmantojot lāzera apstarošanas procesus.</t>
  </si>
  <si>
    <t xml:space="preserve">Pirmo reizi pasaulē izstrādās reāla nanomēroga 100 MHz saistītus oscilatorus un veiks to aktīvu integrāciju Si fotonikas ierīcēs; demonstrēs energoefektīvu mašīnmācīšanās funkcionalitāti nākamās paaudzes īpaši mērogotām AI mikroshēmām. Izstrādātā skaitļošanas sistēma varēs darboties visās telekomunikāciju jomās, tādējādi ir piemērota IKT pielietojumiem. </t>
  </si>
  <si>
    <t>13.</t>
  </si>
  <si>
    <t>ERA-NET Cofund ICT-Agri-Food</t>
  </si>
  <si>
    <r>
      <rPr>
        <i/>
        <sz val="10"/>
        <color theme="1"/>
        <rFont val="Times New Roman"/>
        <family val="1"/>
      </rPr>
      <t xml:space="preserve">Trustable and Sustainable Open Platform for Smart Honey Value Chains/       </t>
    </r>
    <r>
      <rPr>
        <b/>
        <sz val="10"/>
        <color theme="1"/>
        <rFont val="Times New Roman"/>
        <family val="1"/>
      </rPr>
      <t xml:space="preserve">                                               TOP4HoneyChain</t>
    </r>
  </si>
  <si>
    <t>Latvijas Biozinātņu un tehnoloģiju universitāte/             Aleksejs Zacepins</t>
  </si>
  <si>
    <t>15.09.2023. - 14.09.2026.</t>
  </si>
  <si>
    <t>līdzfinansējums,    MK noteikumu 259.  2.22. un  4.1.6.apakšpunkts</t>
  </si>
  <si>
    <t>Projekta mērķis ir izstrādāt uzticamu, ilgtspējīgu un adaptīvu atvērto datu platformu (TOP), kas ļautu viedajām medus vērtību ķēdēm pārvarēt ilgtspējības izaicinājumus un būtiskas strukturālas izmaiņas, ko izraisa klimata pārmaiņas, sarežģītas attiecības ceļā no dravas līdz "dakšai",  pieaugošais konkurences spiediens, pārtikas nekaitīguma (krāpšanās ar medu) jautājums Eiropā un pasaulē.</t>
  </si>
  <si>
    <t>Galvenais sasniedzamais rezultāts ir palielināt izsekojamības un caurredzamības efektivitāti, veidojot viedas medus vērtību veidošanas ķēdes kā vienotu medus pārtikas sistēmu ar datos balstītajiem inovatīviem digitālajiem pakalpojumiem. Patērētājam būs iespēja piekļūt informācijai par dravas praksi un testu rezultātiem. Tiks izstrādāta politiku, lai ieviestu stimulus medus ražotājiem paaugstināt savas produkcijas kvalitāti.</t>
  </si>
  <si>
    <t>14.</t>
  </si>
  <si>
    <r>
      <t xml:space="preserve">Eiropas Partnerība Innovative SMEs </t>
    </r>
    <r>
      <rPr>
        <b/>
        <sz val="10"/>
        <color rgb="FF000000"/>
        <rFont val="Calibri"/>
        <family val="2"/>
      </rPr>
      <t>*</t>
    </r>
  </si>
  <si>
    <r>
      <rPr>
        <i/>
        <sz val="10"/>
        <color theme="1"/>
        <rFont val="Times New Roman"/>
        <family val="1"/>
      </rPr>
      <t xml:space="preserve">AI-enhanced-SecOPS/  </t>
    </r>
    <r>
      <rPr>
        <b/>
        <sz val="10"/>
        <color theme="1"/>
        <rFont val="Times New Roman"/>
        <family val="1"/>
      </rPr>
      <t xml:space="preserve">                       NDM3SEC</t>
    </r>
  </si>
  <si>
    <t>SIA Zabbix/                   Rostislavs Palivoda</t>
  </si>
  <si>
    <t>01.03.2023. - 01.09.2024.</t>
  </si>
  <si>
    <t xml:space="preserve">valsts atbalsts,               MK noteikumu 259. 2.28. un 4.1.8.apakšpunkts        </t>
  </si>
  <si>
    <t xml:space="preserve">Projekta mērķis ir radīt produktu, kas automatizēs datortīklam pievienoto ierīču atklāšanu, konfigurāciju un programmatūras uzturēšanu, izmantojot viegli lietojamos tīmekļa GUI. Jaunais produkts ļaus inženieriem gūt detalizētu un plašu ieskatu par datortīklā pievienoto ierīču statu un drošības līmeni. </t>
  </si>
  <si>
    <t xml:space="preserve">Radīt produktu, kas nodrošinās trīs automatizētas funkcijas:
1.	ierīču atklāšanu, identifikāciju un izsekošanu;
2.	ierīču programmnodrošinājuma uzturēšanu;
3.	ierīču konfigurāciju.
</t>
  </si>
  <si>
    <t>15.</t>
  </si>
  <si>
    <t>ERA-NET Cofund JPco-fuND 2</t>
  </si>
  <si>
    <r>
      <rPr>
        <i/>
        <sz val="10"/>
        <color rgb="FF000000"/>
        <rFont val="Times New Roman"/>
        <family val="1"/>
      </rPr>
      <t xml:space="preserve">Mechanisms of focused ultRasound mEdiated BrAin cLeAniNg Coupled with enhanced
mEchanosensation/  </t>
    </r>
    <r>
      <rPr>
        <b/>
        <sz val="10"/>
        <color rgb="FF000000"/>
        <rFont val="Times New Roman"/>
        <family val="1"/>
      </rPr>
      <t xml:space="preserve">                         REBALANCE</t>
    </r>
  </si>
  <si>
    <t>Latvijas Universitāte/         Signe Mežinska</t>
  </si>
  <si>
    <t>01.03.2023. - 28.02.2026.</t>
  </si>
  <si>
    <t>līdzfinansējums,       MK noteikumu 259.  2.2. un 4.1.6.apakšpunkts</t>
  </si>
  <si>
    <t>Projekta mērķis ir atklāt galvenos mērķus šūnu un molekulāro mehānismu līmenī, kas ir pamatā FUS terapeitiskajai efektivitātei Alcheimera pacientiem. Mērķis ir apvienot FUS ar Piezo1 (kombinētā FUS, cFUS) farmakoloģisko aktivāciju.</t>
  </si>
  <si>
    <t xml:space="preserve">Radītā zinātniskā izpratne par jauno FUS paņēmienu AD pacientiem. Gūtie rezultāti palīdzēs agrīnās I/II fāzes AD pacientiem piemērot alternatīvu un vairāk pielāgotu ārstēšanu, kas ļauj kombinēt ārstēšanas stratēģijas (vidustermiņā). Jaunā FUS ārstēšanas paņēmiena izmantošana klīnikā ietekmēs veselības aprūpes izmaksas, valsts politikas veidošanu ārstniecībā un pašreizējās vadlīnijas un ieteikumus (ilgtermiņa ietekme). Klīniskais FUS paņēmiens var potenciāli izmantots daudzu reto slimību ārstēšanā, kurām aprūpe vēl nav pieejama (ilgtermiņa). </t>
  </si>
  <si>
    <t>16.</t>
  </si>
  <si>
    <r>
      <rPr>
        <i/>
        <sz val="10"/>
        <color rgb="FF000000"/>
        <rFont val="Times New Roman"/>
        <family val="1"/>
      </rPr>
      <t xml:space="preserve">Hypothalamic mechanisms of High-Calorie intervention in ALS/                                         </t>
    </r>
    <r>
      <rPr>
        <b/>
        <sz val="10"/>
        <color rgb="FF000000"/>
        <rFont val="Times New Roman"/>
        <family val="1"/>
      </rPr>
      <t>HiCALS</t>
    </r>
  </si>
  <si>
    <t>Rīgas Stradiņa universitāte/                       Baiba Vilne</t>
  </si>
  <si>
    <t xml:space="preserve">01.06.2023.-31.05.2026. </t>
  </si>
  <si>
    <t>līdzfinansējums,                                       MK noteikumu 259.  2.2. un 4.1.6.apakšpunkts</t>
  </si>
  <si>
    <t xml:space="preserve"> Projekta mērķis ir izmantojot cilvēku paraugus no klīniskajiem pētījumiem un eksperimentālās metodes ALS peles modeļos, noskaidrot, vai diēta ar augstu tauku saturu darbojas, balsoties uz hipotalāma mehānismiem, vai tīri perifēriem mehānismiem. </t>
  </si>
  <si>
    <t>Tiks izpētīts vai augstas tauku satura diētas efektivitāti ierobežo jau esošās hipotalāma atrofijas pakāpe terapijas laikā, un vai specifisks lipidomiskais profils pie augsta tauku satura diētas ir saistīts ar hipotalāma neiropeptīdu modifikācijām un pagarinātu dzīvildzi.</t>
  </si>
  <si>
    <t>17.</t>
  </si>
  <si>
    <r>
      <rPr>
        <i/>
        <sz val="10"/>
        <color rgb="FF000000"/>
        <rFont val="Times New Roman"/>
        <family val="1"/>
      </rPr>
      <t>Multidimensional mechanistic investigations of trans spinal direct current stimulation in motor neuron disease</t>
    </r>
    <r>
      <rPr>
        <b/>
        <sz val="10"/>
        <color rgb="FF000000"/>
        <rFont val="Times New Roman"/>
        <family val="1"/>
      </rPr>
      <t>/    DC4MND</t>
    </r>
  </si>
  <si>
    <t>Rīgas Stradiņa universitāte/                      Baiba Vilne</t>
  </si>
  <si>
    <t>01.06.2023. - 31.05.2026.</t>
  </si>
  <si>
    <t>Trans-spināla līdzstrāvas stimulācija (tsLSS) ir moderna neinvazīva neiromodulācijas metode ar unikālu spēju nodrošināt nefarmakoloģisku, drošu un rentablu ārstēšanu vairākos neirodeģeneratīvos apstākļos. DC4MND konsorcija mērķis ir atšifrēt biofizikālos, elektrofizioloģiskos un šūnu bioloģiskos komponentus, kas ir atbildīgi gan par akūtu, gan hronisku tsLSS ietekmi uz neironu un glijas apakšpopulācijām un muguras smadzeņu signālceļiem.</t>
  </si>
  <si>
    <t>Izmantojot modelēšanas pieeju, izpētīt, kā tsLSS strāva izplatās in vivo un in vitro, ņemot vērā ģeometriskos un biofizikālos ierobežojumus šajos divos apstākļos; ii) atšifrēt fizioloģiskos un molekulāros mehānismus, kas ir pamatā mugurkaula motoneuronu elektrofizioloģiskā profila izmaiņām pēc tsLSS, izmantojot jaunākos in vivo intracelulāros peles mugurkaula motoneuronu mērījumus, kas apvienoti ar progresīvu ķīmijģenētiku un transkriptoma analīzi; un iii) izpētīt ar gliju saistītos molekulāros mehānismus tsLSS neiromodulācijā, izmantojot šūnu bioloģiju, ķīmijģenētiku un in vitro elektrofizioloģiju.</t>
  </si>
  <si>
    <t>18.</t>
  </si>
  <si>
    <t>ERA-NET Cofund M-era.Net 3</t>
  </si>
  <si>
    <r>
      <t xml:space="preserve">Engineering of two-dimensional heterostructural photocatalysts for hydrogen generation/                                   </t>
    </r>
    <r>
      <rPr>
        <b/>
        <sz val="10"/>
        <rFont val="Times New Roman"/>
        <family val="1"/>
      </rPr>
      <t xml:space="preserve">HetCat </t>
    </r>
    <r>
      <rPr>
        <i/>
        <sz val="10"/>
        <rFont val="Times New Roman"/>
        <family val="1"/>
      </rPr>
      <t xml:space="preserve">                              </t>
    </r>
  </si>
  <si>
    <t>LU Cietvielu fizikas institūts/                           Jevgēņijs Kotomins</t>
  </si>
  <si>
    <t>01.07.2023. - 30.06.2026.</t>
  </si>
  <si>
    <t>lidzfinansejums,        MK noteikumu 259.  2.2. un 4.1.6.apakšpunkts</t>
  </si>
  <si>
    <t xml:space="preserve">Projekta galvenie mērķi ir: (i) apvienot datormodelēšanas un inovatīvas sintēzes pieejas jaunu un efektīvu H2 fotokatalizatoru projektēšanai, pamatojoties uz divdimensiju (epitaksiskām) nanoheterostruktūrām, kurām ir mazāks lādiņa rekombinācijas ātrums mazā biezuma un labvēlīgas lādiņa pārneses dēļ (tiešā Z-shēma) un kuras absorbē plašā saules spektra diapazonā virsmas plazmonu rezonanses un šaurās joslas spraugas dēļ,                                                                      (ii) veikt  šo katalizatoru detalizētu raksturojumu, lai izprastu saskarnes īpašības un lādiņa nesēju dinamiku. </t>
  </si>
  <si>
    <t>2D struktūru pamatīpašību (joslas spraugas, Ramana vibrāciju spektru) teorētiskā prognozēšana, salīdzinājums ar partneru eksperimentālajiem datiem. Optimāla sastāva prognozēšana daudzsološām heterostruktūrām ar vēlamo joslas spraugu un lādiņu atdalīšanu; fotokatalizatoru un atbilstošo procesu daudzskalu modelēšana; 3. Noteikti eksperimentālie apstākļi konkrētu 2D struktūru sintēzei, kurām izstrādātas jaunas procedūras to veidošanai topoķīmiskas konversijas ceļā kausēta sāls vai hidrotermālos apstākļos; 4. Noskaidroti reakcijas apstākļi (pārsātinājums, bāzes koncentrācija) hidrotermālās epitaksiālās augšanas kontrolei epitaksiālo 2D/2D heterostruktūru veidošanā; 5. Interfeisu un defektu veidošanās atomu mēroga analīze; 6.izpratne par lādiņu pārneses mehānismu un heterosavienojuma veida noteikšana; 7.Noteikta izstrādāto materiālu kvantitatīvā fotokatalītiskā efektivitāte un to salīdzinājums ar jaunākajiem fotokatalizatoriem.</t>
  </si>
  <si>
    <t>19.</t>
  </si>
  <si>
    <r>
      <t xml:space="preserve">INNOvative catalyst and its regeneration for clean HYdrogen Production via methane PYrolysis/                        </t>
    </r>
    <r>
      <rPr>
        <b/>
        <sz val="10"/>
        <rFont val="Times New Roman"/>
        <family val="1"/>
      </rPr>
      <t xml:space="preserve">  INNOHYPPY  </t>
    </r>
    <r>
      <rPr>
        <i/>
        <sz val="10"/>
        <rFont val="Times New Roman"/>
        <family val="1"/>
      </rPr>
      <t xml:space="preserve">                     </t>
    </r>
  </si>
  <si>
    <t>LU Cietvielu fizikas institūts/                           Līga Grīnberga</t>
  </si>
  <si>
    <t>Projekta mērķis ir sintezēt jaunu katalizatoru tīra ūdeņraža iegūšanai pirolīzes ceļā, veikt katalizatora materiāla reģenerācijas eksperimentus, pagarinot tā kalpošanas laiku, un izmantot procesa atlikumus pesticīdu detektora izgatavošanā.</t>
  </si>
  <si>
    <t xml:space="preserve">Izstrādāta jauna katalizatora struktūra, kas uzlabo metāna pirolīzes procesu; laboratorijā apstiprināta pirolīzes procesa tehnoloģija, noskaidrojot piemērotākos parametrus reaktora izveidei; plazmas apstrādes metode, dezaktivētā katalizatora reģenerācijai; tehnoloģija pesticīdu noteikšanai, par darba elektrodu izmantojot pirolīzes procesa blakusproduktu oglekli.  </t>
  </si>
  <si>
    <t>20.</t>
  </si>
  <si>
    <r>
      <t xml:space="preserve">Recycling plastic and developing hybrid living materials by capturing greenhouse gases to produce value-added products/                  </t>
    </r>
    <r>
      <rPr>
        <b/>
        <sz val="10"/>
        <rFont val="Times New Roman"/>
        <family val="1"/>
      </rPr>
      <t xml:space="preserve">REPLACER  </t>
    </r>
    <r>
      <rPr>
        <i/>
        <sz val="10"/>
        <rFont val="Times New Roman"/>
        <family val="1"/>
      </rPr>
      <t xml:space="preserve">                                               </t>
    </r>
  </si>
  <si>
    <t>Latvijas Universitāte/            Elīna Dāce</t>
  </si>
  <si>
    <t>līdzfinansējums,     MK noteikumu 259.  2.2. un 4.1.6.apakšpunkts</t>
  </si>
  <si>
    <t xml:space="preserve">Mērķis ir izstrādāt augstas veiktspējas materiālus, tādus kā hibrīdie dzīvie materiāli (HDM), kas efektīvi notver siltumnīcefekta gāzes, piemēram, oglekļa dioksīdu un metānu, vienlaikus producējot no tām mikrobiālos proteīnus kā pievienotās vērtības lopbarības produktu. </t>
  </si>
  <si>
    <t>Tiks izstrādāti un mērogoti HDM bioreaktoru prototipi, lai ražotu 1 kg mikroorganismu biomasas dienā kā pievienotās vērtības lopbarības produktu, vienlaikus mazinot siltumnīcefekta gāzes daudzumus, piemēram, oglekļa dioksīdu un metānu.</t>
  </si>
  <si>
    <t>21.</t>
  </si>
  <si>
    <r>
      <t xml:space="preserve">Wood waste containing composites for high performance nearly zero energy building panels/                 </t>
    </r>
    <r>
      <rPr>
        <b/>
        <sz val="10"/>
        <rFont val="Times New Roman"/>
        <family val="1"/>
      </rPr>
      <t xml:space="preserve">Wood-wastePanels      </t>
    </r>
    <r>
      <rPr>
        <i/>
        <sz val="10"/>
        <rFont val="Times New Roman"/>
        <family val="1"/>
      </rPr>
      <t xml:space="preserve">                </t>
    </r>
  </si>
  <si>
    <t>Rīgas Tehniskā universitāte/                       Diāna Bajāre</t>
  </si>
  <si>
    <t>01.09.2023. - 31.08.2026.</t>
  </si>
  <si>
    <t xml:space="preserve">Projekta mērķis ir jaunas būvmateriālu – daudzslāņu paneļu, ražošanas tehnoloģijas izstrāde no augstas veiktspējas dabīgo šķiedru kompozītmateriāliem, kas tiks izstrādāti, izmantojot ražošanas koka vates cementa plātnes atkritumus, kā arī būvju nojaukšanas atkritumus. Projekts pievēršas materiāliem ar zemu oglekļa saturu un bezatkritumu tehnoloģijām ēkās. </t>
  </si>
  <si>
    <t>Izstrādāti jauni ekošķiedru kompozītmateriāli, kas sastāv no reģenerētām koksnes šķiedrām (no koksnes nojaukšanas atkritumiem), pievienojot kaņepju spaļus un atkārtoti pārklātu OPC saistvielu vai/un modificēts OPC ar dolomīta un/vai kaļķakmens pulveri, slānekļa eļļas pelniem utt., kam ir uzlabota saistīšanās un mehāniskās īpašības, kā arī tam piemīt higrotermiskas īpašības. Pārbaudītas paneļu termiskās un mitruma buferizācijas (iekštelpu temperatūras un mitruma stabilizācijas) īpašības
skaitliski (izmantojot gan materiāla, gan ēkas līmeņa modeļus) laboratorijā kā arī in situ uzstādot mazas
testa mājas.</t>
  </si>
  <si>
    <t>22.</t>
  </si>
  <si>
    <t>SIA CEWOOD/                Ingars Ūdris</t>
  </si>
  <si>
    <t>valsts atbalsts,                          MK noteikumu 259.  2.2. un 4.1.6. apakšpunkts</t>
  </si>
  <si>
    <t>23.</t>
  </si>
  <si>
    <r>
      <t xml:space="preserve">Transforming waste into high-performance 3D printable cementitious composite/           </t>
    </r>
    <r>
      <rPr>
        <b/>
        <sz val="10"/>
        <rFont val="Times New Roman"/>
        <family val="1"/>
      </rPr>
      <t>TRANSITION</t>
    </r>
    <r>
      <rPr>
        <i/>
        <sz val="10"/>
        <rFont val="Times New Roman"/>
        <family val="1"/>
      </rPr>
      <t xml:space="preserve">                                      </t>
    </r>
  </si>
  <si>
    <t>SIA SAKRET/               Baiba Migliniece</t>
  </si>
  <si>
    <t>valsts atbalsts,                      MK noteikumu 259.  2.2. un 4.1.6.apakšpunkts</t>
  </si>
  <si>
    <t xml:space="preserve">Mērķis ir izstrādāt augstas veiktspējas cementa kompozītmateriālu, kas izmanto lielu daļu degslānekļa pelnu un ir piemērots pilna mēroga konstrukcijas elementu un ēku ekstrūzijas piedevu ražošanai (3D drukāšanai). </t>
  </si>
  <si>
    <t>Izstrādāts augstas veiktspējas cementa kompozītmateriāls, ar lielu degslānekļa pelnu īpatsvaru.
Izstrādāts precīzi sabalansēts sauso komponentu maisījums, kuru sajaucot ar ūdeni, veidojas  plastiska masa, ko var sūknēt un ekstrūdēt ar dažāda veida 3D printeriem, pēc tam tas sacietē akmeņiem līdzīgā kompozītmateriālā ar betona konstrukcijām nepieciešamo ilgmūžibu.</t>
  </si>
  <si>
    <t>24.</t>
  </si>
  <si>
    <t>Rīgas Tehniskā universitāte/                    Māris Šinka</t>
  </si>
  <si>
    <t>līdzfinansējums,         MK noteikumu 259.  2.2. un 4.1.6.apakšpunkts</t>
  </si>
  <si>
    <t>25.</t>
  </si>
  <si>
    <r>
      <t xml:space="preserve">Inert Coatings for Prevention of Ageing of NMC Cathode for Lithium-Ion Batteries/                    </t>
    </r>
    <r>
      <rPr>
        <b/>
        <sz val="10"/>
        <rFont val="Times New Roman"/>
        <family val="1"/>
      </rPr>
      <t xml:space="preserve">InCoatBat  </t>
    </r>
    <r>
      <rPr>
        <i/>
        <sz val="10"/>
        <rFont val="Times New Roman"/>
        <family val="1"/>
      </rPr>
      <t xml:space="preserve"> </t>
    </r>
  </si>
  <si>
    <t>LU Cietvielu fizikas institūts/                         Gints Kučinskis</t>
  </si>
  <si>
    <t>01.10.2023. - 30.09.2026.</t>
  </si>
  <si>
    <t xml:space="preserve">Izstrādāt inertus aizsargpārklājumus, lai ievērojami pagarinātu LiNi0.83MnxCo0.17-xO2 (NMC Ni83) katoda kalpošanas laiku litija jonu akumulatoriem, pamatojoties uz dziļu, kvantitatīvu izpratni par elektrodu novecošanas pamatā esošajām fizikālajām un elektroķīmiskajām parādībām un to mazināšanu. </t>
  </si>
  <si>
    <t>Radītas pamatzināšanas par aizsargpārklājumu darbības mehānismiem un pamatprincipiem un praktiskas zināšanas, lai izstrādātu litija jonu bateriju ar uzlabotu cikla kalpošanas laiku. Izstrādāti inerti aizsargpārklājumi, lai ievērojami pagarinātu LiNi0.83MnxCo0.17-xO2 (NMC Ni83) katoda kalpošanas laiku litija jonu baterijām. Izstrādāts industriāls prototips, demonstrējot pilnas litija jonu akumulatoru šūnas ar uzlabotu kalpošanas laiku.</t>
  </si>
  <si>
    <t>26.</t>
  </si>
  <si>
    <r>
      <t xml:space="preserve">Luminescent tagging of documents and the method of their mobile detection based on Hyperspectral Imaging and Artificial Intelligence/                       </t>
    </r>
    <r>
      <rPr>
        <b/>
        <sz val="10"/>
        <color theme="1"/>
        <rFont val="Times New Roman"/>
        <family val="1"/>
      </rPr>
      <t xml:space="preserve">  LumAI  </t>
    </r>
    <r>
      <rPr>
        <i/>
        <sz val="10"/>
        <color theme="1"/>
        <rFont val="Times New Roman"/>
        <family val="1"/>
      </rPr>
      <t xml:space="preserve">                      </t>
    </r>
  </si>
  <si>
    <t>LU Cietvielu fizikas institūts/                        Anatolijs Šarakovskis</t>
  </si>
  <si>
    <t>01.06.2023. - 30.11.2025.</t>
  </si>
  <si>
    <t>līdzfinansējums,    MK noteikumu 259.  2.2. un 4.1.6.apakšpunkts</t>
  </si>
  <si>
    <t>Mērķis ir izstrādāt jaunu funkcionālo materiālu klasi un to mobilās noteikšanas metodi pielietošanai inovatīvā dokumentu drošības sistēmā aizsardzībai pret viltojumiem.</t>
  </si>
  <si>
    <t>Latvijas projekta dalībnieka veikti jauno materiālu absorbcijas, atstarošanās un caurlaidības mērījumi ar Cary 7000 spektrofotometru, luminiscences un ierosmes spektru mērījumi; noteikti kvantu iznākumu ar fotoluminiscences spektrometru FLS1000; veikti luminiscences kinētikas un citu spektroskopisko īpašību mērījumi dažādās temperatūrās;  veikta morfoloģiskā un elementu analīze, izmantojot ESCALAB Xi fotoelektronu spektrometru un skenējošo elektronu mikroskopu.</t>
  </si>
  <si>
    <t>27.</t>
  </si>
  <si>
    <t>Eiropas Partnerība Key Digital Technologies (kopuzņēmums)</t>
  </si>
  <si>
    <r>
      <rPr>
        <i/>
        <sz val="10"/>
        <rFont val="Times New Roman"/>
        <family val="1"/>
      </rPr>
      <t>Digitalization of Power Electronic Applications within Key Technology Value Chains/</t>
    </r>
    <r>
      <rPr>
        <b/>
        <i/>
        <sz val="10"/>
        <rFont val="Times New Roman"/>
        <family val="1"/>
      </rPr>
      <t xml:space="preserve">                                    </t>
    </r>
    <r>
      <rPr>
        <b/>
        <sz val="10"/>
        <rFont val="Times New Roman"/>
        <family val="1"/>
      </rPr>
      <t xml:space="preserve"> PowerizeD</t>
    </r>
  </si>
  <si>
    <t xml:space="preserve">Elektronikas un datorzinātņu institūts/    Kaspars Ozols                         </t>
  </si>
  <si>
    <t>līdzfinansējums,      MK noteikumu 259. 2.25. un 4.1.2.apakšpunkts</t>
  </si>
  <si>
    <t>Projekta mērķis ir attīstīt un izstrādāt jaunas digitālas un inteliģentas spēka elektronikas tehnoloģijas, lai nodrošinātu ilgtspējīgu un noturīgu enerģijas ražošanu un pārvadi, kā arī radītu jaunus un ilgtspējīgus lietojumus. Lai sasniegtu šo mērķi, projektā tiks uzlabotas jaunu dziņa ķēžu mehāniskās un elektriskās integrācijas jaudas elektronikā, ļaujot optimizēt visas strāvas slēdža funkcijas. Attiecībā uz datu apmaiņu vērtību ķēdē, projektā plānots attīstīt jaunu federētās mācīšanās (Federated Learning) pieeju kā metodisku pieeju konfidenciālu un patentētu datu iekšēji šifrētai pārsūtīšanai. Papildus, tiks izstrādāti un izmantoti reālā laikā digitāli uzraudzītu un kontrolētu jaudas elektronikas ierīču digitālo dvīņu detalizēti elektriskie un fiziskie modeļi.</t>
  </si>
  <si>
    <t>EDI izpētīs pieejamās elektronisko komponentu modeļu datu bāzes un izanalizēs daudzsološākās datu vākšanas pieejas, kas nodrošinātu gan precizitāti, gan ātrumu. Lai palielinātu veiktspēju un saglabātu sensitīvas informācijas privātumu, EDI izpētīs dažādas implementācijas koncepcijas neironu tīklu darbināšanai vairākās ierīcēs ar ierobežotu enerģijas patēriņu. Vvadības algoritmu un to ieviešanas jaunizveidotajos aizvara dziņos (gate drivers) izpētw. Šim nolūkam  izmantos modernus uz mākslīgo neironu tīklu balstītus algoritmus, lai atrastu optimālas vadības pieejas, vienlaikus ierobežojot vadības signālus elektronisko komponentu aizsardzībai. EDI izstrādās arī jaunus, uz mākslīgo intelektu balstītus algoritmus, efektīvai modeļu veidošanai, kā arī pētīs dažādas optimizācijas metodes un pirmapstrādes pieejas, lai uzlabotu šo modeļu veidošanas precizitāti un veiktspēju.</t>
  </si>
  <si>
    <t>28.</t>
  </si>
  <si>
    <r>
      <rPr>
        <i/>
        <sz val="10"/>
        <rFont val="Times New Roman"/>
        <family val="1"/>
      </rPr>
      <t xml:space="preserve">Smart, digitalized components and systems for data-based Agriculture and Forestry/ </t>
    </r>
    <r>
      <rPr>
        <b/>
        <i/>
        <sz val="10"/>
        <rFont val="Times New Roman"/>
        <family val="1"/>
      </rPr>
      <t xml:space="preserve">             </t>
    </r>
    <r>
      <rPr>
        <b/>
        <sz val="10"/>
        <rFont val="Times New Roman"/>
        <family val="1"/>
      </rPr>
      <t>AGRARSENSE</t>
    </r>
  </si>
  <si>
    <t>LU Matemātikas un informātikas institūts/  Uģis Grīnbergs</t>
  </si>
  <si>
    <t>līdzfinansējums,    MK noteikumu 259.  2.25. un 4.1.2.apakšpunkts</t>
  </si>
  <si>
    <t>Mērķis ir izveidot holistisku sensoru un automatizācijas ekosistēmu, kas paplašinās Eiropas vadošo lomu lauksaimnieciskās ražošanas pievienotās vērtības ķēžu optimizācijā un nodrošināšanā.</t>
  </si>
  <si>
    <t xml:space="preserve">Izveidota holistiska sensoru un automatizācijas ekosistēma. Izstrādāti sensori, lēmumu pieņemšanas atbalsta tehnoloģijas un veicinātāji viedajai lauksaimniecībai ar holistisku pieeju, kas ir demonstrēta septiņos lietošanas piemēros: siltumnīcas, vertikālā lauksaimniecība, vīnkopība, lauksaimniecības robotika, autonomā mežsaimniecība, organiskās augsnes un mēslojums, kā arī ūdens. </t>
  </si>
  <si>
    <t>29.</t>
  </si>
  <si>
    <t>SIA SunGIS/                    Pēteris Brūns</t>
  </si>
  <si>
    <t>01.01.2023. - 31.12. 2025.</t>
  </si>
  <si>
    <t>valsts atbalsts,      MK noteikumu 259.  2.25. un 4.1.2.apakšpunkts</t>
  </si>
  <si>
    <t>30.</t>
  </si>
  <si>
    <r>
      <rPr>
        <i/>
        <sz val="10"/>
        <rFont val="Times New Roman"/>
        <family val="1"/>
      </rPr>
      <t>Edge AI Technologies for Optimised Performance Embedded Processing/</t>
    </r>
    <r>
      <rPr>
        <b/>
        <i/>
        <sz val="10"/>
        <rFont val="Times New Roman"/>
        <family val="1"/>
      </rPr>
      <t xml:space="preserve"> </t>
    </r>
    <r>
      <rPr>
        <b/>
        <sz val="10"/>
        <rFont val="Times New Roman"/>
        <family val="1"/>
      </rPr>
      <t>EdgeAI</t>
    </r>
  </si>
  <si>
    <t xml:space="preserve">Elektronikas un datorzinātņu institūts/          Modris Greitāns                           </t>
  </si>
  <si>
    <t>01.12.2022.- 31.12.2025.</t>
  </si>
  <si>
    <t>līdzfinansējums,       MK noteikumu 259.  2.25. un 4.1.2.apakšpunkts</t>
  </si>
  <si>
    <t xml:space="preserve">Projekta mērķis ir sekmēt Eiropas digitālo pāreju uz viediem periferiālās skaitļošanas risinājumiem. Projekts nodrošinās, ka Eiropai ir visi nepieciešamie rīki, prasmes un tehnoloģijas, lai stiprinātu Eiropas periferiālā mākslīgā intelekta (edge AI) izstrādes spējas. Projekta mērķis ir izveidot jaunu ietvaru iegultajam periferiālajam intelektam un stiprināt zema enerģijas patēriņa, reāllaika, energoefektīva mākslīgā intelekta aparatūrās un programmatūras izstrādi, adresējot daudzlīmeņu periferiālās skaitļošanas paradigmu. </t>
  </si>
  <si>
    <t xml:space="preserve">Tiks izstrādāta uz dziļo mašīnmācīšanos balstīta sistēma, kas mobilajiem aģentiem dos uztveres un rīcības spējas. Sistēma tiks papildināta ar modulārām, zema līmeņa reaģēšanas spējām, un uz mākslīgo intelektu balstītām maršruta plānošanas spējām multi-aģentu darbības nodrošināšanai. Tiks izstrādāti stacionārie aģenti, savienoti LoRa tīklā un aprīkoti ar energoefektīvām periferiālās skaitļošanas iekārtam, uz mākslīgo intelektu balstītai, sensoru informācijas apstrādei. </t>
  </si>
  <si>
    <t>31.</t>
  </si>
  <si>
    <r>
      <rPr>
        <i/>
        <sz val="10"/>
        <rFont val="Times New Roman"/>
        <family val="1"/>
      </rPr>
      <t xml:space="preserve">Intelligent, Safe and secure connected Electrical Mobility solutions: Towards European Green Deal and
Seamless Mobility/         </t>
    </r>
    <r>
      <rPr>
        <b/>
        <sz val="10"/>
        <rFont val="Times New Roman"/>
        <family val="1"/>
      </rPr>
      <t xml:space="preserve">                                               Eco  Mobility</t>
    </r>
  </si>
  <si>
    <t>Elektronikas un datorzinātņu institūts/     Kaspars Ozols</t>
  </si>
  <si>
    <t>01.05.2023. -  30.04.2026.</t>
  </si>
  <si>
    <t>līdzfinansējums,      MK noteikumu 259.  2.25. un 4.1.2.apakšpunkts</t>
  </si>
  <si>
    <t>Projekta mērķis ir pakalpojumos orientētas, savienotas mobilitātes ekosistēmas izveide, kas veicinās pāreju uz ilgtspējīgiem, “no sākuma līdz beigām” (end-to-end) mobilitātes risinājumiem. Projekts atbalstīs izpildes laika mobilitātes pakalpojumus, izmantojot perifēros un mākoņtehnoloģiju pakalpojumus, kas atbalsta mākslīgā intelekta risinājumu izvietošanu, kā arī koordināciju un analīzi starp transportlīdzekļiem, transporta infrastruktūrām un cilvēkiem.</t>
  </si>
  <si>
    <t xml:space="preserve">Projekta ietvaros tiks attīstītas un nodrošinātas uzticamas un uzlabotas datorredzes, uztveres un lokalizācijas sistēmas drošiem, savienotiem un autonomiem transportlīdzekļiem. Tiks radītas pielāgotas uzlabotas vadītāja palīdzības sistēmas (ADAS), kas atspoguļos tehnoloģiju iespējas heterogēnos transportlīdzekļos, un aizsargās neaizsargātos ceļu satiksmes lietotājus. Papildus tiks nodrošināta arī enerģiju taupoša elektromobiļa vadība un grafika plānošana, ieskaitot viedās akumulatoru vadības sistēmas (BMS) un koordināciju ar citiem transporta veidiem. EDI izstrādās objektu detektēšanas algoritmus, izmantojot pulsējošus neironu tīklus (SNN), kā arī SNN matemātisko modeļi un veiks tā implementēšanu FPGA balstītā paātrinātājā.  </t>
  </si>
  <si>
    <t>32.</t>
  </si>
  <si>
    <r>
      <rPr>
        <i/>
        <sz val="10"/>
        <rFont val="Times New Roman"/>
        <family val="1"/>
      </rPr>
      <t>Sustainable and green electronics for circular economy</t>
    </r>
    <r>
      <rPr>
        <sz val="10"/>
        <rFont val="Times New Roman"/>
        <family val="1"/>
      </rPr>
      <t>/</t>
    </r>
    <r>
      <rPr>
        <b/>
        <sz val="10"/>
        <rFont val="Times New Roman"/>
        <family val="1"/>
      </rPr>
      <t xml:space="preserve">                         SUSTRONICS</t>
    </r>
  </si>
  <si>
    <t>Elektronikas un datorzinātņu  institūts/   Modris Greitāns</t>
  </si>
  <si>
    <t>01 .06.2023. -  31.05.2026.</t>
  </si>
  <si>
    <t>Projekta mērķis ir atbalstīt Eiropas elektronikas nozares atjaunošanos uz aprites ekonomikas, ekodizaina pamata, bioloģiskiem materiāliem un ražošanas procesiem, kas efektīvi izmanto materiālus un enerģiju. Tādējādi projekts pārveidos elektronikas produktus cirkulāros, kompostējamos un atkārtoti lietojamos produktos un parādīs, ka ilgtspējīgas elektronikas jomā pastāv uzņēmējdarbības iespējas.</t>
  </si>
  <si>
    <t>Prasību, specifikāciju un algoritmu izstrāde jauno tehnoloģiju ilgtspējīgai izmantošanai un divu demonstrācijas prototipu izstrāde, no kuriem viens demonstrēs energoefektīvus algoritmus cilvēka vitālo parametru ieguvei no bioimpedances signāliem,  bet otrs demonstrēs apģērbā iestrādātu sensoru savienojumu konceptu materiālu un enerģijas efektīvai ķermeņa sensoru tīklu ražošanai.+Q36</t>
  </si>
  <si>
    <t>Izstrādāta modulāra un pārkonfigurējama uz mākslīgo intelektu balstīta robotizēta sistēma, lai automatizētu dažādu (izmēra, svara un veida), nejauši sadalītu pudeļu konveijera padeves procesus ar augstu efektivitātes pakāpi; izveidota robotizēta sistēma, kur tās komponentes var viegli pārcelt uz citām darbības vai lietošanas vidēm, tādējādi uzlabojot sistēmas detaļu atkārtotu iz+Q36</t>
  </si>
  <si>
    <r>
      <t xml:space="preserve">Artificial Intelligence in Manufacturing leading to Sustainability and Industry5.0/                                                              </t>
    </r>
    <r>
      <rPr>
        <b/>
        <sz val="10"/>
        <rFont val="Times New Roman"/>
        <family val="1"/>
      </rPr>
      <t xml:space="preserve">AIMS5.0    </t>
    </r>
    <r>
      <rPr>
        <i/>
        <sz val="10"/>
        <rFont val="Times New Roman"/>
        <family val="1"/>
      </rPr>
      <t xml:space="preserve">                                  </t>
    </r>
  </si>
  <si>
    <t>Elektronikas un datorzinātņu  institūts/   Kārlis Freivalds</t>
  </si>
  <si>
    <t>01.05.2023. - 30.04.2026.</t>
  </si>
  <si>
    <t>līdzfinansējums,     MK noteikumu 259.  2.25. un 4.1.2.apakšpunkts</t>
  </si>
  <si>
    <t>Mērķis ir stiprināt Eiropas digitālo suverenitāti visaptveroši ilgtspējīgā ražošanā, pieņemot, paplašinot un ieviešot AI iespējotas aparatūras un programmatūras komponentus un sistēmas visā rūpniecisko vērtību ķēdē, lai vēl vairāk palielinātu to vispārējo efektivitāti.</t>
  </si>
  <si>
    <t>Izstrādāta modulāra un pārkonfigurējama uz mākslīgo intelektu balstīta robotizēta sistēma, lai automatizētu dažādu (izmēra, svara un veida), nejauši sadalītu pudeļu konveijera padeves procesus ar augstu efektivitātes pakāpi; izveidota robotizēta sistēma, kur tās komponentes var viegli pārcelt uz citām darbības vai lietošanas vidēm, tādējādi uzlabojot sistēmas detaļu atkārtotu izmantošanu un aizstājot roku darbu ražošanas procesā. Izstrādāta uz dziļās mācīšanās balstīta uztveres sistēma, kas nodrošina robotiem uztveres, izpratnes un spriešanas spējas un kas ietver sensoru datu apstrādi, attēlošanu un interpretāciju. Tā saturēs adaptīvu plānošanas un rīcības sistēmu, kas ļauj paredzēt notikumus un sagatavoties tiem iepriekš, tādējādi tiekot galā ar neparedzētām situācijām.</t>
  </si>
  <si>
    <t>34.</t>
  </si>
  <si>
    <r>
      <rPr>
        <i/>
        <sz val="10"/>
        <rFont val="Times New Roman"/>
        <family val="1"/>
      </rPr>
      <t>Artificial Intelligence using Quantum measured Information for realtime distributed systems at the edge/</t>
    </r>
    <r>
      <rPr>
        <b/>
        <i/>
        <sz val="10"/>
        <rFont val="Times New Roman"/>
        <family val="1"/>
      </rPr>
      <t xml:space="preserve">                                           </t>
    </r>
    <r>
      <rPr>
        <b/>
        <sz val="10"/>
        <rFont val="Times New Roman"/>
        <family val="1"/>
      </rPr>
      <t>A-IQ Ready</t>
    </r>
  </si>
  <si>
    <t xml:space="preserve">Elektronikas un datorzinātņu institūts/             Rihards Novickis                </t>
  </si>
  <si>
    <t xml:space="preserve">01.01.2023. - 31.12.2025. </t>
  </si>
  <si>
    <t>A-IQ Ready ierosina izmantot progresīvas kvantu sensoru tehnoloģijas un robežskaitļošanu kombinācijā ar mākslīgā intelekta algoritmiem un izkliedētas kooperatīvas inteliģences tehnoloģijām, lai realizētu inteliģentas un autonomas elektroniskās komponentes un sistēmas. Projekta virsmērki:  Uzlabot mērījumu precizitāti, uzticamību, drošību. Radīt uz mākslīgā intelekta algoritmiem balstītas metodes daudz-aģentu autonomijai nezināmās vidēs. Nodrošināt atvērtu mākslīgā intelekta robežskaitļošanas kontinuuma platformu. Pielietot tehnoloģijas digitālajai sabiedrībai nozīmīgās jomās.</t>
  </si>
  <si>
    <t>EDI sadarbībā ar partneriem izstrādās jaunu, uz kvantu principiem balstītu, sensoru izmantojot jaunu mērījumu tehnoloģija, kura balstās uz slāpekļa atoma centriem dimantos un dod iespēju nomērīt magnētisko lauku, strāvu, temperatūru, kā arī nodrošina giromagnētiskās funkcijas. EDI izstrādās datu priekšapstrādes un derīgo mērījumu vienlaicīgas izgūšanas algoritmus realizācijai aparatūrā (digitālu shēmu veidā) un programmatūrā. Projekta rezultātā izveidoto sensoru plānots izvietot uz autonoma robota, kur mērījumi varētu nodrošināt lokalizēšanos pazemē, izmantojot ļoti precīzus Zemes magnētiskā lauka mērījumus.</t>
  </si>
  <si>
    <t>Kopā</t>
  </si>
  <si>
    <t xml:space="preserve">* -  Eiropas Partnerība Innovative SMEs pēc projekta NDM3SEC beigām segs 25% no projektā izlietotā valsts budžeta finansējuma  </t>
  </si>
  <si>
    <t xml:space="preserve">khhnb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</si>
</sst>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_ ;\-#,##0\ "/>
  </numFmts>
  <fonts count="23">
    <font>
      <sz val="11"/>
      <color theme="1"/>
      <name val="Calibri"/>
      <family val="2"/>
      <charset val="186"/>
      <scheme val="minor"/>
    </font>
    <font>
      <sz val="10"/>
      <name val="Arial"/>
      <family val="2"/>
      <charset val="186"/>
    </font>
    <font>
      <sz val="11"/>
      <color theme="1"/>
      <name val="Times New Roman"/>
      <family val="1"/>
    </font>
    <font>
      <sz val="11"/>
      <color theme="1"/>
      <name val="Calibri"/>
      <family val="2"/>
      <charset val="186"/>
      <scheme val="minor"/>
    </font>
    <font>
      <sz val="11"/>
      <color theme="1"/>
      <name val="Calibri"/>
      <family val="2"/>
      <charset val="186"/>
    </font>
    <font>
      <sz val="10"/>
      <color rgb="FF000000"/>
      <name val="Times New Roman"/>
      <family val="1"/>
    </font>
    <font>
      <b/>
      <sz val="10"/>
      <color rgb="FF000000"/>
      <name val="Times New Roman"/>
      <family val="1"/>
    </font>
    <font>
      <sz val="10"/>
      <color theme="1"/>
      <name val="Times New Roman"/>
      <family val="1"/>
    </font>
    <font>
      <b/>
      <sz val="10"/>
      <color theme="1"/>
      <name val="Times New Roman"/>
      <family val="1"/>
    </font>
    <font>
      <sz val="11"/>
      <color rgb="FF000000"/>
      <name val="Times New Roman"/>
      <family val="1"/>
    </font>
    <font>
      <i/>
      <sz val="10"/>
      <color theme="1"/>
      <name val="Times New Roman"/>
      <family val="1"/>
    </font>
    <font>
      <b/>
      <i/>
      <sz val="10"/>
      <color theme="1"/>
      <name val="Times New Roman"/>
      <family val="1"/>
    </font>
    <font>
      <b/>
      <sz val="11"/>
      <color theme="1"/>
      <name val="Times New Roman"/>
      <family val="1"/>
    </font>
    <font>
      <i/>
      <sz val="10"/>
      <name val="Times New Roman"/>
      <family val="1"/>
    </font>
    <font>
      <b/>
      <i/>
      <sz val="10"/>
      <name val="Times New Roman"/>
      <family val="1"/>
    </font>
    <font>
      <b/>
      <sz val="10"/>
      <name val="Times New Roman"/>
      <family val="1"/>
    </font>
    <font>
      <i/>
      <sz val="10"/>
      <color rgb="FF000000"/>
      <name val="Times New Roman"/>
      <family val="1"/>
    </font>
    <font>
      <sz val="10"/>
      <name val="Times New Roman"/>
      <family val="1"/>
    </font>
    <font>
      <i/>
      <sz val="10"/>
      <color rgb="FF000000"/>
      <name val="Times New Roman"/>
    </font>
    <font>
      <b/>
      <sz val="10"/>
      <color rgb="FF000000"/>
      <name val="Times New Roman"/>
    </font>
    <font>
      <sz val="10"/>
      <color theme="1"/>
      <name val="Calibri"/>
      <family val="2"/>
      <charset val="186"/>
      <scheme val="minor"/>
    </font>
    <font>
      <sz val="10"/>
      <color rgb="FF202124"/>
      <name val="Times New Roman"/>
      <family val="1"/>
    </font>
    <font>
      <b/>
      <sz val="10"/>
      <color rgb="FF000000"/>
      <name val="Calibri"/>
      <family val="2"/>
    </font>
  </fonts>
  <fills count="9">
    <fill>
      <patternFill patternType="none"/>
    </fill>
    <fill>
      <patternFill patternType="gray125"/>
    </fill>
    <fill>
      <patternFill patternType="solid">
        <fgColor rgb="FFF2F2F2"/>
        <bgColor rgb="FF000000"/>
      </patternFill>
    </fill>
    <fill>
      <patternFill patternType="solid">
        <fgColor theme="0" tint="-4.9989318521683403E-2"/>
        <bgColor rgb="FF000000"/>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8F9FA"/>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ck">
        <color indexed="64"/>
      </right>
      <top style="thick">
        <color indexed="64"/>
      </top>
      <bottom/>
      <diagonal/>
    </border>
    <border>
      <left style="thick">
        <color indexed="64"/>
      </left>
      <right/>
      <top/>
      <bottom/>
      <diagonal/>
    </border>
    <border>
      <left style="thick">
        <color indexed="64"/>
      </left>
      <right style="thick">
        <color indexed="64"/>
      </right>
      <top/>
      <bottom style="thick">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ck">
        <color indexed="64"/>
      </left>
      <right/>
      <top style="thin">
        <color indexed="64"/>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ck">
        <color indexed="64"/>
      </left>
      <right/>
      <top/>
      <bottom style="thin">
        <color indexed="64"/>
      </bottom>
      <diagonal/>
    </border>
    <border>
      <left/>
      <right style="thick">
        <color indexed="64"/>
      </right>
      <top/>
      <bottom style="thick">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style="medium">
        <color indexed="64"/>
      </bottom>
      <diagonal/>
    </border>
    <border>
      <left style="thick">
        <color indexed="64"/>
      </left>
      <right/>
      <top/>
      <bottom style="thick">
        <color indexed="64"/>
      </bottom>
      <diagonal/>
    </border>
    <border>
      <left/>
      <right/>
      <top/>
      <bottom style="thick">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164" fontId="3" fillId="0" borderId="0" applyFont="0" applyFill="0" applyBorder="0" applyAlignment="0" applyProtection="0"/>
  </cellStyleXfs>
  <cellXfs count="107">
    <xf numFmtId="0" fontId="0" fillId="0" borderId="0" xfId="0"/>
    <xf numFmtId="0" fontId="4" fillId="0" borderId="0" xfId="0" applyFont="1"/>
    <xf numFmtId="49" fontId="5" fillId="0" borderId="1" xfId="0" applyNumberFormat="1" applyFont="1" applyBorder="1" applyAlignment="1">
      <alignment vertical="top"/>
    </xf>
    <xf numFmtId="0" fontId="5" fillId="0" borderId="1" xfId="0" applyFont="1" applyBorder="1" applyAlignment="1">
      <alignment vertical="top" wrapText="1"/>
    </xf>
    <xf numFmtId="0" fontId="6" fillId="0" borderId="2" xfId="0" applyFont="1" applyBorder="1" applyAlignment="1">
      <alignment horizontal="left" vertical="top" wrapText="1"/>
    </xf>
    <xf numFmtId="0" fontId="5" fillId="0" borderId="0" xfId="0" applyFont="1" applyAlignment="1">
      <alignment vertical="top"/>
    </xf>
    <xf numFmtId="0" fontId="5" fillId="0" borderId="0" xfId="0" applyFont="1"/>
    <xf numFmtId="0" fontId="6" fillId="0" borderId="0" xfId="0" applyFont="1"/>
    <xf numFmtId="4" fontId="6" fillId="0" borderId="0" xfId="0" applyNumberFormat="1" applyFont="1" applyAlignment="1">
      <alignment horizontal="center" vertical="center"/>
    </xf>
    <xf numFmtId="0" fontId="2" fillId="0" borderId="0" xfId="0" applyFont="1"/>
    <xf numFmtId="49" fontId="5" fillId="0" borderId="1" xfId="0" applyNumberFormat="1" applyFont="1" applyBorder="1" applyAlignment="1">
      <alignment horizontal="left" vertical="top"/>
    </xf>
    <xf numFmtId="0" fontId="7" fillId="0" borderId="4" xfId="0" applyFont="1" applyBorder="1" applyAlignment="1">
      <alignment vertical="top" wrapText="1"/>
    </xf>
    <xf numFmtId="0" fontId="5" fillId="0" borderId="8" xfId="0" applyFont="1" applyBorder="1" applyAlignment="1">
      <alignment vertical="top" wrapText="1"/>
    </xf>
    <xf numFmtId="0" fontId="7" fillId="0" borderId="0" xfId="0" applyFont="1" applyAlignment="1">
      <alignment vertical="top" wrapText="1"/>
    </xf>
    <xf numFmtId="0" fontId="10" fillId="5" borderId="1" xfId="0" applyFont="1" applyFill="1" applyBorder="1" applyAlignment="1">
      <alignment vertical="top" wrapText="1"/>
    </xf>
    <xf numFmtId="0" fontId="8" fillId="5" borderId="1" xfId="0" applyFont="1" applyFill="1" applyBorder="1" applyAlignment="1">
      <alignment vertical="top" wrapText="1"/>
    </xf>
    <xf numFmtId="0" fontId="7" fillId="5" borderId="1" xfId="0" applyFont="1" applyFill="1" applyBorder="1" applyAlignment="1">
      <alignment vertical="top" wrapText="1"/>
    </xf>
    <xf numFmtId="0" fontId="13" fillId="5" borderId="1" xfId="0" applyFont="1" applyFill="1" applyBorder="1" applyAlignment="1">
      <alignment vertical="top" wrapText="1"/>
    </xf>
    <xf numFmtId="0" fontId="15" fillId="5" borderId="1" xfId="0" applyFont="1" applyFill="1" applyBorder="1" applyAlignment="1">
      <alignment vertical="top" wrapText="1"/>
    </xf>
    <xf numFmtId="0" fontId="6" fillId="5" borderId="1" xfId="0" applyFont="1" applyFill="1" applyBorder="1" applyAlignment="1">
      <alignment horizontal="left" vertical="top" wrapText="1"/>
    </xf>
    <xf numFmtId="0" fontId="13" fillId="5" borderId="1" xfId="0" applyFont="1" applyFill="1" applyBorder="1" applyAlignment="1">
      <alignment vertical="center" wrapText="1"/>
    </xf>
    <xf numFmtId="0" fontId="14" fillId="5" borderId="1" xfId="0" applyFont="1" applyFill="1" applyBorder="1" applyAlignment="1">
      <alignment vertical="top" wrapText="1"/>
    </xf>
    <xf numFmtId="0" fontId="7" fillId="0" borderId="1" xfId="0" applyFont="1" applyBorder="1" applyAlignment="1">
      <alignment vertical="top" wrapText="1"/>
    </xf>
    <xf numFmtId="165" fontId="6" fillId="6" borderId="2" xfId="2" applyNumberFormat="1" applyFont="1" applyFill="1" applyBorder="1" applyAlignment="1">
      <alignment horizontal="center" vertical="center" wrapText="1"/>
    </xf>
    <xf numFmtId="0" fontId="17" fillId="0" borderId="1" xfId="0" applyFont="1" applyBorder="1" applyAlignment="1">
      <alignment horizontal="left" vertical="top" wrapText="1"/>
    </xf>
    <xf numFmtId="165" fontId="15" fillId="3" borderId="2" xfId="2" applyNumberFormat="1" applyFont="1" applyFill="1" applyBorder="1" applyAlignment="1">
      <alignment horizontal="center" vertical="center" wrapText="1"/>
    </xf>
    <xf numFmtId="165" fontId="17" fillId="0" borderId="1" xfId="0" applyNumberFormat="1" applyFont="1" applyBorder="1" applyAlignment="1">
      <alignment horizontal="center" vertical="center" wrapText="1"/>
    </xf>
    <xf numFmtId="165" fontId="15" fillId="3" borderId="2" xfId="0" applyNumberFormat="1" applyFont="1" applyFill="1" applyBorder="1" applyAlignment="1">
      <alignment horizontal="center" vertical="center"/>
    </xf>
    <xf numFmtId="3" fontId="17" fillId="5" borderId="1" xfId="0" applyNumberFormat="1" applyFont="1" applyFill="1" applyBorder="1" applyAlignment="1">
      <alignment horizontal="center" vertical="center"/>
    </xf>
    <xf numFmtId="165" fontId="17" fillId="5" borderId="1" xfId="0" applyNumberFormat="1" applyFont="1" applyFill="1" applyBorder="1" applyAlignment="1">
      <alignment horizontal="center" vertical="center"/>
    </xf>
    <xf numFmtId="165" fontId="17" fillId="0" borderId="1" xfId="0" applyNumberFormat="1" applyFont="1" applyBorder="1" applyAlignment="1">
      <alignment horizontal="center" vertical="center"/>
    </xf>
    <xf numFmtId="165" fontId="17" fillId="0" borderId="2" xfId="0" applyNumberFormat="1" applyFont="1" applyBorder="1" applyAlignment="1">
      <alignment horizontal="center" vertical="center"/>
    </xf>
    <xf numFmtId="165" fontId="15" fillId="3" borderId="1" xfId="2" applyNumberFormat="1" applyFont="1" applyFill="1" applyBorder="1" applyAlignment="1">
      <alignment horizontal="center" vertical="center" wrapText="1"/>
    </xf>
    <xf numFmtId="165" fontId="15" fillId="3" borderId="1" xfId="0" applyNumberFormat="1" applyFont="1" applyFill="1" applyBorder="1" applyAlignment="1">
      <alignment horizontal="center" vertical="center"/>
    </xf>
    <xf numFmtId="0" fontId="17" fillId="0" borderId="3" xfId="0" applyFont="1" applyBorder="1" applyAlignment="1">
      <alignment horizontal="left" vertical="top" wrapText="1"/>
    </xf>
    <xf numFmtId="165" fontId="15" fillId="4" borderId="1" xfId="2" applyNumberFormat="1" applyFont="1" applyFill="1" applyBorder="1" applyAlignment="1">
      <alignment horizontal="center" vertical="center" wrapText="1"/>
    </xf>
    <xf numFmtId="165" fontId="17" fillId="0" borderId="4" xfId="0" applyNumberFormat="1" applyFont="1" applyBorder="1" applyAlignment="1">
      <alignment horizontal="center" vertical="center" wrapText="1"/>
    </xf>
    <xf numFmtId="165" fontId="15" fillId="4" borderId="1" xfId="0" applyNumberFormat="1" applyFont="1" applyFill="1" applyBorder="1" applyAlignment="1">
      <alignment horizontal="center" vertical="center"/>
    </xf>
    <xf numFmtId="3" fontId="17" fillId="5" borderId="4" xfId="0" applyNumberFormat="1" applyFont="1" applyFill="1" applyBorder="1" applyAlignment="1">
      <alignment horizontal="center" vertical="center"/>
    </xf>
    <xf numFmtId="165" fontId="17" fillId="5" borderId="4" xfId="0" applyNumberFormat="1" applyFont="1" applyFill="1" applyBorder="1" applyAlignment="1">
      <alignment horizontal="center" vertical="center"/>
    </xf>
    <xf numFmtId="165" fontId="17" fillId="0" borderId="4" xfId="0" applyNumberFormat="1" applyFont="1" applyBorder="1" applyAlignment="1">
      <alignment horizontal="center" vertical="center"/>
    </xf>
    <xf numFmtId="0" fontId="17" fillId="0" borderId="2" xfId="0" applyFont="1" applyBorder="1" applyAlignment="1">
      <alignment horizontal="left" vertical="top" wrapText="1"/>
    </xf>
    <xf numFmtId="165" fontId="17" fillId="0" borderId="2" xfId="0" applyNumberFormat="1" applyFont="1" applyBorder="1" applyAlignment="1">
      <alignment horizontal="center" vertical="center" wrapText="1"/>
    </xf>
    <xf numFmtId="3" fontId="17" fillId="5" borderId="2" xfId="0" applyNumberFormat="1" applyFont="1" applyFill="1" applyBorder="1" applyAlignment="1">
      <alignment horizontal="center" vertical="center"/>
    </xf>
    <xf numFmtId="165" fontId="17" fillId="5" borderId="2" xfId="0" applyNumberFormat="1" applyFont="1" applyFill="1" applyBorder="1" applyAlignment="1">
      <alignment horizontal="center" vertical="center"/>
    </xf>
    <xf numFmtId="165" fontId="15" fillId="7" borderId="2" xfId="2" applyNumberFormat="1" applyFont="1" applyFill="1" applyBorder="1" applyAlignment="1">
      <alignment horizontal="center" vertical="center" wrapText="1"/>
    </xf>
    <xf numFmtId="165" fontId="15" fillId="7" borderId="2" xfId="0" applyNumberFormat="1" applyFont="1" applyFill="1" applyBorder="1" applyAlignment="1">
      <alignment horizontal="center" vertical="center"/>
    </xf>
    <xf numFmtId="0" fontId="7" fillId="0" borderId="0" xfId="0" applyFont="1" applyAlignment="1">
      <alignment horizontal="center" vertical="center"/>
    </xf>
    <xf numFmtId="0" fontId="19" fillId="5" borderId="1" xfId="0" applyFont="1" applyFill="1" applyBorder="1" applyAlignment="1">
      <alignment vertical="top" wrapText="1"/>
    </xf>
    <xf numFmtId="0" fontId="7" fillId="0" borderId="1" xfId="0" applyFont="1" applyBorder="1" applyAlignment="1">
      <alignment horizontal="center" vertical="center" wrapText="1"/>
    </xf>
    <xf numFmtId="0" fontId="20" fillId="0" borderId="0" xfId="0" applyFont="1" applyAlignment="1">
      <alignment vertical="top"/>
    </xf>
    <xf numFmtId="0" fontId="21" fillId="8" borderId="1" xfId="0" applyFont="1" applyFill="1" applyBorder="1" applyAlignment="1">
      <alignment vertical="top" wrapText="1" readingOrder="1"/>
    </xf>
    <xf numFmtId="49" fontId="5" fillId="0" borderId="2" xfId="0" applyNumberFormat="1" applyFont="1" applyBorder="1" applyAlignment="1">
      <alignment vertical="top"/>
    </xf>
    <xf numFmtId="0" fontId="10" fillId="5" borderId="2" xfId="0" applyFont="1" applyFill="1" applyBorder="1" applyAlignment="1">
      <alignment vertical="top" wrapText="1"/>
    </xf>
    <xf numFmtId="165" fontId="17" fillId="5" borderId="2" xfId="0" applyNumberFormat="1" applyFont="1" applyFill="1" applyBorder="1" applyAlignment="1">
      <alignment horizontal="center" vertical="center" wrapText="1"/>
    </xf>
    <xf numFmtId="0" fontId="7" fillId="0" borderId="2" xfId="0" applyFont="1" applyBorder="1" applyAlignment="1">
      <alignment horizontal="center" vertical="center" wrapText="1"/>
    </xf>
    <xf numFmtId="0" fontId="5" fillId="0" borderId="2" xfId="0" applyFont="1" applyBorder="1" applyAlignment="1">
      <alignment vertical="top" wrapText="1"/>
    </xf>
    <xf numFmtId="0" fontId="7" fillId="0" borderId="2" xfId="0" applyFont="1" applyBorder="1" applyAlignment="1">
      <alignment vertical="top" wrapText="1"/>
    </xf>
    <xf numFmtId="0" fontId="0" fillId="0" borderId="10" xfId="0" applyBorder="1"/>
    <xf numFmtId="0" fontId="6" fillId="2" borderId="11" xfId="0" applyFont="1" applyFill="1" applyBorder="1" applyAlignment="1">
      <alignment horizontal="center" vertical="center" wrapText="1"/>
    </xf>
    <xf numFmtId="0" fontId="21" fillId="0" borderId="0" xfId="0" applyFont="1" applyAlignment="1">
      <alignment vertical="top" wrapText="1" readingOrder="1"/>
    </xf>
    <xf numFmtId="49" fontId="7" fillId="0" borderId="1" xfId="0" applyNumberFormat="1" applyFont="1" applyBorder="1" applyAlignment="1">
      <alignment vertical="top"/>
    </xf>
    <xf numFmtId="165" fontId="6" fillId="6" borderId="12" xfId="2" applyNumberFormat="1" applyFont="1" applyFill="1" applyBorder="1" applyAlignment="1">
      <alignment horizontal="center" vertical="center" wrapText="1"/>
    </xf>
    <xf numFmtId="0" fontId="5" fillId="0" borderId="4" xfId="0" applyFont="1" applyBorder="1" applyAlignment="1">
      <alignment vertical="top" wrapText="1"/>
    </xf>
    <xf numFmtId="165" fontId="17" fillId="5" borderId="3" xfId="0" applyNumberFormat="1" applyFont="1" applyFill="1" applyBorder="1" applyAlignment="1">
      <alignment horizontal="center" vertical="center"/>
    </xf>
    <xf numFmtId="165" fontId="15" fillId="3" borderId="3" xfId="2" applyNumberFormat="1" applyFont="1" applyFill="1" applyBorder="1" applyAlignment="1">
      <alignment horizontal="center" vertical="center" wrapText="1"/>
    </xf>
    <xf numFmtId="0" fontId="6" fillId="0" borderId="0" xfId="0" applyFont="1" applyAlignment="1">
      <alignment vertical="top" wrapText="1"/>
    </xf>
    <xf numFmtId="0" fontId="5" fillId="0" borderId="0" xfId="0" applyFont="1" applyAlignment="1">
      <alignment vertical="top" wrapText="1"/>
    </xf>
    <xf numFmtId="0" fontId="6" fillId="0" borderId="0" xfId="0" applyFont="1" applyAlignment="1">
      <alignment horizontal="left" vertical="center" wrapText="1"/>
    </xf>
    <xf numFmtId="165" fontId="6" fillId="6" borderId="0" xfId="2" applyNumberFormat="1" applyFont="1" applyFill="1" applyBorder="1" applyAlignment="1">
      <alignment horizontal="center" vertical="center" wrapText="1"/>
    </xf>
    <xf numFmtId="0" fontId="7" fillId="0" borderId="13" xfId="0" applyFont="1" applyBorder="1" applyAlignment="1">
      <alignment horizontal="center" vertical="center"/>
    </xf>
    <xf numFmtId="0" fontId="13" fillId="0" borderId="1" xfId="0" applyFont="1" applyBorder="1" applyAlignment="1">
      <alignment vertical="top" wrapText="1"/>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7" fillId="0" borderId="4" xfId="0" applyFont="1" applyBorder="1" applyAlignment="1">
      <alignment vertical="top" wrapText="1"/>
    </xf>
    <xf numFmtId="0" fontId="7" fillId="0" borderId="2" xfId="0" applyFont="1" applyBorder="1" applyAlignment="1">
      <alignment vertical="top" wrapText="1"/>
    </xf>
    <xf numFmtId="0" fontId="7" fillId="0" borderId="4" xfId="0" applyFont="1" applyBorder="1" applyAlignment="1">
      <alignment horizontal="left" vertical="top" wrapText="1"/>
    </xf>
    <xf numFmtId="0" fontId="7" fillId="0" borderId="2" xfId="0" applyFont="1" applyBorder="1" applyAlignment="1">
      <alignment horizontal="left" vertical="top" wrapText="1"/>
    </xf>
    <xf numFmtId="0" fontId="6" fillId="2" borderId="17"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5" fillId="0" borderId="0" xfId="0" applyFont="1" applyAlignment="1">
      <alignment wrapText="1"/>
    </xf>
    <xf numFmtId="0" fontId="9" fillId="0" borderId="0" xfId="0" applyFont="1" applyAlignment="1">
      <alignment horizontal="right" vertical="top" wrapText="1"/>
    </xf>
    <xf numFmtId="0" fontId="14" fillId="5" borderId="1" xfId="0" applyFont="1" applyFill="1" applyBorder="1" applyAlignment="1">
      <alignment horizontal="left" vertical="top" wrapText="1"/>
    </xf>
    <xf numFmtId="0" fontId="13" fillId="5" borderId="1" xfId="0" applyFont="1" applyFill="1" applyBorder="1" applyAlignment="1">
      <alignment horizontal="left" vertical="top" wrapText="1"/>
    </xf>
    <xf numFmtId="0" fontId="12" fillId="0" borderId="0" xfId="0" applyFont="1" applyAlignment="1">
      <alignment horizontal="center"/>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2" xfId="0" applyFont="1" applyBorder="1" applyAlignment="1">
      <alignment horizontal="left" vertical="top" wrapText="1"/>
    </xf>
    <xf numFmtId="0" fontId="13" fillId="5" borderId="4" xfId="0" applyFont="1" applyFill="1" applyBorder="1" applyAlignment="1">
      <alignment horizontal="left" vertical="top" wrapText="1"/>
    </xf>
    <xf numFmtId="0" fontId="13" fillId="5" borderId="2" xfId="0" applyFont="1" applyFill="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3" xfId="0" applyFont="1" applyBorder="1" applyAlignment="1">
      <alignment horizontal="left" vertical="top" wrapText="1"/>
    </xf>
    <xf numFmtId="0" fontId="12" fillId="0" borderId="28" xfId="0" applyFont="1" applyBorder="1" applyAlignment="1">
      <alignment horizontal="center" vertical="center"/>
    </xf>
    <xf numFmtId="0" fontId="12" fillId="0" borderId="29" xfId="0" applyFont="1" applyBorder="1" applyAlignment="1">
      <alignment horizontal="center" vertical="center"/>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cellXfs>
  <cellStyles count="3">
    <cellStyle name="Comma" xfId="2" builtinId="3"/>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A45"/>
  <sheetViews>
    <sheetView tabSelected="1" topLeftCell="A2" zoomScale="90" zoomScaleNormal="90" workbookViewId="0">
      <pane xSplit="3" ySplit="3" topLeftCell="D38" activePane="bottomRight" state="frozen"/>
      <selection pane="bottomRight" activeCell="J5" sqref="J5"/>
      <selection pane="bottomLeft"/>
      <selection pane="topRight"/>
    </sheetView>
  </sheetViews>
  <sheetFormatPr defaultRowHeight="14.45"/>
  <cols>
    <col min="1" max="1" width="6" customWidth="1"/>
    <col min="2" max="2" width="15.5703125" customWidth="1"/>
    <col min="3" max="3" width="23.7109375" customWidth="1"/>
    <col min="4" max="4" width="17.5703125" customWidth="1"/>
    <col min="5" max="6" width="13.140625" customWidth="1"/>
    <col min="7" max="7" width="17.5703125" customWidth="1"/>
    <col min="8" max="8" width="16.140625" customWidth="1"/>
    <col min="9" max="9" width="16.5703125" customWidth="1"/>
    <col min="10" max="10" width="16.140625" customWidth="1"/>
    <col min="11" max="11" width="17" customWidth="1"/>
    <col min="12" max="12" width="17.42578125" customWidth="1"/>
    <col min="13" max="13" width="15.42578125" customWidth="1"/>
    <col min="14" max="14" width="15.5703125" customWidth="1"/>
    <col min="15" max="15" width="16.85546875" style="47" customWidth="1"/>
    <col min="16" max="16" width="62" style="50" customWidth="1"/>
    <col min="17" max="17" width="76" style="50" customWidth="1"/>
  </cols>
  <sheetData>
    <row r="1" spans="1:18" ht="49.5" customHeight="1">
      <c r="A1" s="1"/>
      <c r="B1" s="1"/>
      <c r="C1" s="1"/>
      <c r="D1" s="1"/>
      <c r="E1" s="1"/>
      <c r="F1" s="1"/>
      <c r="G1" s="1"/>
      <c r="H1" s="90" t="s">
        <v>0</v>
      </c>
      <c r="I1" s="90"/>
      <c r="J1" s="90"/>
      <c r="K1" s="90"/>
      <c r="L1" s="90"/>
      <c r="M1" s="90"/>
      <c r="N1" s="90"/>
      <c r="O1" s="90"/>
      <c r="P1" s="90"/>
      <c r="Q1" s="90"/>
    </row>
    <row r="2" spans="1:18" ht="21.75" customHeight="1" thickBot="1">
      <c r="A2" s="93" t="s">
        <v>1</v>
      </c>
      <c r="B2" s="93"/>
      <c r="C2" s="93"/>
      <c r="D2" s="93"/>
      <c r="E2" s="93"/>
      <c r="F2" s="93"/>
      <c r="G2" s="93"/>
      <c r="H2" s="93"/>
      <c r="I2" s="93"/>
      <c r="J2" s="93"/>
      <c r="K2" s="93"/>
      <c r="L2" s="93"/>
      <c r="M2" s="93"/>
      <c r="N2" s="93"/>
    </row>
    <row r="3" spans="1:18" ht="21.75" customHeight="1" thickTop="1" thickBot="1">
      <c r="A3" s="81" t="s">
        <v>2</v>
      </c>
      <c r="B3" s="105" t="s">
        <v>3</v>
      </c>
      <c r="C3" s="83" t="s">
        <v>4</v>
      </c>
      <c r="D3" s="83" t="s">
        <v>5</v>
      </c>
      <c r="E3" s="83" t="s">
        <v>6</v>
      </c>
      <c r="F3" s="83" t="s">
        <v>7</v>
      </c>
      <c r="G3" s="103" t="s">
        <v>8</v>
      </c>
      <c r="H3" s="103"/>
      <c r="I3" s="103"/>
      <c r="J3" s="103"/>
      <c r="K3" s="103"/>
      <c r="L3" s="103"/>
      <c r="M3" s="103"/>
      <c r="N3" s="103"/>
      <c r="O3" s="104"/>
      <c r="P3" s="85" t="s">
        <v>9</v>
      </c>
      <c r="Q3" s="87" t="s">
        <v>10</v>
      </c>
    </row>
    <row r="4" spans="1:18" ht="86.1" customHeight="1" thickTop="1" thickBot="1">
      <c r="A4" s="82"/>
      <c r="B4" s="106"/>
      <c r="C4" s="84"/>
      <c r="D4" s="84"/>
      <c r="E4" s="84"/>
      <c r="F4" s="84"/>
      <c r="G4" s="73" t="s">
        <v>11</v>
      </c>
      <c r="H4" s="72" t="s">
        <v>12</v>
      </c>
      <c r="I4" s="59" t="s">
        <v>13</v>
      </c>
      <c r="J4" s="59" t="s">
        <v>14</v>
      </c>
      <c r="K4" s="73" t="s">
        <v>15</v>
      </c>
      <c r="L4" s="74" t="s">
        <v>16</v>
      </c>
      <c r="M4" s="75" t="s">
        <v>17</v>
      </c>
      <c r="N4" s="75" t="s">
        <v>18</v>
      </c>
      <c r="O4" s="76" t="s">
        <v>19</v>
      </c>
      <c r="P4" s="86"/>
      <c r="Q4" s="88"/>
      <c r="R4" s="58"/>
    </row>
    <row r="5" spans="1:18" ht="95.1" customHeight="1">
      <c r="A5" s="52" t="s">
        <v>20</v>
      </c>
      <c r="B5" s="4" t="s">
        <v>21</v>
      </c>
      <c r="C5" s="53" t="s">
        <v>22</v>
      </c>
      <c r="D5" s="56" t="s">
        <v>23</v>
      </c>
      <c r="E5" s="41" t="s">
        <v>24</v>
      </c>
      <c r="F5" s="44">
        <v>1149802</v>
      </c>
      <c r="G5" s="25">
        <f t="shared" ref="G5:G20" si="0">H5+I5+J5</f>
        <v>89956</v>
      </c>
      <c r="H5" s="42">
        <v>0</v>
      </c>
      <c r="I5" s="54">
        <v>17991</v>
      </c>
      <c r="J5" s="27">
        <f t="shared" ref="J5:J38" si="1">K5+L5+M5+N5</f>
        <v>71965</v>
      </c>
      <c r="K5" s="43">
        <v>24000</v>
      </c>
      <c r="L5" s="44">
        <v>25200</v>
      </c>
      <c r="M5" s="31">
        <v>20565</v>
      </c>
      <c r="N5" s="31">
        <v>2200</v>
      </c>
      <c r="O5" s="55" t="s">
        <v>25</v>
      </c>
      <c r="P5" s="57" t="s">
        <v>26</v>
      </c>
      <c r="Q5" s="57" t="s">
        <v>27</v>
      </c>
    </row>
    <row r="6" spans="1:18" ht="90.6" customHeight="1">
      <c r="A6" s="2" t="s">
        <v>28</v>
      </c>
      <c r="B6" s="4" t="s">
        <v>29</v>
      </c>
      <c r="C6" s="15" t="s">
        <v>30</v>
      </c>
      <c r="D6" s="3" t="s">
        <v>31</v>
      </c>
      <c r="E6" s="24" t="s">
        <v>32</v>
      </c>
      <c r="F6" s="44"/>
      <c r="G6" s="25">
        <f t="shared" si="0"/>
        <v>337608</v>
      </c>
      <c r="H6" s="26">
        <v>0</v>
      </c>
      <c r="I6" s="26">
        <v>0</v>
      </c>
      <c r="J6" s="27">
        <f t="shared" si="1"/>
        <v>337608</v>
      </c>
      <c r="K6" s="28">
        <v>324104</v>
      </c>
      <c r="L6" s="29">
        <v>13504</v>
      </c>
      <c r="M6" s="30">
        <v>0</v>
      </c>
      <c r="N6" s="31">
        <v>0</v>
      </c>
      <c r="O6" s="49" t="s">
        <v>33</v>
      </c>
      <c r="P6" s="3" t="s">
        <v>34</v>
      </c>
      <c r="Q6" s="22" t="s">
        <v>35</v>
      </c>
    </row>
    <row r="7" spans="1:18" ht="81.599999999999994" customHeight="1">
      <c r="A7" s="2" t="s">
        <v>36</v>
      </c>
      <c r="B7" s="4" t="s">
        <v>37</v>
      </c>
      <c r="C7" s="16" t="s">
        <v>38</v>
      </c>
      <c r="D7" s="3" t="s">
        <v>39</v>
      </c>
      <c r="E7" s="24" t="s">
        <v>24</v>
      </c>
      <c r="F7" s="44">
        <v>61918783.969999999</v>
      </c>
      <c r="G7" s="25">
        <f t="shared" si="0"/>
        <v>1000000</v>
      </c>
      <c r="H7" s="26">
        <v>0</v>
      </c>
      <c r="I7" s="26">
        <v>500000</v>
      </c>
      <c r="J7" s="27">
        <f t="shared" si="1"/>
        <v>500000</v>
      </c>
      <c r="K7" s="28">
        <v>136000</v>
      </c>
      <c r="L7" s="29">
        <v>170000</v>
      </c>
      <c r="M7" s="30">
        <v>170000</v>
      </c>
      <c r="N7" s="31">
        <v>24000</v>
      </c>
      <c r="O7" s="49" t="s">
        <v>40</v>
      </c>
      <c r="P7" s="13" t="s">
        <v>41</v>
      </c>
      <c r="Q7" s="22" t="s">
        <v>42</v>
      </c>
    </row>
    <row r="8" spans="1:18" ht="81.599999999999994" customHeight="1">
      <c r="A8" s="2" t="s">
        <v>43</v>
      </c>
      <c r="B8" s="95" t="s">
        <v>44</v>
      </c>
      <c r="C8" s="14" t="s">
        <v>45</v>
      </c>
      <c r="D8" s="3" t="s">
        <v>46</v>
      </c>
      <c r="E8" s="24" t="s">
        <v>47</v>
      </c>
      <c r="F8" s="44">
        <v>683573</v>
      </c>
      <c r="G8" s="25">
        <f t="shared" si="0"/>
        <v>130000</v>
      </c>
      <c r="H8" s="26">
        <v>0</v>
      </c>
      <c r="I8" s="26">
        <v>0</v>
      </c>
      <c r="J8" s="27">
        <f t="shared" si="1"/>
        <v>130000</v>
      </c>
      <c r="K8" s="28">
        <v>53072</v>
      </c>
      <c r="L8" s="29">
        <v>50000</v>
      </c>
      <c r="M8" s="30">
        <v>26928</v>
      </c>
      <c r="N8" s="31">
        <v>0</v>
      </c>
      <c r="O8" s="49" t="s">
        <v>48</v>
      </c>
      <c r="P8" s="22" t="s">
        <v>49</v>
      </c>
      <c r="Q8" s="22" t="s">
        <v>50</v>
      </c>
    </row>
    <row r="9" spans="1:18" ht="80.099999999999994" customHeight="1">
      <c r="A9" s="2" t="s">
        <v>51</v>
      </c>
      <c r="B9" s="96"/>
      <c r="C9" s="14" t="s">
        <v>52</v>
      </c>
      <c r="D9" s="3" t="s">
        <v>53</v>
      </c>
      <c r="E9" s="24" t="s">
        <v>54</v>
      </c>
      <c r="F9" s="44">
        <v>918226.2</v>
      </c>
      <c r="G9" s="45">
        <f t="shared" si="0"/>
        <v>449018</v>
      </c>
      <c r="H9" s="26">
        <v>224509</v>
      </c>
      <c r="I9" s="26">
        <v>0</v>
      </c>
      <c r="J9" s="46">
        <f t="shared" si="1"/>
        <v>224509</v>
      </c>
      <c r="K9" s="28">
        <v>0</v>
      </c>
      <c r="L9" s="29">
        <v>89802</v>
      </c>
      <c r="M9" s="30">
        <v>134707</v>
      </c>
      <c r="N9" s="31">
        <v>0</v>
      </c>
      <c r="O9" s="49" t="s">
        <v>55</v>
      </c>
      <c r="P9" s="22" t="s">
        <v>56</v>
      </c>
      <c r="Q9" s="22" t="s">
        <v>57</v>
      </c>
    </row>
    <row r="10" spans="1:18" ht="135.6" customHeight="1">
      <c r="A10" s="2" t="s">
        <v>58</v>
      </c>
      <c r="B10" s="95" t="s">
        <v>59</v>
      </c>
      <c r="C10" s="16" t="s">
        <v>60</v>
      </c>
      <c r="D10" s="3" t="s">
        <v>61</v>
      </c>
      <c r="E10" s="24" t="s">
        <v>62</v>
      </c>
      <c r="F10" s="44">
        <v>1530837</v>
      </c>
      <c r="G10" s="25">
        <f t="shared" si="0"/>
        <v>300000</v>
      </c>
      <c r="H10" s="26">
        <v>0</v>
      </c>
      <c r="I10" s="26">
        <v>0</v>
      </c>
      <c r="J10" s="27">
        <f t="shared" si="1"/>
        <v>300000</v>
      </c>
      <c r="K10" s="28">
        <v>80000</v>
      </c>
      <c r="L10" s="29">
        <v>100000</v>
      </c>
      <c r="M10" s="30">
        <v>100000</v>
      </c>
      <c r="N10" s="31">
        <v>20000</v>
      </c>
      <c r="O10" s="49" t="s">
        <v>63</v>
      </c>
      <c r="P10" s="22" t="s">
        <v>64</v>
      </c>
      <c r="Q10" s="22" t="s">
        <v>65</v>
      </c>
    </row>
    <row r="11" spans="1:18" ht="66.95" customHeight="1">
      <c r="A11" s="2" t="s">
        <v>66</v>
      </c>
      <c r="B11" s="102"/>
      <c r="C11" s="17" t="s">
        <v>67</v>
      </c>
      <c r="D11" s="3" t="s">
        <v>61</v>
      </c>
      <c r="E11" s="24" t="s">
        <v>24</v>
      </c>
      <c r="F11" s="44">
        <v>1827523</v>
      </c>
      <c r="G11" s="25">
        <f t="shared" si="0"/>
        <v>300000</v>
      </c>
      <c r="H11" s="26">
        <v>0</v>
      </c>
      <c r="I11" s="26">
        <v>0</v>
      </c>
      <c r="J11" s="27">
        <f t="shared" si="1"/>
        <v>300000</v>
      </c>
      <c r="K11" s="28">
        <v>80000</v>
      </c>
      <c r="L11" s="29">
        <v>100000</v>
      </c>
      <c r="M11" s="30">
        <v>100000</v>
      </c>
      <c r="N11" s="31">
        <v>20000</v>
      </c>
      <c r="O11" s="49" t="s">
        <v>68</v>
      </c>
      <c r="P11" s="3" t="s">
        <v>69</v>
      </c>
      <c r="Q11" s="22" t="s">
        <v>70</v>
      </c>
    </row>
    <row r="12" spans="1:18" ht="81.599999999999994" customHeight="1">
      <c r="A12" s="2" t="s">
        <v>71</v>
      </c>
      <c r="B12" s="96"/>
      <c r="C12" s="48" t="s">
        <v>72</v>
      </c>
      <c r="D12" s="3" t="s">
        <v>73</v>
      </c>
      <c r="E12" s="24" t="s">
        <v>74</v>
      </c>
      <c r="F12" s="44">
        <v>945130</v>
      </c>
      <c r="G12" s="25">
        <f t="shared" si="0"/>
        <v>300000</v>
      </c>
      <c r="H12" s="26">
        <v>0</v>
      </c>
      <c r="I12" s="26">
        <v>0</v>
      </c>
      <c r="J12" s="27">
        <f t="shared" si="1"/>
        <v>300000</v>
      </c>
      <c r="K12" s="28">
        <v>80000</v>
      </c>
      <c r="L12" s="29">
        <v>100000</v>
      </c>
      <c r="M12" s="30">
        <v>100000</v>
      </c>
      <c r="N12" s="31">
        <v>20000</v>
      </c>
      <c r="O12" s="49" t="s">
        <v>75</v>
      </c>
      <c r="P12" s="22" t="s">
        <v>76</v>
      </c>
      <c r="Q12" s="22" t="s">
        <v>77</v>
      </c>
    </row>
    <row r="13" spans="1:18" ht="78.95" customHeight="1">
      <c r="A13" s="2" t="s">
        <v>78</v>
      </c>
      <c r="B13" s="4" t="s">
        <v>79</v>
      </c>
      <c r="C13" s="18" t="s">
        <v>80</v>
      </c>
      <c r="D13" s="3" t="s">
        <v>81</v>
      </c>
      <c r="E13" s="24" t="s">
        <v>82</v>
      </c>
      <c r="F13" s="44">
        <v>1142757</v>
      </c>
      <c r="G13" s="25">
        <f t="shared" si="0"/>
        <v>210000</v>
      </c>
      <c r="H13" s="26">
        <v>0</v>
      </c>
      <c r="I13" s="26">
        <v>0</v>
      </c>
      <c r="J13" s="27">
        <f t="shared" si="1"/>
        <v>210000</v>
      </c>
      <c r="K13" s="28">
        <f>60000+60000</f>
        <v>120000</v>
      </c>
      <c r="L13" s="29">
        <v>75000</v>
      </c>
      <c r="M13" s="30">
        <v>15000</v>
      </c>
      <c r="N13" s="31">
        <v>0</v>
      </c>
      <c r="O13" s="49" t="s">
        <v>83</v>
      </c>
      <c r="P13" s="3" t="s">
        <v>84</v>
      </c>
      <c r="Q13" s="3" t="s">
        <v>85</v>
      </c>
    </row>
    <row r="14" spans="1:18" ht="78">
      <c r="A14" s="2" t="s">
        <v>86</v>
      </c>
      <c r="B14" s="4" t="s">
        <v>87</v>
      </c>
      <c r="C14" s="14" t="s">
        <v>88</v>
      </c>
      <c r="D14" s="22" t="s">
        <v>89</v>
      </c>
      <c r="E14" s="24" t="s">
        <v>90</v>
      </c>
      <c r="F14" s="44">
        <v>1581990</v>
      </c>
      <c r="G14" s="25">
        <f t="shared" si="0"/>
        <v>196589</v>
      </c>
      <c r="H14" s="26">
        <v>0</v>
      </c>
      <c r="I14" s="26">
        <v>0</v>
      </c>
      <c r="J14" s="27">
        <f t="shared" si="1"/>
        <v>196589</v>
      </c>
      <c r="K14" s="28">
        <v>31030</v>
      </c>
      <c r="L14" s="29">
        <v>81321</v>
      </c>
      <c r="M14" s="30">
        <v>71068</v>
      </c>
      <c r="N14" s="31">
        <v>13170</v>
      </c>
      <c r="O14" s="49" t="s">
        <v>91</v>
      </c>
      <c r="P14" s="22" t="s">
        <v>92</v>
      </c>
      <c r="Q14" s="22" t="s">
        <v>93</v>
      </c>
    </row>
    <row r="15" spans="1:18" ht="65.099999999999994">
      <c r="A15" s="2" t="s">
        <v>94</v>
      </c>
      <c r="B15" s="4" t="s">
        <v>95</v>
      </c>
      <c r="C15" s="15" t="s">
        <v>96</v>
      </c>
      <c r="D15" s="13" t="s">
        <v>97</v>
      </c>
      <c r="E15" s="24" t="s">
        <v>98</v>
      </c>
      <c r="F15" s="44">
        <v>1328572</v>
      </c>
      <c r="G15" s="25">
        <f>H15+I15+J15</f>
        <v>300000</v>
      </c>
      <c r="H15" s="26">
        <v>0</v>
      </c>
      <c r="I15" s="26">
        <v>0</v>
      </c>
      <c r="J15" s="27">
        <f t="shared" si="1"/>
        <v>300000</v>
      </c>
      <c r="K15" s="28">
        <v>80000</v>
      </c>
      <c r="L15" s="29">
        <v>100000</v>
      </c>
      <c r="M15" s="30">
        <v>100000</v>
      </c>
      <c r="N15" s="31">
        <v>20000</v>
      </c>
      <c r="O15" s="49" t="s">
        <v>48</v>
      </c>
      <c r="P15" s="22" t="s">
        <v>99</v>
      </c>
      <c r="Q15" s="22" t="s">
        <v>100</v>
      </c>
    </row>
    <row r="16" spans="1:18" ht="80.45" customHeight="1">
      <c r="A16" s="2" t="s">
        <v>101</v>
      </c>
      <c r="B16" s="4" t="s">
        <v>102</v>
      </c>
      <c r="C16" s="15" t="s">
        <v>103</v>
      </c>
      <c r="D16" s="3" t="s">
        <v>104</v>
      </c>
      <c r="E16" s="24" t="s">
        <v>105</v>
      </c>
      <c r="F16" s="44">
        <v>1472614.56</v>
      </c>
      <c r="G16" s="25">
        <f t="shared" si="0"/>
        <v>220000</v>
      </c>
      <c r="H16" s="26">
        <v>0</v>
      </c>
      <c r="I16" s="26">
        <v>0</v>
      </c>
      <c r="J16" s="27">
        <f t="shared" si="1"/>
        <v>220000</v>
      </c>
      <c r="K16" s="28">
        <v>64000</v>
      </c>
      <c r="L16" s="29">
        <v>70000</v>
      </c>
      <c r="M16" s="30">
        <v>70000</v>
      </c>
      <c r="N16" s="31">
        <v>16000</v>
      </c>
      <c r="O16" s="49" t="s">
        <v>106</v>
      </c>
      <c r="P16" s="22" t="s">
        <v>107</v>
      </c>
      <c r="Q16" s="22" t="s">
        <v>108</v>
      </c>
    </row>
    <row r="17" spans="1:17" ht="90" customHeight="1">
      <c r="A17" s="2" t="s">
        <v>109</v>
      </c>
      <c r="B17" s="4" t="s">
        <v>110</v>
      </c>
      <c r="C17" s="15" t="s">
        <v>111</v>
      </c>
      <c r="D17" s="3" t="s">
        <v>112</v>
      </c>
      <c r="E17" s="24" t="s">
        <v>113</v>
      </c>
      <c r="F17" s="44">
        <v>599400</v>
      </c>
      <c r="G17" s="25">
        <f>H17+I17+J17</f>
        <v>192500</v>
      </c>
      <c r="H17" s="26">
        <v>0</v>
      </c>
      <c r="I17" s="26">
        <v>0</v>
      </c>
      <c r="J17" s="27">
        <f>K17+L17+M17+N17</f>
        <v>192500</v>
      </c>
      <c r="K17" s="28">
        <v>42000</v>
      </c>
      <c r="L17" s="29">
        <v>70000</v>
      </c>
      <c r="M17" s="30">
        <v>70000</v>
      </c>
      <c r="N17" s="31">
        <v>10500</v>
      </c>
      <c r="O17" s="49" t="s">
        <v>114</v>
      </c>
      <c r="P17" s="22" t="s">
        <v>115</v>
      </c>
      <c r="Q17" s="22" t="s">
        <v>116</v>
      </c>
    </row>
    <row r="18" spans="1:17" ht="57.95" customHeight="1">
      <c r="A18" s="2" t="s">
        <v>117</v>
      </c>
      <c r="B18" s="4" t="s">
        <v>118</v>
      </c>
      <c r="C18" s="15" t="s">
        <v>119</v>
      </c>
      <c r="D18" s="3" t="s">
        <v>120</v>
      </c>
      <c r="E18" s="24" t="s">
        <v>121</v>
      </c>
      <c r="F18" s="44">
        <v>638107</v>
      </c>
      <c r="G18" s="45">
        <f t="shared" si="0"/>
        <v>249558</v>
      </c>
      <c r="H18" s="26">
        <v>124779</v>
      </c>
      <c r="I18" s="26">
        <v>0</v>
      </c>
      <c r="J18" s="46">
        <f t="shared" si="1"/>
        <v>124779</v>
      </c>
      <c r="K18" s="28">
        <v>0</v>
      </c>
      <c r="L18" s="29">
        <v>124779</v>
      </c>
      <c r="M18" s="30">
        <v>0</v>
      </c>
      <c r="N18" s="31">
        <v>0</v>
      </c>
      <c r="O18" s="49" t="s">
        <v>122</v>
      </c>
      <c r="P18" s="22" t="s">
        <v>123</v>
      </c>
      <c r="Q18" s="22" t="s">
        <v>124</v>
      </c>
    </row>
    <row r="19" spans="1:17" ht="93.6" customHeight="1">
      <c r="A19" s="2" t="s">
        <v>125</v>
      </c>
      <c r="B19" s="95" t="s">
        <v>126</v>
      </c>
      <c r="C19" s="19" t="s">
        <v>127</v>
      </c>
      <c r="D19" s="3" t="s">
        <v>128</v>
      </c>
      <c r="E19" s="24" t="s">
        <v>129</v>
      </c>
      <c r="F19" s="44">
        <v>1706483</v>
      </c>
      <c r="G19" s="25">
        <f t="shared" si="0"/>
        <v>300000</v>
      </c>
      <c r="H19" s="26">
        <v>0</v>
      </c>
      <c r="I19" s="26">
        <v>0</v>
      </c>
      <c r="J19" s="27">
        <f t="shared" si="1"/>
        <v>300000</v>
      </c>
      <c r="K19" s="28">
        <v>80000</v>
      </c>
      <c r="L19" s="29">
        <v>100000</v>
      </c>
      <c r="M19" s="30">
        <v>100000</v>
      </c>
      <c r="N19" s="31">
        <v>20000</v>
      </c>
      <c r="O19" s="49" t="s">
        <v>130</v>
      </c>
      <c r="P19" s="22" t="s">
        <v>131</v>
      </c>
      <c r="Q19" s="22" t="s">
        <v>132</v>
      </c>
    </row>
    <row r="20" spans="1:17" ht="62.1" customHeight="1">
      <c r="A20" s="2" t="s">
        <v>133</v>
      </c>
      <c r="B20" s="102"/>
      <c r="C20" s="19" t="s">
        <v>134</v>
      </c>
      <c r="D20" s="3" t="s">
        <v>135</v>
      </c>
      <c r="E20" s="24" t="s">
        <v>136</v>
      </c>
      <c r="F20" s="44">
        <v>1276477</v>
      </c>
      <c r="G20" s="25">
        <f t="shared" si="0"/>
        <v>299167</v>
      </c>
      <c r="H20" s="26">
        <v>0</v>
      </c>
      <c r="I20" s="26">
        <v>0</v>
      </c>
      <c r="J20" s="27">
        <f>K20+L20+M20+N20</f>
        <v>299167</v>
      </c>
      <c r="K20" s="28">
        <v>79778</v>
      </c>
      <c r="L20" s="29">
        <v>99722</v>
      </c>
      <c r="M20" s="30">
        <v>99722</v>
      </c>
      <c r="N20" s="31">
        <v>19945</v>
      </c>
      <c r="O20" s="49" t="s">
        <v>137</v>
      </c>
      <c r="P20" s="22" t="s">
        <v>138</v>
      </c>
      <c r="Q20" s="22" t="s">
        <v>139</v>
      </c>
    </row>
    <row r="21" spans="1:17" ht="93.6" customHeight="1">
      <c r="A21" s="2" t="s">
        <v>140</v>
      </c>
      <c r="B21" s="96"/>
      <c r="C21" s="19" t="s">
        <v>141</v>
      </c>
      <c r="D21" s="3" t="s">
        <v>142</v>
      </c>
      <c r="E21" s="24" t="s">
        <v>143</v>
      </c>
      <c r="F21" s="44">
        <v>1235878</v>
      </c>
      <c r="G21" s="25">
        <f>H21+I21+J21</f>
        <v>299788</v>
      </c>
      <c r="H21" s="26">
        <v>0</v>
      </c>
      <c r="I21" s="26">
        <v>0</v>
      </c>
      <c r="J21" s="27">
        <f>K21+L21+M21+N21</f>
        <v>299788</v>
      </c>
      <c r="K21" s="28">
        <v>79944</v>
      </c>
      <c r="L21" s="29">
        <v>99900</v>
      </c>
      <c r="M21" s="30">
        <v>99900</v>
      </c>
      <c r="N21" s="31">
        <v>20044</v>
      </c>
      <c r="O21" s="49" t="s">
        <v>83</v>
      </c>
      <c r="P21" s="22" t="s">
        <v>144</v>
      </c>
      <c r="Q21" s="22" t="s">
        <v>145</v>
      </c>
    </row>
    <row r="22" spans="1:17" ht="102.95" customHeight="1">
      <c r="A22" s="2" t="s">
        <v>146</v>
      </c>
      <c r="B22" s="99" t="s">
        <v>147</v>
      </c>
      <c r="C22" s="17" t="s">
        <v>148</v>
      </c>
      <c r="D22" s="3" t="s">
        <v>149</v>
      </c>
      <c r="E22" s="24" t="s">
        <v>150</v>
      </c>
      <c r="F22" s="44">
        <v>600000</v>
      </c>
      <c r="G22" s="25">
        <f t="shared" ref="G22:G31" si="2">H22+I22+J22</f>
        <v>210000</v>
      </c>
      <c r="H22" s="26">
        <v>0</v>
      </c>
      <c r="I22" s="26">
        <v>0</v>
      </c>
      <c r="J22" s="27">
        <f t="shared" si="1"/>
        <v>210000</v>
      </c>
      <c r="K22" s="28">
        <v>56000</v>
      </c>
      <c r="L22" s="29">
        <v>70000</v>
      </c>
      <c r="M22" s="30">
        <v>70000</v>
      </c>
      <c r="N22" s="30">
        <v>14000</v>
      </c>
      <c r="O22" s="49" t="s">
        <v>151</v>
      </c>
      <c r="P22" s="22" t="s">
        <v>152</v>
      </c>
      <c r="Q22" s="22" t="s">
        <v>153</v>
      </c>
    </row>
    <row r="23" spans="1:17" ht="68.45" customHeight="1">
      <c r="A23" s="2" t="s">
        <v>154</v>
      </c>
      <c r="B23" s="100"/>
      <c r="C23" s="17" t="s">
        <v>155</v>
      </c>
      <c r="D23" s="12" t="s">
        <v>156</v>
      </c>
      <c r="E23" s="24" t="s">
        <v>143</v>
      </c>
      <c r="F23" s="44">
        <v>543888</v>
      </c>
      <c r="G23" s="25">
        <f t="shared" si="2"/>
        <v>183888</v>
      </c>
      <c r="H23" s="26">
        <v>0</v>
      </c>
      <c r="I23" s="26">
        <v>0</v>
      </c>
      <c r="J23" s="27">
        <f t="shared" si="1"/>
        <v>183888</v>
      </c>
      <c r="K23" s="28">
        <v>44800</v>
      </c>
      <c r="L23" s="29">
        <v>60000</v>
      </c>
      <c r="M23" s="30">
        <v>60000</v>
      </c>
      <c r="N23" s="30">
        <v>19088</v>
      </c>
      <c r="O23" s="49" t="s">
        <v>48</v>
      </c>
      <c r="P23" s="22" t="s">
        <v>157</v>
      </c>
      <c r="Q23" s="22" t="s">
        <v>158</v>
      </c>
    </row>
    <row r="24" spans="1:17" ht="87.95" customHeight="1">
      <c r="A24" s="2" t="s">
        <v>159</v>
      </c>
      <c r="B24" s="100"/>
      <c r="C24" s="20" t="s">
        <v>160</v>
      </c>
      <c r="D24" s="3" t="s">
        <v>161</v>
      </c>
      <c r="E24" s="24" t="s">
        <v>143</v>
      </c>
      <c r="F24" s="44">
        <v>1634645</v>
      </c>
      <c r="G24" s="32">
        <f t="shared" si="2"/>
        <v>299984</v>
      </c>
      <c r="H24" s="26">
        <v>0</v>
      </c>
      <c r="I24" s="26">
        <v>0</v>
      </c>
      <c r="J24" s="33">
        <f t="shared" si="1"/>
        <v>299984</v>
      </c>
      <c r="K24" s="28">
        <v>78530</v>
      </c>
      <c r="L24" s="29">
        <v>95000</v>
      </c>
      <c r="M24" s="30">
        <v>95000</v>
      </c>
      <c r="N24" s="30">
        <v>31454</v>
      </c>
      <c r="O24" s="49" t="s">
        <v>162</v>
      </c>
      <c r="P24" s="22" t="s">
        <v>163</v>
      </c>
      <c r="Q24" s="22" t="s">
        <v>164</v>
      </c>
    </row>
    <row r="25" spans="1:17" ht="54.95" customHeight="1">
      <c r="A25" s="2" t="s">
        <v>165</v>
      </c>
      <c r="B25" s="100"/>
      <c r="C25" s="92" t="s">
        <v>166</v>
      </c>
      <c r="D25" s="3" t="s">
        <v>167</v>
      </c>
      <c r="E25" s="24" t="s">
        <v>168</v>
      </c>
      <c r="F25" s="44">
        <v>1332956</v>
      </c>
      <c r="G25" s="25">
        <f t="shared" si="2"/>
        <v>300000</v>
      </c>
      <c r="H25" s="26">
        <v>0</v>
      </c>
      <c r="I25" s="26">
        <v>0</v>
      </c>
      <c r="J25" s="27">
        <f t="shared" si="1"/>
        <v>300000</v>
      </c>
      <c r="K25" s="28">
        <v>80000</v>
      </c>
      <c r="L25" s="29">
        <v>100000</v>
      </c>
      <c r="M25" s="30">
        <v>100000</v>
      </c>
      <c r="N25" s="30">
        <v>20000</v>
      </c>
      <c r="O25" s="49" t="s">
        <v>162</v>
      </c>
      <c r="P25" s="77" t="s">
        <v>169</v>
      </c>
      <c r="Q25" s="77" t="s">
        <v>170</v>
      </c>
    </row>
    <row r="26" spans="1:17" ht="56.45" customHeight="1">
      <c r="A26" s="2" t="s">
        <v>171</v>
      </c>
      <c r="B26" s="100"/>
      <c r="C26" s="92"/>
      <c r="D26" s="3" t="s">
        <v>172</v>
      </c>
      <c r="E26" s="24" t="s">
        <v>168</v>
      </c>
      <c r="F26" s="44">
        <v>1332956</v>
      </c>
      <c r="G26" s="25">
        <f t="shared" si="2"/>
        <v>299998</v>
      </c>
      <c r="H26" s="26">
        <v>89999</v>
      </c>
      <c r="I26" s="26">
        <v>0</v>
      </c>
      <c r="J26" s="27">
        <f t="shared" si="1"/>
        <v>209999</v>
      </c>
      <c r="K26" s="28">
        <v>0</v>
      </c>
      <c r="L26" s="29">
        <v>90000</v>
      </c>
      <c r="M26" s="30">
        <v>68750</v>
      </c>
      <c r="N26" s="30">
        <v>51249</v>
      </c>
      <c r="O26" s="49" t="s">
        <v>173</v>
      </c>
      <c r="P26" s="78"/>
      <c r="Q26" s="78"/>
    </row>
    <row r="27" spans="1:17" ht="55.5" customHeight="1">
      <c r="A27" s="2" t="s">
        <v>174</v>
      </c>
      <c r="B27" s="100"/>
      <c r="C27" s="97" t="s">
        <v>175</v>
      </c>
      <c r="D27" s="3" t="s">
        <v>176</v>
      </c>
      <c r="E27" s="24" t="s">
        <v>168</v>
      </c>
      <c r="F27" s="44">
        <v>810000</v>
      </c>
      <c r="G27" s="25">
        <f t="shared" si="2"/>
        <v>266000</v>
      </c>
      <c r="H27" s="26">
        <v>66500</v>
      </c>
      <c r="I27" s="26">
        <v>0</v>
      </c>
      <c r="J27" s="27">
        <f t="shared" si="1"/>
        <v>199500</v>
      </c>
      <c r="K27" s="28">
        <v>0</v>
      </c>
      <c r="L27" s="29">
        <v>66000</v>
      </c>
      <c r="M27" s="30">
        <v>67000</v>
      </c>
      <c r="N27" s="30">
        <v>66500</v>
      </c>
      <c r="O27" s="49" t="s">
        <v>177</v>
      </c>
      <c r="P27" s="79" t="s">
        <v>178</v>
      </c>
      <c r="Q27" s="77" t="s">
        <v>179</v>
      </c>
    </row>
    <row r="28" spans="1:17" ht="57.95" customHeight="1">
      <c r="A28" s="10" t="s">
        <v>180</v>
      </c>
      <c r="B28" s="100"/>
      <c r="C28" s="98"/>
      <c r="D28" s="11" t="s">
        <v>181</v>
      </c>
      <c r="E28" s="34" t="s">
        <v>168</v>
      </c>
      <c r="F28" s="44">
        <v>810000</v>
      </c>
      <c r="G28" s="35">
        <f>H28+I28+J28</f>
        <v>300000</v>
      </c>
      <c r="H28" s="36">
        <v>0</v>
      </c>
      <c r="I28" s="36">
        <v>0</v>
      </c>
      <c r="J28" s="37">
        <f t="shared" si="1"/>
        <v>300000</v>
      </c>
      <c r="K28" s="38">
        <v>94480</v>
      </c>
      <c r="L28" s="39">
        <v>100000</v>
      </c>
      <c r="M28" s="40">
        <v>95000</v>
      </c>
      <c r="N28" s="40">
        <v>10520</v>
      </c>
      <c r="O28" s="49" t="s">
        <v>182</v>
      </c>
      <c r="P28" s="80"/>
      <c r="Q28" s="78"/>
    </row>
    <row r="29" spans="1:17" ht="71.45" customHeight="1">
      <c r="A29" s="2" t="s">
        <v>183</v>
      </c>
      <c r="B29" s="100"/>
      <c r="C29" s="17" t="s">
        <v>184</v>
      </c>
      <c r="D29" s="3" t="s">
        <v>185</v>
      </c>
      <c r="E29" s="24" t="s">
        <v>186</v>
      </c>
      <c r="F29" s="44">
        <v>2515200</v>
      </c>
      <c r="G29" s="32">
        <f t="shared" si="2"/>
        <v>300000</v>
      </c>
      <c r="H29" s="26">
        <v>0</v>
      </c>
      <c r="I29" s="26">
        <v>0</v>
      </c>
      <c r="J29" s="33">
        <f t="shared" si="1"/>
        <v>300000</v>
      </c>
      <c r="K29" s="28">
        <v>80000</v>
      </c>
      <c r="L29" s="29">
        <v>100000</v>
      </c>
      <c r="M29" s="30">
        <v>100000</v>
      </c>
      <c r="N29" s="30">
        <v>20000</v>
      </c>
      <c r="O29" s="49" t="s">
        <v>162</v>
      </c>
      <c r="P29" s="22" t="s">
        <v>187</v>
      </c>
      <c r="Q29" s="22" t="s">
        <v>188</v>
      </c>
    </row>
    <row r="30" spans="1:17" ht="83.45" customHeight="1">
      <c r="A30" s="2" t="s">
        <v>189</v>
      </c>
      <c r="B30" s="101"/>
      <c r="C30" s="14" t="s">
        <v>190</v>
      </c>
      <c r="D30" s="3" t="s">
        <v>191</v>
      </c>
      <c r="E30" s="41" t="s">
        <v>192</v>
      </c>
      <c r="F30" s="44">
        <v>730000</v>
      </c>
      <c r="G30" s="25">
        <f>H30+I30+J30</f>
        <v>150000</v>
      </c>
      <c r="H30" s="42">
        <v>0</v>
      </c>
      <c r="I30" s="42">
        <v>0</v>
      </c>
      <c r="J30" s="27">
        <f t="shared" si="1"/>
        <v>150000</v>
      </c>
      <c r="K30" s="43">
        <v>15200</v>
      </c>
      <c r="L30" s="44">
        <v>55000</v>
      </c>
      <c r="M30" s="31">
        <v>55000</v>
      </c>
      <c r="N30" s="31">
        <v>24800</v>
      </c>
      <c r="O30" s="49" t="s">
        <v>193</v>
      </c>
      <c r="P30" s="22" t="s">
        <v>194</v>
      </c>
      <c r="Q30" s="13" t="s">
        <v>195</v>
      </c>
    </row>
    <row r="31" spans="1:17" ht="133.5" customHeight="1">
      <c r="A31" s="2" t="s">
        <v>196</v>
      </c>
      <c r="B31" s="94" t="s">
        <v>197</v>
      </c>
      <c r="C31" s="21" t="s">
        <v>198</v>
      </c>
      <c r="D31" s="3" t="s">
        <v>199</v>
      </c>
      <c r="E31" s="41" t="s">
        <v>24</v>
      </c>
      <c r="F31" s="44">
        <v>72752837.75</v>
      </c>
      <c r="G31" s="25">
        <f t="shared" si="2"/>
        <v>461537</v>
      </c>
      <c r="H31" s="42">
        <v>0</v>
      </c>
      <c r="I31" s="42">
        <v>161538</v>
      </c>
      <c r="J31" s="27">
        <f t="shared" si="1"/>
        <v>299999</v>
      </c>
      <c r="K31" s="43">
        <v>79999</v>
      </c>
      <c r="L31" s="44">
        <v>100000</v>
      </c>
      <c r="M31" s="31">
        <v>100000</v>
      </c>
      <c r="N31" s="31">
        <v>20000</v>
      </c>
      <c r="O31" s="49" t="s">
        <v>200</v>
      </c>
      <c r="P31" s="22" t="s">
        <v>201</v>
      </c>
      <c r="Q31" s="22" t="s">
        <v>202</v>
      </c>
    </row>
    <row r="32" spans="1:17" ht="52.5" customHeight="1">
      <c r="A32" s="2" t="s">
        <v>203</v>
      </c>
      <c r="B32" s="94"/>
      <c r="C32" s="91" t="s">
        <v>204</v>
      </c>
      <c r="D32" s="3" t="s">
        <v>205</v>
      </c>
      <c r="E32" s="41" t="s">
        <v>24</v>
      </c>
      <c r="F32" s="44">
        <v>51215574</v>
      </c>
      <c r="G32" s="25">
        <f t="shared" ref="G32:G38" si="3">H32+I32+J32</f>
        <v>440671</v>
      </c>
      <c r="H32" s="42">
        <v>0</v>
      </c>
      <c r="I32" s="42">
        <v>154235</v>
      </c>
      <c r="J32" s="27">
        <f t="shared" si="1"/>
        <v>286436</v>
      </c>
      <c r="K32" s="43">
        <v>76383</v>
      </c>
      <c r="L32" s="44">
        <v>95500</v>
      </c>
      <c r="M32" s="31">
        <v>95500</v>
      </c>
      <c r="N32" s="31">
        <v>19053</v>
      </c>
      <c r="O32" s="49" t="s">
        <v>206</v>
      </c>
      <c r="P32" s="77" t="s">
        <v>207</v>
      </c>
      <c r="Q32" s="77" t="s">
        <v>208</v>
      </c>
    </row>
    <row r="33" spans="1:17 16381:16381" ht="55.5" customHeight="1">
      <c r="A33" s="2" t="s">
        <v>209</v>
      </c>
      <c r="B33" s="94"/>
      <c r="C33" s="92"/>
      <c r="D33" s="3" t="s">
        <v>210</v>
      </c>
      <c r="E33" s="41" t="s">
        <v>211</v>
      </c>
      <c r="F33" s="44">
        <v>51215574</v>
      </c>
      <c r="G33" s="25">
        <f t="shared" si="3"/>
        <v>339112</v>
      </c>
      <c r="H33" s="42">
        <v>94951</v>
      </c>
      <c r="I33" s="42">
        <v>101734</v>
      </c>
      <c r="J33" s="27">
        <f t="shared" si="1"/>
        <v>142427</v>
      </c>
      <c r="K33" s="43">
        <v>0</v>
      </c>
      <c r="L33" s="44">
        <v>47475</v>
      </c>
      <c r="M33" s="31">
        <v>47476</v>
      </c>
      <c r="N33" s="31">
        <v>47476</v>
      </c>
      <c r="O33" s="49" t="s">
        <v>212</v>
      </c>
      <c r="P33" s="78"/>
      <c r="Q33" s="78"/>
    </row>
    <row r="34" spans="1:17 16381:16381" ht="92.1" customHeight="1">
      <c r="A34" s="2" t="s">
        <v>213</v>
      </c>
      <c r="B34" s="94"/>
      <c r="C34" s="21" t="s">
        <v>214</v>
      </c>
      <c r="D34" s="3" t="s">
        <v>215</v>
      </c>
      <c r="E34" s="41" t="s">
        <v>216</v>
      </c>
      <c r="F34" s="44">
        <v>33568233.509999998</v>
      </c>
      <c r="G34" s="25">
        <f t="shared" si="3"/>
        <v>923075</v>
      </c>
      <c r="H34" s="42">
        <v>0</v>
      </c>
      <c r="I34" s="42">
        <v>323076</v>
      </c>
      <c r="J34" s="27">
        <f t="shared" si="1"/>
        <v>599999</v>
      </c>
      <c r="K34" s="28">
        <v>144000</v>
      </c>
      <c r="L34" s="44">
        <v>198000</v>
      </c>
      <c r="M34" s="31">
        <v>222000</v>
      </c>
      <c r="N34" s="31">
        <v>35999</v>
      </c>
      <c r="O34" s="49" t="s">
        <v>217</v>
      </c>
      <c r="P34" s="22" t="s">
        <v>218</v>
      </c>
      <c r="Q34" s="22" t="s">
        <v>219</v>
      </c>
    </row>
    <row r="35" spans="1:17 16381:16381" ht="104.1">
      <c r="A35" s="2" t="s">
        <v>220</v>
      </c>
      <c r="B35" s="94"/>
      <c r="C35" s="18" t="s">
        <v>221</v>
      </c>
      <c r="D35" s="3" t="s">
        <v>222</v>
      </c>
      <c r="E35" s="41" t="s">
        <v>223</v>
      </c>
      <c r="F35" s="44">
        <v>36390006.25</v>
      </c>
      <c r="G35" s="25">
        <f t="shared" si="3"/>
        <v>461537</v>
      </c>
      <c r="H35" s="42">
        <v>0</v>
      </c>
      <c r="I35" s="42">
        <v>161538</v>
      </c>
      <c r="J35" s="27">
        <f>K35+L35+M35+N35</f>
        <v>299999</v>
      </c>
      <c r="K35" s="43">
        <v>60000</v>
      </c>
      <c r="L35" s="44">
        <v>100000</v>
      </c>
      <c r="M35" s="31">
        <v>100000</v>
      </c>
      <c r="N35" s="31">
        <v>39999</v>
      </c>
      <c r="O35" s="49" t="s">
        <v>224</v>
      </c>
      <c r="P35" s="51" t="s">
        <v>225</v>
      </c>
      <c r="Q35" s="51" t="s">
        <v>226</v>
      </c>
    </row>
    <row r="36" spans="1:17 16381:16381" ht="81" customHeight="1">
      <c r="A36" s="2" t="s">
        <v>227</v>
      </c>
      <c r="B36" s="94"/>
      <c r="C36" s="18" t="s">
        <v>228</v>
      </c>
      <c r="D36" s="3" t="s">
        <v>229</v>
      </c>
      <c r="E36" s="41" t="s">
        <v>230</v>
      </c>
      <c r="F36" s="44">
        <v>29985133</v>
      </c>
      <c r="G36" s="25">
        <f t="shared" si="3"/>
        <v>461537</v>
      </c>
      <c r="H36" s="42">
        <v>0</v>
      </c>
      <c r="I36" s="42">
        <v>161538</v>
      </c>
      <c r="J36" s="27">
        <f>K36+L36+M36+N36</f>
        <v>299999</v>
      </c>
      <c r="K36" s="43">
        <v>60840</v>
      </c>
      <c r="L36" s="44">
        <v>100000</v>
      </c>
      <c r="M36" s="31">
        <v>100000</v>
      </c>
      <c r="N36" s="31">
        <v>39159</v>
      </c>
      <c r="O36" s="49" t="s">
        <v>224</v>
      </c>
      <c r="P36" s="22" t="s">
        <v>231</v>
      </c>
      <c r="Q36" s="22" t="s">
        <v>232</v>
      </c>
    </row>
    <row r="37" spans="1:17 16381:16381" ht="107.1" customHeight="1">
      <c r="A37" s="61" t="s">
        <v>233</v>
      </c>
      <c r="B37" s="94"/>
      <c r="C37" s="71" t="s">
        <v>234</v>
      </c>
      <c r="D37" s="3" t="s">
        <v>235</v>
      </c>
      <c r="E37" s="41" t="s">
        <v>236</v>
      </c>
      <c r="F37" s="44">
        <v>70695350.239999995</v>
      </c>
      <c r="G37" s="25">
        <f t="shared" si="3"/>
        <v>461537</v>
      </c>
      <c r="H37" s="42">
        <v>0</v>
      </c>
      <c r="I37" s="42">
        <v>161538</v>
      </c>
      <c r="J37" s="27">
        <f>K37+L37+M37+N37</f>
        <v>299999</v>
      </c>
      <c r="K37" s="43">
        <v>64000</v>
      </c>
      <c r="L37" s="44">
        <v>100000</v>
      </c>
      <c r="M37" s="31">
        <v>100000</v>
      </c>
      <c r="N37" s="31">
        <v>35999</v>
      </c>
      <c r="O37" s="49" t="s">
        <v>237</v>
      </c>
      <c r="P37" s="60" t="s">
        <v>238</v>
      </c>
      <c r="Q37" s="22" t="s">
        <v>239</v>
      </c>
    </row>
    <row r="38" spans="1:17 16381:16381" ht="104.1">
      <c r="A38" s="2" t="s">
        <v>240</v>
      </c>
      <c r="B38" s="94"/>
      <c r="C38" s="21" t="s">
        <v>241</v>
      </c>
      <c r="D38" s="63" t="s">
        <v>242</v>
      </c>
      <c r="E38" s="34" t="s">
        <v>243</v>
      </c>
      <c r="F38" s="64">
        <v>35064255</v>
      </c>
      <c r="G38" s="65">
        <f t="shared" si="3"/>
        <v>461537</v>
      </c>
      <c r="H38" s="42">
        <v>0</v>
      </c>
      <c r="I38" s="42">
        <v>161538</v>
      </c>
      <c r="J38" s="27">
        <f t="shared" si="1"/>
        <v>299999</v>
      </c>
      <c r="K38" s="44">
        <v>60320</v>
      </c>
      <c r="L38" s="44">
        <v>100000</v>
      </c>
      <c r="M38" s="31">
        <v>100000</v>
      </c>
      <c r="N38" s="31">
        <v>39679</v>
      </c>
      <c r="O38" s="49" t="s">
        <v>237</v>
      </c>
      <c r="P38" s="22" t="s">
        <v>244</v>
      </c>
      <c r="Q38" s="22" t="s">
        <v>245</v>
      </c>
    </row>
    <row r="39" spans="1:17 16381:16381" ht="22.35" customHeight="1">
      <c r="A39" s="5"/>
      <c r="B39" s="66"/>
      <c r="C39" s="67"/>
      <c r="D39" s="67"/>
      <c r="E39" s="68" t="s">
        <v>246</v>
      </c>
      <c r="F39" s="68"/>
      <c r="G39" s="69">
        <f>SUM(G5:G38)</f>
        <v>11494597</v>
      </c>
      <c r="H39" s="62">
        <f t="shared" ref="H39:N39" si="4">SUM(H5:H38)</f>
        <v>600738</v>
      </c>
      <c r="I39" s="23">
        <f t="shared" si="4"/>
        <v>1904726</v>
      </c>
      <c r="J39" s="23">
        <f t="shared" si="4"/>
        <v>8989133</v>
      </c>
      <c r="K39" s="23">
        <f t="shared" si="4"/>
        <v>2348480</v>
      </c>
      <c r="L39" s="23">
        <f t="shared" si="4"/>
        <v>3046203</v>
      </c>
      <c r="M39" s="23">
        <f t="shared" si="4"/>
        <v>2853616</v>
      </c>
      <c r="N39" s="23">
        <f t="shared" si="4"/>
        <v>740834</v>
      </c>
      <c r="O39" s="70"/>
    </row>
    <row r="40" spans="1:17 16381:16381">
      <c r="A40" s="6"/>
      <c r="H40" s="7"/>
      <c r="I40" s="7"/>
      <c r="J40" s="7"/>
      <c r="K40" s="8"/>
      <c r="L40" s="8"/>
      <c r="M40" s="8"/>
      <c r="N40" s="8"/>
    </row>
    <row r="41" spans="1:17 16381:16381">
      <c r="A41" s="9"/>
      <c r="B41" s="89" t="s">
        <v>247</v>
      </c>
      <c r="C41" s="89"/>
      <c r="D41" s="89"/>
      <c r="E41" s="89"/>
      <c r="F41" s="89"/>
      <c r="G41" s="89"/>
      <c r="L41" s="9"/>
      <c r="M41" s="9"/>
      <c r="N41" s="9"/>
      <c r="XFA41" t="s">
        <v>248</v>
      </c>
    </row>
    <row r="42" spans="1:17 16381:16381">
      <c r="A42" s="9"/>
      <c r="B42" s="6"/>
      <c r="L42" s="9"/>
      <c r="M42" s="9"/>
      <c r="N42" s="9"/>
    </row>
    <row r="43" spans="1:17 16381:16381">
      <c r="A43" s="9"/>
      <c r="B43" s="6"/>
      <c r="C43" s="6"/>
      <c r="D43" s="6"/>
      <c r="E43" s="6"/>
      <c r="F43" s="6"/>
      <c r="G43" s="9"/>
      <c r="H43" s="9"/>
      <c r="I43" s="9"/>
      <c r="J43" s="9"/>
      <c r="K43" s="9"/>
      <c r="L43" s="9"/>
      <c r="M43" s="9"/>
      <c r="N43" s="9"/>
    </row>
    <row r="44" spans="1:17 16381:16381">
      <c r="B44" s="6"/>
      <c r="C44" s="6"/>
      <c r="D44" s="6"/>
      <c r="E44" s="6"/>
      <c r="F44" s="6"/>
      <c r="G44" s="9"/>
      <c r="H44" s="9"/>
      <c r="I44" s="9"/>
      <c r="J44" s="9"/>
      <c r="K44" s="9"/>
    </row>
    <row r="45" spans="1:17 16381:16381">
      <c r="B45" s="6"/>
    </row>
  </sheetData>
  <mergeCells count="26">
    <mergeCell ref="Q3:Q4"/>
    <mergeCell ref="B41:G41"/>
    <mergeCell ref="H1:Q1"/>
    <mergeCell ref="C32:C33"/>
    <mergeCell ref="A2:N2"/>
    <mergeCell ref="B31:B38"/>
    <mergeCell ref="B8:B9"/>
    <mergeCell ref="C25:C26"/>
    <mergeCell ref="C27:C28"/>
    <mergeCell ref="B22:B30"/>
    <mergeCell ref="B10:B12"/>
    <mergeCell ref="B19:B21"/>
    <mergeCell ref="G3:O3"/>
    <mergeCell ref="C3:C4"/>
    <mergeCell ref="B3:B4"/>
    <mergeCell ref="A3:A4"/>
    <mergeCell ref="D3:D4"/>
    <mergeCell ref="E3:E4"/>
    <mergeCell ref="F3:F4"/>
    <mergeCell ref="P32:P33"/>
    <mergeCell ref="P3:P4"/>
    <mergeCell ref="Q32:Q33"/>
    <mergeCell ref="P27:P28"/>
    <mergeCell ref="Q27:Q28"/>
    <mergeCell ref="P25:P26"/>
    <mergeCell ref="Q25:Q26"/>
  </mergeCells>
  <pageMargins left="0.7" right="0.7" top="0.75" bottom="0.75" header="0.3" footer="0.3"/>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Laipniece</dc:creator>
  <cp:keywords/>
  <dc:description/>
  <cp:lastModifiedBy>Guest User</cp:lastModifiedBy>
  <cp:revision/>
  <dcterms:created xsi:type="dcterms:W3CDTF">2015-10-27T13:42:03Z</dcterms:created>
  <dcterms:modified xsi:type="dcterms:W3CDTF">2023-11-06T16:11:35Z</dcterms:modified>
  <cp:category/>
  <cp:contentStatus/>
</cp:coreProperties>
</file>