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https://vide-my.sharepoint.com/personal/solvitavaivode_varam_gov_lv/Documents/Desktop/DARBS_2022/LNG_2022/Par sabiedrisko transportu/JAUNAKA VERSIJA_pedejie precizejumi/"/>
    </mc:Choice>
  </mc:AlternateContent>
  <xr:revisionPtr revIDLastSave="0" documentId="8_{2BAD3F3C-926A-4362-86E3-D57393C825A5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Pilsētas_atskaites_apkopojums_I" sheetId="5" state="hidden" r:id="rId1"/>
    <sheet name="Pilsētas_atsk_jūl2021_febr2022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1" i="6" l="1"/>
  <c r="E51" i="6"/>
  <c r="E50" i="6"/>
  <c r="E49" i="6"/>
  <c r="E48" i="6"/>
  <c r="E47" i="6"/>
  <c r="E46" i="6"/>
  <c r="E45" i="6"/>
  <c r="E44" i="6"/>
  <c r="E43" i="6"/>
  <c r="K18" i="6" l="1"/>
  <c r="K19" i="6"/>
  <c r="K17" i="6"/>
  <c r="K14" i="6"/>
  <c r="K15" i="6"/>
  <c r="K13" i="6"/>
  <c r="K10" i="6"/>
  <c r="K11" i="6"/>
  <c r="K9" i="6"/>
  <c r="K6" i="6"/>
  <c r="K7" i="6"/>
  <c r="K5" i="6"/>
  <c r="D39" i="6"/>
  <c r="E39" i="6"/>
  <c r="F39" i="6"/>
  <c r="G39" i="6"/>
  <c r="H39" i="6"/>
  <c r="I39" i="6"/>
  <c r="J39" i="6"/>
  <c r="C39" i="6"/>
  <c r="D38" i="6"/>
  <c r="E38" i="6"/>
  <c r="F38" i="6"/>
  <c r="G38" i="6"/>
  <c r="H38" i="6"/>
  <c r="I38" i="6"/>
  <c r="C38" i="6"/>
  <c r="D37" i="6"/>
  <c r="E37" i="6"/>
  <c r="F37" i="6"/>
  <c r="G37" i="6"/>
  <c r="H37" i="6"/>
  <c r="I37" i="6"/>
  <c r="J37" i="6"/>
  <c r="C37" i="6"/>
  <c r="K35" i="6" l="1"/>
  <c r="K33" i="6"/>
  <c r="K31" i="6"/>
  <c r="K30" i="6"/>
  <c r="K29" i="6"/>
  <c r="K27" i="6"/>
  <c r="K26" i="6"/>
  <c r="K25" i="6"/>
  <c r="K23" i="6"/>
  <c r="K22" i="6"/>
  <c r="K21" i="6"/>
  <c r="K7" i="5"/>
  <c r="K8" i="5"/>
  <c r="K10" i="5"/>
  <c r="K11" i="5"/>
  <c r="K12" i="5"/>
  <c r="K14" i="5"/>
  <c r="K15" i="5"/>
  <c r="K16" i="5"/>
  <c r="K18" i="5"/>
  <c r="K19" i="5"/>
  <c r="K20" i="5"/>
  <c r="K6" i="5"/>
  <c r="D24" i="5"/>
  <c r="E24" i="5"/>
  <c r="F24" i="5"/>
  <c r="G24" i="5"/>
  <c r="H24" i="5"/>
  <c r="I24" i="5"/>
  <c r="J24" i="5"/>
  <c r="C24" i="5"/>
  <c r="D23" i="5"/>
  <c r="E23" i="5"/>
  <c r="F23" i="5"/>
  <c r="G23" i="5"/>
  <c r="H23" i="5"/>
  <c r="I23" i="5"/>
  <c r="J23" i="5"/>
  <c r="C23" i="5"/>
  <c r="D22" i="5"/>
  <c r="E22" i="5"/>
  <c r="F22" i="5"/>
  <c r="G22" i="5"/>
  <c r="H22" i="5"/>
  <c r="I22" i="5"/>
  <c r="J22" i="5"/>
  <c r="C22" i="5"/>
  <c r="K37" i="6" l="1"/>
  <c r="K39" i="6"/>
  <c r="K22" i="5"/>
  <c r="K23" i="5"/>
  <c r="K24" i="5"/>
  <c r="K38" i="6"/>
  <c r="K34" i="6"/>
  <c r="J38" i="6"/>
</calcChain>
</file>

<file path=xl/sharedStrings.xml><?xml version="1.0" encoding="utf-8"?>
<sst xmlns="http://schemas.openxmlformats.org/spreadsheetml/2006/main" count="87" uniqueCount="29">
  <si>
    <t>KOPĀ</t>
  </si>
  <si>
    <t>Rīga</t>
  </si>
  <si>
    <t>Daugavpils</t>
  </si>
  <si>
    <t>Jelgava</t>
  </si>
  <si>
    <t>Jēkabpils</t>
  </si>
  <si>
    <t>Liepāja</t>
  </si>
  <si>
    <t>Rēzekne</t>
  </si>
  <si>
    <t>Valmiera</t>
  </si>
  <si>
    <t>Ventspils</t>
  </si>
  <si>
    <t>Aprīlis</t>
  </si>
  <si>
    <t>Maijs</t>
  </si>
  <si>
    <t>Jūnijs</t>
  </si>
  <si>
    <t>1. Faktiskie izdevumi</t>
  </si>
  <si>
    <t>2. Kopējie izdevumi Covid-19 infekcijas ierobežošanas pasākumiem</t>
  </si>
  <si>
    <t>Marts (9.-31.)</t>
  </si>
  <si>
    <t>3. Kopējā ietekme uz ieņēmumu apgrozījumu</t>
  </si>
  <si>
    <t>Republikas pilsētu apkopojums par sabiedriskā transporta pakalpojumos radītajiem izdevumiem un zaudējumiem sakarā ar noteiktajiem ierobežojumiem</t>
  </si>
  <si>
    <t>Jūlijs</t>
  </si>
  <si>
    <t>Augusts</t>
  </si>
  <si>
    <t>Septembris</t>
  </si>
  <si>
    <t>Oktobris</t>
  </si>
  <si>
    <t>Novembris</t>
  </si>
  <si>
    <t>Decembris</t>
  </si>
  <si>
    <t>Janvāris</t>
  </si>
  <si>
    <t>Februāris</t>
  </si>
  <si>
    <t>Informācija par valstspilsētu pašvaldību izdevumiem un zaudējumiem saistībā ar piesardzības pasākumu ieviešanu sabiedriskajā transportā laika periodā no 2021.gada 1.jūlija līdz 2022.gada 28.februārim*</t>
  </si>
  <si>
    <t>* - Precizētie aprēķini, izslēdzot izmaksas par Covid-19 testiem</t>
  </si>
  <si>
    <t>Faktiskie izdevumi</t>
  </si>
  <si>
    <t>no LNG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</si>
</sst>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Calibri"/>
      <family val="2"/>
      <charset val="186"/>
      <scheme val="minor"/>
    </font>
    <font>
      <b/>
      <sz val="14"/>
      <name val="Calibri"/>
      <family val="2"/>
      <charset val="186"/>
      <scheme val="minor"/>
    </font>
    <font>
      <i/>
      <sz val="12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2" fillId="0" borderId="0"/>
  </cellStyleXfs>
  <cellXfs count="60">
    <xf numFmtId="0" fontId="0" fillId="0" borderId="0" xfId="0"/>
    <xf numFmtId="0" fontId="4" fillId="0" borderId="0" xfId="1" applyFont="1" applyBorder="1"/>
    <xf numFmtId="0" fontId="4" fillId="0" borderId="0" xfId="1" applyFont="1" applyFill="1" applyBorder="1"/>
    <xf numFmtId="4" fontId="4" fillId="0" borderId="0" xfId="1" applyNumberFormat="1" applyFont="1" applyBorder="1"/>
    <xf numFmtId="4" fontId="4" fillId="0" borderId="0" xfId="1" applyNumberFormat="1" applyFont="1" applyFill="1" applyBorder="1"/>
    <xf numFmtId="0" fontId="0" fillId="0" borderId="0" xfId="0" applyFill="1"/>
    <xf numFmtId="0" fontId="3" fillId="0" borderId="0" xfId="1" applyFont="1" applyFill="1" applyBorder="1"/>
    <xf numFmtId="0" fontId="3" fillId="0" borderId="0" xfId="1" applyFont="1" applyBorder="1"/>
    <xf numFmtId="0" fontId="6" fillId="0" borderId="0" xfId="1" applyFont="1" applyBorder="1"/>
    <xf numFmtId="4" fontId="7" fillId="0" borderId="1" xfId="1" applyNumberFormat="1" applyFont="1" applyFill="1" applyBorder="1"/>
    <xf numFmtId="0" fontId="7" fillId="0" borderId="1" xfId="1" applyFont="1" applyFill="1" applyBorder="1"/>
    <xf numFmtId="0" fontId="7" fillId="0" borderId="1" xfId="1" applyFont="1" applyBorder="1"/>
    <xf numFmtId="0" fontId="6" fillId="0" borderId="2" xfId="1" applyFont="1" applyBorder="1" applyAlignment="1">
      <alignment wrapText="1"/>
    </xf>
    <xf numFmtId="4" fontId="6" fillId="0" borderId="1" xfId="1" applyNumberFormat="1" applyFont="1" applyFill="1" applyBorder="1"/>
    <xf numFmtId="4" fontId="6" fillId="0" borderId="1" xfId="1" applyNumberFormat="1" applyFont="1" applyBorder="1"/>
    <xf numFmtId="0" fontId="6" fillId="0" borderId="2" xfId="1" applyFont="1" applyFill="1" applyBorder="1" applyAlignment="1">
      <alignment wrapText="1"/>
    </xf>
    <xf numFmtId="4" fontId="8" fillId="0" borderId="1" xfId="1" applyNumberFormat="1" applyFont="1" applyFill="1" applyBorder="1"/>
    <xf numFmtId="0" fontId="7" fillId="0" borderId="0" xfId="1" applyFont="1" applyFill="1" applyBorder="1"/>
    <xf numFmtId="0" fontId="6" fillId="0" borderId="0" xfId="1" applyFont="1" applyFill="1" applyBorder="1" applyAlignment="1">
      <alignment wrapText="1"/>
    </xf>
    <xf numFmtId="4" fontId="8" fillId="0" borderId="0" xfId="1" applyNumberFormat="1" applyFont="1" applyFill="1" applyBorder="1"/>
    <xf numFmtId="4" fontId="6" fillId="0" borderId="0" xfId="1" applyNumberFormat="1" applyFont="1" applyFill="1" applyBorder="1"/>
    <xf numFmtId="4" fontId="7" fillId="0" borderId="0" xfId="1" applyNumberFormat="1" applyFont="1" applyFill="1" applyBorder="1"/>
    <xf numFmtId="4" fontId="6" fillId="0" borderId="1" xfId="0" applyNumberFormat="1" applyFont="1" applyFill="1" applyBorder="1"/>
    <xf numFmtId="0" fontId="7" fillId="0" borderId="0" xfId="1" applyFont="1" applyBorder="1"/>
    <xf numFmtId="0" fontId="6" fillId="0" borderId="0" xfId="1" applyFont="1" applyBorder="1" applyAlignment="1">
      <alignment wrapText="1"/>
    </xf>
    <xf numFmtId="4" fontId="6" fillId="0" borderId="0" xfId="1" applyNumberFormat="1" applyFont="1" applyBorder="1"/>
    <xf numFmtId="0" fontId="6" fillId="0" borderId="1" xfId="1" applyFont="1" applyBorder="1" applyAlignment="1">
      <alignment wrapText="1"/>
    </xf>
    <xf numFmtId="0" fontId="6" fillId="0" borderId="1" xfId="1" applyFont="1" applyFill="1" applyBorder="1" applyAlignment="1">
      <alignment wrapText="1"/>
    </xf>
    <xf numFmtId="0" fontId="7" fillId="0" borderId="1" xfId="0" applyFont="1" applyFill="1" applyBorder="1"/>
    <xf numFmtId="0" fontId="7" fillId="0" borderId="1" xfId="1" applyFont="1" applyBorder="1" applyAlignment="1">
      <alignment wrapText="1"/>
    </xf>
    <xf numFmtId="4" fontId="7" fillId="0" borderId="1" xfId="0" applyNumberFormat="1" applyFont="1" applyFill="1" applyBorder="1"/>
    <xf numFmtId="0" fontId="6" fillId="0" borderId="1" xfId="0" applyFont="1" applyFill="1" applyBorder="1"/>
    <xf numFmtId="0" fontId="7" fillId="0" borderId="1" xfId="1" applyFont="1" applyFill="1" applyBorder="1" applyAlignment="1">
      <alignment wrapText="1"/>
    </xf>
    <xf numFmtId="4" fontId="7" fillId="0" borderId="1" xfId="1" applyNumberFormat="1" applyFont="1" applyFill="1" applyBorder="1" applyAlignment="1">
      <alignment horizontal="center"/>
    </xf>
    <xf numFmtId="4" fontId="7" fillId="0" borderId="1" xfId="1" applyNumberFormat="1" applyFont="1" applyBorder="1" applyAlignment="1">
      <alignment horizontal="center"/>
    </xf>
    <xf numFmtId="0" fontId="7" fillId="0" borderId="1" xfId="1" applyFont="1" applyFill="1" applyBorder="1" applyAlignment="1">
      <alignment horizontal="center"/>
    </xf>
    <xf numFmtId="0" fontId="6" fillId="0" borderId="0" xfId="1" applyFont="1" applyFill="1" applyBorder="1"/>
    <xf numFmtId="0" fontId="7" fillId="0" borderId="1" xfId="1" applyFont="1" applyFill="1" applyBorder="1" applyAlignment="1">
      <alignment horizontal="center" vertical="center"/>
    </xf>
    <xf numFmtId="4" fontId="7" fillId="0" borderId="1" xfId="1" applyNumberFormat="1" applyFont="1" applyFill="1" applyBorder="1" applyAlignment="1">
      <alignment horizontal="center" vertical="center"/>
    </xf>
    <xf numFmtId="4" fontId="7" fillId="0" borderId="0" xfId="1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/>
    </xf>
    <xf numFmtId="4" fontId="8" fillId="0" borderId="1" xfId="1" applyNumberFormat="1" applyFont="1" applyFill="1" applyBorder="1" applyAlignment="1">
      <alignment horizontal="center"/>
    </xf>
    <xf numFmtId="4" fontId="8" fillId="0" borderId="0" xfId="1" applyNumberFormat="1" applyFont="1" applyFill="1" applyBorder="1" applyAlignment="1">
      <alignment horizontal="center"/>
    </xf>
    <xf numFmtId="4" fontId="6" fillId="0" borderId="0" xfId="1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horizontal="center"/>
    </xf>
    <xf numFmtId="4" fontId="7" fillId="0" borderId="1" xfId="0" applyNumberFormat="1" applyFont="1" applyFill="1" applyBorder="1" applyAlignment="1">
      <alignment horizontal="center"/>
    </xf>
    <xf numFmtId="4" fontId="6" fillId="2" borderId="1" xfId="1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0" fontId="9" fillId="0" borderId="0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left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4" fontId="0" fillId="0" borderId="1" xfId="0" applyNumberFormat="1" applyBorder="1"/>
    <xf numFmtId="4" fontId="1" fillId="0" borderId="1" xfId="1" applyNumberFormat="1" applyFont="1" applyBorder="1"/>
    <xf numFmtId="0" fontId="0" fillId="3" borderId="1" xfId="0" applyFill="1" applyBorder="1" applyAlignment="1">
      <alignment horizontal="center" vertical="center"/>
    </xf>
    <xf numFmtId="3" fontId="12" fillId="3" borderId="1" xfId="0" applyNumberFormat="1" applyFont="1" applyFill="1" applyBorder="1"/>
    <xf numFmtId="3" fontId="12" fillId="3" borderId="1" xfId="1" applyNumberFormat="1" applyFont="1" applyFill="1" applyBorder="1"/>
  </cellXfs>
  <cellStyles count="3">
    <cellStyle name="Normal" xfId="0" builtinId="0"/>
    <cellStyle name="Normal 2" xfId="1" xr:uid="{88B6C276-6AE4-4370-A681-D68F982F3425}"/>
    <cellStyle name="Normal 5" xfId="2" xr:uid="{36FE42C1-A0CB-4F85-9E23-CBE97355BE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F5BFD-1346-4D0D-8960-21CE8EBB27D0}">
  <sheetPr>
    <pageSetUpPr fitToPage="1"/>
  </sheetPr>
  <dimension ref="A1:K31"/>
  <sheetViews>
    <sheetView zoomScale="90" zoomScaleNormal="90" workbookViewId="0">
      <selection activeCell="N7" sqref="N7"/>
    </sheetView>
  </sheetViews>
  <sheetFormatPr defaultColWidth="9.140625" defaultRowHeight="15" x14ac:dyDescent="0.25"/>
  <cols>
    <col min="1" max="1" width="14.5703125" style="1" customWidth="1"/>
    <col min="2" max="2" width="37.28515625" style="1" customWidth="1"/>
    <col min="3" max="4" width="16.140625" style="3" customWidth="1"/>
    <col min="5" max="5" width="16.140625" style="2" customWidth="1"/>
    <col min="6" max="10" width="16.140625" style="3" customWidth="1"/>
    <col min="11" max="11" width="16.140625" style="2" customWidth="1"/>
    <col min="12" max="12" width="14.5703125" style="1" customWidth="1"/>
    <col min="13" max="18" width="9.28515625" style="1" bestFit="1" customWidth="1"/>
    <col min="19" max="19" width="10" style="1" bestFit="1" customWidth="1"/>
    <col min="20" max="16384" width="9.140625" style="1"/>
  </cols>
  <sheetData>
    <row r="1" spans="1:11" x14ac:dyDescent="0.25">
      <c r="B1" s="2"/>
      <c r="C1" s="4"/>
      <c r="D1" s="4"/>
      <c r="F1" s="4"/>
      <c r="G1" s="4"/>
      <c r="H1" s="4"/>
      <c r="I1" s="4"/>
    </row>
    <row r="2" spans="1:11" ht="21" customHeight="1" x14ac:dyDescent="0.25">
      <c r="A2" s="50" t="s">
        <v>16</v>
      </c>
      <c r="B2" s="50"/>
      <c r="C2" s="50"/>
      <c r="D2" s="50"/>
      <c r="E2" s="50"/>
      <c r="F2" s="50"/>
      <c r="G2" s="50"/>
      <c r="H2" s="50"/>
      <c r="I2" s="50"/>
      <c r="J2" s="50"/>
      <c r="K2" s="50"/>
    </row>
    <row r="3" spans="1:11" ht="22.5" customHeight="1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</row>
    <row r="4" spans="1:11" x14ac:dyDescent="0.25">
      <c r="C4" s="4"/>
    </row>
    <row r="5" spans="1:11" ht="15.75" x14ac:dyDescent="0.25">
      <c r="A5" s="8"/>
      <c r="B5" s="8"/>
      <c r="C5" s="33" t="s">
        <v>1</v>
      </c>
      <c r="D5" s="34" t="s">
        <v>2</v>
      </c>
      <c r="E5" s="35" t="s">
        <v>5</v>
      </c>
      <c r="F5" s="34" t="s">
        <v>4</v>
      </c>
      <c r="G5" s="34" t="s">
        <v>6</v>
      </c>
      <c r="H5" s="34" t="s">
        <v>3</v>
      </c>
      <c r="I5" s="34" t="s">
        <v>8</v>
      </c>
      <c r="J5" s="34" t="s">
        <v>7</v>
      </c>
      <c r="K5" s="35" t="s">
        <v>0</v>
      </c>
    </row>
    <row r="6" spans="1:11" ht="15.75" x14ac:dyDescent="0.25">
      <c r="A6" s="11" t="s">
        <v>14</v>
      </c>
      <c r="B6" s="12" t="s">
        <v>12</v>
      </c>
      <c r="C6" s="13">
        <v>-1232782.5460858878</v>
      </c>
      <c r="D6" s="14">
        <v>-11096.023840000018</v>
      </c>
      <c r="E6" s="13">
        <v>-1238.9142360000124</v>
      </c>
      <c r="F6" s="14">
        <v>-1665.5882940000006</v>
      </c>
      <c r="G6" s="14">
        <v>0</v>
      </c>
      <c r="H6" s="14">
        <v>0</v>
      </c>
      <c r="I6" s="14">
        <v>0</v>
      </c>
      <c r="J6" s="14">
        <v>0</v>
      </c>
      <c r="K6" s="9">
        <f>SUM(C6:J6)</f>
        <v>-1246783.0724558877</v>
      </c>
    </row>
    <row r="7" spans="1:11" ht="31.5" x14ac:dyDescent="0.25">
      <c r="A7" s="11"/>
      <c r="B7" s="12" t="s">
        <v>13</v>
      </c>
      <c r="C7" s="13">
        <v>8431.0933399999994</v>
      </c>
      <c r="D7" s="14">
        <v>3250.8765000000003</v>
      </c>
      <c r="E7" s="13">
        <v>130.62</v>
      </c>
      <c r="F7" s="14">
        <v>57.772999999999996</v>
      </c>
      <c r="G7" s="14">
        <v>165.40604000000002</v>
      </c>
      <c r="H7" s="14">
        <v>1493</v>
      </c>
      <c r="I7" s="14">
        <v>332.85999999999996</v>
      </c>
      <c r="J7" s="14">
        <v>477.75400000000002</v>
      </c>
      <c r="K7" s="9">
        <f t="shared" ref="K7:K20" si="0">SUM(C7:J7)</f>
        <v>14339.382880000001</v>
      </c>
    </row>
    <row r="8" spans="1:11" s="6" customFormat="1" ht="31.5" x14ac:dyDescent="0.25">
      <c r="A8" s="10"/>
      <c r="B8" s="15" t="s">
        <v>15</v>
      </c>
      <c r="C8" s="16">
        <v>1074547.4598176174</v>
      </c>
      <c r="D8" s="13">
        <v>21737.977308214908</v>
      </c>
      <c r="E8" s="13">
        <v>69493.104770865131</v>
      </c>
      <c r="F8" s="13">
        <v>17868.30078034255</v>
      </c>
      <c r="G8" s="13">
        <v>7052.9323668353491</v>
      </c>
      <c r="H8" s="13">
        <v>36813.68052597058</v>
      </c>
      <c r="I8" s="13">
        <v>29326.373993748839</v>
      </c>
      <c r="J8" s="13">
        <v>8983.5622162608324</v>
      </c>
      <c r="K8" s="9">
        <f t="shared" si="0"/>
        <v>1265823.3917798558</v>
      </c>
    </row>
    <row r="9" spans="1:11" s="6" customFormat="1" ht="15.75" x14ac:dyDescent="0.25">
      <c r="A9" s="17"/>
      <c r="B9" s="18"/>
      <c r="C9" s="19"/>
      <c r="D9" s="20"/>
      <c r="E9" s="20"/>
      <c r="F9" s="20"/>
      <c r="G9" s="20"/>
      <c r="H9" s="20"/>
      <c r="I9" s="20"/>
      <c r="J9" s="20"/>
      <c r="K9" s="21"/>
    </row>
    <row r="10" spans="1:11" ht="15.75" x14ac:dyDescent="0.25">
      <c r="A10" s="11" t="s">
        <v>9</v>
      </c>
      <c r="B10" s="12" t="s">
        <v>12</v>
      </c>
      <c r="C10" s="22">
        <v>-1677249.9733231384</v>
      </c>
      <c r="D10" s="14">
        <v>-13822.82</v>
      </c>
      <c r="E10" s="13">
        <v>-1816.627616000022</v>
      </c>
      <c r="F10" s="14">
        <v>-178.18574400000404</v>
      </c>
      <c r="G10" s="14">
        <v>122.232</v>
      </c>
      <c r="H10" s="14">
        <v>-8249.2898279999863</v>
      </c>
      <c r="I10" s="14">
        <v>352.45252800000344</v>
      </c>
      <c r="J10" s="14">
        <v>-13.314280000003954</v>
      </c>
      <c r="K10" s="9">
        <f t="shared" si="0"/>
        <v>-1700855.5262631383</v>
      </c>
    </row>
    <row r="11" spans="1:11" ht="31.5" x14ac:dyDescent="0.25">
      <c r="A11" s="11"/>
      <c r="B11" s="12" t="s">
        <v>13</v>
      </c>
      <c r="C11" s="13">
        <v>10663.010797999999</v>
      </c>
      <c r="D11" s="14">
        <v>4086.62</v>
      </c>
      <c r="E11" s="13">
        <v>150.98559</v>
      </c>
      <c r="F11" s="14">
        <v>33.927</v>
      </c>
      <c r="G11" s="14">
        <v>166.25</v>
      </c>
      <c r="H11" s="14">
        <v>2574</v>
      </c>
      <c r="I11" s="14">
        <v>437.01999999999992</v>
      </c>
      <c r="J11" s="14">
        <v>519.51199999999994</v>
      </c>
      <c r="K11" s="9">
        <f t="shared" si="0"/>
        <v>18631.325387999997</v>
      </c>
    </row>
    <row r="12" spans="1:11" s="7" customFormat="1" ht="31.5" x14ac:dyDescent="0.25">
      <c r="A12" s="11"/>
      <c r="B12" s="15" t="s">
        <v>15</v>
      </c>
      <c r="C12" s="13">
        <v>1348398.1838634375</v>
      </c>
      <c r="D12" s="14">
        <v>48497.183719931221</v>
      </c>
      <c r="E12" s="13">
        <v>78651.834462207378</v>
      </c>
      <c r="F12" s="14">
        <v>20304.424515493025</v>
      </c>
      <c r="G12" s="14">
        <v>9627.463548704498</v>
      </c>
      <c r="H12" s="14">
        <v>74237.22406628773</v>
      </c>
      <c r="I12" s="14">
        <v>29054.721574709733</v>
      </c>
      <c r="J12" s="14">
        <v>8234.9019049402668</v>
      </c>
      <c r="K12" s="9">
        <f t="shared" si="0"/>
        <v>1617005.9376557113</v>
      </c>
    </row>
    <row r="13" spans="1:11" s="7" customFormat="1" ht="15.75" x14ac:dyDescent="0.25">
      <c r="A13" s="23"/>
      <c r="B13" s="24"/>
      <c r="C13" s="20"/>
      <c r="D13" s="25"/>
      <c r="E13" s="20"/>
      <c r="F13" s="25"/>
      <c r="G13" s="25"/>
      <c r="H13" s="25"/>
      <c r="I13" s="25"/>
      <c r="J13" s="25"/>
      <c r="K13" s="21"/>
    </row>
    <row r="14" spans="1:11" ht="15.75" x14ac:dyDescent="0.25">
      <c r="A14" s="11" t="s">
        <v>10</v>
      </c>
      <c r="B14" s="26" t="s">
        <v>12</v>
      </c>
      <c r="C14" s="13">
        <v>-1458157.6063432363</v>
      </c>
      <c r="D14" s="14">
        <v>-2094.897210000011</v>
      </c>
      <c r="E14" s="13">
        <v>-2123.7609400000069</v>
      </c>
      <c r="F14" s="14">
        <v>0</v>
      </c>
      <c r="G14" s="14">
        <v>126.67999999999999</v>
      </c>
      <c r="H14" s="14">
        <v>0</v>
      </c>
      <c r="I14" s="14">
        <v>1049.8534634804198</v>
      </c>
      <c r="J14" s="14">
        <v>0</v>
      </c>
      <c r="K14" s="9">
        <f t="shared" si="0"/>
        <v>-1461199.7310297559</v>
      </c>
    </row>
    <row r="15" spans="1:11" ht="31.5" x14ac:dyDescent="0.25">
      <c r="A15" s="11"/>
      <c r="B15" s="26" t="s">
        <v>13</v>
      </c>
      <c r="C15" s="13">
        <v>5954</v>
      </c>
      <c r="D15" s="14">
        <v>4256.7459999999992</v>
      </c>
      <c r="E15" s="13">
        <v>95.358699999999999</v>
      </c>
      <c r="F15" s="14">
        <v>21.297999999999998</v>
      </c>
      <c r="G15" s="14">
        <v>148.85000000000002</v>
      </c>
      <c r="H15" s="14">
        <v>2730.75</v>
      </c>
      <c r="I15" s="14">
        <v>366.55959999999999</v>
      </c>
      <c r="J15" s="14">
        <v>528.29200000000003</v>
      </c>
      <c r="K15" s="9">
        <f t="shared" si="0"/>
        <v>14101.854300000001</v>
      </c>
    </row>
    <row r="16" spans="1:11" s="7" customFormat="1" ht="31.5" x14ac:dyDescent="0.25">
      <c r="A16" s="11"/>
      <c r="B16" s="27" t="s">
        <v>15</v>
      </c>
      <c r="C16" s="13">
        <v>1186506.4709540042</v>
      </c>
      <c r="D16" s="14">
        <v>55355.188652476041</v>
      </c>
      <c r="E16" s="13">
        <v>63725.2588750617</v>
      </c>
      <c r="F16" s="14">
        <v>17842.605663355105</v>
      </c>
      <c r="G16" s="14">
        <v>9136.5284757449426</v>
      </c>
      <c r="H16" s="14">
        <v>61569.411661339014</v>
      </c>
      <c r="I16" s="14">
        <v>30798.142925118067</v>
      </c>
      <c r="J16" s="14">
        <v>7553.3294786411307</v>
      </c>
      <c r="K16" s="9">
        <f t="shared" si="0"/>
        <v>1432486.9366857402</v>
      </c>
    </row>
    <row r="17" spans="1:11" s="7" customFormat="1" ht="15.75" x14ac:dyDescent="0.25">
      <c r="A17" s="23"/>
      <c r="B17" s="24"/>
      <c r="C17" s="20"/>
      <c r="D17" s="25"/>
      <c r="E17" s="20"/>
      <c r="F17" s="25"/>
      <c r="G17" s="25"/>
      <c r="H17" s="25"/>
      <c r="I17" s="25"/>
      <c r="J17" s="25"/>
      <c r="K17" s="21"/>
    </row>
    <row r="18" spans="1:11" ht="15.75" x14ac:dyDescent="0.25">
      <c r="A18" s="11" t="s">
        <v>11</v>
      </c>
      <c r="B18" s="26" t="s">
        <v>12</v>
      </c>
      <c r="C18" s="13">
        <v>-1588150.4332423108</v>
      </c>
      <c r="D18" s="14">
        <v>-859.19862000001035</v>
      </c>
      <c r="E18" s="13">
        <v>0</v>
      </c>
      <c r="F18" s="14">
        <v>0</v>
      </c>
      <c r="G18" s="14">
        <v>2668.6559999999999</v>
      </c>
      <c r="H18" s="14">
        <v>0</v>
      </c>
      <c r="I18" s="14">
        <v>6880.9907598392583</v>
      </c>
      <c r="J18" s="14">
        <v>0</v>
      </c>
      <c r="K18" s="9">
        <f t="shared" si="0"/>
        <v>-1579459.9851024714</v>
      </c>
    </row>
    <row r="19" spans="1:11" ht="31.5" x14ac:dyDescent="0.25">
      <c r="A19" s="11"/>
      <c r="B19" s="26" t="s">
        <v>13</v>
      </c>
      <c r="C19" s="13">
        <v>6344</v>
      </c>
      <c r="D19" s="14">
        <v>2359.4499999999998</v>
      </c>
      <c r="E19" s="13">
        <v>109.53601599999998</v>
      </c>
      <c r="F19" s="14">
        <v>18.540000000000003</v>
      </c>
      <c r="G19" s="14">
        <v>255.56900000000002</v>
      </c>
      <c r="H19" s="14">
        <v>2623.5</v>
      </c>
      <c r="I19" s="14">
        <v>506.084</v>
      </c>
      <c r="J19" s="14">
        <v>508.39199999999994</v>
      </c>
      <c r="K19" s="9">
        <f t="shared" si="0"/>
        <v>12725.071016000002</v>
      </c>
    </row>
    <row r="20" spans="1:11" s="7" customFormat="1" ht="31.5" x14ac:dyDescent="0.25">
      <c r="A20" s="11"/>
      <c r="B20" s="27" t="s">
        <v>15</v>
      </c>
      <c r="C20" s="22">
        <v>911245.32741543837</v>
      </c>
      <c r="D20" s="14">
        <v>47367.66794622704</v>
      </c>
      <c r="E20" s="13">
        <v>30955.230425566515</v>
      </c>
      <c r="F20" s="14">
        <v>10829.263286778441</v>
      </c>
      <c r="G20" s="14">
        <v>7585.4254326086939</v>
      </c>
      <c r="H20" s="14">
        <v>42779.919840287475</v>
      </c>
      <c r="I20" s="14">
        <v>21227.607595879977</v>
      </c>
      <c r="J20" s="14">
        <v>9210.1680068279293</v>
      </c>
      <c r="K20" s="9">
        <f t="shared" si="0"/>
        <v>1081200.6099496144</v>
      </c>
    </row>
    <row r="21" spans="1:11" s="7" customFormat="1" ht="15.75" x14ac:dyDescent="0.25">
      <c r="A21" s="23"/>
      <c r="B21" s="24"/>
      <c r="C21" s="20"/>
      <c r="D21" s="25"/>
      <c r="E21" s="20"/>
      <c r="F21" s="25"/>
      <c r="G21" s="25"/>
      <c r="H21" s="25"/>
      <c r="I21" s="25"/>
      <c r="J21" s="25"/>
      <c r="K21" s="21"/>
    </row>
    <row r="22" spans="1:11" customFormat="1" ht="15.75" x14ac:dyDescent="0.25">
      <c r="A22" s="28" t="s">
        <v>0</v>
      </c>
      <c r="B22" s="29" t="s">
        <v>12</v>
      </c>
      <c r="C22" s="30">
        <f t="shared" ref="C22:K22" si="1">C6+C10+C14+C18</f>
        <v>-5956340.5589945735</v>
      </c>
      <c r="D22" s="30">
        <f t="shared" si="1"/>
        <v>-27872.939670000036</v>
      </c>
      <c r="E22" s="30">
        <f t="shared" si="1"/>
        <v>-5179.3027920000413</v>
      </c>
      <c r="F22" s="30">
        <f t="shared" si="1"/>
        <v>-1843.7740380000046</v>
      </c>
      <c r="G22" s="30">
        <f t="shared" si="1"/>
        <v>2917.5679999999998</v>
      </c>
      <c r="H22" s="30">
        <f t="shared" si="1"/>
        <v>-8249.2898279999863</v>
      </c>
      <c r="I22" s="30">
        <f t="shared" si="1"/>
        <v>8283.2967513196818</v>
      </c>
      <c r="J22" s="30">
        <f t="shared" si="1"/>
        <v>-13.314280000003954</v>
      </c>
      <c r="K22" s="30">
        <f t="shared" si="1"/>
        <v>-5988298.3148512524</v>
      </c>
    </row>
    <row r="23" spans="1:11" customFormat="1" ht="47.25" x14ac:dyDescent="0.25">
      <c r="A23" s="31"/>
      <c r="B23" s="29" t="s">
        <v>13</v>
      </c>
      <c r="C23" s="30">
        <f t="shared" ref="C23:K23" si="2">C7+C11+C15+C19</f>
        <v>31392.104137999999</v>
      </c>
      <c r="D23" s="30">
        <f t="shared" si="2"/>
        <v>13953.692500000001</v>
      </c>
      <c r="E23" s="30">
        <f t="shared" si="2"/>
        <v>486.50030599999997</v>
      </c>
      <c r="F23" s="30">
        <f t="shared" si="2"/>
        <v>131.53799999999998</v>
      </c>
      <c r="G23" s="30">
        <f t="shared" si="2"/>
        <v>736.07504000000006</v>
      </c>
      <c r="H23" s="30">
        <f t="shared" si="2"/>
        <v>9421.25</v>
      </c>
      <c r="I23" s="30">
        <f t="shared" si="2"/>
        <v>1642.5236</v>
      </c>
      <c r="J23" s="30">
        <f t="shared" si="2"/>
        <v>2033.9499999999998</v>
      </c>
      <c r="K23" s="30">
        <f t="shared" si="2"/>
        <v>59797.633584000003</v>
      </c>
    </row>
    <row r="24" spans="1:11" customFormat="1" ht="31.5" x14ac:dyDescent="0.25">
      <c r="A24" s="31"/>
      <c r="B24" s="32" t="s">
        <v>15</v>
      </c>
      <c r="C24" s="30">
        <f t="shared" ref="C24:K24" si="3">C8+C12+C16+C20</f>
        <v>4520697.442050498</v>
      </c>
      <c r="D24" s="30">
        <f t="shared" si="3"/>
        <v>172958.01762684921</v>
      </c>
      <c r="E24" s="30">
        <f t="shared" si="3"/>
        <v>242825.42853370073</v>
      </c>
      <c r="F24" s="30">
        <f t="shared" si="3"/>
        <v>66844.594245969114</v>
      </c>
      <c r="G24" s="30">
        <f t="shared" si="3"/>
        <v>33402.349823893484</v>
      </c>
      <c r="H24" s="30">
        <f t="shared" si="3"/>
        <v>215400.2360938848</v>
      </c>
      <c r="I24" s="30">
        <f t="shared" si="3"/>
        <v>110406.84608945662</v>
      </c>
      <c r="J24" s="30">
        <f t="shared" si="3"/>
        <v>33981.961606670156</v>
      </c>
      <c r="K24" s="30">
        <f t="shared" si="3"/>
        <v>5396516.8760709222</v>
      </c>
    </row>
    <row r="25" spans="1:11" customFormat="1" x14ac:dyDescent="0.25">
      <c r="E25" s="5"/>
      <c r="K25" s="5"/>
    </row>
    <row r="26" spans="1:11" customFormat="1" x14ac:dyDescent="0.25">
      <c r="E26" s="5"/>
      <c r="K26" s="5"/>
    </row>
    <row r="27" spans="1:11" customFormat="1" x14ac:dyDescent="0.25">
      <c r="E27" s="5"/>
      <c r="K27" s="5"/>
    </row>
    <row r="28" spans="1:11" customFormat="1" x14ac:dyDescent="0.25">
      <c r="E28" s="5"/>
      <c r="K28" s="5"/>
    </row>
    <row r="29" spans="1:11" customFormat="1" x14ac:dyDescent="0.25">
      <c r="E29" s="5"/>
      <c r="K29" s="5"/>
    </row>
    <row r="30" spans="1:11" customFormat="1" x14ac:dyDescent="0.25">
      <c r="E30" s="5"/>
      <c r="K30" s="5"/>
    </row>
    <row r="31" spans="1:11" customFormat="1" x14ac:dyDescent="0.25">
      <c r="E31" s="5"/>
      <c r="K31" s="5"/>
    </row>
  </sheetData>
  <mergeCells count="1">
    <mergeCell ref="A2:K3"/>
  </mergeCells>
  <pageMargins left="0.7" right="0.7" top="0.75" bottom="0.75" header="0.3" footer="0.3"/>
  <pageSetup paperSize="9" scale="68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EDE08-8ADD-4F47-82B0-FF91A923DFEA}">
  <sheetPr>
    <pageSetUpPr fitToPage="1"/>
  </sheetPr>
  <dimension ref="A1:K51"/>
  <sheetViews>
    <sheetView tabSelected="1" zoomScale="90" zoomScaleNormal="90" workbookViewId="0">
      <pane xSplit="2" ySplit="4" topLeftCell="C32" activePane="bottomRight" state="frozen"/>
      <selection pane="topRight" activeCell="C1" sqref="C1"/>
      <selection pane="bottomLeft" activeCell="A6" sqref="A6"/>
      <selection pane="bottomRight" activeCell="A50" sqref="A50:XFD50"/>
    </sheetView>
  </sheetViews>
  <sheetFormatPr defaultColWidth="9.140625" defaultRowHeight="15" x14ac:dyDescent="0.25"/>
  <cols>
    <col min="1" max="1" width="14.5703125" style="2" customWidth="1"/>
    <col min="2" max="2" width="42.140625" style="2" customWidth="1"/>
    <col min="3" max="4" width="19.7109375" style="4" customWidth="1"/>
    <col min="5" max="5" width="19.7109375" style="2" customWidth="1"/>
    <col min="6" max="10" width="19.7109375" style="4" customWidth="1"/>
    <col min="11" max="11" width="19.7109375" style="2" customWidth="1"/>
    <col min="12" max="12" width="14.5703125" style="2" customWidth="1"/>
    <col min="13" max="18" width="9.28515625" style="2" bestFit="1" customWidth="1"/>
    <col min="19" max="19" width="10" style="2" bestFit="1" customWidth="1"/>
    <col min="20" max="16384" width="9.140625" style="2"/>
  </cols>
  <sheetData>
    <row r="1" spans="1:11" ht="21" customHeight="1" x14ac:dyDescent="0.25">
      <c r="A1" s="51" t="s">
        <v>25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1" ht="22.5" customHeight="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</row>
    <row r="4" spans="1:11" ht="15.75" x14ac:dyDescent="0.25">
      <c r="A4" s="36"/>
      <c r="B4" s="36"/>
      <c r="C4" s="33" t="s">
        <v>1</v>
      </c>
      <c r="D4" s="33" t="s">
        <v>2</v>
      </c>
      <c r="E4" s="35" t="s">
        <v>5</v>
      </c>
      <c r="F4" s="33" t="s">
        <v>4</v>
      </c>
      <c r="G4" s="33" t="s">
        <v>6</v>
      </c>
      <c r="H4" s="33" t="s">
        <v>3</v>
      </c>
      <c r="I4" s="33" t="s">
        <v>8</v>
      </c>
      <c r="J4" s="33" t="s">
        <v>7</v>
      </c>
      <c r="K4" s="37" t="s">
        <v>0</v>
      </c>
    </row>
    <row r="5" spans="1:11" ht="15.75" x14ac:dyDescent="0.25">
      <c r="A5" s="10" t="s">
        <v>17</v>
      </c>
      <c r="B5" s="15" t="s">
        <v>12</v>
      </c>
      <c r="C5" s="41">
        <v>-1460585.03</v>
      </c>
      <c r="D5" s="41">
        <v>-350.79802999998037</v>
      </c>
      <c r="E5" s="41">
        <v>0</v>
      </c>
      <c r="F5" s="41">
        <v>0</v>
      </c>
      <c r="G5" s="41">
        <v>0</v>
      </c>
      <c r="H5" s="41">
        <v>0</v>
      </c>
      <c r="I5" s="41">
        <v>7117.8785100930245</v>
      </c>
      <c r="J5" s="41">
        <v>-100.75392000000382</v>
      </c>
      <c r="K5" s="38">
        <f>SUM(C5:J5)</f>
        <v>-1453918.7034399069</v>
      </c>
    </row>
    <row r="6" spans="1:11" ht="31.5" x14ac:dyDescent="0.25">
      <c r="A6" s="10"/>
      <c r="B6" s="15" t="s">
        <v>13</v>
      </c>
      <c r="C6" s="41">
        <v>5269.129336</v>
      </c>
      <c r="D6" s="41">
        <v>2176.8069999999998</v>
      </c>
      <c r="E6" s="41">
        <v>45.445247999999999</v>
      </c>
      <c r="F6" s="41">
        <v>44.57</v>
      </c>
      <c r="G6" s="41">
        <v>132.3168</v>
      </c>
      <c r="H6" s="41">
        <v>2714.25</v>
      </c>
      <c r="I6" s="41">
        <v>278.25</v>
      </c>
      <c r="J6" s="41">
        <v>536.89599999999996</v>
      </c>
      <c r="K6" s="38">
        <f t="shared" ref="K6:K7" si="0">SUM(C6:J6)</f>
        <v>11197.664384</v>
      </c>
    </row>
    <row r="7" spans="1:11" s="6" customFormat="1" ht="31.5" x14ac:dyDescent="0.25">
      <c r="A7" s="10"/>
      <c r="B7" s="15" t="s">
        <v>15</v>
      </c>
      <c r="C7" s="42">
        <v>842018.2430076173</v>
      </c>
      <c r="D7" s="41">
        <v>45184.662335568646</v>
      </c>
      <c r="E7" s="41">
        <v>42985.195199043177</v>
      </c>
      <c r="F7" s="41">
        <v>9634.9421965660531</v>
      </c>
      <c r="G7" s="41">
        <v>4190.0646819550993</v>
      </c>
      <c r="H7" s="41">
        <v>37132.420644611011</v>
      </c>
      <c r="I7" s="41">
        <v>15862.004095758824</v>
      </c>
      <c r="J7" s="41">
        <v>6796.8686804258386</v>
      </c>
      <c r="K7" s="38">
        <f t="shared" si="0"/>
        <v>1003804.4008415459</v>
      </c>
    </row>
    <row r="8" spans="1:11" s="6" customFormat="1" ht="15.75" x14ac:dyDescent="0.25">
      <c r="A8" s="17"/>
      <c r="B8" s="18"/>
      <c r="C8" s="43"/>
      <c r="D8" s="44"/>
      <c r="E8" s="44"/>
      <c r="F8" s="44"/>
      <c r="G8" s="44"/>
      <c r="H8" s="44"/>
      <c r="I8" s="44"/>
      <c r="J8" s="44"/>
      <c r="K8" s="39"/>
    </row>
    <row r="9" spans="1:11" ht="15.75" x14ac:dyDescent="0.25">
      <c r="A9" s="10" t="s">
        <v>18</v>
      </c>
      <c r="B9" s="15" t="s">
        <v>12</v>
      </c>
      <c r="C9" s="45">
        <v>-2168909.5839999998</v>
      </c>
      <c r="D9" s="41">
        <v>32.536609999965975</v>
      </c>
      <c r="E9" s="41">
        <v>0</v>
      </c>
      <c r="F9" s="41">
        <v>0</v>
      </c>
      <c r="G9" s="41">
        <v>0</v>
      </c>
      <c r="H9" s="41">
        <v>0</v>
      </c>
      <c r="I9" s="41">
        <v>7776.6142535046029</v>
      </c>
      <c r="J9" s="41">
        <v>-12.973240000003853</v>
      </c>
      <c r="K9" s="38">
        <f>SUM(C9:J9)</f>
        <v>-2161113.4063764955</v>
      </c>
    </row>
    <row r="10" spans="1:11" ht="31.5" x14ac:dyDescent="0.25">
      <c r="A10" s="10"/>
      <c r="B10" s="15" t="s">
        <v>13</v>
      </c>
      <c r="C10" s="41">
        <v>3950.76</v>
      </c>
      <c r="D10" s="41">
        <v>2156.2800000000002</v>
      </c>
      <c r="E10" s="41">
        <v>31.842564799999998</v>
      </c>
      <c r="F10" s="41">
        <v>38.980000000000004</v>
      </c>
      <c r="G10" s="41">
        <v>124.0698</v>
      </c>
      <c r="H10" s="41">
        <v>2703.25</v>
      </c>
      <c r="I10" s="41">
        <v>272.08986982195006</v>
      </c>
      <c r="J10" s="41">
        <v>530.50799999999992</v>
      </c>
      <c r="K10" s="38">
        <f t="shared" ref="K10:K11" si="1">SUM(C10:J10)</f>
        <v>9807.7802346219505</v>
      </c>
    </row>
    <row r="11" spans="1:11" s="6" customFormat="1" ht="31.5" x14ac:dyDescent="0.25">
      <c r="A11" s="10"/>
      <c r="B11" s="15" t="s">
        <v>15</v>
      </c>
      <c r="C11" s="41">
        <v>455527.58514662081</v>
      </c>
      <c r="D11" s="41">
        <v>43590.543717914174</v>
      </c>
      <c r="E11" s="41">
        <v>34181.925476079043</v>
      </c>
      <c r="F11" s="41">
        <v>7704.8178267925541</v>
      </c>
      <c r="G11" s="41">
        <v>5590.7359312573617</v>
      </c>
      <c r="H11" s="41">
        <v>34085.015451563704</v>
      </c>
      <c r="I11" s="41">
        <v>15539.820684373992</v>
      </c>
      <c r="J11" s="41">
        <v>6298.8756208671639</v>
      </c>
      <c r="K11" s="38">
        <f t="shared" si="1"/>
        <v>602519.31985546881</v>
      </c>
    </row>
    <row r="12" spans="1:11" s="6" customFormat="1" ht="15.75" x14ac:dyDescent="0.25">
      <c r="A12" s="17"/>
      <c r="B12" s="18"/>
      <c r="C12" s="44"/>
      <c r="D12" s="44"/>
      <c r="E12" s="44"/>
      <c r="F12" s="44"/>
      <c r="G12" s="44"/>
      <c r="H12" s="44"/>
      <c r="I12" s="44"/>
      <c r="J12" s="44"/>
      <c r="K12" s="39"/>
    </row>
    <row r="13" spans="1:11" ht="15.75" x14ac:dyDescent="0.25">
      <c r="A13" s="10" t="s">
        <v>19</v>
      </c>
      <c r="B13" s="27" t="s">
        <v>12</v>
      </c>
      <c r="C13" s="41">
        <v>-107444.63999999998</v>
      </c>
      <c r="D13" s="41">
        <v>-764.54076000003101</v>
      </c>
      <c r="E13" s="41">
        <v>0</v>
      </c>
      <c r="F13" s="41">
        <v>0</v>
      </c>
      <c r="G13" s="41">
        <v>0</v>
      </c>
      <c r="H13" s="41">
        <v>0</v>
      </c>
      <c r="I13" s="41">
        <v>506.98684520000256</v>
      </c>
      <c r="J13" s="41">
        <v>0</v>
      </c>
      <c r="K13" s="38">
        <f>SUM(C13:J13)</f>
        <v>-107702.19391480001</v>
      </c>
    </row>
    <row r="14" spans="1:11" ht="31.5" x14ac:dyDescent="0.25">
      <c r="A14" s="10"/>
      <c r="B14" s="27" t="s">
        <v>13</v>
      </c>
      <c r="C14" s="41">
        <v>5330</v>
      </c>
      <c r="D14" s="41">
        <v>2063.4300000000003</v>
      </c>
      <c r="E14" s="41">
        <v>12.36</v>
      </c>
      <c r="F14" s="41">
        <v>44.92</v>
      </c>
      <c r="G14" s="41">
        <v>155.38983500000001</v>
      </c>
      <c r="H14" s="41">
        <v>2986.1531</v>
      </c>
      <c r="I14" s="41">
        <v>293.66999999999996</v>
      </c>
      <c r="J14" s="41">
        <v>476.01599999999996</v>
      </c>
      <c r="K14" s="38">
        <f t="shared" ref="K14:K15" si="2">SUM(C14:J14)</f>
        <v>11361.938935</v>
      </c>
    </row>
    <row r="15" spans="1:11" s="6" customFormat="1" ht="31.5" x14ac:dyDescent="0.25">
      <c r="A15" s="10"/>
      <c r="B15" s="27" t="s">
        <v>15</v>
      </c>
      <c r="C15" s="41">
        <v>1053225.3999620592</v>
      </c>
      <c r="D15" s="41">
        <v>37277.96288389057</v>
      </c>
      <c r="E15" s="41">
        <v>30720.809410002406</v>
      </c>
      <c r="F15" s="41">
        <v>21777.571687290601</v>
      </c>
      <c r="G15" s="41">
        <v>6278.5242170168494</v>
      </c>
      <c r="H15" s="41">
        <v>32993.99404998259</v>
      </c>
      <c r="I15" s="41">
        <v>16866.133033804472</v>
      </c>
      <c r="J15" s="41">
        <v>6522.071427291984</v>
      </c>
      <c r="K15" s="38">
        <f t="shared" si="2"/>
        <v>1205662.4666713385</v>
      </c>
    </row>
    <row r="16" spans="1:11" s="6" customFormat="1" ht="15.75" x14ac:dyDescent="0.25">
      <c r="A16" s="17"/>
      <c r="B16" s="18"/>
      <c r="C16" s="44"/>
      <c r="D16" s="44"/>
      <c r="E16" s="44"/>
      <c r="F16" s="44"/>
      <c r="G16" s="44"/>
      <c r="H16" s="44"/>
      <c r="I16" s="44"/>
      <c r="J16" s="44"/>
      <c r="K16" s="39"/>
    </row>
    <row r="17" spans="1:11" ht="15.75" x14ac:dyDescent="0.25">
      <c r="A17" s="10" t="s">
        <v>20</v>
      </c>
      <c r="B17" s="27" t="s">
        <v>12</v>
      </c>
      <c r="C17" s="41">
        <v>-1065605.5350800003</v>
      </c>
      <c r="D17" s="41">
        <v>-22502.611164999995</v>
      </c>
      <c r="E17" s="41">
        <v>-12353.105402138983</v>
      </c>
      <c r="F17" s="41">
        <v>-24.518736000002825</v>
      </c>
      <c r="G17" s="41">
        <v>0</v>
      </c>
      <c r="H17" s="41">
        <v>0</v>
      </c>
      <c r="I17" s="41">
        <v>5636.1160800646821</v>
      </c>
      <c r="J17" s="41">
        <v>0</v>
      </c>
      <c r="K17" s="38">
        <f>SUM(C17:J17)</f>
        <v>-1094849.6543030743</v>
      </c>
    </row>
    <row r="18" spans="1:11" ht="31.5" x14ac:dyDescent="0.25">
      <c r="A18" s="10"/>
      <c r="B18" s="27" t="s">
        <v>13</v>
      </c>
      <c r="C18" s="41">
        <v>9173.9200000000019</v>
      </c>
      <c r="D18" s="41">
        <v>2214.6764049999997</v>
      </c>
      <c r="E18" s="41">
        <v>372.12320499999998</v>
      </c>
      <c r="F18" s="41">
        <v>106.45896500000001</v>
      </c>
      <c r="G18" s="41">
        <v>205.22613000000001</v>
      </c>
      <c r="H18" s="41">
        <v>2549.2719999999999</v>
      </c>
      <c r="I18" s="41">
        <v>611.70900000000006</v>
      </c>
      <c r="J18" s="41">
        <v>529.07399999999996</v>
      </c>
      <c r="K18" s="38">
        <f t="shared" ref="K18:K19" si="3">SUM(C18:J18)</f>
        <v>15762.459705000003</v>
      </c>
    </row>
    <row r="19" spans="1:11" s="6" customFormat="1" ht="31.5" x14ac:dyDescent="0.25">
      <c r="A19" s="10"/>
      <c r="B19" s="27" t="s">
        <v>15</v>
      </c>
      <c r="C19" s="45">
        <v>596078.88443252095</v>
      </c>
      <c r="D19" s="41">
        <v>37992.140561069216</v>
      </c>
      <c r="E19" s="41">
        <v>61213.934462406891</v>
      </c>
      <c r="F19" s="41">
        <v>23552.665943181666</v>
      </c>
      <c r="G19" s="41">
        <v>-281.7007303006522</v>
      </c>
      <c r="H19" s="41">
        <v>60725.148501802942</v>
      </c>
      <c r="I19" s="41">
        <v>26278.491454074559</v>
      </c>
      <c r="J19" s="41">
        <v>6977.240501729123</v>
      </c>
      <c r="K19" s="38">
        <f t="shared" si="3"/>
        <v>812536.80512648472</v>
      </c>
    </row>
    <row r="20" spans="1:11" s="6" customFormat="1" ht="15.75" x14ac:dyDescent="0.25">
      <c r="A20" s="17"/>
      <c r="B20" s="18"/>
      <c r="C20" s="44"/>
      <c r="D20" s="44"/>
      <c r="E20" s="44"/>
      <c r="F20" s="44"/>
      <c r="G20" s="44"/>
      <c r="H20" s="44"/>
      <c r="I20" s="44"/>
      <c r="J20" s="44"/>
      <c r="K20" s="39"/>
    </row>
    <row r="21" spans="1:11" ht="15.75" x14ac:dyDescent="0.25">
      <c r="A21" s="10" t="s">
        <v>21</v>
      </c>
      <c r="B21" s="27" t="s">
        <v>12</v>
      </c>
      <c r="C21" s="41">
        <v>-3048874.4388099997</v>
      </c>
      <c r="D21" s="41">
        <v>-59809.669250000006</v>
      </c>
      <c r="E21" s="41">
        <v>-15056.843362000025</v>
      </c>
      <c r="F21" s="41">
        <v>0</v>
      </c>
      <c r="G21" s="41">
        <v>0</v>
      </c>
      <c r="H21" s="41">
        <v>0</v>
      </c>
      <c r="I21" s="41">
        <v>0</v>
      </c>
      <c r="J21" s="41">
        <v>0</v>
      </c>
      <c r="K21" s="38">
        <f t="shared" ref="K21:K23" si="4">SUM(C21:J21)</f>
        <v>-3123740.9514219994</v>
      </c>
    </row>
    <row r="22" spans="1:11" ht="31.5" x14ac:dyDescent="0.25">
      <c r="A22" s="10"/>
      <c r="B22" s="27" t="s">
        <v>13</v>
      </c>
      <c r="C22" s="41">
        <v>3752.27</v>
      </c>
      <c r="D22" s="41">
        <v>2446.8199999999997</v>
      </c>
      <c r="E22" s="41">
        <v>15.804</v>
      </c>
      <c r="F22" s="41">
        <v>68.149799999999999</v>
      </c>
      <c r="G22" s="41">
        <v>126.79754</v>
      </c>
      <c r="H22" s="41">
        <v>2491.94</v>
      </c>
      <c r="I22" s="41">
        <v>298.34069999999991</v>
      </c>
      <c r="J22" s="41">
        <v>516.40199999999993</v>
      </c>
      <c r="K22" s="38">
        <f t="shared" si="4"/>
        <v>9716.5240400000002</v>
      </c>
    </row>
    <row r="23" spans="1:11" s="6" customFormat="1" ht="31.5" x14ac:dyDescent="0.25">
      <c r="A23" s="10"/>
      <c r="B23" s="27" t="s">
        <v>15</v>
      </c>
      <c r="C23" s="45">
        <v>544473.2996081243</v>
      </c>
      <c r="D23" s="41">
        <v>-9455.9641381191541</v>
      </c>
      <c r="E23" s="41">
        <v>57460.847889520999</v>
      </c>
      <c r="F23" s="41">
        <v>26390.813841143052</v>
      </c>
      <c r="G23" s="41">
        <v>-9368.8470958057769</v>
      </c>
      <c r="H23" s="41">
        <v>64403.439759323606</v>
      </c>
      <c r="I23" s="41">
        <v>35054.820598674538</v>
      </c>
      <c r="J23" s="41">
        <v>5528.2978701410575</v>
      </c>
      <c r="K23" s="38">
        <f t="shared" si="4"/>
        <v>714486.70833300275</v>
      </c>
    </row>
    <row r="24" spans="1:11" s="6" customFormat="1" ht="15.75" x14ac:dyDescent="0.25">
      <c r="A24" s="17"/>
      <c r="B24" s="18"/>
      <c r="C24" s="44"/>
      <c r="D24" s="44"/>
      <c r="E24" s="44"/>
      <c r="F24" s="44"/>
      <c r="G24" s="44"/>
      <c r="H24" s="44"/>
      <c r="I24" s="44"/>
      <c r="J24" s="44"/>
      <c r="K24" s="39"/>
    </row>
    <row r="25" spans="1:11" ht="15.75" x14ac:dyDescent="0.25">
      <c r="A25" s="10" t="s">
        <v>22</v>
      </c>
      <c r="B25" s="27" t="s">
        <v>12</v>
      </c>
      <c r="C25" s="41">
        <v>-3330427.2086899998</v>
      </c>
      <c r="D25" s="41">
        <v>-46573.655730000035</v>
      </c>
      <c r="E25" s="41">
        <v>0</v>
      </c>
      <c r="F25" s="41">
        <v>0</v>
      </c>
      <c r="G25" s="41">
        <v>0</v>
      </c>
      <c r="H25" s="41">
        <v>-14.944729300034004</v>
      </c>
      <c r="I25" s="41">
        <v>1400.6467061018159</v>
      </c>
      <c r="J25" s="41">
        <v>0</v>
      </c>
      <c r="K25" s="38">
        <f t="shared" ref="K25:K27" si="5">SUM(C25:J25)</f>
        <v>-3375615.1624431983</v>
      </c>
    </row>
    <row r="26" spans="1:11" ht="31.5" x14ac:dyDescent="0.25">
      <c r="A26" s="10"/>
      <c r="B26" s="27" t="s">
        <v>13</v>
      </c>
      <c r="C26" s="41">
        <v>3282</v>
      </c>
      <c r="D26" s="48">
        <v>2009.297</v>
      </c>
      <c r="E26" s="41">
        <v>111.43452299999998</v>
      </c>
      <c r="F26" s="41">
        <v>60.686199999999999</v>
      </c>
      <c r="G26" s="48">
        <v>119.05688000000001</v>
      </c>
      <c r="H26" s="41">
        <v>3174.25</v>
      </c>
      <c r="I26" s="41">
        <v>248.56819999999999</v>
      </c>
      <c r="J26" s="41">
        <v>536.37199999999996</v>
      </c>
      <c r="K26" s="38">
        <f t="shared" si="5"/>
        <v>9541.6648029999997</v>
      </c>
    </row>
    <row r="27" spans="1:11" s="6" customFormat="1" ht="31.5" x14ac:dyDescent="0.25">
      <c r="A27" s="10"/>
      <c r="B27" s="27" t="s">
        <v>15</v>
      </c>
      <c r="C27" s="45">
        <v>361546.8001940769</v>
      </c>
      <c r="D27" s="41">
        <v>-41424.581332222573</v>
      </c>
      <c r="E27" s="41">
        <v>47976.820970230277</v>
      </c>
      <c r="F27" s="41">
        <v>18861.56131694806</v>
      </c>
      <c r="G27" s="41">
        <v>-2962.0408985688568</v>
      </c>
      <c r="H27" s="41">
        <v>31191.51208098383</v>
      </c>
      <c r="I27" s="41">
        <v>21869.995191522601</v>
      </c>
      <c r="J27" s="41">
        <v>5022.6354216794643</v>
      </c>
      <c r="K27" s="38">
        <f t="shared" si="5"/>
        <v>442082.70294464967</v>
      </c>
    </row>
    <row r="28" spans="1:11" s="6" customFormat="1" ht="15.75" x14ac:dyDescent="0.25">
      <c r="A28" s="17"/>
      <c r="B28" s="18"/>
      <c r="C28" s="46"/>
      <c r="D28" s="44"/>
      <c r="E28" s="44"/>
      <c r="F28" s="44"/>
      <c r="G28" s="44"/>
      <c r="H28" s="44"/>
      <c r="I28" s="44"/>
      <c r="J28" s="44"/>
      <c r="K28" s="39"/>
    </row>
    <row r="29" spans="1:11" ht="15.75" x14ac:dyDescent="0.25">
      <c r="A29" s="10" t="s">
        <v>23</v>
      </c>
      <c r="B29" s="27" t="s">
        <v>12</v>
      </c>
      <c r="C29" s="41">
        <v>51237.143139998072</v>
      </c>
      <c r="D29" s="41">
        <v>-38926.193190000042</v>
      </c>
      <c r="E29" s="41">
        <v>0</v>
      </c>
      <c r="F29" s="41">
        <v>-58.892752000001366</v>
      </c>
      <c r="G29" s="41">
        <v>0</v>
      </c>
      <c r="H29" s="41">
        <v>-1341.6248700000169</v>
      </c>
      <c r="I29" s="41">
        <v>0</v>
      </c>
      <c r="J29" s="41">
        <v>-19.220000000002255</v>
      </c>
      <c r="K29" s="38">
        <f t="shared" ref="K29:K31" si="6">SUM(C29:J29)</f>
        <v>10891.21232799801</v>
      </c>
    </row>
    <row r="30" spans="1:11" ht="31.5" x14ac:dyDescent="0.25">
      <c r="A30" s="10"/>
      <c r="B30" s="27" t="s">
        <v>13</v>
      </c>
      <c r="C30" s="41">
        <v>22422.690000000002</v>
      </c>
      <c r="D30" s="41">
        <v>1969.2820000000002</v>
      </c>
      <c r="E30" s="41">
        <v>89.968999999999994</v>
      </c>
      <c r="F30" s="41">
        <v>51.363500000000002</v>
      </c>
      <c r="G30" s="41">
        <v>127.79996850000001</v>
      </c>
      <c r="H30" s="41">
        <v>2851.5</v>
      </c>
      <c r="I30" s="41">
        <v>246.55140000000003</v>
      </c>
      <c r="J30" s="41">
        <v>535.84400000000005</v>
      </c>
      <c r="K30" s="38">
        <f t="shared" si="6"/>
        <v>28294.999868500003</v>
      </c>
    </row>
    <row r="31" spans="1:11" s="6" customFormat="1" ht="31.5" x14ac:dyDescent="0.25">
      <c r="A31" s="10"/>
      <c r="B31" s="27" t="s">
        <v>15</v>
      </c>
      <c r="C31" s="45">
        <v>617309.98803645268</v>
      </c>
      <c r="D31" s="41">
        <v>-11082.045487136293</v>
      </c>
      <c r="E31" s="41">
        <v>36700.162564964303</v>
      </c>
      <c r="F31" s="41">
        <v>32264.450349772622</v>
      </c>
      <c r="G31" s="41">
        <v>3908.8384414554139</v>
      </c>
      <c r="H31" s="41">
        <v>49939.638388485451</v>
      </c>
      <c r="I31" s="41">
        <v>21727.185074729692</v>
      </c>
      <c r="J31" s="41">
        <v>7080.7621799652015</v>
      </c>
      <c r="K31" s="38">
        <f t="shared" si="6"/>
        <v>757848.97954868886</v>
      </c>
    </row>
    <row r="32" spans="1:11" s="6" customFormat="1" ht="15.75" x14ac:dyDescent="0.25">
      <c r="A32" s="17"/>
      <c r="B32" s="18"/>
      <c r="C32" s="46"/>
      <c r="D32" s="44"/>
      <c r="E32" s="44"/>
      <c r="F32" s="44"/>
      <c r="G32" s="44"/>
      <c r="H32" s="44"/>
      <c r="I32" s="44"/>
      <c r="J32" s="44"/>
      <c r="K32" s="39"/>
    </row>
    <row r="33" spans="1:11" ht="15.75" x14ac:dyDescent="0.25">
      <c r="A33" s="10" t="s">
        <v>24</v>
      </c>
      <c r="B33" s="27" t="s">
        <v>12</v>
      </c>
      <c r="C33" s="41">
        <v>34586.525380000203</v>
      </c>
      <c r="D33" s="41">
        <v>-35977.03111999992</v>
      </c>
      <c r="E33" s="41">
        <v>0</v>
      </c>
      <c r="F33" s="41">
        <v>-5.7195999999999998</v>
      </c>
      <c r="G33" s="41">
        <v>0</v>
      </c>
      <c r="H33" s="41">
        <v>0</v>
      </c>
      <c r="I33" s="41">
        <v>0</v>
      </c>
      <c r="J33" s="41">
        <v>-19.277999999997775</v>
      </c>
      <c r="K33" s="38">
        <f t="shared" ref="K33:K35" si="7">SUM(C33:J33)</f>
        <v>-1415.5033399997144</v>
      </c>
    </row>
    <row r="34" spans="1:11" ht="31.5" x14ac:dyDescent="0.25">
      <c r="A34" s="10"/>
      <c r="B34" s="27" t="s">
        <v>13</v>
      </c>
      <c r="C34" s="41">
        <v>4503.22</v>
      </c>
      <c r="D34" s="41">
        <v>6369.1940000000004</v>
      </c>
      <c r="E34" s="41">
        <v>55.46</v>
      </c>
      <c r="F34" s="41">
        <v>67.740099999999998</v>
      </c>
      <c r="G34" s="48">
        <v>95.549967999999993</v>
      </c>
      <c r="H34" s="41">
        <v>2433.75</v>
      </c>
      <c r="I34" s="41">
        <v>186.39600000000002</v>
      </c>
      <c r="J34" s="41">
        <v>483.76800000000003</v>
      </c>
      <c r="K34" s="38">
        <f t="shared" si="7"/>
        <v>14195.078068000001</v>
      </c>
    </row>
    <row r="35" spans="1:11" s="6" customFormat="1" ht="31.5" x14ac:dyDescent="0.25">
      <c r="A35" s="10"/>
      <c r="B35" s="27" t="s">
        <v>15</v>
      </c>
      <c r="C35" s="45">
        <v>677183.69852762204</v>
      </c>
      <c r="D35" s="41">
        <v>-8501.7916328540741</v>
      </c>
      <c r="E35" s="41">
        <v>40350.306803832937</v>
      </c>
      <c r="F35" s="41">
        <v>29034.953314294722</v>
      </c>
      <c r="G35" s="41">
        <v>4466.5154910139518</v>
      </c>
      <c r="H35" s="41">
        <v>48118.000354822929</v>
      </c>
      <c r="I35" s="41">
        <v>23524.833231173321</v>
      </c>
      <c r="J35" s="41">
        <v>6460.3597806249109</v>
      </c>
      <c r="K35" s="38">
        <f t="shared" si="7"/>
        <v>820636.87587053073</v>
      </c>
    </row>
    <row r="36" spans="1:11" s="6" customFormat="1" ht="15.75" x14ac:dyDescent="0.25">
      <c r="A36" s="17"/>
      <c r="B36" s="18"/>
      <c r="C36" s="46"/>
      <c r="D36" s="44"/>
      <c r="E36" s="44"/>
      <c r="F36" s="44"/>
      <c r="G36" s="44"/>
      <c r="H36" s="44"/>
      <c r="I36" s="44"/>
      <c r="J36" s="44"/>
      <c r="K36" s="39"/>
    </row>
    <row r="37" spans="1:11" s="5" customFormat="1" ht="15.75" x14ac:dyDescent="0.25">
      <c r="A37" s="28" t="s">
        <v>0</v>
      </c>
      <c r="B37" s="32" t="s">
        <v>12</v>
      </c>
      <c r="C37" s="47">
        <f>SUM(C5,C9,C13,C17,C21,C25,C29,C33)</f>
        <v>-11096022.768060001</v>
      </c>
      <c r="D37" s="47">
        <f t="shared" ref="D37:K37" si="8">SUM(D5,D9,D13,D17,D21,D25,D29,D33)</f>
        <v>-204871.96263500003</v>
      </c>
      <c r="E37" s="47">
        <f t="shared" si="8"/>
        <v>-27409.948764139008</v>
      </c>
      <c r="F37" s="47">
        <f t="shared" si="8"/>
        <v>-89.131088000004198</v>
      </c>
      <c r="G37" s="47">
        <f t="shared" si="8"/>
        <v>0</v>
      </c>
      <c r="H37" s="47">
        <f t="shared" si="8"/>
        <v>-1356.5695993000509</v>
      </c>
      <c r="I37" s="47">
        <f t="shared" si="8"/>
        <v>22438.242394964127</v>
      </c>
      <c r="J37" s="47">
        <f t="shared" si="8"/>
        <v>-152.22516000000769</v>
      </c>
      <c r="K37" s="40">
        <f t="shared" si="8"/>
        <v>-11307464.362911476</v>
      </c>
    </row>
    <row r="38" spans="1:11" s="5" customFormat="1" ht="31.5" x14ac:dyDescent="0.25">
      <c r="A38" s="31"/>
      <c r="B38" s="32" t="s">
        <v>13</v>
      </c>
      <c r="C38" s="47">
        <f>SUM(C6,C10,C14,C18,C22,C26,C30,C34)</f>
        <v>57683.989336000006</v>
      </c>
      <c r="D38" s="49">
        <f t="shared" ref="D38:K38" si="9">SUM(D6,D10,D14,D18,D22,D26,D30,D34)</f>
        <v>21405.786404999999</v>
      </c>
      <c r="E38" s="47">
        <f t="shared" si="9"/>
        <v>734.43854080000006</v>
      </c>
      <c r="F38" s="47">
        <f t="shared" si="9"/>
        <v>482.86856499999999</v>
      </c>
      <c r="G38" s="49">
        <f t="shared" si="9"/>
        <v>1086.2069214999999</v>
      </c>
      <c r="H38" s="47">
        <f t="shared" si="9"/>
        <v>21904.365100000003</v>
      </c>
      <c r="I38" s="47">
        <f t="shared" si="9"/>
        <v>2435.5751698219501</v>
      </c>
      <c r="J38" s="47">
        <f t="shared" si="9"/>
        <v>4144.88</v>
      </c>
      <c r="K38" s="40">
        <f t="shared" si="9"/>
        <v>109878.11003812194</v>
      </c>
    </row>
    <row r="39" spans="1:11" s="5" customFormat="1" ht="31.5" x14ac:dyDescent="0.25">
      <c r="A39" s="31"/>
      <c r="B39" s="32" t="s">
        <v>15</v>
      </c>
      <c r="C39" s="47">
        <f>SUM(C7,C11,C15,C19,C23,C27,C31,C35)</f>
        <v>5147363.8989150934</v>
      </c>
      <c r="D39" s="47">
        <f t="shared" ref="D39:K39" si="10">SUM(D7,D11,D15,D19,D23,D27,D31,D35)</f>
        <v>93580.926908110501</v>
      </c>
      <c r="E39" s="47">
        <f t="shared" si="10"/>
        <v>351590.00277608004</v>
      </c>
      <c r="F39" s="47">
        <f t="shared" si="10"/>
        <v>169221.77647598932</v>
      </c>
      <c r="G39" s="47">
        <f t="shared" si="10"/>
        <v>11822.090038023391</v>
      </c>
      <c r="H39" s="47">
        <f t="shared" si="10"/>
        <v>358589.16923157603</v>
      </c>
      <c r="I39" s="47">
        <f t="shared" si="10"/>
        <v>176723.28336411199</v>
      </c>
      <c r="J39" s="47">
        <f t="shared" si="10"/>
        <v>50687.111482724744</v>
      </c>
      <c r="K39" s="40">
        <f t="shared" si="10"/>
        <v>6359578.2591917086</v>
      </c>
    </row>
    <row r="40" spans="1:11" s="5" customFormat="1" x14ac:dyDescent="0.25"/>
    <row r="41" spans="1:11" s="5" customFormat="1" ht="15.75" x14ac:dyDescent="0.25">
      <c r="B41" s="52" t="s">
        <v>26</v>
      </c>
      <c r="C41" s="52"/>
      <c r="D41" s="52"/>
    </row>
    <row r="42" spans="1:11" s="5" customFormat="1" x14ac:dyDescent="0.25">
      <c r="D42" s="53"/>
      <c r="E42" s="54" t="s">
        <v>27</v>
      </c>
      <c r="F42" s="57" t="s">
        <v>28</v>
      </c>
    </row>
    <row r="43" spans="1:11" s="5" customFormat="1" ht="15.75" x14ac:dyDescent="0.25">
      <c r="D43" s="53" t="s">
        <v>1</v>
      </c>
      <c r="E43" s="55">
        <f>C38</f>
        <v>57683.989336000006</v>
      </c>
      <c r="F43" s="58">
        <v>57684</v>
      </c>
    </row>
    <row r="44" spans="1:11" s="5" customFormat="1" ht="15.75" x14ac:dyDescent="0.25">
      <c r="D44" s="53" t="s">
        <v>2</v>
      </c>
      <c r="E44" s="55">
        <f>D38</f>
        <v>21405.786404999999</v>
      </c>
      <c r="F44" s="58">
        <v>21406</v>
      </c>
    </row>
    <row r="45" spans="1:11" s="5" customFormat="1" ht="15.75" x14ac:dyDescent="0.25">
      <c r="D45" s="56" t="s">
        <v>5</v>
      </c>
      <c r="E45" s="56">
        <f>E38</f>
        <v>734.43854080000006</v>
      </c>
      <c r="F45" s="59">
        <v>735</v>
      </c>
    </row>
    <row r="46" spans="1:11" ht="15.75" x14ac:dyDescent="0.25">
      <c r="D46" s="56" t="s">
        <v>4</v>
      </c>
      <c r="E46" s="56">
        <f>F38</f>
        <v>482.86856499999999</v>
      </c>
      <c r="F46" s="59">
        <v>483</v>
      </c>
    </row>
    <row r="47" spans="1:11" ht="15.75" x14ac:dyDescent="0.25">
      <c r="D47" s="56" t="s">
        <v>6</v>
      </c>
      <c r="E47" s="56">
        <f>G38</f>
        <v>1086.2069214999999</v>
      </c>
      <c r="F47" s="59">
        <v>1086</v>
      </c>
    </row>
    <row r="48" spans="1:11" ht="15.75" x14ac:dyDescent="0.25">
      <c r="D48" s="56" t="s">
        <v>3</v>
      </c>
      <c r="E48" s="56">
        <f>H38</f>
        <v>21904.365100000003</v>
      </c>
      <c r="F48" s="59">
        <v>21904</v>
      </c>
    </row>
    <row r="49" spans="4:6" ht="15.75" x14ac:dyDescent="0.25">
      <c r="D49" s="56" t="s">
        <v>8</v>
      </c>
      <c r="E49" s="56">
        <f>I38</f>
        <v>2435.5751698219501</v>
      </c>
      <c r="F49" s="59">
        <v>2436</v>
      </c>
    </row>
    <row r="50" spans="4:6" ht="15.75" x14ac:dyDescent="0.25">
      <c r="D50" s="56" t="s">
        <v>7</v>
      </c>
      <c r="E50" s="56">
        <f>J38</f>
        <v>4144.88</v>
      </c>
      <c r="F50" s="59">
        <v>4145</v>
      </c>
    </row>
    <row r="51" spans="4:6" ht="15.75" x14ac:dyDescent="0.25">
      <c r="D51" s="56"/>
      <c r="E51" s="56">
        <f>SUM(E43:E50)</f>
        <v>109878.11003812194</v>
      </c>
      <c r="F51" s="59">
        <f>SUM(F43:F50)</f>
        <v>109879</v>
      </c>
    </row>
  </sheetData>
  <mergeCells count="2">
    <mergeCell ref="A1:K2"/>
    <mergeCell ref="B41:D41"/>
  </mergeCells>
  <pageMargins left="0.7" right="0.7" top="0.75" bottom="0.75" header="0.3" footer="0.3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Pilsētas_atskaites_apkopojums_I</vt:lpstr>
      <vt:lpstr>Pilsētas_atsk_jūl2021_febr2022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Ilze Pence</dc:creator>
  <cp:lastModifiedBy>Solvita Vaivode</cp:lastModifiedBy>
  <cp:lastPrinted>2022-05-17T12:22:32Z</cp:lastPrinted>
  <dcterms:created xsi:type="dcterms:W3CDTF">2015-06-05T18:17:20Z</dcterms:created>
  <dcterms:modified xsi:type="dcterms:W3CDTF">2022-08-13T19:25:07Z</dcterms:modified>
</cp:coreProperties>
</file>