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latvijaszinatnespadome-my.sharepoint.com/personal/maija_bundule_lzp_gov_lv/Documents/Dati/LZP/Informatīvais ziņojums/"/>
    </mc:Choice>
  </mc:AlternateContent>
  <xr:revisionPtr revIDLastSave="4" documentId="8_{61D0A552-EC09-4F96-91C4-AA69C070EA1B}" xr6:coauthVersionLast="47" xr6:coauthVersionMax="47" xr10:uidLastSave="{64DE7CE1-055C-4815-8F59-F1FADDE451CE}"/>
  <bookViews>
    <workbookView xWindow="-110" yWindow="-110" windowWidth="19420" windowHeight="10300" xr2:uid="{00000000-000D-0000-FFFF-FFFF00000000}"/>
  </bookViews>
  <sheets>
    <sheet name="70.06.00 izpilde" sheetId="6" r:id="rId1"/>
  </sheets>
  <definedNames>
    <definedName name="_xlnm._FilterDatabase" localSheetId="0" hidden="1">'70.06.00 izpilde'!$A$3:$H$56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6" l="1"/>
  <c r="H35" i="6"/>
  <c r="H27" i="6" l="1"/>
  <c r="H26" i="6" l="1"/>
  <c r="H28" i="6" l="1"/>
  <c r="H45" i="6" l="1"/>
  <c r="H23" i="6"/>
  <c r="H48" i="6"/>
  <c r="H49" i="6" l="1"/>
  <c r="H46" i="6"/>
  <c r="H52" i="6"/>
  <c r="H25" i="6" l="1"/>
  <c r="H42" i="6" l="1"/>
  <c r="H20" i="6"/>
  <c r="H40" i="6"/>
  <c r="H57" i="6" l="1"/>
  <c r="H41" i="6"/>
</calcChain>
</file>

<file path=xl/sharedStrings.xml><?xml version="1.0" encoding="utf-8"?>
<sst xmlns="http://schemas.openxmlformats.org/spreadsheetml/2006/main" count="278" uniqueCount="159">
  <si>
    <t>Līguma numurs</t>
  </si>
  <si>
    <t>Finansējuma avots</t>
  </si>
  <si>
    <t>Izpilde</t>
  </si>
  <si>
    <t>Nr.</t>
  </si>
  <si>
    <t>Rīgas Tehniskā universitāte</t>
  </si>
  <si>
    <t>Latvijas Organiskās sintēzes institūts</t>
  </si>
  <si>
    <t>Latvijas Biomedicīnas pētījumu un studiju centrs</t>
  </si>
  <si>
    <t>Latvijas Universitātes Cietvielu fizikas institūts</t>
  </si>
  <si>
    <t>Latvijas Universitāte</t>
  </si>
  <si>
    <t>Elektronikas un datorzinātņu institūts</t>
  </si>
  <si>
    <t>Rīgas Stradiņa universitāte</t>
  </si>
  <si>
    <t>VB dot</t>
  </si>
  <si>
    <t>Fizikālās enerģētikas institūts</t>
  </si>
  <si>
    <t>Latvijas Valsts koksnes ķīmijas institūts</t>
  </si>
  <si>
    <t>ECSEL kopuzņēmums</t>
  </si>
  <si>
    <t>Apvārsnis 2020</t>
  </si>
  <si>
    <t xml:space="preserve">EUROSTARS 2 </t>
  </si>
  <si>
    <t>Latvijas Universitātes Matemātikas un informātikas institūts</t>
  </si>
  <si>
    <t>ES RTD/2017/11</t>
  </si>
  <si>
    <t>Daugavpils Universitāte</t>
  </si>
  <si>
    <t>Liepājas Universitāte</t>
  </si>
  <si>
    <t>ES RTD/2018/29</t>
  </si>
  <si>
    <t>ES RTD/2019/3</t>
  </si>
  <si>
    <t>ES RTD/2019/7</t>
  </si>
  <si>
    <t>ES RTD/2019/8</t>
  </si>
  <si>
    <t>ES RTD/2019/11</t>
  </si>
  <si>
    <t>ES RTD/2019/12</t>
  </si>
  <si>
    <t xml:space="preserve">2023.gads </t>
  </si>
  <si>
    <t>Projekta īstenošanas summa</t>
  </si>
  <si>
    <t>ES RTD/2020/3</t>
  </si>
  <si>
    <t>ES RTD/2020/4</t>
  </si>
  <si>
    <t>ES RTD/2020/6</t>
  </si>
  <si>
    <t>ES RTD/2020/7</t>
  </si>
  <si>
    <t>ES RTD/2020/9</t>
  </si>
  <si>
    <t>ES RTD/2020/12</t>
  </si>
  <si>
    <t>ES RTD/2020/13</t>
  </si>
  <si>
    <t>ES RTD/2020/15</t>
  </si>
  <si>
    <t>ES RTD/2020/17</t>
  </si>
  <si>
    <t>ES RTD/2020/18</t>
  </si>
  <si>
    <t>ES RTD/2020/21</t>
  </si>
  <si>
    <t>ES RTD/2020/22</t>
  </si>
  <si>
    <t>ES RTD/2020/23</t>
  </si>
  <si>
    <t>ES RTD/2020/26</t>
  </si>
  <si>
    <t>ES RTD/2021/2</t>
  </si>
  <si>
    <t>ES RTD/2021/4</t>
  </si>
  <si>
    <t>ES RTD/2021/5</t>
  </si>
  <si>
    <t>ES RTD/2021/6</t>
  </si>
  <si>
    <t>ES RTD/2021/7</t>
  </si>
  <si>
    <t>ES RTD/2021/8</t>
  </si>
  <si>
    <t>ES RTD/2021/11</t>
  </si>
  <si>
    <t>ES RTD/2021/10</t>
  </si>
  <si>
    <t>ES RTD/2021/13</t>
  </si>
  <si>
    <t>ES RTD/2021/18</t>
  </si>
  <si>
    <t>ES RTD/2021/19</t>
  </si>
  <si>
    <t>ES RTD/2021/20</t>
  </si>
  <si>
    <t>ES RTD/2021/14</t>
  </si>
  <si>
    <t>ES RTD/2021/22</t>
  </si>
  <si>
    <t>ES RTD/2021/15</t>
  </si>
  <si>
    <t>Latvijas Mobilais Telefons, SIA</t>
  </si>
  <si>
    <t>ES RTD/2021/3</t>
  </si>
  <si>
    <t>ES RTD/2021/24</t>
  </si>
  <si>
    <t>ES RTD/2022/2</t>
  </si>
  <si>
    <t>ES RTD/2022/1</t>
  </si>
  <si>
    <t>ES RTD/2022/5</t>
  </si>
  <si>
    <t>ES RTD/2022/11</t>
  </si>
  <si>
    <t>ES RTD/2022/10</t>
  </si>
  <si>
    <t>ES RTD/2022/12</t>
  </si>
  <si>
    <t>ES RTD/2022/6</t>
  </si>
  <si>
    <t>EURATOM</t>
  </si>
  <si>
    <t>ES RTD/2022/14</t>
  </si>
  <si>
    <t>ES RTD/2022/9</t>
  </si>
  <si>
    <t>ES RTD/2022/20</t>
  </si>
  <si>
    <t>ES RTD/2022/17</t>
  </si>
  <si>
    <t xml:space="preserve">ERA-NET Cofund BiodivRestore </t>
  </si>
  <si>
    <t xml:space="preserve">ERA-NET Cofund M-era.Net 3 </t>
  </si>
  <si>
    <t>ERA-NET Cofund EnerDigit</t>
  </si>
  <si>
    <t>ERA-NET Cofund QuantERA II</t>
  </si>
  <si>
    <t>ERA-NET Cofund ForestValue</t>
  </si>
  <si>
    <t>ERA-NET Cofund ERA PerMed</t>
  </si>
  <si>
    <t>ERA-NET Cofund M-era.Net 2</t>
  </si>
  <si>
    <t>ERA-NET Cofund ENUAC</t>
  </si>
  <si>
    <t>ERA-NET Cofund EuroNanoMed III</t>
  </si>
  <si>
    <t>ERA-NET Cofund CHIST-ERA IV</t>
  </si>
  <si>
    <t>ERA-NET NEURON Cofund</t>
  </si>
  <si>
    <t>ERA-NET+ ERA.Net RUS Plus</t>
  </si>
  <si>
    <t>ERA-NET Cofund ICRAD</t>
  </si>
  <si>
    <t>ERA-NET Cofund Jpco-fuND 2</t>
  </si>
  <si>
    <t>ERA-NET Cofund FLAG-ERA III</t>
  </si>
  <si>
    <t>ERA-NET Cofund JPI-EC-AMR</t>
  </si>
  <si>
    <t>ERA-NET Cofund QuantERA</t>
  </si>
  <si>
    <t>ERA-NET ERA-GAS, SusAn, ICT-AGRI</t>
  </si>
  <si>
    <t>Latvijas Biozinātņu un tehnoloģiju universitāte (LLU)</t>
  </si>
  <si>
    <t>ES RTD/2023/11</t>
  </si>
  <si>
    <t>Baltijas Starptautiskais Ekonomikas Politikas studiju centrs, biedrība</t>
  </si>
  <si>
    <t>ES RTD/2022/4</t>
  </si>
  <si>
    <t>Iecavnieks&amp;Co, SIA</t>
  </si>
  <si>
    <t>ES RTD/2022/13</t>
  </si>
  <si>
    <t>JLU Technologies, SIA</t>
  </si>
  <si>
    <t>ES RTD/2022/19</t>
  </si>
  <si>
    <t>Eiropas Savienības pētniecības programma</t>
  </si>
  <si>
    <t>Finansējuma saņēmējs</t>
  </si>
  <si>
    <t>Projekta nosaukums, akronīms</t>
  </si>
  <si>
    <t>European Human Biomonitoring Initiative, HBM4EU</t>
  </si>
  <si>
    <t xml:space="preserve">Climate Care Cattle Farming Systems, CCCfarming </t>
  </si>
  <si>
    <t>Modelling Approaches to Guide Intelligent Surveillance for the Sustainable Introduction of Novel Antibiotics, MAGIcIAN</t>
  </si>
  <si>
    <t>Synergistic Stimulation of Adrenergic Receptors for the Treatment of Obesity, SYNSTAR</t>
  </si>
  <si>
    <t>Channel-based biosensors to support a precision agriculture approach for improved bovine mastitis management, Biosens4PrecisionMastitis</t>
  </si>
  <si>
    <t>Promoting safe and extended use of wood products in health buildings through development of antimicrobial surfaces, hygiene concepts, and guidelines, WOODforHEALTH</t>
  </si>
  <si>
    <t>Implementation of activities described in the Roadmap to Fusion during Horizon Europe through a joint programme of the members of the EUROfusion consortium, EUROfusion</t>
  </si>
  <si>
    <t>Affordable and Sustainable Multi-Material Lightweight Design and Manufacturing, MatDeMa</t>
  </si>
  <si>
    <t>Kopā</t>
  </si>
  <si>
    <t>Multi-scale investigation of synaptic dysfunction after stroke,                                         MISST</t>
  </si>
  <si>
    <t>ERA-NET Cofund JPco-fuND 2</t>
  </si>
  <si>
    <t>Artificial Intelligence for Digitizing Industry,                                                            AI4DI</t>
  </si>
  <si>
    <t>Advanced packaging for photonics, optics and electronics for low cost manufacturing in Europe,                                                APPLAUSE</t>
  </si>
  <si>
    <t>Framework of key enabling technologies for safe and autonomous drones’ applications,                                          COMP4DRONES</t>
  </si>
  <si>
    <t>Framework of key enabling technologies for safe and autonomous drones’ applications,                                      COMP4DRONES</t>
  </si>
  <si>
    <t>Quantum Computing Solutions for High-Energy Physics,                                       QuantHEP</t>
  </si>
  <si>
    <t>Framework of key enabling technologies for safe and autonomous drones’ applications,                                       COMP4DRONES</t>
  </si>
  <si>
    <t>Oligomer – Focused Screening and Individualized Therapeutics to target Neurodegenerative Disoders,                                                                      OligoFIT</t>
  </si>
  <si>
    <t>NANOmedicine FOR GLIOblastoma therapy,                                                   NANO4GLIO</t>
  </si>
  <si>
    <t xml:space="preserve">Enabling a Commercially Viable Long Lifespan and High-Efficiency Omni-Friendly OLED Lighting Source with G2 and G3 Emitters,                                                      Eco-OLED </t>
  </si>
  <si>
    <t>Enabling a Commercially Viable Long Lifespan and High-Efficiency Omni-Friendly OLED Lighting Source with G2 and G3 Emitters,                                                    Eco-OLED</t>
  </si>
  <si>
    <t>Transferable two-dimensional correlated oxide layers,                                                           To2Dox</t>
  </si>
  <si>
    <t>TEmperature-responsive Nanogels for TArgeted delivery of miCroRNAs in wound heaLing andtissue rEgeneration applicationS,                                               TENTACLES</t>
  </si>
  <si>
    <t>Ultra-Portable continuous emission monitoring system,                                              UP-CEMS</t>
  </si>
  <si>
    <t>Challenging African Swine Fever outbreaks with innovative VLP-based vaccines,                                                                                     ASF-INNOVAC</t>
  </si>
  <si>
    <t>Towards climate-smart sustainable management of agricultural soils,                         EJP SOIL</t>
  </si>
  <si>
    <t>PET analyses of ABC transporter function for diagnostics and stratification of dementia patients,                                               PETABC</t>
  </si>
  <si>
    <t>PRecisiOn medicine in CAD patients: artificial intelliGence for integRated gEnomic, functional and anatomical aSSessment of the coronary collateral circulation,                                                  PROGRESS</t>
  </si>
  <si>
    <t>Bioactive cardiovascular stent for antiatherosclerosis treatment and reduced restenosis,                                                 CARANAT</t>
  </si>
  <si>
    <t>Supporting Energy Communities - Operational Research and Energy Analytics,                                                                    SEC-OREA</t>
  </si>
  <si>
    <t>Multiscale computer modelling, synthesis and rational design of photo (electro) catalysts for efficient visible-light-driven seawater splitting,                                  CatWatSplit</t>
  </si>
  <si>
    <t>Automotive Intelligence for/at Connected Shared Mobility,                                         AI4CSM</t>
  </si>
  <si>
    <t>UV-assisted 3D-printing of Ionic Electroactive Polymer Actuators for Soft Robotics,                                             UPRINTAROBOT</t>
  </si>
  <si>
    <t>5th Generation connected and automated mobility cross-border EU trials,                                                 5G-ROUTES</t>
  </si>
  <si>
    <t>Earth abundant Ca-Fe-oxide-based materials with tailored antimicrobial functionalities for diverse applications on surface, in water and membranes,                                    CaFeOx</t>
  </si>
  <si>
    <t>Intelligent Motion Control under Industry 4.E,                                                                    IMOCO4.E</t>
  </si>
  <si>
    <t>Individual Mobility Budgets as a Foundation for Social and Ethical Carbon Reduction,                                                MyFairShare</t>
  </si>
  <si>
    <t>Individual Mobility Budgets as a Foundation for Social and Ethical Carbon Reduction,                                                   MyFairShare</t>
  </si>
  <si>
    <t>Bioresorbable implantable triboelectric nanogenerator devices,                                   BIOTENG</t>
  </si>
  <si>
    <t>Hybrid Biodegradable Coating for One-Wire Peripheral Nitinol Stent for Prevention of Restenosis and Plaque Formation,                                                        HybbiStent</t>
  </si>
  <si>
    <t>Exploring Multi-Method Analysis of composite structures and joints under consideration of uncertainties during engineering and processing,                               EMMA</t>
  </si>
  <si>
    <t>Targeting Sensory Dysfunctions in Autism Spectrum Disorders,                                       SensingASD</t>
  </si>
  <si>
    <t>Towards an ecologically valid symbiosis of BCI and head-mounted VR displays: focus on collaborative post-stroke neurorehabilitation,                                          ReHaB</t>
  </si>
  <si>
    <t>A socio-ecological evaluation of wetlands restoration and reintroduction programs in favor of the emblematic European pond turtle and associated biodiversity: a pan-European approach,                                           EMYS-R</t>
  </si>
  <si>
    <t>Deployment of Smart Renewable Energy Communities,                                                DoRES</t>
  </si>
  <si>
    <t>Durable bio-based polymer composites reinforced with natural waste fillers with antibacterial properties,                                   EkoMat</t>
  </si>
  <si>
    <t xml:space="preserve">New technology to produce hydrogen from Renewable Energy Sources based on AI with optimized costs for environmental applications,                                                     HydroG(re)EnergY-Env </t>
  </si>
  <si>
    <t xml:space="preserve">New technology to produce hydrogen from Renewable Energy Sources based on AI with optimized costs for environmental applications,                                                       HydroG(re)EnergY-Env </t>
  </si>
  <si>
    <t xml:space="preserve">LEvitated MAgnets for QUantum Metrology,                                                         LEMAQUME  </t>
  </si>
  <si>
    <t>3D Biotextile with Technological Composition of nano particles to enhance the protecting properties,                                     3DNano-HPC</t>
  </si>
  <si>
    <t>Tree bark as a renewable source of wood protection materials for building applications,                                            BarkBuild</t>
  </si>
  <si>
    <t>Raman analysis of saliva from COPD patients as new biomarker: AI-based point-of-care for the disease monitoring and management,                                                    CORSAI</t>
  </si>
  <si>
    <t>Subpopulation heterogeneitY and MicroenvironMental Engagement as predictors for Treatment Resistance in lYmphoma,                                          SYMMETRY</t>
  </si>
  <si>
    <t>City T0lls That Work,                              TollsThatWork</t>
  </si>
  <si>
    <t>13 989.66</t>
  </si>
  <si>
    <t>53 072.00</t>
  </si>
  <si>
    <t>3.pielikums. Projektu saraksts, kam 2023.gadá ir pie's'kirts finanséjums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</si>
</sst>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top"/>
    </xf>
    <xf numFmtId="0" fontId="3" fillId="0" borderId="0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5" fillId="0" borderId="0" xfId="0" applyFont="1"/>
    <xf numFmtId="0" fontId="6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vertical="top" wrapText="1"/>
    </xf>
    <xf numFmtId="0" fontId="8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3" fontId="9" fillId="0" borderId="5" xfId="2" applyFont="1" applyFill="1" applyBorder="1" applyAlignment="1">
      <alignment vertical="top"/>
    </xf>
    <xf numFmtId="0" fontId="6" fillId="0" borderId="11" xfId="0" applyFont="1" applyBorder="1" applyAlignment="1">
      <alignment horizontal="center" vertical="top"/>
    </xf>
    <xf numFmtId="2" fontId="6" fillId="0" borderId="5" xfId="0" applyNumberFormat="1" applyFont="1" applyBorder="1" applyAlignment="1">
      <alignment vertical="top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0" fontId="7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43" fontId="9" fillId="0" borderId="2" xfId="2" applyFont="1" applyFill="1" applyBorder="1" applyAlignment="1">
      <alignment vertical="top"/>
    </xf>
    <xf numFmtId="0" fontId="8" fillId="0" borderId="2" xfId="0" applyFont="1" applyBorder="1" applyAlignment="1">
      <alignment horizontal="center" vertical="top"/>
    </xf>
    <xf numFmtId="2" fontId="6" fillId="0" borderId="2" xfId="0" applyNumberFormat="1" applyFont="1" applyBorder="1" applyAlignment="1">
      <alignment vertical="top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right" vertical="top"/>
    </xf>
    <xf numFmtId="0" fontId="6" fillId="0" borderId="5" xfId="0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43" fontId="10" fillId="0" borderId="2" xfId="2" applyFont="1" applyBorder="1"/>
  </cellXfs>
  <cellStyles count="3">
    <cellStyle name="Comma" xfId="2" builtinId="3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66FFFF"/>
      <color rgb="FF99FFCC"/>
      <color rgb="FFFF6699"/>
      <color rgb="FFFFFF99"/>
      <color rgb="FFFF66CC"/>
      <color rgb="FFFF0066"/>
      <color rgb="FFFFCC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8"/>
  <sheetViews>
    <sheetView tabSelected="1" workbookViewId="0">
      <pane ySplit="3" topLeftCell="A4" activePane="bottomLeft" state="frozen"/>
      <selection pane="bottomLeft" sqref="A1:H1"/>
    </sheetView>
  </sheetViews>
  <sheetFormatPr defaultRowHeight="14.5" x14ac:dyDescent="0.35"/>
  <cols>
    <col min="1" max="1" width="4.453125" style="1" customWidth="1"/>
    <col min="2" max="2" width="15.453125" customWidth="1"/>
    <col min="3" max="3" width="16.1796875" customWidth="1"/>
    <col min="4" max="4" width="31.81640625" customWidth="1"/>
    <col min="5" max="5" width="24.7265625" customWidth="1"/>
    <col min="6" max="6" width="13.54296875" customWidth="1"/>
    <col min="7" max="7" width="13.6328125" customWidth="1"/>
    <col min="8" max="8" width="15.54296875" customWidth="1"/>
  </cols>
  <sheetData>
    <row r="1" spans="1:8" ht="15" thickBot="1" x14ac:dyDescent="0.4">
      <c r="A1" s="2" t="s">
        <v>158</v>
      </c>
      <c r="B1" s="2"/>
      <c r="C1" s="2"/>
      <c r="D1" s="2"/>
      <c r="E1" s="2"/>
      <c r="F1" s="2"/>
      <c r="G1" s="2"/>
      <c r="H1" s="2"/>
    </row>
    <row r="2" spans="1:8" ht="45" customHeight="1" thickBot="1" x14ac:dyDescent="0.4">
      <c r="A2" s="3" t="s">
        <v>3</v>
      </c>
      <c r="B2" s="3" t="s">
        <v>0</v>
      </c>
      <c r="C2" s="4" t="s">
        <v>99</v>
      </c>
      <c r="D2" s="4" t="s">
        <v>101</v>
      </c>
      <c r="E2" s="4" t="s">
        <v>100</v>
      </c>
      <c r="F2" s="4" t="s">
        <v>28</v>
      </c>
      <c r="G2" s="4" t="s">
        <v>1</v>
      </c>
      <c r="H2" s="5" t="s">
        <v>27</v>
      </c>
    </row>
    <row r="3" spans="1:8" ht="15.5" thickBot="1" x14ac:dyDescent="0.4">
      <c r="A3" s="6"/>
      <c r="B3" s="6"/>
      <c r="C3" s="7"/>
      <c r="D3" s="7"/>
      <c r="E3" s="7"/>
      <c r="F3" s="7"/>
      <c r="G3" s="7"/>
      <c r="H3" s="5" t="s">
        <v>2</v>
      </c>
    </row>
    <row r="4" spans="1:8" ht="26" x14ac:dyDescent="0.35">
      <c r="A4" s="11">
        <v>1</v>
      </c>
      <c r="B4" s="12" t="s">
        <v>18</v>
      </c>
      <c r="C4" s="13" t="s">
        <v>15</v>
      </c>
      <c r="D4" s="14" t="s">
        <v>102</v>
      </c>
      <c r="E4" s="15" t="s">
        <v>8</v>
      </c>
      <c r="F4" s="16">
        <v>13216.7</v>
      </c>
      <c r="G4" s="17" t="s">
        <v>11</v>
      </c>
      <c r="H4" s="18">
        <v>574.75</v>
      </c>
    </row>
    <row r="5" spans="1:8" ht="39" x14ac:dyDescent="0.35">
      <c r="A5" s="19">
        <v>2</v>
      </c>
      <c r="B5" s="20" t="s">
        <v>21</v>
      </c>
      <c r="C5" s="21" t="s">
        <v>83</v>
      </c>
      <c r="D5" s="22" t="s">
        <v>111</v>
      </c>
      <c r="E5" s="21" t="s">
        <v>8</v>
      </c>
      <c r="F5" s="23">
        <v>190389.66</v>
      </c>
      <c r="G5" s="24" t="s">
        <v>11</v>
      </c>
      <c r="H5" s="25">
        <v>13554.12</v>
      </c>
    </row>
    <row r="6" spans="1:8" ht="39" x14ac:dyDescent="0.35">
      <c r="A6" s="19">
        <v>3</v>
      </c>
      <c r="B6" s="20" t="s">
        <v>22</v>
      </c>
      <c r="C6" s="21" t="s">
        <v>14</v>
      </c>
      <c r="D6" s="22" t="s">
        <v>113</v>
      </c>
      <c r="E6" s="21" t="s">
        <v>9</v>
      </c>
      <c r="F6" s="23">
        <v>209950</v>
      </c>
      <c r="G6" s="24" t="s">
        <v>11</v>
      </c>
      <c r="H6" s="25">
        <v>18675.98</v>
      </c>
    </row>
    <row r="7" spans="1:8" ht="52" x14ac:dyDescent="0.35">
      <c r="A7" s="19">
        <v>4</v>
      </c>
      <c r="B7" s="20" t="s">
        <v>23</v>
      </c>
      <c r="C7" s="21" t="s">
        <v>14</v>
      </c>
      <c r="D7" s="22" t="s">
        <v>115</v>
      </c>
      <c r="E7" s="21" t="s">
        <v>9</v>
      </c>
      <c r="F7" s="23">
        <v>192787.68</v>
      </c>
      <c r="G7" s="24" t="s">
        <v>11</v>
      </c>
      <c r="H7" s="25">
        <v>13.27</v>
      </c>
    </row>
    <row r="8" spans="1:8" ht="52" x14ac:dyDescent="0.35">
      <c r="A8" s="19">
        <v>5</v>
      </c>
      <c r="B8" s="20" t="s">
        <v>24</v>
      </c>
      <c r="C8" s="21" t="s">
        <v>14</v>
      </c>
      <c r="D8" s="22" t="s">
        <v>114</v>
      </c>
      <c r="E8" s="21" t="s">
        <v>9</v>
      </c>
      <c r="F8" s="23">
        <v>208286.12</v>
      </c>
      <c r="G8" s="24" t="s">
        <v>11</v>
      </c>
      <c r="H8" s="25">
        <v>21946.48</v>
      </c>
    </row>
    <row r="9" spans="1:8" ht="52" x14ac:dyDescent="0.35">
      <c r="A9" s="19">
        <v>6</v>
      </c>
      <c r="B9" s="20" t="s">
        <v>25</v>
      </c>
      <c r="C9" s="21" t="s">
        <v>14</v>
      </c>
      <c r="D9" s="22" t="s">
        <v>116</v>
      </c>
      <c r="E9" s="21" t="s">
        <v>17</v>
      </c>
      <c r="F9" s="23">
        <v>209934.4</v>
      </c>
      <c r="G9" s="24" t="s">
        <v>11</v>
      </c>
      <c r="H9" s="25">
        <v>18928.16</v>
      </c>
    </row>
    <row r="10" spans="1:8" ht="39" x14ac:dyDescent="0.35">
      <c r="A10" s="19">
        <v>7</v>
      </c>
      <c r="B10" s="20" t="s">
        <v>26</v>
      </c>
      <c r="C10" s="21" t="s">
        <v>90</v>
      </c>
      <c r="D10" s="22" t="s">
        <v>103</v>
      </c>
      <c r="E10" s="26" t="s">
        <v>91</v>
      </c>
      <c r="F10" s="23">
        <v>210000</v>
      </c>
      <c r="G10" s="24" t="s">
        <v>11</v>
      </c>
      <c r="H10" s="25">
        <v>10397.200000000001</v>
      </c>
    </row>
    <row r="11" spans="1:8" ht="39" x14ac:dyDescent="0.35">
      <c r="A11" s="19">
        <v>8</v>
      </c>
      <c r="B11" s="20" t="s">
        <v>29</v>
      </c>
      <c r="C11" s="21" t="s">
        <v>89</v>
      </c>
      <c r="D11" s="22" t="s">
        <v>117</v>
      </c>
      <c r="E11" s="26" t="s">
        <v>8</v>
      </c>
      <c r="F11" s="23">
        <v>210000</v>
      </c>
      <c r="G11" s="24" t="s">
        <v>11</v>
      </c>
      <c r="H11" s="25">
        <v>44943.41</v>
      </c>
    </row>
    <row r="12" spans="1:8" ht="52" x14ac:dyDescent="0.35">
      <c r="A12" s="19">
        <v>9</v>
      </c>
      <c r="B12" s="20" t="s">
        <v>30</v>
      </c>
      <c r="C12" s="21" t="s">
        <v>88</v>
      </c>
      <c r="D12" s="22" t="s">
        <v>104</v>
      </c>
      <c r="E12" s="26" t="s">
        <v>19</v>
      </c>
      <c r="F12" s="23">
        <v>209999.99</v>
      </c>
      <c r="G12" s="24" t="s">
        <v>11</v>
      </c>
      <c r="H12" s="25">
        <v>16726.78</v>
      </c>
    </row>
    <row r="13" spans="1:8" ht="52" x14ac:dyDescent="0.35">
      <c r="A13" s="19">
        <v>10</v>
      </c>
      <c r="B13" s="20" t="s">
        <v>31</v>
      </c>
      <c r="C13" s="21" t="s">
        <v>14</v>
      </c>
      <c r="D13" s="22" t="s">
        <v>118</v>
      </c>
      <c r="E13" s="26" t="s">
        <v>58</v>
      </c>
      <c r="F13" s="23">
        <v>110360.86</v>
      </c>
      <c r="G13" s="24" t="s">
        <v>11</v>
      </c>
      <c r="H13" s="25">
        <v>59534.38</v>
      </c>
    </row>
    <row r="14" spans="1:8" ht="52" x14ac:dyDescent="0.35">
      <c r="A14" s="19">
        <v>11</v>
      </c>
      <c r="B14" s="20" t="s">
        <v>32</v>
      </c>
      <c r="C14" s="21" t="s">
        <v>86</v>
      </c>
      <c r="D14" s="22" t="s">
        <v>119</v>
      </c>
      <c r="E14" s="26" t="s">
        <v>6</v>
      </c>
      <c r="F14" s="23">
        <v>206156.95</v>
      </c>
      <c r="G14" s="24" t="s">
        <v>11</v>
      </c>
      <c r="H14" s="25">
        <v>44169.56</v>
      </c>
    </row>
    <row r="15" spans="1:8" ht="39" x14ac:dyDescent="0.35">
      <c r="A15" s="19">
        <v>12</v>
      </c>
      <c r="B15" s="20" t="s">
        <v>33</v>
      </c>
      <c r="C15" s="21" t="s">
        <v>81</v>
      </c>
      <c r="D15" s="22" t="s">
        <v>120</v>
      </c>
      <c r="E15" s="27" t="s">
        <v>5</v>
      </c>
      <c r="F15" s="23">
        <v>210000</v>
      </c>
      <c r="G15" s="24" t="s">
        <v>11</v>
      </c>
      <c r="H15" s="25">
        <f>36139.83+60248.67</f>
        <v>96388.5</v>
      </c>
    </row>
    <row r="16" spans="1:8" ht="65" x14ac:dyDescent="0.35">
      <c r="A16" s="19">
        <v>13</v>
      </c>
      <c r="B16" s="20" t="s">
        <v>34</v>
      </c>
      <c r="C16" s="21" t="s">
        <v>79</v>
      </c>
      <c r="D16" s="22" t="s">
        <v>121</v>
      </c>
      <c r="E16" s="26" t="s">
        <v>7</v>
      </c>
      <c r="F16" s="23">
        <v>210000</v>
      </c>
      <c r="G16" s="24" t="s">
        <v>11</v>
      </c>
      <c r="H16" s="25">
        <v>15748.44</v>
      </c>
    </row>
    <row r="17" spans="1:8" ht="65" x14ac:dyDescent="0.35">
      <c r="A17" s="19">
        <v>14</v>
      </c>
      <c r="B17" s="20" t="s">
        <v>35</v>
      </c>
      <c r="C17" s="21" t="s">
        <v>79</v>
      </c>
      <c r="D17" s="22" t="s">
        <v>122</v>
      </c>
      <c r="E17" s="26" t="s">
        <v>4</v>
      </c>
      <c r="F17" s="23">
        <v>210000</v>
      </c>
      <c r="G17" s="24" t="s">
        <v>11</v>
      </c>
      <c r="H17" s="25">
        <v>15038.84</v>
      </c>
    </row>
    <row r="18" spans="1:8" ht="39" x14ac:dyDescent="0.35">
      <c r="A18" s="19">
        <v>15</v>
      </c>
      <c r="B18" s="28" t="s">
        <v>36</v>
      </c>
      <c r="C18" s="29" t="s">
        <v>87</v>
      </c>
      <c r="D18" s="27" t="s">
        <v>123</v>
      </c>
      <c r="E18" s="26" t="s">
        <v>7</v>
      </c>
      <c r="F18" s="23">
        <v>165668</v>
      </c>
      <c r="G18" s="24" t="s">
        <v>11</v>
      </c>
      <c r="H18" s="30">
        <v>13151.21</v>
      </c>
    </row>
    <row r="19" spans="1:8" ht="39" x14ac:dyDescent="0.35">
      <c r="A19" s="19">
        <v>16</v>
      </c>
      <c r="B19" s="20" t="s">
        <v>37</v>
      </c>
      <c r="C19" s="21" t="s">
        <v>16</v>
      </c>
      <c r="D19" s="27" t="s">
        <v>105</v>
      </c>
      <c r="E19" s="26" t="s">
        <v>5</v>
      </c>
      <c r="F19" s="23">
        <v>209995</v>
      </c>
      <c r="G19" s="24" t="s">
        <v>11</v>
      </c>
      <c r="H19" s="25">
        <v>7572.8</v>
      </c>
    </row>
    <row r="20" spans="1:8" ht="65" x14ac:dyDescent="0.35">
      <c r="A20" s="31">
        <v>17</v>
      </c>
      <c r="B20" s="20" t="s">
        <v>38</v>
      </c>
      <c r="C20" s="21" t="s">
        <v>81</v>
      </c>
      <c r="D20" s="32" t="s">
        <v>124</v>
      </c>
      <c r="E20" s="33" t="s">
        <v>5</v>
      </c>
      <c r="F20" s="23">
        <v>210000</v>
      </c>
      <c r="G20" s="24" t="s">
        <v>11</v>
      </c>
      <c r="H20" s="25">
        <f>23083.25+82758.9</f>
        <v>105842.15</v>
      </c>
    </row>
    <row r="21" spans="1:8" ht="39" x14ac:dyDescent="0.35">
      <c r="A21" s="31">
        <v>18</v>
      </c>
      <c r="B21" s="20" t="s">
        <v>39</v>
      </c>
      <c r="C21" s="21" t="s">
        <v>16</v>
      </c>
      <c r="D21" s="32" t="s">
        <v>125</v>
      </c>
      <c r="E21" s="33" t="s">
        <v>20</v>
      </c>
      <c r="F21" s="23">
        <v>89880</v>
      </c>
      <c r="G21" s="24" t="s">
        <v>11</v>
      </c>
      <c r="H21" s="25">
        <v>27022.15</v>
      </c>
    </row>
    <row r="22" spans="1:8" ht="52" x14ac:dyDescent="0.35">
      <c r="A22" s="31">
        <v>19</v>
      </c>
      <c r="B22" s="20" t="s">
        <v>40</v>
      </c>
      <c r="C22" s="21" t="s">
        <v>16</v>
      </c>
      <c r="D22" s="32" t="s">
        <v>126</v>
      </c>
      <c r="E22" s="33" t="s">
        <v>6</v>
      </c>
      <c r="F22" s="23">
        <v>210000</v>
      </c>
      <c r="G22" s="24" t="s">
        <v>11</v>
      </c>
      <c r="H22" s="25">
        <v>21310.71</v>
      </c>
    </row>
    <row r="23" spans="1:8" ht="39" x14ac:dyDescent="0.35">
      <c r="A23" s="31">
        <v>20</v>
      </c>
      <c r="B23" s="20" t="s">
        <v>41</v>
      </c>
      <c r="C23" s="33" t="s">
        <v>15</v>
      </c>
      <c r="D23" s="32" t="s">
        <v>127</v>
      </c>
      <c r="E23" s="33" t="s">
        <v>8</v>
      </c>
      <c r="F23" s="23">
        <v>393761.2</v>
      </c>
      <c r="G23" s="24" t="s">
        <v>11</v>
      </c>
      <c r="H23" s="25">
        <f>6642.31+59325.56</f>
        <v>65967.87</v>
      </c>
    </row>
    <row r="24" spans="1:8" ht="52" x14ac:dyDescent="0.35">
      <c r="A24" s="19">
        <v>21</v>
      </c>
      <c r="B24" s="20" t="s">
        <v>42</v>
      </c>
      <c r="C24" s="21" t="s">
        <v>112</v>
      </c>
      <c r="D24" s="27" t="s">
        <v>128</v>
      </c>
      <c r="E24" s="33" t="s">
        <v>8</v>
      </c>
      <c r="F24" s="23">
        <v>206450</v>
      </c>
      <c r="G24" s="24" t="s">
        <v>11</v>
      </c>
      <c r="H24" s="25">
        <v>136695</v>
      </c>
    </row>
    <row r="25" spans="1:8" ht="52" x14ac:dyDescent="0.35">
      <c r="A25" s="19">
        <v>22</v>
      </c>
      <c r="B25" s="20" t="s">
        <v>43</v>
      </c>
      <c r="C25" s="21" t="s">
        <v>85</v>
      </c>
      <c r="D25" s="27" t="s">
        <v>106</v>
      </c>
      <c r="E25" s="26" t="s">
        <v>10</v>
      </c>
      <c r="F25" s="23">
        <v>205000</v>
      </c>
      <c r="G25" s="24" t="s">
        <v>11</v>
      </c>
      <c r="H25" s="25">
        <f>10846.01+41477.87</f>
        <v>52323.880000000005</v>
      </c>
    </row>
    <row r="26" spans="1:8" ht="78" x14ac:dyDescent="0.35">
      <c r="A26" s="19">
        <v>23</v>
      </c>
      <c r="B26" s="20" t="s">
        <v>59</v>
      </c>
      <c r="C26" s="21" t="s">
        <v>78</v>
      </c>
      <c r="D26" s="26" t="s">
        <v>129</v>
      </c>
      <c r="E26" s="26" t="s">
        <v>10</v>
      </c>
      <c r="F26" s="23">
        <v>209010</v>
      </c>
      <c r="G26" s="24" t="s">
        <v>11</v>
      </c>
      <c r="H26" s="25">
        <f>4536.4+64599.71</f>
        <v>69136.11</v>
      </c>
    </row>
    <row r="27" spans="1:8" ht="52" x14ac:dyDescent="0.35">
      <c r="A27" s="19">
        <v>24</v>
      </c>
      <c r="B27" s="20" t="s">
        <v>44</v>
      </c>
      <c r="C27" s="21" t="s">
        <v>84</v>
      </c>
      <c r="D27" s="27" t="s">
        <v>130</v>
      </c>
      <c r="E27" s="26" t="s">
        <v>4</v>
      </c>
      <c r="F27" s="23">
        <v>204300</v>
      </c>
      <c r="G27" s="24" t="s">
        <v>11</v>
      </c>
      <c r="H27" s="25">
        <f>578.57+80780.83</f>
        <v>81359.400000000009</v>
      </c>
    </row>
    <row r="28" spans="1:8" ht="52" x14ac:dyDescent="0.35">
      <c r="A28" s="19">
        <v>25</v>
      </c>
      <c r="B28" s="20" t="s">
        <v>45</v>
      </c>
      <c r="C28" s="21" t="s">
        <v>82</v>
      </c>
      <c r="D28" s="27" t="s">
        <v>131</v>
      </c>
      <c r="E28" s="26" t="s">
        <v>12</v>
      </c>
      <c r="F28" s="23">
        <v>210000</v>
      </c>
      <c r="G28" s="24" t="s">
        <v>11</v>
      </c>
      <c r="H28" s="25">
        <f>9983.78+60544.94</f>
        <v>70528.72</v>
      </c>
    </row>
    <row r="29" spans="1:8" ht="65" x14ac:dyDescent="0.35">
      <c r="A29" s="19">
        <v>26</v>
      </c>
      <c r="B29" s="20" t="s">
        <v>46</v>
      </c>
      <c r="C29" s="21" t="s">
        <v>79</v>
      </c>
      <c r="D29" s="27" t="s">
        <v>132</v>
      </c>
      <c r="E29" s="26" t="s">
        <v>7</v>
      </c>
      <c r="F29" s="23">
        <v>210000</v>
      </c>
      <c r="G29" s="24" t="s">
        <v>11</v>
      </c>
      <c r="H29" s="25">
        <v>69984.56</v>
      </c>
    </row>
    <row r="30" spans="1:8" ht="39" x14ac:dyDescent="0.35">
      <c r="A30" s="19">
        <v>27</v>
      </c>
      <c r="B30" s="20" t="s">
        <v>47</v>
      </c>
      <c r="C30" s="21" t="s">
        <v>14</v>
      </c>
      <c r="D30" s="27" t="s">
        <v>133</v>
      </c>
      <c r="E30" s="21" t="s">
        <v>9</v>
      </c>
      <c r="F30" s="23">
        <v>209950</v>
      </c>
      <c r="G30" s="24" t="s">
        <v>11</v>
      </c>
      <c r="H30" s="25">
        <v>82039.509999999995</v>
      </c>
    </row>
    <row r="31" spans="1:8" ht="52" x14ac:dyDescent="0.35">
      <c r="A31" s="19">
        <v>28</v>
      </c>
      <c r="B31" s="20" t="s">
        <v>48</v>
      </c>
      <c r="C31" s="21" t="s">
        <v>84</v>
      </c>
      <c r="D31" s="27" t="s">
        <v>134</v>
      </c>
      <c r="E31" s="26" t="s">
        <v>4</v>
      </c>
      <c r="F31" s="23">
        <v>137000</v>
      </c>
      <c r="G31" s="24" t="s">
        <v>11</v>
      </c>
      <c r="H31" s="25">
        <v>16570.66</v>
      </c>
    </row>
    <row r="32" spans="1:8" ht="39" x14ac:dyDescent="0.35">
      <c r="A32" s="19">
        <v>29</v>
      </c>
      <c r="B32" s="20" t="s">
        <v>50</v>
      </c>
      <c r="C32" s="21" t="s">
        <v>15</v>
      </c>
      <c r="D32" s="27" t="s">
        <v>135</v>
      </c>
      <c r="E32" s="26" t="s">
        <v>58</v>
      </c>
      <c r="F32" s="23">
        <v>104775.58</v>
      </c>
      <c r="G32" s="24" t="s">
        <v>11</v>
      </c>
      <c r="H32" s="25">
        <v>20635.169999999998</v>
      </c>
    </row>
    <row r="33" spans="1:8" ht="65" x14ac:dyDescent="0.35">
      <c r="A33" s="19">
        <v>30</v>
      </c>
      <c r="B33" s="20" t="s">
        <v>49</v>
      </c>
      <c r="C33" s="21" t="s">
        <v>79</v>
      </c>
      <c r="D33" s="27" t="s">
        <v>136</v>
      </c>
      <c r="E33" s="26" t="s">
        <v>4</v>
      </c>
      <c r="F33" s="23">
        <v>201273</v>
      </c>
      <c r="G33" s="24" t="s">
        <v>11</v>
      </c>
      <c r="H33" s="25">
        <v>71106.97</v>
      </c>
    </row>
    <row r="34" spans="1:8" ht="39" x14ac:dyDescent="0.35">
      <c r="A34" s="19">
        <v>31</v>
      </c>
      <c r="B34" s="20" t="s">
        <v>51</v>
      </c>
      <c r="C34" s="21" t="s">
        <v>14</v>
      </c>
      <c r="D34" s="27" t="s">
        <v>137</v>
      </c>
      <c r="E34" s="21" t="s">
        <v>9</v>
      </c>
      <c r="F34" s="23">
        <v>209950</v>
      </c>
      <c r="G34" s="24" t="s">
        <v>11</v>
      </c>
      <c r="H34" s="25">
        <v>77659.929999999993</v>
      </c>
    </row>
    <row r="35" spans="1:8" ht="52" x14ac:dyDescent="0.35">
      <c r="A35" s="19">
        <v>32</v>
      </c>
      <c r="B35" s="20" t="s">
        <v>55</v>
      </c>
      <c r="C35" s="21" t="s">
        <v>80</v>
      </c>
      <c r="D35" s="27" t="s">
        <v>138</v>
      </c>
      <c r="E35" s="26" t="s">
        <v>91</v>
      </c>
      <c r="F35" s="23">
        <v>129698.87</v>
      </c>
      <c r="G35" s="24" t="s">
        <v>11</v>
      </c>
      <c r="H35" s="25">
        <f>887.59+31140.26</f>
        <v>32027.85</v>
      </c>
    </row>
    <row r="36" spans="1:8" ht="52" x14ac:dyDescent="0.35">
      <c r="A36" s="19">
        <v>33</v>
      </c>
      <c r="B36" s="20" t="s">
        <v>57</v>
      </c>
      <c r="C36" s="21" t="s">
        <v>80</v>
      </c>
      <c r="D36" s="27" t="s">
        <v>139</v>
      </c>
      <c r="E36" s="33" t="s">
        <v>8</v>
      </c>
      <c r="F36" s="23">
        <v>127307.4</v>
      </c>
      <c r="G36" s="24" t="s">
        <v>11</v>
      </c>
      <c r="H36" s="25">
        <v>70255.350000000006</v>
      </c>
    </row>
    <row r="37" spans="1:8" ht="39" x14ac:dyDescent="0.35">
      <c r="A37" s="19">
        <v>34</v>
      </c>
      <c r="B37" s="20" t="s">
        <v>52</v>
      </c>
      <c r="C37" s="21" t="s">
        <v>84</v>
      </c>
      <c r="D37" s="27" t="s">
        <v>140</v>
      </c>
      <c r="E37" s="26" t="s">
        <v>4</v>
      </c>
      <c r="F37" s="23">
        <v>207528</v>
      </c>
      <c r="G37" s="24" t="s">
        <v>11</v>
      </c>
      <c r="H37" s="25">
        <v>79208</v>
      </c>
    </row>
    <row r="38" spans="1:8" ht="65" x14ac:dyDescent="0.35">
      <c r="A38" s="19">
        <v>35</v>
      </c>
      <c r="B38" s="20" t="s">
        <v>53</v>
      </c>
      <c r="C38" s="21" t="s">
        <v>79</v>
      </c>
      <c r="D38" s="27" t="s">
        <v>141</v>
      </c>
      <c r="E38" s="33" t="s">
        <v>8</v>
      </c>
      <c r="F38" s="23">
        <v>210000</v>
      </c>
      <c r="G38" s="24" t="s">
        <v>11</v>
      </c>
      <c r="H38" s="25">
        <v>80499.23</v>
      </c>
    </row>
    <row r="39" spans="1:8" ht="65" x14ac:dyDescent="0.35">
      <c r="A39" s="19">
        <v>36</v>
      </c>
      <c r="B39" s="20" t="s">
        <v>54</v>
      </c>
      <c r="C39" s="21" t="s">
        <v>79</v>
      </c>
      <c r="D39" s="27" t="s">
        <v>142</v>
      </c>
      <c r="E39" s="26" t="s">
        <v>4</v>
      </c>
      <c r="F39" s="23">
        <v>128100</v>
      </c>
      <c r="G39" s="24" t="s">
        <v>11</v>
      </c>
      <c r="H39" s="25">
        <v>51549.86</v>
      </c>
    </row>
    <row r="40" spans="1:8" ht="39" x14ac:dyDescent="0.35">
      <c r="A40" s="19">
        <v>37</v>
      </c>
      <c r="B40" s="20" t="s">
        <v>56</v>
      </c>
      <c r="C40" s="21" t="s">
        <v>83</v>
      </c>
      <c r="D40" s="27" t="s">
        <v>143</v>
      </c>
      <c r="E40" s="26" t="s">
        <v>8</v>
      </c>
      <c r="F40" s="23">
        <v>195921</v>
      </c>
      <c r="G40" s="24" t="s">
        <v>11</v>
      </c>
      <c r="H40" s="25">
        <f>4327+60075.52</f>
        <v>64402.52</v>
      </c>
    </row>
    <row r="41" spans="1:8" ht="65" x14ac:dyDescent="0.35">
      <c r="A41" s="19">
        <v>38</v>
      </c>
      <c r="B41" s="20" t="s">
        <v>60</v>
      </c>
      <c r="C41" s="21" t="s">
        <v>77</v>
      </c>
      <c r="D41" s="27" t="s">
        <v>107</v>
      </c>
      <c r="E41" s="26" t="s">
        <v>13</v>
      </c>
      <c r="F41" s="23">
        <v>209998</v>
      </c>
      <c r="G41" s="24" t="s">
        <v>11</v>
      </c>
      <c r="H41" s="25">
        <f>10214.14+59348.05</f>
        <v>69562.19</v>
      </c>
    </row>
    <row r="42" spans="1:8" ht="65" x14ac:dyDescent="0.35">
      <c r="A42" s="19">
        <v>39</v>
      </c>
      <c r="B42" s="20" t="s">
        <v>62</v>
      </c>
      <c r="C42" s="21" t="s">
        <v>82</v>
      </c>
      <c r="D42" s="27" t="s">
        <v>144</v>
      </c>
      <c r="E42" s="26" t="s">
        <v>9</v>
      </c>
      <c r="F42" s="23">
        <v>210000</v>
      </c>
      <c r="G42" s="24" t="s">
        <v>11</v>
      </c>
      <c r="H42" s="25">
        <f>1787.95+65769.64</f>
        <v>67557.59</v>
      </c>
    </row>
    <row r="43" spans="1:8" ht="78" x14ac:dyDescent="0.35">
      <c r="A43" s="19">
        <v>40</v>
      </c>
      <c r="B43" s="20" t="s">
        <v>61</v>
      </c>
      <c r="C43" s="21" t="s">
        <v>73</v>
      </c>
      <c r="D43" s="27" t="s">
        <v>145</v>
      </c>
      <c r="E43" s="26" t="s">
        <v>19</v>
      </c>
      <c r="F43" s="23">
        <v>209330</v>
      </c>
      <c r="G43" s="24" t="s">
        <v>11</v>
      </c>
      <c r="H43" s="25">
        <v>36115.57</v>
      </c>
    </row>
    <row r="44" spans="1:8" ht="65" x14ac:dyDescent="0.35">
      <c r="A44" s="19">
        <v>41</v>
      </c>
      <c r="B44" s="20" t="s">
        <v>94</v>
      </c>
      <c r="C44" s="21" t="s">
        <v>77</v>
      </c>
      <c r="D44" s="27" t="s">
        <v>107</v>
      </c>
      <c r="E44" s="26" t="s">
        <v>95</v>
      </c>
      <c r="F44" s="23">
        <v>64276</v>
      </c>
      <c r="G44" s="24" t="s">
        <v>11</v>
      </c>
      <c r="H44" s="25">
        <v>28215.5</v>
      </c>
    </row>
    <row r="45" spans="1:8" ht="39" x14ac:dyDescent="0.35">
      <c r="A45" s="19">
        <v>42</v>
      </c>
      <c r="B45" s="20" t="s">
        <v>63</v>
      </c>
      <c r="C45" s="21" t="s">
        <v>75</v>
      </c>
      <c r="D45" s="27" t="s">
        <v>146</v>
      </c>
      <c r="E45" s="26" t="s">
        <v>4</v>
      </c>
      <c r="F45" s="23">
        <v>210000</v>
      </c>
      <c r="G45" s="24" t="s">
        <v>11</v>
      </c>
      <c r="H45" s="25">
        <f>930.48+66455.62</f>
        <v>67386.099999999991</v>
      </c>
    </row>
    <row r="46" spans="1:8" ht="65" x14ac:dyDescent="0.35">
      <c r="A46" s="19">
        <v>43</v>
      </c>
      <c r="B46" s="20" t="s">
        <v>67</v>
      </c>
      <c r="C46" s="21" t="s">
        <v>68</v>
      </c>
      <c r="D46" s="27" t="s">
        <v>108</v>
      </c>
      <c r="E46" s="26" t="s">
        <v>7</v>
      </c>
      <c r="F46" s="23">
        <v>1000900.87</v>
      </c>
      <c r="G46" s="24" t="s">
        <v>11</v>
      </c>
      <c r="H46" s="25">
        <f>121332.23+100000+100000+75441.87</f>
        <v>396774.1</v>
      </c>
    </row>
    <row r="47" spans="1:8" ht="52" x14ac:dyDescent="0.35">
      <c r="A47" s="19">
        <v>44</v>
      </c>
      <c r="B47" s="20" t="s">
        <v>70</v>
      </c>
      <c r="C47" s="21" t="s">
        <v>74</v>
      </c>
      <c r="D47" s="27" t="s">
        <v>147</v>
      </c>
      <c r="E47" s="26" t="s">
        <v>8</v>
      </c>
      <c r="F47" s="23">
        <v>210000</v>
      </c>
      <c r="G47" s="24" t="s">
        <v>11</v>
      </c>
      <c r="H47" s="25">
        <v>1816.96</v>
      </c>
    </row>
    <row r="48" spans="1:8" ht="65" x14ac:dyDescent="0.35">
      <c r="A48" s="19">
        <v>45</v>
      </c>
      <c r="B48" s="20" t="s">
        <v>65</v>
      </c>
      <c r="C48" s="21" t="s">
        <v>75</v>
      </c>
      <c r="D48" s="27" t="s">
        <v>148</v>
      </c>
      <c r="E48" s="21" t="s">
        <v>9</v>
      </c>
      <c r="F48" s="23">
        <v>140000</v>
      </c>
      <c r="G48" s="24" t="s">
        <v>11</v>
      </c>
      <c r="H48" s="25">
        <f>6280.05+62175.96</f>
        <v>68456.009999999995</v>
      </c>
    </row>
    <row r="49" spans="1:8" ht="65" x14ac:dyDescent="0.35">
      <c r="A49" s="19">
        <v>46</v>
      </c>
      <c r="B49" s="20" t="s">
        <v>64</v>
      </c>
      <c r="C49" s="21" t="s">
        <v>75</v>
      </c>
      <c r="D49" s="27" t="s">
        <v>149</v>
      </c>
      <c r="E49" s="26" t="s">
        <v>91</v>
      </c>
      <c r="F49" s="23">
        <v>140000</v>
      </c>
      <c r="G49" s="24" t="s">
        <v>11</v>
      </c>
      <c r="H49" s="25">
        <f>7987.31+60824.09</f>
        <v>68811.399999999994</v>
      </c>
    </row>
    <row r="50" spans="1:8" ht="39" x14ac:dyDescent="0.35">
      <c r="A50" s="19">
        <v>47</v>
      </c>
      <c r="B50" s="20" t="s">
        <v>66</v>
      </c>
      <c r="C50" s="21" t="s">
        <v>76</v>
      </c>
      <c r="D50" s="27" t="s">
        <v>150</v>
      </c>
      <c r="E50" s="26" t="s">
        <v>8</v>
      </c>
      <c r="F50" s="23">
        <v>210000</v>
      </c>
      <c r="G50" s="24" t="s">
        <v>11</v>
      </c>
      <c r="H50" s="25">
        <v>132.30000000000001</v>
      </c>
    </row>
    <row r="51" spans="1:8" ht="52" x14ac:dyDescent="0.35">
      <c r="A51" s="19">
        <v>48</v>
      </c>
      <c r="B51" s="20" t="s">
        <v>96</v>
      </c>
      <c r="C51" s="21" t="s">
        <v>74</v>
      </c>
      <c r="D51" s="27" t="s">
        <v>151</v>
      </c>
      <c r="E51" s="26" t="s">
        <v>97</v>
      </c>
      <c r="F51" s="23">
        <v>156000</v>
      </c>
      <c r="G51" s="24" t="s">
        <v>11</v>
      </c>
      <c r="H51" s="25">
        <v>51710.94</v>
      </c>
    </row>
    <row r="52" spans="1:8" ht="52" x14ac:dyDescent="0.35">
      <c r="A52" s="19">
        <v>49</v>
      </c>
      <c r="B52" s="20" t="s">
        <v>69</v>
      </c>
      <c r="C52" s="21" t="s">
        <v>77</v>
      </c>
      <c r="D52" s="27" t="s">
        <v>152</v>
      </c>
      <c r="E52" s="26" t="s">
        <v>13</v>
      </c>
      <c r="F52" s="23">
        <v>210000</v>
      </c>
      <c r="G52" s="24" t="s">
        <v>11</v>
      </c>
      <c r="H52" s="25">
        <f>13181+56655</f>
        <v>69836</v>
      </c>
    </row>
    <row r="53" spans="1:8" ht="65" x14ac:dyDescent="0.35">
      <c r="A53" s="19">
        <v>50</v>
      </c>
      <c r="B53" s="20" t="s">
        <v>72</v>
      </c>
      <c r="C53" s="21" t="s">
        <v>78</v>
      </c>
      <c r="D53" s="27" t="s">
        <v>153</v>
      </c>
      <c r="E53" s="26" t="s">
        <v>10</v>
      </c>
      <c r="F53" s="23">
        <v>154237</v>
      </c>
      <c r="G53" s="24" t="s">
        <v>11</v>
      </c>
      <c r="H53" s="25">
        <v>45637.21</v>
      </c>
    </row>
    <row r="54" spans="1:8" ht="65" x14ac:dyDescent="0.35">
      <c r="A54" s="19">
        <v>51</v>
      </c>
      <c r="B54" s="20" t="s">
        <v>98</v>
      </c>
      <c r="C54" s="21" t="s">
        <v>78</v>
      </c>
      <c r="D54" s="27" t="s">
        <v>154</v>
      </c>
      <c r="E54" s="26" t="s">
        <v>10</v>
      </c>
      <c r="F54" s="23">
        <v>200000</v>
      </c>
      <c r="G54" s="24" t="s">
        <v>11</v>
      </c>
      <c r="H54" s="25">
        <v>68633.2</v>
      </c>
    </row>
    <row r="55" spans="1:8" ht="39" x14ac:dyDescent="0.35">
      <c r="A55" s="19">
        <v>52</v>
      </c>
      <c r="B55" s="20" t="s">
        <v>71</v>
      </c>
      <c r="C55" s="21" t="s">
        <v>74</v>
      </c>
      <c r="D55" s="27" t="s">
        <v>109</v>
      </c>
      <c r="E55" s="27" t="s">
        <v>4</v>
      </c>
      <c r="F55" s="23">
        <v>210000</v>
      </c>
      <c r="G55" s="24" t="s">
        <v>11</v>
      </c>
      <c r="H55" s="30" t="s">
        <v>156</v>
      </c>
    </row>
    <row r="56" spans="1:8" ht="39" x14ac:dyDescent="0.35">
      <c r="A56" s="19">
        <v>53</v>
      </c>
      <c r="B56" s="20" t="s">
        <v>92</v>
      </c>
      <c r="C56" s="21" t="s">
        <v>80</v>
      </c>
      <c r="D56" s="27" t="s">
        <v>155</v>
      </c>
      <c r="E56" s="26" t="s">
        <v>93</v>
      </c>
      <c r="F56" s="23">
        <v>130000</v>
      </c>
      <c r="G56" s="24" t="s">
        <v>11</v>
      </c>
      <c r="H56" s="30" t="s">
        <v>157</v>
      </c>
    </row>
    <row r="57" spans="1:8" x14ac:dyDescent="0.35">
      <c r="A57" s="34" t="s">
        <v>110</v>
      </c>
      <c r="B57" s="35"/>
      <c r="C57" s="35"/>
      <c r="D57" s="35"/>
      <c r="E57" s="35"/>
      <c r="F57" s="35"/>
      <c r="G57" s="36"/>
      <c r="H57" s="37">
        <f>SUM(H4:H56)</f>
        <v>2784134.55</v>
      </c>
    </row>
    <row r="58" spans="1:8" x14ac:dyDescent="0.35">
      <c r="A58" s="8"/>
      <c r="B58" s="9"/>
      <c r="C58" s="9"/>
      <c r="D58" s="9"/>
      <c r="E58" s="9"/>
      <c r="F58" s="9"/>
      <c r="G58" s="10"/>
      <c r="H58" s="9"/>
    </row>
  </sheetData>
  <mergeCells count="9">
    <mergeCell ref="A1:H1"/>
    <mergeCell ref="A57:G57"/>
    <mergeCell ref="G2:G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8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70.06.00 izpilde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Evija Vimba</dc:creator>
  <cp:lastModifiedBy>Maija Bundule</cp:lastModifiedBy>
  <cp:lastPrinted>2022-11-28T16:19:18Z</cp:lastPrinted>
  <dcterms:created xsi:type="dcterms:W3CDTF">2015-11-20T08:27:05Z</dcterms:created>
  <dcterms:modified xsi:type="dcterms:W3CDTF">2023-10-10T00:21:08Z</dcterms:modified>
</cp:coreProperties>
</file>