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ita.depkovska\Desktop\2022\LSPA reorg\2.aplis\"/>
    </mc:Choice>
  </mc:AlternateContent>
  <bookViews>
    <workbookView xWindow="0" yWindow="0" windowWidth="13800" windowHeight="4980"/>
  </bookViews>
  <sheets>
    <sheet name="Ar jauno stipendiju" sheetId="10" r:id="rId1"/>
  </sheets>
  <definedNames>
    <definedName name="_xlnm._FilterDatabase" localSheetId="0" hidden="1">'Ar jauno stipendiju'!$A$1:$Q$7</definedName>
    <definedName name="_xlnm.Print_Titles" localSheetId="0">'Ar jauno stipendiju'!$1:$1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0" l="1"/>
  <c r="R10" i="10"/>
  <c r="Q7" i="10" l="1"/>
  <c r="S6" i="10" l="1"/>
  <c r="R6" i="10"/>
  <c r="G6" i="10"/>
  <c r="S5" i="10"/>
  <c r="R5" i="10"/>
  <c r="G5" i="10"/>
  <c r="S4" i="10"/>
  <c r="R4" i="10"/>
  <c r="G4" i="10"/>
  <c r="S3" i="10"/>
  <c r="R3" i="10"/>
  <c r="G3" i="10"/>
  <c r="S2" i="10"/>
  <c r="R2" i="10"/>
  <c r="G2" i="10"/>
  <c r="S7" i="10" l="1"/>
  <c r="R7" i="10"/>
</calcChain>
</file>

<file path=xl/sharedStrings.xml><?xml version="1.0" encoding="utf-8"?>
<sst xmlns="http://schemas.openxmlformats.org/spreadsheetml/2006/main" count="51" uniqueCount="37">
  <si>
    <t>Studiju programmas nosaukums</t>
  </si>
  <si>
    <t>Augstākās izglītības pakāpes līmenis</t>
  </si>
  <si>
    <t>Izglītības programmu grupa</t>
  </si>
  <si>
    <t>Tematiskā joma</t>
  </si>
  <si>
    <t>Tematiskā Joma pirmais cipars</t>
  </si>
  <si>
    <t>Studiju līmenis</t>
  </si>
  <si>
    <t>Studiju Virziens</t>
  </si>
  <si>
    <t>Akreditācijas ilgums (gadi)</t>
  </si>
  <si>
    <t>Studiju izmaksu koeficientu tematiskā joma</t>
  </si>
  <si>
    <t>Minimālais studiju izmaksu koeficients</t>
  </si>
  <si>
    <t>Studiju līmeņa koeficients</t>
  </si>
  <si>
    <t>Studiju bāzes izmaksas (EUR)</t>
  </si>
  <si>
    <t>Stipendijas apmērs (EUR)</t>
  </si>
  <si>
    <t>Sports, kultūra, dienesta viesnīca (EUR)</t>
  </si>
  <si>
    <t>B</t>
  </si>
  <si>
    <t>32. Sports</t>
  </si>
  <si>
    <t>16. Sporta darba organizācija un vadība</t>
  </si>
  <si>
    <t>23. Veselības un sociālā aprūpe</t>
  </si>
  <si>
    <t>K</t>
  </si>
  <si>
    <t>M</t>
  </si>
  <si>
    <t>24. Veselības aprūpe</t>
  </si>
  <si>
    <t>D</t>
  </si>
  <si>
    <t>Sporta zinātne</t>
  </si>
  <si>
    <t>Izglītības un sporta darba speciālists</t>
  </si>
  <si>
    <t>Veselības aprūpes speciālists sportā</t>
  </si>
  <si>
    <t>No valsts budžeta finansētu studiju vietu skaits 2022.gadā</t>
  </si>
  <si>
    <t>Finansējums valsts budžeta finansētu studiju vietu skaitam 2022. gadā</t>
  </si>
  <si>
    <t>No tā stipendiju fin.</t>
  </si>
  <si>
    <t>IZM</t>
  </si>
  <si>
    <t>VM</t>
  </si>
  <si>
    <t xml:space="preserve">Zinātniskais doktora grāds zinātnes doktors (Ph.D.) veselības un sporta zinātnes nozarē </t>
  </si>
  <si>
    <t>Sporta veida treneris (bet sporta treneris arī ir pedagogs)</t>
  </si>
  <si>
    <t>Profesionālais maģistra grāds veselības aprūpē</t>
  </si>
  <si>
    <t>Profesionālais maģistra grāds sporta zinātnē/ izglītības un sporta darba speciālists ar kvalifikāciju: -sporta skolotājs; - vai sporta veida vecākais treneris; - vai rekreācijas speciālists; - vai vadītājs sporta jomā</t>
  </si>
  <si>
    <t xml:space="preserve">Sporta skolotājs ar otru kvalif.: sporta skolotājs un vadītājs sporta jomā; - vai sporta skolotājs un rekreācijas speciālists; - vai sporta veida vecākais treneris un sporta skolotājs; -vai sporta veida vecākais treneris un rekreācijas speciālists; - vai sporta veida vecākais treneris un vadītājs sporta jomā; </t>
  </si>
  <si>
    <t>Kura ministrija finansēs no 2026.g.</t>
  </si>
  <si>
    <t>Sagatavojamie speciālisti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</si>
</sst>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charset val="186"/>
      <scheme val="minor"/>
    </font>
    <font>
      <b/>
      <sz val="10"/>
      <color theme="0"/>
      <name val="Calibri"/>
      <family val="2"/>
      <scheme val="minor"/>
    </font>
    <font>
      <b/>
      <sz val="10.5"/>
      <color theme="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3" fontId="0" fillId="0" borderId="1" xfId="0" applyNumberFormat="1" applyBorder="1"/>
    <xf numFmtId="3" fontId="0" fillId="0" borderId="0" xfId="0" applyNumberFormat="1"/>
    <xf numFmtId="0" fontId="0" fillId="0" borderId="1" xfId="0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/>
    <xf numFmtId="4" fontId="0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tabSelected="1" zoomScale="130" zoomScaleNormal="130" zoomScaleSheetLayoutView="100" workbookViewId="0">
      <pane ySplit="1" topLeftCell="A2" activePane="bottomLeft" state="frozen"/>
      <selection pane="bottomLeft" activeCell="I6" sqref="I6"/>
    </sheetView>
  </sheetViews>
  <sheetFormatPr defaultRowHeight="14.4" x14ac:dyDescent="0.3"/>
  <cols>
    <col min="1" max="1" width="8.77734375" style="9" customWidth="1"/>
    <col min="2" max="2" width="32.88671875" style="9" customWidth="1"/>
    <col min="3" max="3" width="19.44140625" style="10" customWidth="1"/>
    <col min="4" max="4" width="8.6640625" style="5" hidden="1" customWidth="1"/>
    <col min="5" max="7" width="9.33203125" style="5" hidden="1" customWidth="1"/>
    <col min="8" max="8" width="9.33203125" style="5" customWidth="1"/>
    <col min="9" max="9" width="11" style="11" customWidth="1"/>
    <col min="10" max="10" width="6.88671875" style="5" customWidth="1"/>
    <col min="11" max="11" width="18.5546875" style="11" customWidth="1"/>
    <col min="12" max="12" width="10" style="5" hidden="1" customWidth="1"/>
    <col min="13" max="13" width="11.33203125" style="5" hidden="1" customWidth="1"/>
    <col min="14" max="14" width="8.6640625" style="5" hidden="1" customWidth="1"/>
    <col min="15" max="15" width="11.5546875" style="5" hidden="1" customWidth="1"/>
    <col min="16" max="16" width="8.6640625" style="5" hidden="1" customWidth="1"/>
    <col min="17" max="17" width="7.77734375" style="5" customWidth="1"/>
    <col min="18" max="18" width="11.33203125" customWidth="1"/>
    <col min="19" max="19" width="12.33203125" bestFit="1" customWidth="1"/>
  </cols>
  <sheetData>
    <row r="1" spans="1:19" s="5" customFormat="1" ht="98.7" customHeight="1" x14ac:dyDescent="0.3">
      <c r="A1" s="1" t="s">
        <v>35</v>
      </c>
      <c r="B1" s="1" t="s">
        <v>36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7</v>
      </c>
      <c r="K1" s="1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" t="s">
        <v>25</v>
      </c>
      <c r="R1" s="4" t="s">
        <v>26</v>
      </c>
      <c r="S1" s="12" t="s">
        <v>27</v>
      </c>
    </row>
    <row r="2" spans="1:19" ht="63" customHeight="1" x14ac:dyDescent="0.3">
      <c r="A2" s="19" t="s">
        <v>28</v>
      </c>
      <c r="B2" s="20" t="s">
        <v>30</v>
      </c>
      <c r="C2" s="6" t="s">
        <v>22</v>
      </c>
      <c r="D2" s="7">
        <v>51</v>
      </c>
      <c r="E2" s="7">
        <v>813</v>
      </c>
      <c r="F2" s="7">
        <v>81</v>
      </c>
      <c r="G2" s="7" t="str">
        <f t="shared" ref="G2:G6" si="0">LEFT(F2,1)</f>
        <v>8</v>
      </c>
      <c r="H2" s="7" t="s">
        <v>21</v>
      </c>
      <c r="I2" s="8" t="s">
        <v>15</v>
      </c>
      <c r="J2" s="7">
        <v>6</v>
      </c>
      <c r="K2" s="15" t="s">
        <v>16</v>
      </c>
      <c r="L2" s="7">
        <v>1.8</v>
      </c>
      <c r="M2" s="7">
        <v>3</v>
      </c>
      <c r="N2" s="7">
        <v>1630.11</v>
      </c>
      <c r="O2" s="7">
        <v>996.01</v>
      </c>
      <c r="P2" s="7">
        <v>13.520000000000001</v>
      </c>
      <c r="Q2" s="7">
        <v>11</v>
      </c>
      <c r="R2" s="13">
        <f>(Q2*L2*M2*N2)+(Q2*(O2+P2))</f>
        <v>107933.364</v>
      </c>
      <c r="S2" s="13">
        <f>O2*Q2</f>
        <v>10956.11</v>
      </c>
    </row>
    <row r="3" spans="1:19" ht="43.2" x14ac:dyDescent="0.3">
      <c r="A3" s="19" t="s">
        <v>28</v>
      </c>
      <c r="B3" s="21" t="s">
        <v>31</v>
      </c>
      <c r="C3" s="6" t="s">
        <v>23</v>
      </c>
      <c r="D3" s="7">
        <v>41</v>
      </c>
      <c r="E3" s="7">
        <v>813</v>
      </c>
      <c r="F3" s="7">
        <v>81</v>
      </c>
      <c r="G3" s="7" t="str">
        <f t="shared" si="0"/>
        <v>8</v>
      </c>
      <c r="H3" s="7" t="s">
        <v>18</v>
      </c>
      <c r="I3" s="8" t="s">
        <v>15</v>
      </c>
      <c r="J3" s="7">
        <v>6</v>
      </c>
      <c r="K3" s="15" t="s">
        <v>16</v>
      </c>
      <c r="L3" s="7">
        <v>1.8</v>
      </c>
      <c r="M3" s="7">
        <v>1</v>
      </c>
      <c r="N3" s="7">
        <v>1630.11</v>
      </c>
      <c r="O3" s="7">
        <v>251.98</v>
      </c>
      <c r="P3" s="7">
        <v>13.520000000000001</v>
      </c>
      <c r="Q3" s="7">
        <v>54</v>
      </c>
      <c r="R3" s="13">
        <f>(Q3*L3*M3*N3)+(Q3*(O3+P3))</f>
        <v>172783.69199999998</v>
      </c>
      <c r="S3" s="13">
        <f>O3*Q3</f>
        <v>13606.92</v>
      </c>
    </row>
    <row r="4" spans="1:19" ht="134.4" customHeight="1" x14ac:dyDescent="0.3">
      <c r="A4" s="19" t="s">
        <v>28</v>
      </c>
      <c r="B4" s="21" t="s">
        <v>34</v>
      </c>
      <c r="C4" s="6" t="s">
        <v>22</v>
      </c>
      <c r="D4" s="7">
        <v>42</v>
      </c>
      <c r="E4" s="7">
        <v>813</v>
      </c>
      <c r="F4" s="7">
        <v>81</v>
      </c>
      <c r="G4" s="7" t="str">
        <f t="shared" si="0"/>
        <v>8</v>
      </c>
      <c r="H4" s="7" t="s">
        <v>14</v>
      </c>
      <c r="I4" s="8" t="s">
        <v>15</v>
      </c>
      <c r="J4" s="7">
        <v>6</v>
      </c>
      <c r="K4" s="15" t="s">
        <v>16</v>
      </c>
      <c r="L4" s="7">
        <v>1.8</v>
      </c>
      <c r="M4" s="7">
        <v>1</v>
      </c>
      <c r="N4" s="7">
        <v>1630.11</v>
      </c>
      <c r="O4" s="7">
        <v>251.98</v>
      </c>
      <c r="P4" s="7">
        <v>13.520000000000001</v>
      </c>
      <c r="Q4" s="7">
        <v>326</v>
      </c>
      <c r="R4" s="13">
        <f>(Q4*L4*M4*N4)+(Q4*(O4+P4))</f>
        <v>1043101.5480000001</v>
      </c>
      <c r="S4" s="13">
        <f>O4*Q4</f>
        <v>82145.48</v>
      </c>
    </row>
    <row r="5" spans="1:19" ht="103.8" customHeight="1" x14ac:dyDescent="0.3">
      <c r="A5" s="19" t="s">
        <v>28</v>
      </c>
      <c r="B5" s="22" t="s">
        <v>33</v>
      </c>
      <c r="C5" s="6" t="s">
        <v>22</v>
      </c>
      <c r="D5" s="7">
        <v>47</v>
      </c>
      <c r="E5" s="7">
        <v>813</v>
      </c>
      <c r="F5" s="7">
        <v>81</v>
      </c>
      <c r="G5" s="7" t="str">
        <f t="shared" si="0"/>
        <v>8</v>
      </c>
      <c r="H5" s="7" t="s">
        <v>19</v>
      </c>
      <c r="I5" s="8" t="s">
        <v>15</v>
      </c>
      <c r="J5" s="7">
        <v>6</v>
      </c>
      <c r="K5" s="15" t="s">
        <v>16</v>
      </c>
      <c r="L5" s="7">
        <v>1.8</v>
      </c>
      <c r="M5" s="7">
        <v>1.5</v>
      </c>
      <c r="N5" s="7">
        <v>1630.11</v>
      </c>
      <c r="O5" s="7">
        <v>251.98</v>
      </c>
      <c r="P5" s="7">
        <v>13.520000000000001</v>
      </c>
      <c r="Q5" s="7">
        <v>51</v>
      </c>
      <c r="R5" s="13">
        <f>(Q5*L5*M5*N5)+(Q5*(O5+P5))</f>
        <v>238006.64699999997</v>
      </c>
      <c r="S5" s="13">
        <f>O5*Q5</f>
        <v>12850.98</v>
      </c>
    </row>
    <row r="6" spans="1:19" ht="43.2" x14ac:dyDescent="0.3">
      <c r="A6" s="19" t="s">
        <v>29</v>
      </c>
      <c r="B6" s="22" t="s">
        <v>32</v>
      </c>
      <c r="C6" s="6" t="s">
        <v>24</v>
      </c>
      <c r="D6" s="7">
        <v>47</v>
      </c>
      <c r="E6" s="7">
        <v>722</v>
      </c>
      <c r="F6" s="7">
        <v>72</v>
      </c>
      <c r="G6" s="7" t="str">
        <f t="shared" si="0"/>
        <v>7</v>
      </c>
      <c r="H6" s="7" t="s">
        <v>19</v>
      </c>
      <c r="I6" s="15" t="s">
        <v>20</v>
      </c>
      <c r="J6" s="7">
        <v>2</v>
      </c>
      <c r="K6" s="15" t="s">
        <v>17</v>
      </c>
      <c r="L6" s="7">
        <v>3</v>
      </c>
      <c r="M6" s="7">
        <v>1.5</v>
      </c>
      <c r="N6" s="7">
        <v>1630.11</v>
      </c>
      <c r="O6" s="7">
        <v>251.98</v>
      </c>
      <c r="P6" s="7">
        <v>13.520000000000001</v>
      </c>
      <c r="Q6" s="7">
        <v>10</v>
      </c>
      <c r="R6" s="13">
        <f>(Q6*L6*M6*N6)+(Q6*(O6+P6))</f>
        <v>76009.95</v>
      </c>
      <c r="S6" s="13">
        <f>O6*Q6</f>
        <v>2519.7999999999997</v>
      </c>
    </row>
    <row r="7" spans="1:19" x14ac:dyDescent="0.3">
      <c r="Q7" s="5">
        <f>SUM(Q2:Q6)</f>
        <v>452</v>
      </c>
      <c r="R7" s="18">
        <f>SUM(R2:R6)</f>
        <v>1637835.2009999999</v>
      </c>
      <c r="S7" s="13">
        <f>SUM(S2:S6)</f>
        <v>122079.29</v>
      </c>
    </row>
    <row r="8" spans="1:19" x14ac:dyDescent="0.3">
      <c r="R8" s="14"/>
      <c r="S8" s="14"/>
    </row>
    <row r="9" spans="1:19" x14ac:dyDescent="0.3">
      <c r="Q9" s="16" t="s">
        <v>28</v>
      </c>
      <c r="R9" s="17">
        <f>R2+R3+R4+R5</f>
        <v>1561825.2509999999</v>
      </c>
    </row>
    <row r="10" spans="1:19" x14ac:dyDescent="0.3">
      <c r="Q10" s="16" t="s">
        <v>29</v>
      </c>
      <c r="R10" s="17">
        <f>R6</f>
        <v>76009.95</v>
      </c>
    </row>
  </sheetData>
  <autoFilter ref="A1:Q7"/>
  <printOptions headings="1"/>
  <pageMargins left="0.25" right="0.25" top="0.75" bottom="0.75" header="0.3" footer="0.3"/>
  <pageSetup paperSize="9" scale="44" fitToHeight="0" orientation="landscape" r:id="rId1"/>
  <headerFooter>
    <oddHeader>&amp;R&amp;D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 jauno stipendiju</vt:lpstr>
      <vt:lpstr>'Ar jauno stipendiju'!Print_Titles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Zommere - Rotčenkova</dc:creator>
  <cp:lastModifiedBy>Anita Depkovska</cp:lastModifiedBy>
  <dcterms:created xsi:type="dcterms:W3CDTF">2021-10-07T10:51:04Z</dcterms:created>
  <dcterms:modified xsi:type="dcterms:W3CDTF">2022-11-15T11:37:43Z</dcterms:modified>
</cp:coreProperties>
</file>