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5/LNG_2025/LIETAVAS/2. MK rikojuma projekts/"/>
    </mc:Choice>
  </mc:AlternateContent>
  <xr:revisionPtr revIDLastSave="43" documentId="8_{06561129-6C0B-4027-AC2F-05DAC6FB3A59}" xr6:coauthVersionLast="47" xr6:coauthVersionMax="47" xr10:uidLastSave="{62E79285-FC77-4047-885D-78002B4A56FC}"/>
  <bookViews>
    <workbookView xWindow="-110" yWindow="-110" windowWidth="19420" windowHeight="11500" xr2:uid="{3E0B600F-6014-4D9E-8ED0-4195F6CBFC45}"/>
  </bookViews>
  <sheets>
    <sheet name="Alūksnes novads" sheetId="4" r:id="rId1"/>
    <sheet name="Augšdaugavas novads" sheetId="9" r:id="rId2"/>
    <sheet name="Jēkabpils novads" sheetId="8" r:id="rId3"/>
    <sheet name="Krāslavas novads" sheetId="2" r:id="rId4"/>
    <sheet name="Rēzeknes novads" sheetId="5" r:id="rId5"/>
    <sheet name="Kopā"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4" i="5" l="1"/>
  <c r="C24" i="2"/>
  <c r="C18" i="8"/>
  <c r="C37" i="4"/>
  <c r="C4" i="6"/>
  <c r="D20" i="9"/>
  <c r="F19" i="9"/>
  <c r="E19" i="9"/>
  <c r="E18" i="9"/>
  <c r="F18" i="9" s="1"/>
  <c r="E17" i="9"/>
  <c r="F17" i="9" s="1"/>
  <c r="E16" i="9"/>
  <c r="F16" i="9" s="1"/>
  <c r="E15" i="9"/>
  <c r="F15" i="9" s="1"/>
  <c r="E14" i="9"/>
  <c r="F14" i="9" s="1"/>
  <c r="E13" i="9"/>
  <c r="F13" i="9" s="1"/>
  <c r="E12" i="9"/>
  <c r="F12" i="9" s="1"/>
  <c r="E11" i="9"/>
  <c r="F11" i="9" s="1"/>
  <c r="E10" i="9"/>
  <c r="F10" i="9" s="1"/>
  <c r="E9" i="9"/>
  <c r="F9" i="9" s="1"/>
  <c r="E8" i="9"/>
  <c r="F8" i="9" s="1"/>
  <c r="E7" i="9"/>
  <c r="E20" i="9" s="1"/>
  <c r="E6" i="9"/>
  <c r="F6" i="9" s="1"/>
  <c r="E5" i="9"/>
  <c r="F5" i="9" s="1"/>
  <c r="D32" i="4"/>
  <c r="D5" i="6"/>
  <c r="C5" i="6"/>
  <c r="D13" i="8"/>
  <c r="E12" i="8"/>
  <c r="F12" i="8" s="1"/>
  <c r="E11" i="8"/>
  <c r="F11" i="8" s="1"/>
  <c r="E10" i="8"/>
  <c r="F10" i="8" s="1"/>
  <c r="E9" i="8"/>
  <c r="F9" i="8" s="1"/>
  <c r="E8" i="8"/>
  <c r="F8" i="8" s="1"/>
  <c r="E7" i="8"/>
  <c r="F7" i="8" s="1"/>
  <c r="E6" i="8"/>
  <c r="F6" i="8" s="1"/>
  <c r="E5" i="8"/>
  <c r="D14" i="5"/>
  <c r="D19" i="5"/>
  <c r="F7" i="9" l="1"/>
  <c r="F20" i="9" s="1"/>
  <c r="E5" i="6"/>
  <c r="E13" i="8"/>
  <c r="F5" i="8"/>
  <c r="F13" i="8" s="1"/>
  <c r="D7" i="5"/>
  <c r="F10" i="5"/>
  <c r="E6" i="5"/>
  <c r="F6" i="5" s="1"/>
  <c r="E8" i="5"/>
  <c r="F8" i="5" s="1"/>
  <c r="E9" i="5"/>
  <c r="F9" i="5" s="1"/>
  <c r="E10" i="5"/>
  <c r="E11" i="5"/>
  <c r="F11" i="5" s="1"/>
  <c r="E12" i="5"/>
  <c r="F12" i="5" s="1"/>
  <c r="E13" i="5"/>
  <c r="F13" i="5" s="1"/>
  <c r="E14" i="5"/>
  <c r="F14" i="5" s="1"/>
  <c r="E15" i="5"/>
  <c r="F15" i="5" s="1"/>
  <c r="E16" i="5"/>
  <c r="E17" i="5"/>
  <c r="E18" i="5"/>
  <c r="E5" i="5"/>
  <c r="F5" i="5" s="1"/>
  <c r="E6" i="2"/>
  <c r="E7" i="2"/>
  <c r="E8" i="2"/>
  <c r="E9" i="2"/>
  <c r="E10" i="2"/>
  <c r="E11" i="2"/>
  <c r="E12" i="2"/>
  <c r="E13" i="2"/>
  <c r="E14" i="2"/>
  <c r="E15" i="2"/>
  <c r="E16" i="2"/>
  <c r="E17" i="2"/>
  <c r="E18" i="2"/>
  <c r="E5" i="2"/>
  <c r="F5" i="2" s="1"/>
  <c r="D7" i="6"/>
  <c r="C7" i="6"/>
  <c r="D6" i="6"/>
  <c r="C6" i="6"/>
  <c r="D3" i="6"/>
  <c r="C3" i="6"/>
  <c r="D15" i="4"/>
  <c r="C27" i="9" l="1"/>
  <c r="D4" i="6"/>
  <c r="E4" i="6" s="1"/>
  <c r="E7" i="5"/>
  <c r="F7" i="5" s="1"/>
  <c r="E5" i="4" l="1"/>
  <c r="F5" i="4" s="1"/>
  <c r="E7" i="4"/>
  <c r="E8" i="4"/>
  <c r="E9" i="4"/>
  <c r="E10" i="4"/>
  <c r="E11" i="4"/>
  <c r="E12" i="4"/>
  <c r="E13" i="4"/>
  <c r="E6" i="4"/>
  <c r="E14" i="4"/>
  <c r="E21" i="4"/>
  <c r="E22" i="4"/>
  <c r="E23" i="4"/>
  <c r="E24" i="4"/>
  <c r="E25" i="4"/>
  <c r="E26" i="4"/>
  <c r="E27" i="4"/>
  <c r="E28" i="4"/>
  <c r="E29" i="4"/>
  <c r="E30" i="4"/>
  <c r="E31" i="4"/>
  <c r="E15" i="4" l="1"/>
  <c r="F15" i="4" s="1"/>
  <c r="F18" i="5" l="1"/>
  <c r="F17" i="5"/>
  <c r="F16" i="5"/>
  <c r="E19" i="5" l="1"/>
  <c r="F19" i="5"/>
  <c r="F7" i="4"/>
  <c r="F9" i="4"/>
  <c r="F10" i="4"/>
  <c r="F11" i="4"/>
  <c r="F12" i="4"/>
  <c r="F13" i="4"/>
  <c r="F14" i="4"/>
  <c r="F21" i="4"/>
  <c r="F22" i="4"/>
  <c r="F23" i="4"/>
  <c r="F24" i="4"/>
  <c r="F25" i="4"/>
  <c r="F26" i="4"/>
  <c r="F27" i="4"/>
  <c r="F28" i="4"/>
  <c r="F29" i="4"/>
  <c r="F30" i="4"/>
  <c r="F31" i="4"/>
  <c r="D19" i="2"/>
  <c r="F6" i="2"/>
  <c r="F7" i="2"/>
  <c r="F8" i="2"/>
  <c r="F9" i="2"/>
  <c r="F10" i="2"/>
  <c r="F11" i="2"/>
  <c r="F12" i="2"/>
  <c r="F13" i="2"/>
  <c r="F14" i="2"/>
  <c r="F15" i="2"/>
  <c r="F16" i="2"/>
  <c r="F17" i="2"/>
  <c r="F18" i="2"/>
  <c r="F8" i="4" l="1"/>
  <c r="F32" i="4" s="1"/>
  <c r="E32" i="4"/>
  <c r="E3" i="6"/>
  <c r="C8" i="6"/>
  <c r="F19" i="2" l="1"/>
  <c r="E19" i="2"/>
  <c r="E7" i="6" s="1"/>
  <c r="E6" i="6"/>
  <c r="E8" i="6" s="1"/>
  <c r="D8" i="6" l="1"/>
</calcChain>
</file>

<file path=xl/sharedStrings.xml><?xml version="1.0" encoding="utf-8"?>
<sst xmlns="http://schemas.openxmlformats.org/spreadsheetml/2006/main" count="563" uniqueCount="335">
  <si>
    <r>
      <rPr>
        <b/>
        <u/>
        <sz val="18"/>
        <color theme="1"/>
        <rFont val="Times New Roman"/>
        <family val="1"/>
        <charset val="186"/>
      </rPr>
      <t>Alūksnes novada</t>
    </r>
    <r>
      <rPr>
        <b/>
        <sz val="18"/>
        <color theme="1"/>
        <rFont val="Times New Roman"/>
        <family val="1"/>
      </rPr>
      <t xml:space="preserve"> pašvaldības 2025. gada 8. - 12. jūnija lietavu laikā radītie postījumi </t>
    </r>
  </si>
  <si>
    <t>Nr. p.k.</t>
  </si>
  <si>
    <t>Objekta nosaukums un adrese</t>
  </si>
  <si>
    <t>Veicamie pasākumi/darbi</t>
  </si>
  <si>
    <r>
      <t xml:space="preserve">Postījumu novēršanai nepieciešamā finansējuma apmērs, </t>
    </r>
    <r>
      <rPr>
        <b/>
        <i/>
        <sz val="10"/>
        <color theme="1"/>
        <rFont val="Times New Roman"/>
        <family val="1"/>
        <charset val="186"/>
      </rPr>
      <t>euro</t>
    </r>
  </si>
  <si>
    <r>
      <t xml:space="preserve">Pašvaldības līdz- finansējums, </t>
    </r>
    <r>
      <rPr>
        <b/>
        <i/>
        <sz val="10"/>
        <color theme="1"/>
        <rFont val="Times New Roman"/>
        <family val="1"/>
        <charset val="186"/>
      </rPr>
      <t>euro</t>
    </r>
  </si>
  <si>
    <t>No valsts budžeta programmas "Līdzekļi neparedzētiem gadījumiem" nepieciešamā finansējuma apmērs, euro</t>
  </si>
  <si>
    <t>Pašvaldības iesniegtie finansiālā pamatojuma dokumenti</t>
  </si>
  <si>
    <t>Piezīmes, komentāri</t>
  </si>
  <si>
    <t>MK noteikumu Nr.421
5.pielikums</t>
  </si>
  <si>
    <r>
      <t xml:space="preserve">apsekošanas akts </t>
    </r>
    <r>
      <rPr>
        <sz val="8"/>
        <color theme="1"/>
        <rFont val="Times New Roman"/>
        <family val="1"/>
      </rPr>
      <t>(zaudējumu novērtējums vai dokumenti, kas apliecina notikušo faktu), vai ir pievienota fotogrāfija/jas</t>
    </r>
  </si>
  <si>
    <r>
      <t xml:space="preserve">pieprasīto līdzekļu aprēķins/tāme </t>
    </r>
    <r>
      <rPr>
        <sz val="8"/>
        <color theme="1"/>
        <rFont val="Times New Roman"/>
        <family val="1"/>
      </rPr>
      <t>(veicamo darbu/ pakalpojumu apraksts, nepieciešamo materiālu daudzums, cena, atalgojums un paredzamo nodokļu samaksa)</t>
    </r>
  </si>
  <si>
    <t>apliecinājums, ka infrastruktūras objekts ir pašvaldības īpašumā vai valdījumā (pamatlīdzekļu uzskaites kartīte vai zemesgrāmatas apliecinājums)</t>
  </si>
  <si>
    <t>informācija par pašvaldības līdzfinansējuma apmēru objektam radīto zaudējumu novēršanai (domes lēmums)</t>
  </si>
  <si>
    <t>apliecinājums, ka par objektu pašvaldībai nepienākas vai pienākas apdrošināšanas atlīdzība
+
skaidrojums, ja nebija apdrošināts</t>
  </si>
  <si>
    <t>Autoceļš Strautiņi – Rebenes - Luki, Alsviķu pagasts, Alūksnes novads (2,00 km)</t>
  </si>
  <si>
    <t>Veikt labojumus virz dzelzsbetona caurtekas posma šuves, veikt ceļa seguma atjaunošanu</t>
  </si>
  <si>
    <t>x</t>
  </si>
  <si>
    <t>09.06.2025. akts Nr. ANPAP/25/18, apsekošanā piedalījās ēku un apsaimniekojamās teritorijas pārzinis un īpašuma speciālists, pievienotas fotogrāfijas.
Iesniegts 25.08.2025. sertificēta speciālista (sertif. Nr. 4-03224) apliecinājums par apsekošanas komisijas slēdziena atbilstību</t>
  </si>
  <si>
    <t>09.07.2025. AKTS Nr.5.3.3.-V.3/2025-514,
09.07.2025. Rēķins Nr.
R25191250</t>
  </si>
  <si>
    <t>Pamatlīdzekļu uzskaites kartīte Nr. PAS0548</t>
  </si>
  <si>
    <t>5. pielikumā apliecina, ka objekti nebija apdrosināti ierobežota finansējuma dēl</t>
  </si>
  <si>
    <t>Autoceļš V398, Jaunannas pagasts, Alūksnes novads (8,30 km, 11,14 km)</t>
  </si>
  <si>
    <t>Likvidēt izskalojumu radītos bojājumus, ceļa izskalojumu aizbēršanu un seguma atjaunošanu</t>
  </si>
  <si>
    <t>09.06.2025. akts Nr. ANPAP/25/14, apsekošanā piedalījās ēku un apsaimniekojamās teritorijas pārzinis un īpašuma speciālists, pievienotas fotogrāfijas
Iesniegts 25.08.2025. sertificēta speciālista (sertif. Nr. 4-03224) apliecinājums par apsekošanas komisijas slēdziena atbilstību</t>
  </si>
  <si>
    <t>Pamatlīdzekļu uzskaites kartīte Nr. PAL139749</t>
  </si>
  <si>
    <t>Autoceļš Līvkalni - Nēķene, Alsviķu pagasts, Alūksnes novads (1,28 km)</t>
  </si>
  <si>
    <t>Likvidēt ceļa klātnei radītos bojājumus, novērst to atkārtotu rašanos, nodrošinot ūdens novadi, pastiprināt ceļa segu ar minerālgrunti, veikt ceļa segas profilēšanu/planēšanu</t>
  </si>
  <si>
    <t>10.06.2025. akts Nr. ANPAP/25/22, apsekošanā piedalījās ēku un apsaimniekojamās teritorijas pārzinis un īpašuma speciālists, pievienota fotogrāfija
Iesniegts 25.08.2025. sertificēta speciālista (sertif. Nr. 4-03224) apliecinājums par apsekošanas komisijas slēdziena atbilstību</t>
  </si>
  <si>
    <t>21.07.2025. AKTS par izpildīto darbu pieņemšanu Nr.9,
21.07.2025. RĒĶINS Nr. AS 02742</t>
  </si>
  <si>
    <t>Pamatlīdzekļu uzskaites kartīte Nr. PAS0545</t>
  </si>
  <si>
    <t>Autoceļš Dzintari – Brīdaki – Liepas 2  - Apes ceļš, Alsviķu pagasts, Alūksnes novads (3,30 km)</t>
  </si>
  <si>
    <t>Likvidēt ceļa klātnei radītos bojājumus, pastiprināt ceļa segu ar minerālgrunti, veikt ceļa segas planēšanu</t>
  </si>
  <si>
    <t>10.06.2025. akts Nr. ANPAP/25/21, apsekošanā piedalījās ēku un apsaimniekojamās teritorijas pārzinis un īpašuma speciālists, pievienotas fotogrāfijas
Iesniegts 25.08.2025. sertificēta speciālista (sertif. Nr. 4-03224) apliecinājums par apsekošanas komisijas slēdziena atbilstību</t>
  </si>
  <si>
    <t>Pamatlīdzekļu uzskaites kartīte Nr. PAS0552</t>
  </si>
  <si>
    <t>Autoceļš Strautiņi – 58.ceļš – Zaļmeži – Stāmeri, Alsviķu pagasts, Alūksnes novads (2,00 km)</t>
  </si>
  <si>
    <t>Veikt autoceļa grāvja posma un cauruļu drenu tīrīšanu, novēršot grāvka aizaugšanu un cauruļu drenu aizsērēšanu</t>
  </si>
  <si>
    <t>11.06.2025. akts Nr. ANPAP/25/24, apsekošanā piedalījās ēku un apsaimniekojamās teritorijas pārzinis un īpašuma speciālists, pievienotas fotogrāfijas
Iesniegts 25.08.2025. sertificēta speciālista (sertif. Nr. 4-03224) apliecinājums par apsekošanas komisijas slēdziena atbilstību</t>
  </si>
  <si>
    <t>09.07.2025. PIEŅEMŠANAS-NODOŠANAS AKTS 
09.07.2025. RĒĶINS Nr. AS 02724</t>
  </si>
  <si>
    <t>Pamatlīdzekļu uzskaites kartīte Nr. PAS0556</t>
  </si>
  <si>
    <t>Autoceļš V395, Annas pagasts, Alūksnes novads (4,35 km)</t>
  </si>
  <si>
    <t>Veikt ceļa izskalojumu aizbēršanu un seguma atjaunošanu</t>
  </si>
  <si>
    <t>09.06.2025. akts Nr. ANPAP/25/17, apsekošanā piedalījās ēku un apsaimniekojamās teritorijas pārzinis un īpašuma speciālists, pievienota fotogrāfija
Iesniegts 25.08.2025. sertificēta speciālista (sertif. Nr. 4-03224) apliecinājums par apsekošanas komisijas slēdziena atbilstību</t>
  </si>
  <si>
    <t>03 22.04.2025.,
09.07.2025. AKTS par izpildīto darbu pieņemšanu Nr.8
09.07.2025. RĒĶINS Nr. AS 02734</t>
  </si>
  <si>
    <t>Pamatlīdzekļu uzskaites kartīte Nr. PAL139927</t>
  </si>
  <si>
    <t>Autoceļš Anna – Nākotnes iela - Teikas, Annas pagasts, Alūksnes novads (1,62 km)</t>
  </si>
  <si>
    <t>Likvidēt izskalojumu radītos bojājumus un novērst to atkārtotu rašanos, ceļa segas atjaunošanu un planēšanu</t>
  </si>
  <si>
    <t>09.06.2025. akts Nr. ANPAP/25/16, apsekošanā piedalījās ēku un apsaimniekojamās teritorijas pārzinis un īpašuma speciālists, pievienota fotogrāfija
Iesniegts 25.08.2025. sertificēta speciālista (sertif. Nr. 4-03224) apliecinājums par apsekošanas komisijas slēdziena atbilstību</t>
  </si>
  <si>
    <t>Pamatlīdzekļu uzskaites kartīte Nr. PAL128757.1</t>
  </si>
  <si>
    <t>Autoceļš V374, Ilzenes pagasts, Alūksnes novads (1,20 km)</t>
  </si>
  <si>
    <t>Veikt labojumus dzelzsbetona caurtekas izskalotā posmā, veikt ceļa seguma atjaunošanu</t>
  </si>
  <si>
    <t>10.06.2025. akts Nr. ANPAP/25/19, apsekošanā piedalījās ēku un apsaimniekojamās teritorijas pārzinis un īpašuma speciālists, pievienotas fotogrāfijas
Iesniegts 25.08.2025. sertificēta speciālista (sertif. Nr. 4-03224) apliecinājums par apsekošanas komisijas slēdziena atbilstību</t>
  </si>
  <si>
    <t>03 22.04.2025.,
21.07.2025. AKTS par izpildīto darbu pieņemšanu Nr.10,
21.07.2025. RĒĶINS Nr. AS 02743</t>
  </si>
  <si>
    <t>Pamatlīdzekļu uzskaites kartīte Nr. PAL139704</t>
  </si>
  <si>
    <t>Autoceļš Bundzene - Matisene, Jaunalūksnes pagasts, Alūksnes novads (3,30 km)</t>
  </si>
  <si>
    <t>Likvidēt bojājumus virs caurtekas ceļa malā, pastiprināt ceļa segu ar minerālgrunti un veikt ceļa segas planēšanu</t>
  </si>
  <si>
    <t>09.06.2025. akts Nr. ANPAP/25/15, apsekošanā piedalījās ēku un apsaimniekojamās teritorijas pārzinis un īpašuma speciālists, pievienotas fotogrāfijas
Iesniegts 25.08.2025. sertificēta speciālista (sertif. Nr. 4-03224) apliecinājums par apsekošanas komisijas slēdziena atbilstību</t>
  </si>
  <si>
    <t>03 22.04.2025.,
21.07.2025. AKTS par izpildīto darbu pieņemšanu Nr.11,
21.07.2025. RĒĶINS Nr. AS 02744</t>
  </si>
  <si>
    <t>Pamatlīdzekļu uzskaites kartīte Nr. PKL0296</t>
  </si>
  <si>
    <t>Autoceļš Jaunlaicene – Jānīši - Balti, Jaunlaicenes pagasts, Alūksnes novads (0,80 km)</t>
  </si>
  <si>
    <t>Likvidēt zem melnā seguma radītos bojājumus, novērst to atkārtotu rašanos, nodrošinot ūdens novadi, izveidot ūdens noteci gar caurteku</t>
  </si>
  <si>
    <t>09.06.2025. akts Nr. ANPAP/25/12, apsekošanā piedalījās ēku un apsaimniekojamās teritorijas pārzinis un īpašuma speciālists, pievienotas fotogrāfijas
Iesniegts 25.08.2025. sertificēta speciālista (sertif. Nr. 4-03224) apliecinājums par apsekošanas komisijas slēdziena atbilstību</t>
  </si>
  <si>
    <t>28.07.2025. remontdarbu tāme, sagatavoja sertificēts speciālists (sert.Nr. 4-03224)</t>
  </si>
  <si>
    <t>Pamatlīdzekļu uzskaites kartīte Nr. PJL0461</t>
  </si>
  <si>
    <t>Autoceļš Apes ceļš – Karva – Lintene – Apes ceļš, Alsviķu pagasts, Alūksnes novads (1,08 km)</t>
  </si>
  <si>
    <t>Likvidēt ceļa klātnei radītos bojājumus, atjaunot grāvi pie caurtekas iztecē un ietecē, veikt ceļa seguma atjaunošanu</t>
  </si>
  <si>
    <t>10.06.2025. akts Nr. ANPAP/25/20, apsekošanā piedalījās ēku un apsaimniekojamās teritorijas pārzinis un īpašuma speciālists, pievienotas fotogrāfijas
Iesniegts 25.08.2025. sertificēta speciālista (sertif. Nr. 4-03224) apliecinājums par apsekošanas komisijas slēdziena atbilstību</t>
  </si>
  <si>
    <t>03 22.04.2025.,
21.07.2025. AKTS par izpildīto darbu pieņemšanu Nr.14,
21.07.2025. RĒĶINS Nr. AS 02747
28.07.2025. AKTS Nr.5.3.3.-V.3/2025-581
28.07.2025. rēķins Nr.
R25191367
28.07.2025. AKTS Nr.5.3.3.-V.3/2025-582,
28.07.2025. rēķins Nr.R25191368</t>
  </si>
  <si>
    <t>Pamatlīdzekļu uzskaites kartīte Nr. PAS0550</t>
  </si>
  <si>
    <t>Autoceļš Rūķīši - Svari, Jaunannas pagasts, Alūksnes novads (0,50 km)</t>
  </si>
  <si>
    <t>Likvidēt ceļa klātnei radītos bojājumus un nogruvumu, novērst to atkārtotu rašanos, veikt ceļa izskalojuma aizbēršanu un seguma atjaunošanu, veikt ceļa segas profilēšanu/planēšanu</t>
  </si>
  <si>
    <t>09.06.2025. akts Nr. ANPAP/25/13, apsekošanā piedalījās ēku un apsaimniekojamās teritorijas pārzinis un īpašuma speciālists, pievienotas fotogrāfijas
Iesniegts 25.08.2025. sertificēta speciālista (sertif. Nr. 4-03224) apliecinājums par apsekošanas komisijas slēdziena atbilstību</t>
  </si>
  <si>
    <t>Pamatlīdzekļu uzskaites kartīte Nr. PJN0343</t>
  </si>
  <si>
    <t>Autoceļš Jaunlaicene – Kambari - Grūbe, Jaunlaicenes pagasts, Alūksnes novads (0,90 km)</t>
  </si>
  <si>
    <t>Likvidēt izskalojumu radītos bojājumus ceļa klātnei,  nomainīt bojāto caurteku, atjaunot grāvi pie caurtekas iztecē un ietecē, veikt ceļā seguma atjaunošanu</t>
  </si>
  <si>
    <t>09.06.2025. akts Nr. ANPAP/25/11, apsekošanā piedalījās ēku un apsaimniekojamās teritorijas pārzinis un īpašuma speciālists, pievienotas fotogrāfijas
Iesniegts 25.08.2025. sertificēta speciālista (sertif. Nr. 4-03224) apliecinājums par apsekošanas komisijas slēdziena atbilstību</t>
  </si>
  <si>
    <t>Pamatlīdzekļu uzskaites kartīte Nr. PJL0366</t>
  </si>
  <si>
    <t>Autoceļš Krustiņi - Palpierkalns, Veclaicenes pagasts, Alūksnes novads (4,80 km)</t>
  </si>
  <si>
    <t>Likvidēt ceļa klātnes bojājumus, nomainīt bojāto caurteku, atjaunot grāvi pie caurtekas iztecē un ietecē, veikt ceļa seguma atjaunošanu</t>
  </si>
  <si>
    <t>09.06.2025. akts Nr. ANPAP/25/01, apsekošanā piedalījās ēku un apsaimniekojamās teritorijas pārzinis un īpašuma speciālists, pievienota fotogrāfija
Iesniegts 25.08.2025. sertificēta speciālista (sertif. Nr. 4-03224) apliecinājums par apsekošanas komisijas slēdziena atbilstību</t>
  </si>
  <si>
    <t>Pamatlīdzekļu uzskaites kartīte Nr. PAL127257</t>
  </si>
  <si>
    <t>Autoceļš V385, Ziemera pagasts, Alūksnes novads (0,70 km, 2,10 km, 2,90 km, 3,30 km, 3,60 km)</t>
  </si>
  <si>
    <t>Likvidēt ceļa klātnes bojājumus, pastiprināt ceļa segumu, novērst ceļa malas nogruvumus, nomainīt bojāto caurteku, atjaunot grāvi pie caurtekas ietecē un iztecē, veikt ceļa seguma atjaunošanu</t>
  </si>
  <si>
    <t>09.06.2025. akts Nr. ANPAP/25/04, apsekošanā piedalījās ēku un apsaimniekojamās teritorijas pārzinis un īpašuma speciālists, pievienotas fotogrāfijas
Iesniegts 25.08.2025. sertificēta speciālista (sertif. Nr. 4-03224) apliecinājums par apsekošanas komisijas slēdziena atbilstību</t>
  </si>
  <si>
    <t>Pamatlīdzekļu uzskaites kartīte Nr. PAL140015</t>
  </si>
  <si>
    <t>Autoceļš V384, Ziemera pagasts, Alūksnes novads (8,362 km - 8,436 km)</t>
  </si>
  <si>
    <t>Likvidēt ceļa klātnes un ceļa seguma bojājumus</t>
  </si>
  <si>
    <t>09.06.2025. akts Nr. ANPAP/25/03, apsekošanā piedalījās ēku un apsaimniekojamās teritorijas pārzinis un īpašuma speciālists, pievienota fotogrāfija
Iesniegts 25.08.2025. sertificēta speciālista (sertif. Nr. 4-03224) apliecinājums par apsekošanas komisijas slēdziena atbilstību</t>
  </si>
  <si>
    <t>Pamatlīdzekļu uzskaites kartīte Nr. PZI0207</t>
  </si>
  <si>
    <t>Autoceļš Auguļi  - Apes robeža, Jaunlaicenes pagasts, Alūksnes novads (0,30 km)</t>
  </si>
  <si>
    <t>Likvidēt izskalojumu radītos bojājumus, novērst to atkārtotu rašanos, veikt grāvja atjaunošanu ceļa labajā pusē, bojātās caustekas nomaiņu un izskalojumu aizbēršanu</t>
  </si>
  <si>
    <t>09.06.2025. akts Nr. ANPAP/25/10, apsekošanā piedalījās ēku un apsaimniekojamās teritorijas pārzinis un īpašuma speciālists, pievienotas fotogrāfijas
Iesniegts 25.08.2025. sertificēta speciālista (sertif. Nr. 4-03224) apliecinājums par apsekošanas komisijas slēdziena atbilstību</t>
  </si>
  <si>
    <t>Pamatlīdzekļu uzskaites kartīte Nr. PJL0374</t>
  </si>
  <si>
    <t>Autoceļš Šļukums – Auguļi - Jenši, Jaunlaicenes pagasts, Alūksnes novads (2,80 km)</t>
  </si>
  <si>
    <t>Likvidēt izskalojumu radītos bojājumus, nogruvumu, novērst to atkārtotu rašanos, veikt ceļa seguma atjaunošanu un planēšanu</t>
  </si>
  <si>
    <t>09.06.2025. akts Nr. ANPAP/25/09, apsekošanā piedalījās ēku un apsaimniekojamās teritorijas pārzinis un īpašuma speciālists, pievienota fotogrāfija
Iesniegts 25.08.2025. sertificēta speciālista (sertif. Nr. 4-03224) apliecinājums par apsekošanas komisijas slēdziena atbilstību</t>
  </si>
  <si>
    <t>03 22.04.2025., 
21.07.2025. AKTS par izpildīto darbu pieņemšanu Nr.12,
21.07.2025. RĒĶINS Nr. AS 02745</t>
  </si>
  <si>
    <t>Pamatlīdzekļu uzskaites kartīte Nr. PJL0361</t>
  </si>
  <si>
    <t>Autoceļš Cempji - Malaci, Kalncempju pagasts, Alūksnes novads (0,82 km)</t>
  </si>
  <si>
    <t>09.06.2025. akts Nr. ANPAP/25/08, apsekošanā piedalījās ēku un apsaimniekojamās teritorijas pārzinis un īpašuma speciālists, pievienotas fotogrāfijas
Iesniegts 25.08.2025. sertificēta speciālista (sertif. Nr. 4-03224) apliecinājums par apsekošanas komisijas slēdziena atbilstību</t>
  </si>
  <si>
    <t>03 22.04.2025.,
09.07.2025. AKTS par izpildīto darbu pieņemšanu Nr.6,
09.07.2025. RĒĶINS Nr. AS 02732</t>
  </si>
  <si>
    <t>Pamatlīdzekļu uzskaites kartīte Nr. PAL127635</t>
  </si>
  <si>
    <t>Autoceļš Ate – Augstiekalni – Niedras – 4. ceļš, Kalncempju pagasts, Alūksnes novads (0,88 km)</t>
  </si>
  <si>
    <t>Likvidēt radītos bojājumus ceļa malā virs caurtekas, pastiprināt ceļa segu ar minerālgrunti, veikt ceļa segas planēšanu</t>
  </si>
  <si>
    <t>09.06.2025. akts Nr. ANPAP/25/07, apsekošanā piedalījās ēku un apsaimniekojamās teritorijas pārzinis un īpašuma speciālists, pievienotas fotogrāfijas
Iesniegts 25.08.2025. sertificēta speciālista (sertif. Nr. 4-03224) apliecinājums par apsekošanas komisijas slēdziena atbilstību</t>
  </si>
  <si>
    <t>Pamatlīdzekļu uzskaites kartīte Nr. PAL127634.1</t>
  </si>
  <si>
    <t>Autoceļš Cirakalns – Silamalu krustojums, Mārkalnes pagasts, Alūksnes novads (0,97 km)</t>
  </si>
  <si>
    <t>10.06.2025. akts Nr. ANPAP/25/23, apsekošanā piedalījās ēku un apsaimniekojamās teritorijas pārzinis un īpašuma speciālists, pievienotas fotogrāfijas
Iesniegts 25.08.2025. sertificēta speciālista (sertif. Nr. 4-03224) apliecinājums par apsekošanas komisijas slēdziena atbilstību</t>
  </si>
  <si>
    <t>03 22.04.2025.,
09.07.2025. AKTS par izpildīto darbu pieņemšanu Nr.7,
09.07.2025. RĒĶINS Nr. AS 02733</t>
  </si>
  <si>
    <t>Pamatlīdzekļu uzskaites kartīte Nr. PMR0185</t>
  </si>
  <si>
    <t>Autoceļš Ponkuļi - Puncene, Pededzes pagasts, Alūksnes novads (1,13 km - 1,14 km)</t>
  </si>
  <si>
    <t>Likvidēt ceļa klātnes bojājumus, veikt ūdens novadi, pastiprināt ceļa segu un planēšanu</t>
  </si>
  <si>
    <t>09.06.2025. akts Nr. ANPAP/25/06, apsekošanā piedalījās ēku un apsaimniekojamās teritorijas pārzinis un īpašuma speciālists, pievienota fotogrāfija
Iesniegts 25.08.2025. sertificēta speciālista (sertif. Nr. 4-03224) apliecinājums par apsekošanas komisijas slēdziena atbilstību</t>
  </si>
  <si>
    <t xml:space="preserve">22.04.2025.,
21.07.2025. AKTS par izpildīto darbu pieņemšanu Nr.13,
21.07.2025. RĒĶINS Nr. AS 02746
</t>
  </si>
  <si>
    <t>Pamatlīdzekļu uzskaites kartīte Nr. PPE0128</t>
  </si>
  <si>
    <t>Autoceļš Grēveles - Ciemgaļi, Zeltiņu pagasts, Alūksnes novads (2,00 km)</t>
  </si>
  <si>
    <t>Veikt ceļa izskalojumu aizbēršanu un ceļa segas planēšanu</t>
  </si>
  <si>
    <t>09.06.2025. akts Nr. ANPAP/25/05, apsekošanā piedalījās ēku un apsaimniekojamās teritorijas pārzinis un īpašuma speciālists, pievienota fotogrāfija
Iesniegts 25.08.2025. sertificēta speciālista (sertif. Nr. 4-03224) apliecinājums par apsekošanas komisijas slēdziena atbilstību</t>
  </si>
  <si>
    <t>03 22.04.2025.,
21.07.2025. AKTS par izpildīto darbu pieņemšanu Nr.15,
21.07.2025. RĒĶINS Nr. AS 02748</t>
  </si>
  <si>
    <t>Pamatlīdzekļu uzskaites kartīte Nr. PZE0230</t>
  </si>
  <si>
    <t>Autoceļš Stūrīši - Elisi, Ziemera pagasts, Alūksnes novads (0,70 km)</t>
  </si>
  <si>
    <t>Likvidēt virs caurtekas ceļa klātnes bojājumus, pastiprināt ceļa segu ar minerālgrunti un veikt ceļa segas planēšanu</t>
  </si>
  <si>
    <t>09.06.2025. akts Nr. ANPAP/25/02, apsekošanā piedalījās ēku un apsaimniekojamās teritorijas pārzinis un īpašuma speciālists, pievienotas fotogrāfijas
Iesniegts 25.08.2025. sertificēta speciālista (sertif. Nr. 4-03224) apliecinājums par apsekošanas komisijas slēdziena atbilstību</t>
  </si>
  <si>
    <t>23.07.2025 AKTS par izpildīto darbu pieņemšanu Nr.16
23.07.2025 RĒĶINS Nr. AS 02753</t>
  </si>
  <si>
    <t>Pamatlīdzekļu uzskaites kartīte Nr. PZI0192</t>
  </si>
  <si>
    <t>Fītinghofu iela, Alūksne, Alūksnes novads</t>
  </si>
  <si>
    <t>Veikt ielas seguma atjaunošanu</t>
  </si>
  <si>
    <t>13.06.2025. akts Nr.2025-09, apsekošanā piedalījās attiecīgās jomas speciālists, pievienotas fotogrāfijas
Iesniegts 25.08.2025. sertificēta speciālista (sertif. Nr. 4-03224) apliecinājums par apsekošanas komisijas slēdziena atbilstību</t>
  </si>
  <si>
    <t>10.07.2025. PIEŅEMŠANAS-NODOŠANAS AKTS Nr.1,
10.07.2025. rēķins Nr.AS02735</t>
  </si>
  <si>
    <t>Pamatlīdzekļu uzskaites kartīte Nr. PAL126790</t>
  </si>
  <si>
    <t xml:space="preserve">Pētera Buka iela, Alūksne, Alūksnes novads </t>
  </si>
  <si>
    <t>Pamatlīdzekļu uzskaites kartīte Nr. PAL126307</t>
  </si>
  <si>
    <t>Lietus ūdens kanalizācijas aka pie īpašuma Latgales ielā 20 B, Alūksne, Alūksnes novads</t>
  </si>
  <si>
    <t>Veikt lietus akas kanalizācijas atjaunošanu</t>
  </si>
  <si>
    <t>12.06.2025. akts Nr.2025-08, apsekošanā piedalījās attiecīgās jomas speciālists, pievienota fotogrāfija
Iesniegts 25.08.2025. sertificēta speciālista (sertif. Nr. 4-03224) apliecinājums par apsekošanas komisijas slēdziena atbilstību</t>
  </si>
  <si>
    <t>16.06.2025. darbu un materiālu tāme, sagatavoja I/K "CEĻAVĒJŠ V.I." Iesniegts 25.08.2025. apliecinājums no sertificēta speciālista (sert. Nr. 4-01532), ka tāmē norādītie darbi ir atbilstoši, lai novērstu  intensīvu lietusgāžu rezultātā radīto bojājumu lietus kanalizācijas akai Latgales ielā, Alūksnes novadā.</t>
  </si>
  <si>
    <t>Pamatlīdzekļu uzskaites kartīte Nr. PAL126790, Nr.PAL138242</t>
  </si>
  <si>
    <t>KOPĀ:</t>
  </si>
  <si>
    <t>Zaudējumi kopā, euro</t>
  </si>
  <si>
    <t>Pašvaldības līdzfinansējums, euro</t>
  </si>
  <si>
    <t>No LNG atbalstāmais finansējums, euro</t>
  </si>
  <si>
    <r>
      <t xml:space="preserve">Postījumu novēršanai nepieciešamā finansējuma apmērs, </t>
    </r>
    <r>
      <rPr>
        <b/>
        <i/>
        <sz val="10"/>
        <color rgb="FF000000"/>
        <rFont val="Times New Roman"/>
        <family val="1"/>
        <charset val="186"/>
      </rPr>
      <t>euro</t>
    </r>
  </si>
  <si>
    <r>
      <t xml:space="preserve">Pašvaldības līdz- finansējums, </t>
    </r>
    <r>
      <rPr>
        <b/>
        <i/>
        <sz val="10"/>
        <color rgb="FF000000"/>
        <rFont val="Times New Roman"/>
        <family val="1"/>
        <charset val="186"/>
      </rPr>
      <t>euro</t>
    </r>
  </si>
  <si>
    <r>
      <t xml:space="preserve">apsekošanas akts </t>
    </r>
    <r>
      <rPr>
        <sz val="8"/>
        <rFont val="Times New Roman"/>
        <family val="1"/>
      </rPr>
      <t>(zaudējumu novērtējums vai dokumenti, kas apliecina notikušo faktu), vai ir pievienota fotogrāfija/jas</t>
    </r>
  </si>
  <si>
    <r>
      <t xml:space="preserve">pieprasīto līdzekļu aprēķins/tāme </t>
    </r>
    <r>
      <rPr>
        <sz val="8"/>
        <rFont val="Times New Roman"/>
        <family val="1"/>
      </rPr>
      <t>(veicamo darbu/ pakalpojumu apraksts, nepieciešamo materiālu daudzums, cena, atalgojums un paredzamo nodokļu samaksa)</t>
    </r>
  </si>
  <si>
    <t>Ceļš Ambeļi - Graiži, Ambeļu pagasts, Augšdaugavas novads, posmā 1,700 km - 3,880 km</t>
  </si>
  <si>
    <t>Nesaistīta seguma ceļa klātnes izskalojumu un bedru labošana ar drupinātas grants maisījumu 0/32s</t>
  </si>
  <si>
    <t>Atbilstoši 29.07.2025. sarunu procedūras rezultātiem, iepirkuma identifikācijas Nr. ANPCP 2025/59SP, Darbu apjomu saraksts Nr.1</t>
  </si>
  <si>
    <t>Pamatlīdzekļu uzskaites kartīte Nr. PL0001836/1, Nr. PL0001836/2, Nr. PL0001836/3, Nr. PL0001836/4, Nr. PL0001836/5</t>
  </si>
  <si>
    <t>Augšdaugavas novada domes 29.07.2025. lēmums Nr. 28 "Par 2025.gada 10.-11.jūlija lietavu laikā radīto postījumu novēršanu"</t>
  </si>
  <si>
    <t>Pašvaldība 5. pielikumā norāda, ka pašvaldības ceļi un ielas nav apdrošināti, jo to apdrošināšana pret dabas stihiju radītiem zaudējumiem nav finansiāli samērīga attiecībā pret pieejamo budžetu un šāda veida infrastruktūrai piedāvātajiem apdrošināšanas nosacījumiem. Turklāt daudziem vietējas nozīmes ceļiem, īpaši grants seguma ceļiem, nav pieejami komerciāli izdevīgi apdrošināšanas piedāvājumi, vai arī tie paredz ļoti augstas pašriska summas un izņēmumus, kas būtiski ierobežo iespēju saņemt atlīdzību.</t>
  </si>
  <si>
    <t>Ceļš Ambeļi - Ragačovka, Ambeļu pagasts, Augšdaugavas novads, posmos 0,250 km - 0,500 km, 0,600 km - 0,700 km, 0,780 km - 0,800 km, 0,960 km - 1,060 km</t>
  </si>
  <si>
    <t>Atbilstoši 29.07.2025. sarunu procedūras rezultātiem, iepirkuma identifikācijas Nr. ANPCP 2025/59SP, Darbu apjomu saraksts Nr.3</t>
  </si>
  <si>
    <t>Pamatlīdzekļu uzskaites kartīte Nr. PL0011356</t>
  </si>
  <si>
    <t>Ceļš Augškalne - Škute - Aglonas pagasts, Ambeļu pagasts, Augšdaugavas novads, posmā 1,000 km - 1,800 km</t>
  </si>
  <si>
    <t>Atbilstoši 29.07.2025. sarunu procedūras rezultātiem, iepirkuma identifikācijas Nr. ANPCP 2025/59SP, Darbu apjomu saraksts Nr.4</t>
  </si>
  <si>
    <t>Pamatlīdzekļu uzskaites kartīte Nr. PL0011364, Nr. PL0011384</t>
  </si>
  <si>
    <t>Ceļš Jaunie Tokari - Borovaja - Valsts mežs, Dubnas pagasts, Augšdaugavas novads, posmā 0,320 km - 0,450 km</t>
  </si>
  <si>
    <t>Novadgrāvju attīrīšana no sanesumiem un nesaistīta seguma ielas klātnes izskalojuma labošana ar drupinātas grants maisījumu 0/32s</t>
  </si>
  <si>
    <t>Atbilstoši 29.07.2025. sarunu procedūras rezultātiem, iepirkuma identifikācijas Nr. ANPCP 2025/59SP, Darbu apjomu saraksts Nr.22</t>
  </si>
  <si>
    <t>Pamatlīdzekļu uzskaites kartīte Nr. PL0005908</t>
  </si>
  <si>
    <t>Ceļš Bicāni - Narbuti, Dubnas pagasts, Augšdaugavas novads, posmā 0,890 km - 1,06 km</t>
  </si>
  <si>
    <t>Nesaistīta seguma ielas klātnes izskalojuma labošana ar drupinātas grants maisījumu 0/32s</t>
  </si>
  <si>
    <t>Atbilstoši 29.07.2025. sarunu procedūras rezultātiem, iepirkuma identifikācijas Nr. ANPCP 2025/59SP, Darbu apjomu saraksts Nr.21</t>
  </si>
  <si>
    <t>Pamatlīdzekļu uzskaites kartīte Nr. PL0005911</t>
  </si>
  <si>
    <t>Ceļš Muncišķi - Kudeiki, Līksnas pagasts, Augšdaugavas novads, posmā 1,100 km - 1,340 km</t>
  </si>
  <si>
    <t>Nesaistīta seguma ceļa klātnes labošana ar drupinātas grants maisījumu 0/32s</t>
  </si>
  <si>
    <t>Atbilstoši 29.07.2025. sarunu procedūras rezultātiem, iepirkuma identifikācijas Nr. ANPCP 2025/59SP, Darbu apjomu saraksts Nr.34</t>
  </si>
  <si>
    <t>Pamatlīdzekļu uzskaites kartīte Nr. PL0027554</t>
  </si>
  <si>
    <t>Ceļš Sterikāni - Borski, Līksnas pagasts, Augšdaugavas novads, posmos 0,910 km - 1,030 km, 1,870 km - 2,020 km</t>
  </si>
  <si>
    <t>Atbilstoši 29.07.2025. sarunu procedūras rezultātiem, iepirkuma identifikācijas Nr. ANPCP 2025/59SP, Darbu apjomu saraksts Nr.35</t>
  </si>
  <si>
    <t>Pamatlīdzekļu uzskaites kartīte Nr. PL0028251</t>
  </si>
  <si>
    <t>Ceļš c. Ļūbaste - Ļūbaste, Līksnas pagasts, Augšdaugavas novads, posmos 1,550 km - 1,650 km, 2,100 km - 2,200 km</t>
  </si>
  <si>
    <t>Atbilstoši 29.07.2025. sarunu procedūras rezultātiem, iepirkuma identifikācijas Nr. ANPCP 2025/59SP, Darbu apjomu saraksts Nr.36</t>
  </si>
  <si>
    <t>Pamatlīdzekļu uzskaites kartīte Nr. PL0027573</t>
  </si>
  <si>
    <t>Ceļš Ceļmalnieki - Irbītes, Sventes pagasts, Augšdaugavas novads, posmos 0,320 km - 0,370 km, 1,380 km - 1,430 km, 1,950 km - 2,150 km</t>
  </si>
  <si>
    <t>Nesaistīta seguma ceļa klātnes iesēdumu un bedru labošana ar drupinātas grants maisījumu 0/32s</t>
  </si>
  <si>
    <t>Atbilstoši 29.07.2025. sarunu procedūras rezultātiem, iepirkuma identifikācijas Nr. ANPCP 2025/59SP, Darbu apjomu saraksts Nr.49</t>
  </si>
  <si>
    <t>Pamatlīdzekļu uzskaites kartīte Nr. PL0029494</t>
  </si>
  <si>
    <t>Ceļš Burtnieki - Labrenči - Ķirši, Sventes pagasts, Augšdaugavas novads, posmos 0,740 km - 0,780 km, 1,960 km - 2,030 km, 2,380 km - 2,450 km</t>
  </si>
  <si>
    <t>Atbilstoši 29.07.2025. sarunu procedūras rezultātiem, iepirkuma identifikācijas Nr. ANPCP 2025/59SP, Darbu apjomu saraksts Nr.53</t>
  </si>
  <si>
    <t>Pamatlīdzekļu uzskaites kartīte Nr. PL0029491</t>
  </si>
  <si>
    <t>Ceļš Kaudzīši - Burtnieki - Pīlādži - Ķirši, Sventes pagasts, Augšdaugavas novads, posmos 0,530 km - 0,600 km, 1,000 km - 1,100 km, 1,760 km - 1,780 km</t>
  </si>
  <si>
    <t>Nesaistīta seguma ceļa klātnes iesēdumu un bedru labošana ar drupinātas grants maisījumu 0/32s, caurtekas atjaunošana</t>
  </si>
  <si>
    <t>Atbilstoši 29.07.2025. sarunu procedūras rezultātiem, iepirkuma identifikācijas Nr. ANPCP 2025/59SP, Darbu apjomu saraksts Nr.52</t>
  </si>
  <si>
    <t>Pamatlīdzekļu uzskaites kartīte Nr. PL0029492</t>
  </si>
  <si>
    <t>Ceļš Kaķīši - Kaudzīši, Sventes pagasts, Augšdaugavas novads, posmos 0,000 km - 0,150 km, 0,730 km - 0,830 km</t>
  </si>
  <si>
    <t>Atbilstoši 29.07.2025. sarunu procedūras rezultātiem, iepirkuma identifikācijas Nr. ANPCP 2025/59SP, Darbu apjomu saraksts Nr.55</t>
  </si>
  <si>
    <t>Pamatlīdzekļu uzskaites kartīte Nr. PL0029501</t>
  </si>
  <si>
    <t>Ceļš Līči - Elkšņupīte, Sventes pagasts, Augšdaugavas novads, posmā 0,460 km - 0,710 km</t>
  </si>
  <si>
    <t>Atbilstoši 29.07.2025. sarunu procedūras rezultātiem, iepirkuma identifikācijas Nr. ANPCP 2025/59SP, Darbu apjomu saraksts Nr.56</t>
  </si>
  <si>
    <t>Pamatlīdzekļu uzskaites kartīte Nr. PL0030592</t>
  </si>
  <si>
    <t>Ceļš Juneļi - Kalkūnes pagasts, Medumu pagasts, Augšdaugavas novads, posmos 0,320 km - 0,420 km, 0,900 km - 0,970 km, 1,200 km - 1,220 km, 1,370 km - 1,4710 km, 1,500 km - 1,600 km</t>
  </si>
  <si>
    <t>Atbilstoši 29.07.2025. sarunu procedūras rezultātiem, iepirkuma identifikācijas Nr. ANPCP 2025/59SP, Darbu apjomu saraksts Nr.57</t>
  </si>
  <si>
    <t>Pamatlīdzekļu uzskaites kartīte Nr. PL0019415</t>
  </si>
  <si>
    <t>Ceļš Ķimenes - Grāvīši - Pļavas, Bebrenes pagasts, Augšdaugavas novads, posmā 0,060 km - 0,210 km</t>
  </si>
  <si>
    <t>Atbilstoši 29.07.2025. sarunu procedūras rezultātiem, iepirkuma identifikācijas Nr. ANPCP 2025/59SP, Darbu apjomu saraksts Nr.67</t>
  </si>
  <si>
    <t>Pamatlīdzekļu uzskaites kartīte Nr. PL0006865</t>
  </si>
  <si>
    <r>
      <rPr>
        <b/>
        <u/>
        <sz val="18"/>
        <color theme="1"/>
        <rFont val="Times New Roman"/>
        <family val="1"/>
        <charset val="186"/>
      </rPr>
      <t>Jēkabpils novada</t>
    </r>
    <r>
      <rPr>
        <b/>
        <sz val="18"/>
        <color theme="1"/>
        <rFont val="Times New Roman"/>
        <family val="1"/>
      </rPr>
      <t xml:space="preserve"> pašvaldības 2025. gada 31. maijā – 2. jūnijā lietavu laikā radītie postījumi </t>
    </r>
  </si>
  <si>
    <t>Autoceļš AT 02 Lindāni - Zalāni - Rijnieki, Atašienes pagasts, Jēkabpils novads, 6,400 km - 6,500 km</t>
  </si>
  <si>
    <t>Brauktuves segas atjaunošana - nesaistīta seguma iesēdumu un bedru aizpildīšana</t>
  </si>
  <si>
    <t>11.06.2025. apsekošanas akts, apsekošanā piedalījās attiecīgās jomas speciālists, pievienota fotogrāfija</t>
  </si>
  <si>
    <t>12.08.2025. darbu apjomu saraksts, sagatavoja būvinženieris</t>
  </si>
  <si>
    <t>Pamatlīdzekļu uzskaites kartīte Nr. 2155</t>
  </si>
  <si>
    <t>Jēkabpils novada pašvaldības 24.07.2025. lēmums Nr.491 "Par papildu finansējuma piešķiršanu 2025.gada lietavu izraisīto plūdu seku likvidācijai"</t>
  </si>
  <si>
    <t>5. pielikumā norāda, ka objekti nebija apdrošināti</t>
  </si>
  <si>
    <t>Autoceļš AT 03 Atašiene - Joksti - Zalāni, Atašienes pagasts, Jēkabpils novads, 8,160 km -8,250 km</t>
  </si>
  <si>
    <t>Pamatlīdzekļu uzskaites kartīte Nr. 2156</t>
  </si>
  <si>
    <t>Autoceļš AT 22 Rijnieki - Eiduki, Atašienes pagasts, Jēkabpils novads, 2 km</t>
  </si>
  <si>
    <t>Brauktuves segas atjaunošana - rupju šķembu iestrāde defektu vietās, nesaistīta seguma iesēdumu un bedru aizpildīšana</t>
  </si>
  <si>
    <t>11.06.2025. apsekošanas akts, apsekošanā piedalījās attiecīgās jomas speciālists, pievienotas fotogrāfijas</t>
  </si>
  <si>
    <t>Pamatlīdzekļu uzskaites kartīte Nr. 214528, Nr. 214527, Nr. 2190</t>
  </si>
  <si>
    <t>Autoceļš KU 11 Jaunā muiža - Jaunzemi - Gravāni, Kūku pagasts, Jēkabpils novads, 0,480 km - 0,700 km</t>
  </si>
  <si>
    <t>Pamatlīdzekļu uzskaites kartīte Nr. 214541</t>
  </si>
  <si>
    <t>Autoceļš KU 27 Ļamāni - Lukapickas, Kūku pagasts, Jēkabpils novads, 3,870 km - 3,970 km, 4,680 km - 4,780 km</t>
  </si>
  <si>
    <t>Pamatlīdzekļu uzskaites kartīte Nr. 312376, Nr. 4169</t>
  </si>
  <si>
    <t>Autoceļš VI 14 Brīvāres - Kučenieki, Vīpes pagasts, Jēkabpils novads, 0,50 km - 0,200 km</t>
  </si>
  <si>
    <t>Pamatlīdzekļu uzskaites kartīte Nr. 7137</t>
  </si>
  <si>
    <t>Autoceļš VI22 Jaundruvu ferma - Jaundruvas, Vīpes pagasts, Jēkabpils novads, 0,400 km - 2,280 km</t>
  </si>
  <si>
    <t>Pamatlīdzekļu uzskaites kartīte Nr. 7145</t>
  </si>
  <si>
    <t>Laipa Marinzejas pils parkā uz atpūtas vietu “Marija”, pontonu laipa Marinzejas muižā,  "Ezerzeme", Atašienes pagasts, Jēkabpils novads</t>
  </si>
  <si>
    <t>Bojātās koka laipas demontāža pa posmiem un nocelšana,
koka laipas posmu uzstādīšana uz atjaunotajiem pamatiem un savienošana savā starpā.
Koka tiltiņa demontāža, montāža un pievienošana laipai.
Pontona laipas nostiprināšanas balstu atjaunošana.
Būvgružu (tai skaitā demontēto laipas pamatu) savākšana un utilizēšana.</t>
  </si>
  <si>
    <t>10.06.2025. apsekošanas akts, apsekošanā piedalījās attiecīgās jomas speciālisti, pievienotas fotogrāfijas</t>
  </si>
  <si>
    <r>
      <t xml:space="preserve">08.08.2025. līgums ar SIA “UZKURI” </t>
    </r>
    <r>
      <rPr>
        <i/>
        <sz val="10"/>
        <color theme="1"/>
        <rFont val="Times New Roman"/>
        <family val="1"/>
        <charset val="186"/>
      </rPr>
      <t>(viens no pamatdarbības veidiem - citu namdaru un galdniecības izstrādājumu ražošana un galdniecība)</t>
    </r>
    <r>
      <rPr>
        <sz val="10"/>
        <color theme="1"/>
        <rFont val="Times New Roman"/>
        <family val="1"/>
        <charset val="186"/>
      </rPr>
      <t xml:space="preserve"> par laipas Marinzejas pils parkā uz atpūtas vietu “Marija” un pontonu laipas Marinzejas muiža.
Pielikumā darbu apjomu saraksts un aprēķins.</t>
    </r>
  </si>
  <si>
    <t>Pamatlīdzekļu uzskaites kartīte Nr. JN-01945, Nr. 22681</t>
  </si>
  <si>
    <r>
      <rPr>
        <b/>
        <u/>
        <sz val="18"/>
        <color rgb="FF000000"/>
        <rFont val="Times New Roman"/>
        <family val="1"/>
        <charset val="186"/>
      </rPr>
      <t>Krāslavas novada</t>
    </r>
    <r>
      <rPr>
        <b/>
        <sz val="18"/>
        <color rgb="FF000000"/>
        <rFont val="Times New Roman"/>
        <family val="1"/>
      </rPr>
      <t xml:space="preserve"> pašvaldības 2025. gada jūlijā lietavu laikā radītie postījumi </t>
    </r>
  </si>
  <si>
    <t>Autoceļš Kozliški-Pupiki, Izvaltas pagasts, Krāslavas novads, 1,800 km - 1,980 km</t>
  </si>
  <si>
    <t>Caurtekas izbūve, izskalojumu aizbēršana, seguma atjaunošana ar nesaistītu minerālmateriālu maisījumu 0/32</t>
  </si>
  <si>
    <t>01.08.2025. apsekošanas akts Nr.1, apsekošanā piedalījās attiecīgās jomas speciālists, pievienotas fotogrāfijas</t>
  </si>
  <si>
    <t>01.08.2025. tāme, sagatavoja sertificēts speciālists (sertif. Nr.4-01749)</t>
  </si>
  <si>
    <t>Pamatlīdzekļu uzskaites kartiņa Nr.PL/4011</t>
  </si>
  <si>
    <t>Krāslavas novada pašvaldības domes 07.08.2025. sēdes protokols Nr. 12 "Par 2025.gada jūlija lietavu laikā radīto postījumu novēršanu "</t>
  </si>
  <si>
    <t>5. pielikumā norādīts, ka pašvaldībai nav finansiālu iespēju apdrošināt visus novada autoceļus</t>
  </si>
  <si>
    <t>Autoceļš Beržine-Suveizdišku kapi, Izvaltas pagasts, Krāslavas novads, 0,090 km - 0,700 km</t>
  </si>
  <si>
    <t>Izskalojumu aizbēršana, seguma atjaunošana ar nesaistītu minerālmateriālu maisījumu 0/32</t>
  </si>
  <si>
    <t>Pamatlīdzekļu uzskaites kartiņa Nr.PL/3996</t>
  </si>
  <si>
    <t>Autoceļš Krekeļiški-Pupiki, Izvaltas pagasts, Krāslavas novads, 0,250 km - 0,350 km</t>
  </si>
  <si>
    <t>Pamatlīdzekļu uzskaites kartiņa Nr.PL/4012</t>
  </si>
  <si>
    <t>Autoceļš Likčāni-Dorotpole, Kalniešu pagasts, Krāslavas novads, 0,300 km - 0,600 km</t>
  </si>
  <si>
    <t>Seguma atjaunošana ar nesaistītu minerālmateriālu maisījumu 0/32</t>
  </si>
  <si>
    <t>Pamatlīdzekļu uzskaites kartiņa Nr.PL/4341</t>
  </si>
  <si>
    <t>Autoceļš Lielie Kusiņi-Nadboltova, Krāslavas pagasts, Krāslavas novads, 1,320 km - 1,720 km</t>
  </si>
  <si>
    <t>Pamatlīdzekļu uzskaites kartiņa Nr.PL/4832</t>
  </si>
  <si>
    <t>Autoceļš Kombuļi-Dricmuiža-Bolūži-Ģeriņi, Kombuļu pagasts, Krāslavas novads, 0,350 km - 10,600 km</t>
  </si>
  <si>
    <t>Autoceļš Meža Doski-Zaunerāni, Aulejas pagasts, Krāslavas novads, 2,200 km - 2,300 km, 3,750 km - 3,800 km, 3,900 km - 4,050 km</t>
  </si>
  <si>
    <t>Pamatlīdzekļu uzskaites kartiņa Nr.PL/2245, Nr.PL/2216</t>
  </si>
  <si>
    <t>Autoceļš Eisaki-Sivergols, Konstantinovas pagasts, Krāslavas novads, 0,050 km - 6,500 km</t>
  </si>
  <si>
    <t>31.07.2025. apsekošanas akts Nr.2, apsekošanā piedalījās attiecīgās jomas speciālists, pievienotas fotogrāfijas</t>
  </si>
  <si>
    <t>Pamatlīdzekļu uzskaites kartiņa Nr.80</t>
  </si>
  <si>
    <t>Autoceļš Konstantinova-Puncuļi, Konstantinovas pagasts, Krāslavas novads, 0,000 km - 1,930 km</t>
  </si>
  <si>
    <t>Pamatlīdzekļu uzskaites kartiņa Nr.70</t>
  </si>
  <si>
    <t>Autoceļš Kromāni-Konstantinova,  Konstantinovas pagasts, Krāslavas novads, 0,000 km - 1,230 km</t>
  </si>
  <si>
    <t>Pamatlīdzekļu uzskaites kartiņa Nr.84</t>
  </si>
  <si>
    <t>Autoceļš Biža-Astašova, Andrupenes pagasts, Krāslavas novads, 2,950 km - 3,050 km</t>
  </si>
  <si>
    <t>Caurtekas izbūve, seguma atjaunošana ar nesaistītu minerālmateriālu maisījumu 0/32</t>
  </si>
  <si>
    <t>Pamatlīdzekļu uzskaites kartiņa Nr.45</t>
  </si>
  <si>
    <t>Autoceļš Meņģi-Račeva, Asūnes pagasts, Krāslavas novads, 0,460 km - 3,200 km</t>
  </si>
  <si>
    <t>Pamatlīdzekļu uzskaites kartiņa Nr.203</t>
  </si>
  <si>
    <t>Autoceļš Apaļi-Laizāni, Ķepovas pagasts, Krāslavas novads, 0,400 km - 0,500 km</t>
  </si>
  <si>
    <t>Pamatlīdzekļu uzskaites kartiņa Nr.104</t>
  </si>
  <si>
    <t>Autoceļš Ubogova-Kastuļina, Kastuļinas pagasts, Krāslavas novads, 2,200 km - 3,520 km</t>
  </si>
  <si>
    <t>Pamatlīdzekļu uzskaites kartiņa Nr.10281</t>
  </si>
  <si>
    <r>
      <rPr>
        <b/>
        <u/>
        <sz val="18"/>
        <color theme="1"/>
        <rFont val="Times New Roman"/>
        <family val="1"/>
        <charset val="186"/>
      </rPr>
      <t>Rēzeknes novada</t>
    </r>
    <r>
      <rPr>
        <b/>
        <sz val="18"/>
        <color theme="1"/>
        <rFont val="Times New Roman"/>
        <family val="1"/>
      </rPr>
      <t xml:space="preserve"> pašvaldības 2025. gada jūnijā - jūlijā lietavu laikā radītie postījumi </t>
    </r>
  </si>
  <si>
    <t xml:space="preserve">Ceļš 8001 Liuki - Ostrovīši - Dītlovi, Pušas pagasts, Rēzeknes novads, 0,165 km
</t>
  </si>
  <si>
    <t>Autoceļa klātnes uzbēršana ar dolomīta šķembu maisījumu, frakcija 0/45</t>
  </si>
  <si>
    <t>31.07.2025. apsekošanas akts, apsekošanā piedalījās attiecīgās jomas speciālists, pievienota fotogrāfija</t>
  </si>
  <si>
    <t>07.08.2025. remontdarbu koptāme, sagatavoja sertificēts speciālists (sert. Nr.3-01213)</t>
  </si>
  <si>
    <t>Pamatlīdzekļu uzskaites kartīte Nr.12-82p</t>
  </si>
  <si>
    <t>Rēzeknes novada pašvaldība 14.08.2025. vēstulē Nr.RNP/2025/4.2/1426 informē, ka ir gatava nodrošināt līdzfinansējumu 2025. gada jūnijā  un jūlijā lietavu izraisīto postījumu novēršanai 6 241 euro apmērā (kas ir 30% no kopā nepieciešamā finansējuma.
Rēzeknes novada pašvaldība norāda, ka minētais lēmums tiks pieņemts tuvākajā pašvaldības domes sēdē, līdz 15.09.2025.</t>
  </si>
  <si>
    <t>5. pielikumā norāda, ka nav apdrošināts</t>
  </si>
  <si>
    <t xml:space="preserve">Ceļš 8012 Vociši - Loci, Pušas pagasts, Rēzeknes novads, 1,76 km, 2,44 km, 3,62 km
</t>
  </si>
  <si>
    <t>Izskalojumu piebēršana ar dolomīta šķembu maisījumu, frakcija 0/32</t>
  </si>
  <si>
    <t>27.07.2025. apsekošanas akts, apsekošanā piedalījās attiecīgās jomas speciālists, pievienotas fotogrāfijas</t>
  </si>
  <si>
    <t>Pamatlīdzekļu uzskaites kartīte Nr.12-93p</t>
  </si>
  <si>
    <t xml:space="preserve">Ceļš 7016 Leimanišķi - Špēļi, Maltas pagasts, Rēzeknes novads, 0,195 km
</t>
  </si>
  <si>
    <t>Sāngrāvju atjaunošana un izskalojuma piebēršana ar dolomīta šķembu maisījumu, frakcija 0/32</t>
  </si>
  <si>
    <t>05.06.2025. apsekošanas akts, apsekošanā piedalījās attiecīgās jomas speciālists, pievienota fotogrāfija</t>
  </si>
  <si>
    <t>Pamatlīdzekļu uzskaites kartīte Nr.12-2144</t>
  </si>
  <si>
    <t>Ceļš 5212 Skrauči - Kazimirova - Kancāni, Feimaņu pagasts, Rēzeknes novads, 0,005 km, 3,135 km, 3,775 km</t>
  </si>
  <si>
    <t>25.06.2025. apsekošanas akts, apsekošanā piedalījās attiecīgās jomas speciālists, pievienotas fotogrāfijas</t>
  </si>
  <si>
    <t>Pamatlīdzekļu uzskaites kartīte Nr.05-798</t>
  </si>
  <si>
    <t>Ceļš 5209 Pizāni - Kancāni - Leinakolns, Feimaņu pagasts, Rēzeknes novads, 0,170 km</t>
  </si>
  <si>
    <t>25.06.2025. apsekošanas akts, apsekošanā piedalījās attiecīgās jomas speciālists, pievienota fotogrāfija</t>
  </si>
  <si>
    <t>Pamatlīdzekļu uzskaites kartīte Nr.05-797</t>
  </si>
  <si>
    <t xml:space="preserve">Ceļš 8818 Belobabina - Krasutina - Mežajuri - Štikāni, Silmalas pagasts, Rēzeknes novads, 0,625 km
</t>
  </si>
  <si>
    <t>Caurtekas nomaiņa d 0,5m</t>
  </si>
  <si>
    <t>10.07.2025. apsekošanas akts, apsekošanā piedalījās attiecīgās jomas speciālists, pievienota fotogrāfija</t>
  </si>
  <si>
    <t>Pamatlīdzekļu uzskaites kartīte Nr.29-3296</t>
  </si>
  <si>
    <t xml:space="preserve">Ceļš 8814 Hatki - Pustinka, Silmalas pagasts, Rēzeknes novads, 1,150 km
</t>
  </si>
  <si>
    <t>Izskalojuma piebēršana ar dolomīta šķembu maisījumu, frakcija 0/32</t>
  </si>
  <si>
    <t>05.06.2025. apsekošanas akts, apsekošanā piedalījās attiecīgās jomas speciālists, pievienotas fotogrāfijas</t>
  </si>
  <si>
    <t>Pamatlīdzekļu uzskaites kartīte Nr.29-3622</t>
  </si>
  <si>
    <t xml:space="preserve">Ceļš 77609 Rubuļi - Križevņiki - Škvarki, Ozolaines pagasts, Rēzeknes novads, 0,62 km, 2,66 km, 3,13 km
</t>
  </si>
  <si>
    <t>18.07.2025. apsekošanas akts, apsekošanā piedalījās attiecīgās jomas speciālists, pievienotas fotogrāfijas</t>
  </si>
  <si>
    <t>Pamatlīdzekļu uzskaites kartīte Nr.16-293, Nr.16-293.1, Nr.16-293.2, Nr.16-293.4</t>
  </si>
  <si>
    <t xml:space="preserve">Ceļš 7604 Bumbiški - Kivki - Balbiši, Ozolaines pagasts, Rēzeknes novads, 1,97 km
</t>
  </si>
  <si>
    <t>Sāngrāvju atjaunošana</t>
  </si>
  <si>
    <t>Pamatlīdzekļu uzskaites kartīte Nr.16-188, Nr.16-188.1</t>
  </si>
  <si>
    <t xml:space="preserve">Ceļš 5661 Jusi – ‘"Centība", Griškānu pagasts, Rēzeknes novads
</t>
  </si>
  <si>
    <t>Izskalojumu defektu novēršana un ceļa seguma virskārtas atjaunošana</t>
  </si>
  <si>
    <t>25.07.2025. defektācijas akts Nr.25.07.2025, apsekošanā piedalījās būvtehniķis, pievienotas fotogrāfijas</t>
  </si>
  <si>
    <t>29.07.2025. tāme Nr.1, sagatavoja sertificēts speciālists (sert. Nr. 4-01879)</t>
  </si>
  <si>
    <t>Pamatlīdzekļu uzskaites kartīte Nr.07-328</t>
  </si>
  <si>
    <t>Vai atbalstāms?</t>
  </si>
  <si>
    <t>Ceļš 5609 Šļahotska – Rēzeknes pilsēta 2, Griškānu pagasts, Rēzeknes novads</t>
  </si>
  <si>
    <t>Pamatlīdzekļu uzskaites kartīte Nr.07-228</t>
  </si>
  <si>
    <t xml:space="preserve">Ceļš 5651 Šļahotska - Tuči, Griškānu pagasts, Rēzeknes novads
</t>
  </si>
  <si>
    <t>Pamatlīdzekļu uzskaites kartīte Nr.07-270</t>
  </si>
  <si>
    <t xml:space="preserve">Ceļš 6250 Bidzāni-  Nameti, Kaunatas pagasts, Rēzeknes novads
</t>
  </si>
  <si>
    <t>Pamatlīdzekļu uzskaites kartīte Nr.09-317</t>
  </si>
  <si>
    <t>Ceļš 6205 Vilkakrogs - Mozgi - Jaunsloboda, Kaunatas pagasts, Rēzeknes novads</t>
  </si>
  <si>
    <t>Pamatlīdzekļu uzskaites kartīte Nr.09-43, Nr.09-2211</t>
  </si>
  <si>
    <t>Izdevumi kopā, euro</t>
  </si>
  <si>
    <t>No LNG nepieciešams, euro</t>
  </si>
  <si>
    <t>Alūksnes novada pašvaldība</t>
  </si>
  <si>
    <t>Augšdaugavas novada pašvaldība</t>
  </si>
  <si>
    <t>Jēkabpils novada pašvaldība</t>
  </si>
  <si>
    <t>Krāslavas novada pašvaldība</t>
  </si>
  <si>
    <t>Rēzeknes novada pašvaldība</t>
  </si>
  <si>
    <t>Kopā:</t>
  </si>
  <si>
    <t>Pielikums anotācijai 25-TA-2005</t>
  </si>
  <si>
    <t>Pašvaldība</t>
  </si>
  <si>
    <t>Nr. p. k.</t>
  </si>
  <si>
    <r>
      <rPr>
        <b/>
        <u/>
        <sz val="18"/>
        <color theme="1"/>
        <rFont val="Times New Roman"/>
        <family val="1"/>
        <charset val="186"/>
      </rPr>
      <t>Augšdaugavas novada</t>
    </r>
    <r>
      <rPr>
        <b/>
        <sz val="18"/>
        <color theme="1"/>
        <rFont val="Times New Roman"/>
        <family val="1"/>
      </rPr>
      <t xml:space="preserve"> pašvaldības 2025. gada 10. - 11. jūlijā lietavu laikā radītie postījumi </t>
    </r>
  </si>
  <si>
    <t>14.07.2025. akts Nr.1, piedalījās attiecīgās jomas speciālists, pievienotas fotogrāfijas
13.08.2025. ceļu būvinženiera A.Džeriņas (sert. Nr. 3-01405) slēdziens par ceļam radītajiem bojājumiem (veikta atkārtota apsekošana)</t>
  </si>
  <si>
    <t>14.07.2025. akts Nr.3, piedalījās attiecīgās jomas speciālists, pievienotas fotogrāfijas
13.08.2025. ceļu būvinženiera A.Džeriņas (sert. Nr. 3-01405) slēdziens par ceļam radītajiem bojājumiem (veikta atkārtota apsekošana)</t>
  </si>
  <si>
    <t>14.07.2025. akts Nr.4, piedalījās attiecīgās jomas speciālists, pievienotas fotogrāfijas
13.08.2025. ceļu būvinženiera A.Džeriņas (sert. Nr. 3-01405) slēdziens par ceļam radītajiem bojājumiem (veikta atkārtota apsekošana)</t>
  </si>
  <si>
    <t>14.07.2025. akts Nr.8, piedalījās attiecīgās jomas speciālists, pievienotas fotogrāfijas
13.08.2025. ceļu būvinženiera A.Džeriņas (sert. Nr. 3-01405) slēdziens par ceļam radītajiem bojājumiem (veikta atkārtota apsekošana)</t>
  </si>
  <si>
    <t>14.07.2025. akts Nr.9, piedalījās attiecīgās jomas speciālists, pievienotas fotogrāfijas
13.08.2025. ceļu būvinženiera A.Džeriņas (sert. Nr. 3-01405) slēdziens par ceļam radītajiem bojājumiem (veikta atkārtota apsekošana)</t>
  </si>
  <si>
    <t>14.07.2025. akts Nr.2, piedalījās attiecīgās jomas speciālists, pievienota fotogrāfija
13.08.2025. ceļu būvinženiera A.Džeriņas (sert. Nr. 3-01405) slēdziens par ceļam radītajiem bojājumiem (veikta atkārtota apsekošana)</t>
  </si>
  <si>
    <t>14.07.2025. akts Nr.2, piedalījās attiecīgās jomas speciālists, pievienotas fotogrāfijas
13.08.2025. ceļu būvinženiera A.Džeriņas (sert. Nr. 3-01405) slēdziens par ceļam radītajiem bojājumiem (veikta atkārtota apsekošana)</t>
  </si>
  <si>
    <t>14.07.2025. akts Nr.6, piedalījās attiecīgās jomas speciālists, pievienotas fotogrāfijas
13.08.2025. ceļu būvinženiera A.Džeriņas (sert. Nr. 3-01405) slēdziens par ceļam radītajiem bojājumiem (veikta atkārtota apsekošana)</t>
  </si>
  <si>
    <t>14.07.2025. akts Nr.7, piedalījās attiecīgās jomas speciālists, pievienota fotogrāfija
13.08.2025. ceļu būvinženiera A.Džeriņas (sert. Nr. 3-01405) slēdziens par ceļam radītajiem bojājumiem (veikta atkārtota apsekošana)</t>
  </si>
  <si>
    <t>14.07.2025. akts Nr.5, piedalījās attiecīgās jomas speciālists, pievienotas fotogrāfijas
13.08.2025. ceļu būvinženiera A.Džeriņas (sert. Nr. 3-01405) slēdziens par ceļam radītajiem bojājumiem (veikta atkārtota apsekošana)</t>
  </si>
  <si>
    <t>Alūksnes novada pašvaldības domes 28.08.2025. lēmums Nr. 230 "Par pašvaldības līdzfinansējuma nodrošināšanu plūdu radīto zaudējumu novēršanai"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</si>
</sst>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charset val="186"/>
      <scheme val="minor"/>
    </font>
    <font>
      <b/>
      <sz val="18"/>
      <color rgb="FF000000"/>
      <name val="Times New Roman"/>
      <family val="1"/>
    </font>
    <font>
      <sz val="10"/>
      <color rgb="FF000000"/>
      <name val="Times New Roman"/>
      <family val="1"/>
      <charset val="186"/>
    </font>
    <font>
      <b/>
      <sz val="10"/>
      <color rgb="FF000000"/>
      <name val="Times New Roman"/>
      <family val="1"/>
    </font>
    <font>
      <b/>
      <i/>
      <sz val="10"/>
      <color rgb="FF000000"/>
      <name val="Times New Roman"/>
      <family val="1"/>
      <charset val="186"/>
    </font>
    <font>
      <b/>
      <sz val="11"/>
      <color rgb="FF000000"/>
      <name val="Times New Roman"/>
      <family val="1"/>
    </font>
    <font>
      <sz val="10"/>
      <name val="Times New Roman"/>
      <family val="1"/>
    </font>
    <font>
      <sz val="8"/>
      <name val="Times New Roman"/>
      <family val="1"/>
    </font>
    <font>
      <sz val="10"/>
      <color rgb="FF000000"/>
      <name val="Times New Roman"/>
      <family val="1"/>
    </font>
    <font>
      <b/>
      <sz val="18"/>
      <color rgb="FF000000"/>
      <name val="Times New Roman"/>
      <family val="1"/>
      <charset val="186"/>
    </font>
    <font>
      <b/>
      <u/>
      <sz val="18"/>
      <color rgb="FF000000"/>
      <name val="Times New Roman"/>
      <family val="1"/>
      <charset val="186"/>
    </font>
    <font>
      <sz val="8"/>
      <name val="Calibri"/>
      <family val="2"/>
      <charset val="186"/>
      <scheme val="minor"/>
    </font>
    <font>
      <b/>
      <sz val="14"/>
      <color rgb="FF000000"/>
      <name val="Times New Roman"/>
      <family val="1"/>
      <charset val="186"/>
    </font>
    <font>
      <sz val="10"/>
      <color theme="1"/>
      <name val="Times New Roman"/>
      <family val="1"/>
      <charset val="186"/>
    </font>
    <font>
      <sz val="10"/>
      <color rgb="FFFF0000"/>
      <name val="Times New Roman"/>
      <family val="1"/>
      <charset val="186"/>
    </font>
    <font>
      <sz val="11"/>
      <color rgb="FFFF0000"/>
      <name val="Calibri"/>
      <family val="2"/>
      <charset val="186"/>
      <scheme val="minor"/>
    </font>
    <font>
      <sz val="12"/>
      <color theme="1"/>
      <name val="Times New Roman"/>
      <family val="1"/>
      <charset val="186"/>
    </font>
    <font>
      <b/>
      <sz val="12"/>
      <color theme="1"/>
      <name val="Times New Roman"/>
      <family val="1"/>
      <charset val="186"/>
    </font>
    <font>
      <b/>
      <sz val="18"/>
      <color theme="1"/>
      <name val="Times New Roman"/>
      <family val="1"/>
      <charset val="186"/>
    </font>
    <font>
      <b/>
      <u/>
      <sz val="18"/>
      <color theme="1"/>
      <name val="Times New Roman"/>
      <family val="1"/>
      <charset val="186"/>
    </font>
    <font>
      <b/>
      <sz val="18"/>
      <color theme="1"/>
      <name val="Times New Roman"/>
      <family val="1"/>
    </font>
    <font>
      <b/>
      <sz val="10"/>
      <color theme="1"/>
      <name val="Times New Roman"/>
      <family val="1"/>
    </font>
    <font>
      <b/>
      <i/>
      <sz val="10"/>
      <color theme="1"/>
      <name val="Times New Roman"/>
      <family val="1"/>
      <charset val="186"/>
    </font>
    <font>
      <b/>
      <sz val="11"/>
      <color theme="1"/>
      <name val="Times New Roman"/>
      <family val="1"/>
    </font>
    <font>
      <sz val="10"/>
      <color theme="1"/>
      <name val="Times New Roman"/>
      <family val="1"/>
    </font>
    <font>
      <sz val="8"/>
      <color theme="1"/>
      <name val="Times New Roman"/>
      <family val="1"/>
    </font>
    <font>
      <b/>
      <sz val="10"/>
      <color theme="1"/>
      <name val="Times New Roman"/>
      <family val="1"/>
      <charset val="186"/>
    </font>
    <font>
      <b/>
      <sz val="14"/>
      <color theme="1"/>
      <name val="Times New Roman"/>
      <family val="1"/>
      <charset val="186"/>
    </font>
    <font>
      <sz val="10"/>
      <color rgb="FFFF0000"/>
      <name val="Times New Roman"/>
      <family val="1"/>
    </font>
    <font>
      <sz val="10"/>
      <name val="Times New Roman"/>
      <family val="1"/>
      <charset val="186"/>
    </font>
    <font>
      <sz val="12"/>
      <color rgb="FFFF0000"/>
      <name val="Times New Roman"/>
      <family val="1"/>
      <charset val="186"/>
    </font>
    <font>
      <i/>
      <sz val="10"/>
      <color theme="1"/>
      <name val="Times New Roman"/>
      <family val="1"/>
      <charset val="186"/>
    </font>
    <font>
      <b/>
      <sz val="11"/>
      <color theme="1"/>
      <name val="Times New Roman"/>
      <family val="1"/>
      <charset val="186"/>
    </font>
    <font>
      <sz val="10"/>
      <color theme="1"/>
      <name val="Times New Roman"/>
    </font>
    <font>
      <b/>
      <sz val="10"/>
      <color rgb="FF000000"/>
      <name val="Times New Roman"/>
      <family val="1"/>
      <charset val="186"/>
    </font>
    <font>
      <sz val="11"/>
      <color theme="1"/>
      <name val="Times New Roman"/>
      <family val="1"/>
      <charset val="186"/>
    </font>
    <font>
      <sz val="10"/>
      <color rgb="FF000000"/>
      <name val="Times New Roman"/>
    </font>
    <font>
      <b/>
      <sz val="11"/>
      <color theme="1"/>
      <name val="Calibri"/>
      <family val="2"/>
      <charset val="186"/>
      <scheme val="minor"/>
    </font>
  </fonts>
  <fills count="6">
    <fill>
      <patternFill patternType="none"/>
    </fill>
    <fill>
      <patternFill patternType="gray125"/>
    </fill>
    <fill>
      <patternFill patternType="solid">
        <fgColor rgb="FFFFFFFF"/>
        <bgColor rgb="FF000000"/>
      </patternFill>
    </fill>
    <fill>
      <patternFill patternType="solid">
        <fgColor rgb="FFC6E0B4"/>
        <bgColor rgb="FF000000"/>
      </patternFill>
    </fill>
    <fill>
      <patternFill patternType="solid">
        <fgColor theme="9" tint="0.59999389629810485"/>
        <bgColor indexed="64"/>
      </patternFill>
    </fill>
    <fill>
      <patternFill patternType="solid">
        <fgColor theme="0"/>
        <bgColor indexed="64"/>
      </patternFill>
    </fill>
  </fills>
  <borders count="2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bottom/>
      <diagonal/>
    </border>
    <border>
      <left style="thin">
        <color rgb="FF000000"/>
      </left>
      <right style="thin">
        <color rgb="FF000000"/>
      </right>
      <top/>
      <bottom style="thin">
        <color indexed="64"/>
      </bottom>
      <diagonal/>
    </border>
    <border>
      <left/>
      <right style="thin">
        <color rgb="FF000000"/>
      </right>
      <top/>
      <bottom style="thin">
        <color indexed="64"/>
      </bottom>
      <diagonal/>
    </border>
    <border>
      <left style="thin">
        <color rgb="FF000000"/>
      </left>
      <right/>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5">
    <xf numFmtId="0" fontId="0" fillId="0" borderId="0" xfId="0"/>
    <xf numFmtId="0" fontId="6" fillId="0" borderId="1" xfId="0" applyFont="1" applyBorder="1" applyAlignment="1">
      <alignment horizontal="center" vertical="center" wrapText="1"/>
    </xf>
    <xf numFmtId="0" fontId="2" fillId="0" borderId="6" xfId="0" applyFont="1" applyBorder="1" applyAlignment="1">
      <alignment vertical="top" wrapText="1"/>
    </xf>
    <xf numFmtId="4" fontId="2" fillId="0" borderId="6" xfId="0" applyNumberFormat="1" applyFont="1" applyBorder="1" applyAlignment="1">
      <alignment vertical="top"/>
    </xf>
    <xf numFmtId="0" fontId="8" fillId="0" borderId="7" xfId="0" applyFont="1" applyBorder="1" applyAlignment="1">
      <alignment vertical="top" wrapText="1"/>
    </xf>
    <xf numFmtId="0" fontId="12" fillId="0" borderId="8" xfId="0" applyFont="1" applyBorder="1" applyAlignment="1">
      <alignment vertical="top" wrapText="1"/>
    </xf>
    <xf numFmtId="4" fontId="12" fillId="0" borderId="7" xfId="0" applyNumberFormat="1" applyFont="1" applyBorder="1" applyAlignment="1">
      <alignment vertical="top"/>
    </xf>
    <xf numFmtId="4" fontId="12" fillId="4" borderId="7" xfId="0" applyNumberFormat="1" applyFont="1" applyFill="1" applyBorder="1" applyAlignment="1">
      <alignment vertical="top"/>
    </xf>
    <xf numFmtId="0" fontId="13" fillId="0" borderId="6" xfId="0" applyFont="1" applyBorder="1" applyAlignment="1">
      <alignment vertical="top" wrapText="1"/>
    </xf>
    <xf numFmtId="0" fontId="14" fillId="0" borderId="8" xfId="0" applyFont="1" applyBorder="1" applyAlignment="1">
      <alignment vertical="top" wrapText="1"/>
    </xf>
    <xf numFmtId="0" fontId="16" fillId="0" borderId="0" xfId="0" applyFont="1"/>
    <xf numFmtId="0" fontId="16" fillId="0" borderId="8" xfId="0" applyFont="1" applyBorder="1"/>
    <xf numFmtId="3" fontId="16" fillId="0" borderId="8" xfId="0" applyNumberFormat="1" applyFont="1" applyBorder="1"/>
    <xf numFmtId="3" fontId="17" fillId="0" borderId="8" xfId="0" applyNumberFormat="1" applyFont="1" applyBorder="1"/>
    <xf numFmtId="49" fontId="16" fillId="4" borderId="8" xfId="0" applyNumberFormat="1" applyFont="1" applyFill="1" applyBorder="1" applyAlignment="1">
      <alignment horizontal="center" vertical="center" wrapText="1"/>
    </xf>
    <xf numFmtId="3" fontId="16" fillId="4" borderId="8" xfId="0" applyNumberFormat="1" applyFont="1" applyFill="1" applyBorder="1"/>
    <xf numFmtId="3" fontId="17" fillId="4" borderId="8" xfId="0" applyNumberFormat="1" applyFont="1" applyFill="1" applyBorder="1"/>
    <xf numFmtId="0" fontId="24" fillId="0" borderId="1" xfId="0" applyFont="1" applyBorder="1" applyAlignment="1">
      <alignment horizontal="center" vertical="center" wrapText="1"/>
    </xf>
    <xf numFmtId="0" fontId="24" fillId="0" borderId="9" xfId="0" applyFont="1" applyBorder="1" applyAlignment="1">
      <alignment horizontal="center" vertical="center" wrapText="1"/>
    </xf>
    <xf numFmtId="0" fontId="13" fillId="0" borderId="6" xfId="0" applyFont="1" applyBorder="1" applyAlignment="1">
      <alignment vertical="top"/>
    </xf>
    <xf numFmtId="4" fontId="13" fillId="0" borderId="6" xfId="0" applyNumberFormat="1" applyFont="1" applyBorder="1" applyAlignment="1">
      <alignment vertical="top"/>
    </xf>
    <xf numFmtId="4" fontId="26" fillId="3" borderId="6" xfId="0" applyNumberFormat="1" applyFont="1" applyFill="1" applyBorder="1" applyAlignment="1">
      <alignment vertical="top"/>
    </xf>
    <xf numFmtId="0" fontId="13" fillId="0" borderId="6" xfId="0" applyFont="1" applyBorder="1" applyAlignment="1">
      <alignment horizontal="center" vertical="top"/>
    </xf>
    <xf numFmtId="0" fontId="13" fillId="0" borderId="7" xfId="0" applyFont="1" applyBorder="1" applyAlignment="1">
      <alignment vertical="top" wrapText="1"/>
    </xf>
    <xf numFmtId="0" fontId="13" fillId="0" borderId="8" xfId="0" applyFont="1" applyBorder="1" applyAlignment="1">
      <alignment vertical="top" wrapText="1"/>
    </xf>
    <xf numFmtId="4" fontId="21" fillId="3" borderId="6" xfId="0" applyNumberFormat="1" applyFont="1" applyFill="1" applyBorder="1" applyAlignment="1">
      <alignment vertical="top"/>
    </xf>
    <xf numFmtId="0" fontId="24" fillId="0" borderId="6" xfId="0" applyFont="1" applyBorder="1" applyAlignment="1">
      <alignment horizontal="center" vertical="top"/>
    </xf>
    <xf numFmtId="0" fontId="24" fillId="0" borderId="7" xfId="0" applyFont="1" applyBorder="1" applyAlignment="1">
      <alignment vertical="top" wrapText="1"/>
    </xf>
    <xf numFmtId="0" fontId="0" fillId="0" borderId="8" xfId="0" applyBorder="1"/>
    <xf numFmtId="0" fontId="27" fillId="0" borderId="8" xfId="0" applyFont="1" applyBorder="1" applyAlignment="1">
      <alignment vertical="top" wrapText="1"/>
    </xf>
    <xf numFmtId="4" fontId="27" fillId="0" borderId="7" xfId="0" applyNumberFormat="1" applyFont="1" applyBorder="1" applyAlignment="1">
      <alignment vertical="top"/>
    </xf>
    <xf numFmtId="4" fontId="27" fillId="4" borderId="7" xfId="0" applyNumberFormat="1" applyFont="1" applyFill="1" applyBorder="1" applyAlignment="1">
      <alignment vertical="top"/>
    </xf>
    <xf numFmtId="4" fontId="0" fillId="0" borderId="0" xfId="0" applyNumberFormat="1"/>
    <xf numFmtId="0" fontId="24" fillId="0" borderId="10" xfId="0" applyFont="1" applyBorder="1" applyAlignment="1">
      <alignment horizontal="center" vertical="center" wrapText="1"/>
    </xf>
    <xf numFmtId="0" fontId="13" fillId="0" borderId="13" xfId="0" applyFont="1" applyBorder="1" applyAlignment="1">
      <alignment horizontal="center" vertical="top"/>
    </xf>
    <xf numFmtId="0" fontId="13" fillId="0" borderId="14" xfId="0" applyFont="1" applyBorder="1" applyAlignment="1">
      <alignment vertical="top" wrapText="1"/>
    </xf>
    <xf numFmtId="0" fontId="13" fillId="0" borderId="11" xfId="0" applyFont="1" applyBorder="1" applyAlignment="1">
      <alignment vertical="top" wrapText="1"/>
    </xf>
    <xf numFmtId="0" fontId="28" fillId="0" borderId="7" xfId="0" applyFont="1" applyBorder="1" applyAlignment="1">
      <alignment vertical="top" wrapText="1"/>
    </xf>
    <xf numFmtId="0" fontId="6" fillId="0" borderId="9" xfId="0" applyFont="1" applyBorder="1" applyAlignment="1">
      <alignment horizontal="center" vertical="center" wrapText="1"/>
    </xf>
    <xf numFmtId="0" fontId="14" fillId="0" borderId="11" xfId="0" applyFont="1" applyBorder="1" applyAlignment="1">
      <alignment vertical="top" wrapText="1"/>
    </xf>
    <xf numFmtId="0" fontId="29" fillId="0" borderId="14" xfId="0" applyFont="1" applyBorder="1" applyAlignment="1">
      <alignment vertical="top" wrapText="1"/>
    </xf>
    <xf numFmtId="0" fontId="13" fillId="5" borderId="6" xfId="0" applyFont="1" applyFill="1" applyBorder="1" applyAlignment="1">
      <alignment vertical="top" wrapText="1"/>
    </xf>
    <xf numFmtId="0" fontId="30" fillId="0" borderId="0" xfId="0" applyFont="1"/>
    <xf numFmtId="4" fontId="15" fillId="0" borderId="0" xfId="0" applyNumberFormat="1" applyFont="1"/>
    <xf numFmtId="0" fontId="14" fillId="0" borderId="8" xfId="0" applyFont="1" applyBorder="1" applyAlignment="1">
      <alignment horizontal="left" vertical="top" wrapText="1"/>
    </xf>
    <xf numFmtId="0" fontId="29" fillId="0" borderId="6" xfId="0" applyFont="1" applyBorder="1" applyAlignment="1">
      <alignment vertical="top" wrapText="1"/>
    </xf>
    <xf numFmtId="0" fontId="31" fillId="0" borderId="0" xfId="0" applyFont="1"/>
    <xf numFmtId="0" fontId="24" fillId="0" borderId="6" xfId="0" applyFont="1" applyBorder="1" applyAlignment="1">
      <alignment vertical="top" wrapText="1"/>
    </xf>
    <xf numFmtId="4" fontId="24" fillId="0" borderId="6" xfId="0" applyNumberFormat="1" applyFont="1" applyBorder="1" applyAlignment="1">
      <alignment vertical="top"/>
    </xf>
    <xf numFmtId="0" fontId="33" fillId="0" borderId="7" xfId="0" applyFont="1" applyBorder="1" applyAlignment="1">
      <alignment vertical="top" wrapText="1"/>
    </xf>
    <xf numFmtId="0" fontId="2" fillId="0" borderId="7" xfId="0" applyFont="1" applyBorder="1" applyAlignment="1">
      <alignment vertical="top" wrapText="1"/>
    </xf>
    <xf numFmtId="4" fontId="34" fillId="3" borderId="6" xfId="0" applyNumberFormat="1" applyFont="1" applyFill="1" applyBorder="1" applyAlignment="1">
      <alignment vertical="top"/>
    </xf>
    <xf numFmtId="0" fontId="2" fillId="0" borderId="6" xfId="0" applyFont="1" applyBorder="1" applyAlignment="1">
      <alignment horizontal="center" vertical="top"/>
    </xf>
    <xf numFmtId="0" fontId="35" fillId="4" borderId="8" xfId="0" applyFont="1" applyFill="1" applyBorder="1" applyAlignment="1">
      <alignment vertical="center"/>
    </xf>
    <xf numFmtId="3" fontId="35" fillId="4" borderId="8" xfId="0" applyNumberFormat="1" applyFont="1" applyFill="1" applyBorder="1" applyAlignment="1">
      <alignment vertical="center"/>
    </xf>
    <xf numFmtId="3" fontId="32" fillId="4" borderId="8" xfId="0" applyNumberFormat="1" applyFont="1" applyFill="1" applyBorder="1" applyAlignment="1">
      <alignment vertical="center"/>
    </xf>
    <xf numFmtId="3" fontId="16" fillId="0" borderId="0" xfId="0" applyNumberFormat="1" applyFont="1"/>
    <xf numFmtId="0" fontId="32" fillId="4" borderId="8" xfId="0" applyFont="1" applyFill="1" applyBorder="1" applyAlignment="1">
      <alignment vertical="center"/>
    </xf>
    <xf numFmtId="0" fontId="16" fillId="0" borderId="8" xfId="0" applyFont="1" applyBorder="1" applyAlignment="1">
      <alignment horizontal="center" vertical="center"/>
    </xf>
    <xf numFmtId="0" fontId="16" fillId="4" borderId="8" xfId="0" applyFont="1" applyFill="1" applyBorder="1" applyAlignment="1">
      <alignment vertical="center"/>
    </xf>
    <xf numFmtId="3" fontId="16" fillId="4" borderId="8" xfId="0" applyNumberFormat="1" applyFont="1" applyFill="1" applyBorder="1" applyAlignment="1">
      <alignment vertical="center"/>
    </xf>
    <xf numFmtId="0" fontId="17" fillId="4" borderId="8" xfId="0" applyFont="1" applyFill="1" applyBorder="1" applyAlignment="1">
      <alignment vertical="center"/>
    </xf>
    <xf numFmtId="3" fontId="17" fillId="4" borderId="8" xfId="0" applyNumberFormat="1" applyFont="1" applyFill="1" applyBorder="1" applyAlignment="1">
      <alignment vertical="center"/>
    </xf>
    <xf numFmtId="0" fontId="13" fillId="0" borderId="16" xfId="0" applyFont="1" applyBorder="1" applyAlignment="1">
      <alignment vertical="top" wrapText="1"/>
    </xf>
    <xf numFmtId="0" fontId="0" fillId="0" borderId="17" xfId="0" applyBorder="1" applyAlignment="1">
      <alignment vertical="top" wrapText="1"/>
    </xf>
    <xf numFmtId="0" fontId="24" fillId="0" borderId="16" xfId="0" applyFont="1" applyBorder="1" applyAlignment="1">
      <alignment vertical="top" wrapText="1"/>
    </xf>
    <xf numFmtId="0" fontId="24" fillId="0" borderId="1" xfId="0" applyFont="1" applyBorder="1" applyAlignment="1">
      <alignment vertical="top" wrapText="1"/>
    </xf>
    <xf numFmtId="0" fontId="0" fillId="0" borderId="2" xfId="0" applyBorder="1" applyAlignment="1">
      <alignment vertical="top" wrapText="1"/>
    </xf>
    <xf numFmtId="0" fontId="0" fillId="0" borderId="11" xfId="0" applyBorder="1" applyAlignment="1">
      <alignment vertical="top" wrapText="1"/>
    </xf>
    <xf numFmtId="0" fontId="13" fillId="0" borderId="22" xfId="0" applyFont="1" applyBorder="1" applyAlignment="1">
      <alignment vertical="top" wrapText="1"/>
    </xf>
    <xf numFmtId="0" fontId="0" fillId="0" borderId="23" xfId="0" applyBorder="1" applyAlignment="1">
      <alignment vertical="top" wrapText="1"/>
    </xf>
    <xf numFmtId="0" fontId="0" fillId="0" borderId="24" xfId="0" applyBorder="1" applyAlignment="1">
      <alignment vertical="top" wrapText="1"/>
    </xf>
    <xf numFmtId="0" fontId="0" fillId="0" borderId="18" xfId="0" applyBorder="1" applyAlignment="1">
      <alignment vertical="top" wrapText="1"/>
    </xf>
    <xf numFmtId="0" fontId="13" fillId="0" borderId="19" xfId="0" applyFont="1" applyBorder="1" applyAlignment="1">
      <alignment vertical="top" wrapText="1"/>
    </xf>
    <xf numFmtId="0" fontId="0" fillId="0" borderId="13" xfId="0" applyBorder="1" applyAlignment="1">
      <alignment vertical="top" wrapText="1"/>
    </xf>
    <xf numFmtId="0" fontId="21" fillId="0" borderId="8" xfId="0" applyFont="1" applyBorder="1" applyAlignment="1">
      <alignment horizontal="center" vertical="center" wrapText="1"/>
    </xf>
    <xf numFmtId="0" fontId="18" fillId="0" borderId="4" xfId="0" applyFont="1" applyBorder="1" applyAlignment="1">
      <alignment wrapText="1"/>
    </xf>
    <xf numFmtId="0" fontId="20" fillId="0" borderId="4" xfId="0" applyFont="1" applyBorder="1" applyAlignment="1">
      <alignment wrapText="1"/>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2"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1" fillId="3" borderId="2" xfId="0" applyFont="1" applyFill="1" applyBorder="1" applyAlignment="1">
      <alignment horizontal="center" vertical="center" wrapText="1"/>
    </xf>
    <xf numFmtId="49" fontId="23" fillId="0" borderId="5" xfId="0" applyNumberFormat="1" applyFont="1" applyBorder="1" applyAlignment="1">
      <alignment horizontal="center" vertical="center" wrapText="1"/>
    </xf>
    <xf numFmtId="0" fontId="0" fillId="0" borderId="3" xfId="0" applyBorder="1" applyAlignment="1">
      <alignment horizontal="center" vertical="center" wrapText="1"/>
    </xf>
    <xf numFmtId="4" fontId="13" fillId="0" borderId="19" xfId="0" applyNumberFormat="1" applyFont="1" applyBorder="1" applyAlignment="1">
      <alignment vertical="top"/>
    </xf>
    <xf numFmtId="0" fontId="0" fillId="0" borderId="17" xfId="0" applyBorder="1" applyAlignment="1">
      <alignment vertical="top"/>
    </xf>
    <xf numFmtId="4" fontId="26" fillId="3" borderId="19" xfId="0" applyNumberFormat="1" applyFont="1" applyFill="1" applyBorder="1" applyAlignment="1">
      <alignment vertical="top"/>
    </xf>
    <xf numFmtId="4" fontId="13" fillId="0" borderId="16" xfId="0" applyNumberFormat="1" applyFont="1" applyBorder="1" applyAlignment="1">
      <alignment vertical="top"/>
    </xf>
    <xf numFmtId="0" fontId="0" fillId="0" borderId="18" xfId="0" applyBorder="1" applyAlignment="1">
      <alignment vertical="top"/>
    </xf>
    <xf numFmtId="4" fontId="26" fillId="3" borderId="16" xfId="0" applyNumberFormat="1" applyFont="1" applyFill="1" applyBorder="1" applyAlignment="1">
      <alignment vertical="top"/>
    </xf>
    <xf numFmtId="49" fontId="13" fillId="0" borderId="19" xfId="0" applyNumberFormat="1" applyFont="1" applyBorder="1" applyAlignment="1">
      <alignment vertical="top" wrapText="1"/>
    </xf>
    <xf numFmtId="49" fontId="0" fillId="0" borderId="18" xfId="0" applyNumberFormat="1" applyBorder="1" applyAlignment="1">
      <alignment vertical="top" wrapText="1"/>
    </xf>
    <xf numFmtId="49" fontId="0" fillId="0" borderId="13" xfId="0" applyNumberFormat="1" applyBorder="1" applyAlignment="1">
      <alignment vertical="top" wrapText="1"/>
    </xf>
    <xf numFmtId="0" fontId="24" fillId="0" borderId="22" xfId="0" applyFont="1" applyBorder="1" applyAlignment="1">
      <alignment vertical="top" wrapText="1"/>
    </xf>
    <xf numFmtId="49" fontId="13" fillId="0" borderId="22" xfId="0" applyNumberFormat="1" applyFont="1" applyBorder="1" applyAlignment="1">
      <alignment vertical="top" wrapText="1"/>
    </xf>
    <xf numFmtId="49" fontId="0" fillId="0" borderId="23" xfId="0" applyNumberFormat="1" applyBorder="1" applyAlignment="1">
      <alignment vertical="top" wrapText="1"/>
    </xf>
    <xf numFmtId="49" fontId="0" fillId="0" borderId="24" xfId="0" applyNumberFormat="1" applyBorder="1" applyAlignment="1">
      <alignment vertical="top" wrapText="1"/>
    </xf>
    <xf numFmtId="0" fontId="24" fillId="0" borderId="20" xfId="0" applyFont="1" applyBorder="1" applyAlignment="1">
      <alignment vertical="top" wrapText="1"/>
    </xf>
    <xf numFmtId="0" fontId="0" fillId="0" borderId="21" xfId="0" applyBorder="1" applyAlignment="1">
      <alignment vertical="top" wrapText="1"/>
    </xf>
    <xf numFmtId="0" fontId="0" fillId="0" borderId="15" xfId="0" applyBorder="1" applyAlignment="1">
      <alignment vertical="top" wrapText="1"/>
    </xf>
    <xf numFmtId="0" fontId="24" fillId="0" borderId="19" xfId="0" applyFont="1" applyBorder="1" applyAlignment="1">
      <alignment vertical="top" wrapText="1"/>
    </xf>
    <xf numFmtId="0" fontId="3" fillId="0" borderId="8" xfId="0" applyFont="1" applyBorder="1" applyAlignment="1">
      <alignment horizontal="center" vertical="center" wrapText="1"/>
    </xf>
    <xf numFmtId="49" fontId="5" fillId="0" borderId="5" xfId="0" applyNumberFormat="1" applyFont="1" applyBorder="1" applyAlignment="1">
      <alignment horizontal="center" vertical="center" wrapText="1"/>
    </xf>
    <xf numFmtId="0" fontId="9" fillId="0" borderId="4" xfId="0" applyFont="1" applyBorder="1" applyAlignment="1">
      <alignment wrapText="1"/>
    </xf>
    <xf numFmtId="0" fontId="1" fillId="0" borderId="4" xfId="0" applyFont="1" applyBorder="1" applyAlignment="1">
      <alignment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6" fillId="0" borderId="16" xfId="0" applyFont="1" applyBorder="1" applyAlignment="1">
      <alignment vertical="top" wrapText="1"/>
    </xf>
    <xf numFmtId="0" fontId="13" fillId="0" borderId="18" xfId="0" applyFont="1" applyBorder="1" applyAlignment="1">
      <alignment vertical="top" wrapText="1"/>
    </xf>
    <xf numFmtId="0" fontId="13" fillId="0" borderId="13" xfId="0" applyFont="1" applyBorder="1" applyAlignment="1">
      <alignment vertical="top" wrapText="1"/>
    </xf>
    <xf numFmtId="0" fontId="21" fillId="0" borderId="10" xfId="0" applyFont="1" applyBorder="1" applyAlignment="1">
      <alignment horizontal="center" vertical="center" wrapText="1"/>
    </xf>
    <xf numFmtId="49" fontId="29" fillId="0" borderId="19" xfId="0" applyNumberFormat="1" applyFont="1" applyBorder="1" applyAlignment="1">
      <alignment vertical="top" wrapText="1"/>
    </xf>
    <xf numFmtId="0" fontId="20" fillId="0" borderId="0" xfId="0" applyFont="1" applyAlignment="1">
      <alignment wrapText="1"/>
    </xf>
    <xf numFmtId="0" fontId="21" fillId="3" borderId="9" xfId="0" applyFont="1" applyFill="1" applyBorder="1" applyAlignment="1">
      <alignment horizontal="center" vertical="center" wrapText="1"/>
    </xf>
    <xf numFmtId="0" fontId="21" fillId="3" borderId="12" xfId="0" applyFont="1" applyFill="1" applyBorder="1" applyAlignment="1">
      <alignment horizontal="center" vertical="center" wrapText="1"/>
    </xf>
    <xf numFmtId="49" fontId="23" fillId="0" borderId="10" xfId="0" applyNumberFormat="1" applyFont="1" applyBorder="1" applyAlignment="1">
      <alignment horizontal="center" vertical="center" wrapText="1"/>
    </xf>
    <xf numFmtId="0" fontId="0" fillId="0" borderId="10" xfId="0" applyBorder="1" applyAlignment="1">
      <alignment horizontal="center" vertical="center" wrapText="1"/>
    </xf>
    <xf numFmtId="0" fontId="17" fillId="0" borderId="5" xfId="0" applyFont="1" applyBorder="1" applyAlignment="1">
      <alignment horizontal="right" vertical="center" wrapText="1"/>
    </xf>
    <xf numFmtId="0" fontId="37" fillId="0" borderId="25" xfId="0"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0FCED-B267-44A2-A67D-4D3F09E0A2C9}">
  <dimension ref="A1:M37"/>
  <sheetViews>
    <sheetView tabSelected="1" topLeftCell="G5" zoomScaleNormal="100" workbookViewId="0">
      <selection activeCell="L5" sqref="L5:L31"/>
    </sheetView>
  </sheetViews>
  <sheetFormatPr defaultRowHeight="14.5" x14ac:dyDescent="0.35"/>
  <cols>
    <col min="2" max="2" width="51" customWidth="1"/>
    <col min="3" max="3" width="23.54296875" customWidth="1"/>
    <col min="4" max="6" width="15.453125" customWidth="1"/>
    <col min="7" max="7" width="16.54296875" customWidth="1"/>
    <col min="8" max="8" width="37.7265625" customWidth="1"/>
    <col min="9" max="9" width="27.81640625" customWidth="1"/>
    <col min="10" max="10" width="18.54296875" customWidth="1"/>
    <col min="11" max="12" width="16.54296875" customWidth="1"/>
    <col min="13" max="13" width="28.1796875" customWidth="1"/>
  </cols>
  <sheetData>
    <row r="1" spans="1:13" x14ac:dyDescent="0.35">
      <c r="A1" s="46" t="s">
        <v>320</v>
      </c>
    </row>
    <row r="2" spans="1:13" ht="22.5" x14ac:dyDescent="0.45">
      <c r="A2" s="76" t="s">
        <v>0</v>
      </c>
      <c r="B2" s="77"/>
      <c r="C2" s="77"/>
      <c r="D2" s="77"/>
      <c r="E2" s="77"/>
      <c r="F2" s="77"/>
      <c r="G2" s="77"/>
      <c r="H2" s="77"/>
      <c r="I2" s="77"/>
      <c r="J2" s="77"/>
      <c r="K2" s="77"/>
      <c r="L2" s="77"/>
    </row>
    <row r="3" spans="1:13" x14ac:dyDescent="0.35">
      <c r="A3" s="78" t="s">
        <v>1</v>
      </c>
      <c r="B3" s="80" t="s">
        <v>2</v>
      </c>
      <c r="C3" s="78" t="s">
        <v>3</v>
      </c>
      <c r="D3" s="78" t="s">
        <v>4</v>
      </c>
      <c r="E3" s="78" t="s">
        <v>5</v>
      </c>
      <c r="F3" s="82" t="s">
        <v>6</v>
      </c>
      <c r="G3" s="84" t="s">
        <v>7</v>
      </c>
      <c r="H3" s="85"/>
      <c r="I3" s="85"/>
      <c r="J3" s="85"/>
      <c r="K3" s="85"/>
      <c r="L3" s="85"/>
      <c r="M3" s="75" t="s">
        <v>8</v>
      </c>
    </row>
    <row r="4" spans="1:13" ht="117" x14ac:dyDescent="0.35">
      <c r="A4" s="79"/>
      <c r="B4" s="81"/>
      <c r="C4" s="79"/>
      <c r="D4" s="79"/>
      <c r="E4" s="79"/>
      <c r="F4" s="83"/>
      <c r="G4" s="17" t="s">
        <v>9</v>
      </c>
      <c r="H4" s="17" t="s">
        <v>10</v>
      </c>
      <c r="I4" s="17" t="s">
        <v>11</v>
      </c>
      <c r="J4" s="17" t="s">
        <v>12</v>
      </c>
      <c r="K4" s="17" t="s">
        <v>13</v>
      </c>
      <c r="L4" s="18" t="s">
        <v>14</v>
      </c>
      <c r="M4" s="75"/>
    </row>
    <row r="5" spans="1:13" ht="91" x14ac:dyDescent="0.35">
      <c r="A5" s="19">
        <v>1</v>
      </c>
      <c r="B5" s="8" t="s">
        <v>15</v>
      </c>
      <c r="C5" s="8" t="s">
        <v>16</v>
      </c>
      <c r="D5" s="86">
        <v>781.78</v>
      </c>
      <c r="E5" s="86">
        <f>D5*30%</f>
        <v>234.53399999999999</v>
      </c>
      <c r="F5" s="88">
        <f>D5-E5</f>
        <v>547.24599999999998</v>
      </c>
      <c r="G5" s="22" t="s">
        <v>17</v>
      </c>
      <c r="H5" s="49" t="s">
        <v>18</v>
      </c>
      <c r="I5" s="73" t="s">
        <v>19</v>
      </c>
      <c r="J5" s="23" t="s">
        <v>20</v>
      </c>
      <c r="K5" s="69" t="s">
        <v>334</v>
      </c>
      <c r="L5" s="66" t="s">
        <v>21</v>
      </c>
      <c r="M5" s="24"/>
    </row>
    <row r="6" spans="1:13" ht="91" x14ac:dyDescent="0.35">
      <c r="A6" s="19">
        <v>2</v>
      </c>
      <c r="B6" s="8" t="s">
        <v>22</v>
      </c>
      <c r="C6" s="8" t="s">
        <v>23</v>
      </c>
      <c r="D6" s="87"/>
      <c r="E6" s="87">
        <f>D6*30%</f>
        <v>0</v>
      </c>
      <c r="F6" s="87"/>
      <c r="G6" s="26" t="s">
        <v>17</v>
      </c>
      <c r="H6" s="49" t="s">
        <v>24</v>
      </c>
      <c r="I6" s="74"/>
      <c r="J6" s="23" t="s">
        <v>25</v>
      </c>
      <c r="K6" s="70"/>
      <c r="L6" s="67"/>
      <c r="M6" s="28"/>
    </row>
    <row r="7" spans="1:13" ht="91" x14ac:dyDescent="0.35">
      <c r="A7" s="19">
        <v>3</v>
      </c>
      <c r="B7" s="8" t="s">
        <v>26</v>
      </c>
      <c r="C7" s="8" t="s">
        <v>27</v>
      </c>
      <c r="D7" s="20">
        <v>534.88</v>
      </c>
      <c r="E7" s="20">
        <f t="shared" ref="E7:E31" si="0">D7*30%</f>
        <v>160.464</v>
      </c>
      <c r="F7" s="25">
        <f t="shared" ref="F7:F31" si="1">D7-E7</f>
        <v>374.416</v>
      </c>
      <c r="G7" s="26" t="s">
        <v>17</v>
      </c>
      <c r="H7" s="49" t="s">
        <v>28</v>
      </c>
      <c r="I7" s="63" t="s">
        <v>29</v>
      </c>
      <c r="J7" s="23" t="s">
        <v>30</v>
      </c>
      <c r="K7" s="70"/>
      <c r="L7" s="67"/>
      <c r="M7" s="28"/>
    </row>
    <row r="8" spans="1:13" ht="91" x14ac:dyDescent="0.35">
      <c r="A8" s="19">
        <v>4</v>
      </c>
      <c r="B8" s="8" t="s">
        <v>31</v>
      </c>
      <c r="C8" s="8" t="s">
        <v>32</v>
      </c>
      <c r="D8" s="20">
        <v>713.17</v>
      </c>
      <c r="E8" s="20">
        <f t="shared" si="0"/>
        <v>213.95099999999999</v>
      </c>
      <c r="F8" s="21">
        <f t="shared" si="1"/>
        <v>499.21899999999994</v>
      </c>
      <c r="G8" s="22" t="s">
        <v>17</v>
      </c>
      <c r="H8" s="49" t="s">
        <v>33</v>
      </c>
      <c r="I8" s="64"/>
      <c r="J8" s="23" t="s">
        <v>34</v>
      </c>
      <c r="K8" s="70"/>
      <c r="L8" s="67"/>
      <c r="M8" s="24"/>
    </row>
    <row r="9" spans="1:13" ht="91" x14ac:dyDescent="0.35">
      <c r="A9" s="19">
        <v>5</v>
      </c>
      <c r="B9" s="8" t="s">
        <v>35</v>
      </c>
      <c r="C9" s="8" t="s">
        <v>36</v>
      </c>
      <c r="D9" s="20">
        <v>2389.75</v>
      </c>
      <c r="E9" s="20">
        <f t="shared" si="0"/>
        <v>716.92499999999995</v>
      </c>
      <c r="F9" s="25">
        <f t="shared" si="1"/>
        <v>1672.825</v>
      </c>
      <c r="G9" s="26" t="s">
        <v>17</v>
      </c>
      <c r="H9" s="49" t="s">
        <v>37</v>
      </c>
      <c r="I9" s="23" t="s">
        <v>38</v>
      </c>
      <c r="J9" s="23" t="s">
        <v>39</v>
      </c>
      <c r="K9" s="70"/>
      <c r="L9" s="67"/>
      <c r="M9" s="28"/>
    </row>
    <row r="10" spans="1:13" ht="91" x14ac:dyDescent="0.35">
      <c r="A10" s="19">
        <v>6</v>
      </c>
      <c r="B10" s="8" t="s">
        <v>40</v>
      </c>
      <c r="C10" s="8" t="s">
        <v>41</v>
      </c>
      <c r="D10" s="20">
        <v>1426.35</v>
      </c>
      <c r="E10" s="20">
        <f t="shared" si="0"/>
        <v>427.90499999999997</v>
      </c>
      <c r="F10" s="25">
        <f t="shared" si="1"/>
        <v>998.44499999999994</v>
      </c>
      <c r="G10" s="26" t="s">
        <v>17</v>
      </c>
      <c r="H10" s="27" t="s">
        <v>42</v>
      </c>
      <c r="I10" s="63" t="s">
        <v>43</v>
      </c>
      <c r="J10" s="23" t="s">
        <v>44</v>
      </c>
      <c r="K10" s="70"/>
      <c r="L10" s="67"/>
      <c r="M10" s="9"/>
    </row>
    <row r="11" spans="1:13" ht="91" x14ac:dyDescent="0.35">
      <c r="A11" s="19">
        <v>7</v>
      </c>
      <c r="B11" s="8" t="s">
        <v>45</v>
      </c>
      <c r="C11" s="8" t="s">
        <v>46</v>
      </c>
      <c r="D11" s="20">
        <v>1069.76</v>
      </c>
      <c r="E11" s="20">
        <f t="shared" si="0"/>
        <v>320.928</v>
      </c>
      <c r="F11" s="25">
        <f t="shared" si="1"/>
        <v>748.83199999999999</v>
      </c>
      <c r="G11" s="26" t="s">
        <v>17</v>
      </c>
      <c r="H11" s="49" t="s">
        <v>47</v>
      </c>
      <c r="I11" s="64"/>
      <c r="J11" s="23" t="s">
        <v>48</v>
      </c>
      <c r="K11" s="70"/>
      <c r="L11" s="67"/>
      <c r="M11" s="28"/>
    </row>
    <row r="12" spans="1:13" ht="91" x14ac:dyDescent="0.35">
      <c r="A12" s="19">
        <v>8</v>
      </c>
      <c r="B12" s="8" t="s">
        <v>49</v>
      </c>
      <c r="C12" s="8" t="s">
        <v>50</v>
      </c>
      <c r="D12" s="20">
        <v>356.59</v>
      </c>
      <c r="E12" s="20">
        <f t="shared" si="0"/>
        <v>106.97699999999999</v>
      </c>
      <c r="F12" s="25">
        <f t="shared" si="1"/>
        <v>249.613</v>
      </c>
      <c r="G12" s="26" t="s">
        <v>17</v>
      </c>
      <c r="H12" s="49" t="s">
        <v>51</v>
      </c>
      <c r="I12" s="23" t="s">
        <v>52</v>
      </c>
      <c r="J12" s="23" t="s">
        <v>53</v>
      </c>
      <c r="K12" s="70"/>
      <c r="L12" s="67"/>
      <c r="M12" s="28"/>
    </row>
    <row r="13" spans="1:13" ht="91" x14ac:dyDescent="0.35">
      <c r="A13" s="19">
        <v>9</v>
      </c>
      <c r="B13" s="8" t="s">
        <v>54</v>
      </c>
      <c r="C13" s="8" t="s">
        <v>55</v>
      </c>
      <c r="D13" s="20">
        <v>356.59</v>
      </c>
      <c r="E13" s="20">
        <f t="shared" si="0"/>
        <v>106.97699999999999</v>
      </c>
      <c r="F13" s="21">
        <f t="shared" si="1"/>
        <v>249.613</v>
      </c>
      <c r="G13" s="22" t="s">
        <v>17</v>
      </c>
      <c r="H13" s="49" t="s">
        <v>56</v>
      </c>
      <c r="I13" s="23" t="s">
        <v>57</v>
      </c>
      <c r="J13" s="23" t="s">
        <v>58</v>
      </c>
      <c r="K13" s="70"/>
      <c r="L13" s="67"/>
      <c r="M13" s="24"/>
    </row>
    <row r="14" spans="1:13" ht="91" x14ac:dyDescent="0.35">
      <c r="A14" s="19">
        <v>10</v>
      </c>
      <c r="B14" s="8" t="s">
        <v>59</v>
      </c>
      <c r="C14" s="8" t="s">
        <v>60</v>
      </c>
      <c r="D14" s="20">
        <v>4631.88</v>
      </c>
      <c r="E14" s="20">
        <f t="shared" si="0"/>
        <v>1389.5640000000001</v>
      </c>
      <c r="F14" s="25">
        <f t="shared" si="1"/>
        <v>3242.3159999999998</v>
      </c>
      <c r="G14" s="26" t="s">
        <v>17</v>
      </c>
      <c r="H14" s="49" t="s">
        <v>61</v>
      </c>
      <c r="I14" s="23" t="s">
        <v>62</v>
      </c>
      <c r="J14" s="23" t="s">
        <v>63</v>
      </c>
      <c r="K14" s="70"/>
      <c r="L14" s="67"/>
      <c r="M14" s="28"/>
    </row>
    <row r="15" spans="1:13" ht="91" x14ac:dyDescent="0.35">
      <c r="A15" s="19">
        <v>11</v>
      </c>
      <c r="B15" s="8" t="s">
        <v>64</v>
      </c>
      <c r="C15" s="8" t="s">
        <v>65</v>
      </c>
      <c r="D15" s="89">
        <f>1426.35+3518.63+1804.11</f>
        <v>6749.0899999999992</v>
      </c>
      <c r="E15" s="89">
        <f>D15*30%</f>
        <v>2024.7269999999996</v>
      </c>
      <c r="F15" s="91">
        <f>D15-E15</f>
        <v>4724.3629999999994</v>
      </c>
      <c r="G15" s="22" t="s">
        <v>17</v>
      </c>
      <c r="H15" s="27" t="s">
        <v>66</v>
      </c>
      <c r="I15" s="63" t="s">
        <v>67</v>
      </c>
      <c r="J15" s="23" t="s">
        <v>68</v>
      </c>
      <c r="K15" s="70"/>
      <c r="L15" s="67"/>
      <c r="M15" s="24"/>
    </row>
    <row r="16" spans="1:13" ht="91" x14ac:dyDescent="0.35">
      <c r="A16" s="19">
        <v>12</v>
      </c>
      <c r="B16" s="8" t="s">
        <v>69</v>
      </c>
      <c r="C16" s="8" t="s">
        <v>70</v>
      </c>
      <c r="D16" s="90"/>
      <c r="E16" s="90"/>
      <c r="F16" s="90"/>
      <c r="G16" s="26" t="s">
        <v>17</v>
      </c>
      <c r="H16" s="49" t="s">
        <v>71</v>
      </c>
      <c r="I16" s="72"/>
      <c r="J16" s="23" t="s">
        <v>72</v>
      </c>
      <c r="K16" s="70"/>
      <c r="L16" s="67"/>
      <c r="M16" s="28"/>
    </row>
    <row r="17" spans="1:13" ht="91" x14ac:dyDescent="0.35">
      <c r="A17" s="19">
        <v>13</v>
      </c>
      <c r="B17" s="8" t="s">
        <v>73</v>
      </c>
      <c r="C17" s="8" t="s">
        <v>74</v>
      </c>
      <c r="D17" s="90"/>
      <c r="E17" s="90"/>
      <c r="F17" s="90"/>
      <c r="G17" s="26" t="s">
        <v>17</v>
      </c>
      <c r="H17" s="49" t="s">
        <v>75</v>
      </c>
      <c r="I17" s="72"/>
      <c r="J17" s="23" t="s">
        <v>76</v>
      </c>
      <c r="K17" s="70"/>
      <c r="L17" s="67"/>
      <c r="M17" s="28"/>
    </row>
    <row r="18" spans="1:13" ht="91" x14ac:dyDescent="0.35">
      <c r="A18" s="19">
        <v>14</v>
      </c>
      <c r="B18" s="8" t="s">
        <v>77</v>
      </c>
      <c r="C18" s="8" t="s">
        <v>78</v>
      </c>
      <c r="D18" s="90"/>
      <c r="E18" s="90"/>
      <c r="F18" s="90"/>
      <c r="G18" s="26" t="s">
        <v>17</v>
      </c>
      <c r="H18" s="49" t="s">
        <v>79</v>
      </c>
      <c r="I18" s="72"/>
      <c r="J18" s="23" t="s">
        <v>80</v>
      </c>
      <c r="K18" s="70"/>
      <c r="L18" s="67"/>
      <c r="M18" s="28"/>
    </row>
    <row r="19" spans="1:13" ht="91" x14ac:dyDescent="0.35">
      <c r="A19" s="19">
        <v>15</v>
      </c>
      <c r="B19" s="8" t="s">
        <v>81</v>
      </c>
      <c r="C19" s="8" t="s">
        <v>82</v>
      </c>
      <c r="D19" s="90"/>
      <c r="E19" s="90"/>
      <c r="F19" s="90"/>
      <c r="G19" s="22" t="s">
        <v>17</v>
      </c>
      <c r="H19" s="49" t="s">
        <v>83</v>
      </c>
      <c r="I19" s="72"/>
      <c r="J19" s="23" t="s">
        <v>84</v>
      </c>
      <c r="K19" s="70"/>
      <c r="L19" s="67"/>
      <c r="M19" s="24"/>
    </row>
    <row r="20" spans="1:13" ht="91" x14ac:dyDescent="0.35">
      <c r="A20" s="19">
        <v>16</v>
      </c>
      <c r="B20" s="8" t="s">
        <v>85</v>
      </c>
      <c r="C20" s="8" t="s">
        <v>86</v>
      </c>
      <c r="D20" s="87"/>
      <c r="E20" s="87"/>
      <c r="F20" s="87"/>
      <c r="G20" s="22" t="s">
        <v>17</v>
      </c>
      <c r="H20" s="27" t="s">
        <v>87</v>
      </c>
      <c r="I20" s="64"/>
      <c r="J20" s="23" t="s">
        <v>88</v>
      </c>
      <c r="K20" s="70"/>
      <c r="L20" s="67"/>
      <c r="M20" s="9"/>
    </row>
    <row r="21" spans="1:13" ht="91" x14ac:dyDescent="0.35">
      <c r="A21" s="19">
        <v>17</v>
      </c>
      <c r="B21" s="8" t="s">
        <v>89</v>
      </c>
      <c r="C21" s="8" t="s">
        <v>90</v>
      </c>
      <c r="D21" s="20">
        <v>9980.75</v>
      </c>
      <c r="E21" s="20">
        <f t="shared" si="0"/>
        <v>2994.2249999999999</v>
      </c>
      <c r="F21" s="25">
        <f t="shared" si="1"/>
        <v>6986.5249999999996</v>
      </c>
      <c r="G21" s="26" t="s">
        <v>17</v>
      </c>
      <c r="H21" s="27" t="s">
        <v>91</v>
      </c>
      <c r="I21" s="23" t="s">
        <v>62</v>
      </c>
      <c r="J21" s="23" t="s">
        <v>92</v>
      </c>
      <c r="K21" s="70"/>
      <c r="L21" s="67"/>
      <c r="M21" s="9"/>
    </row>
    <row r="22" spans="1:13" ht="91" x14ac:dyDescent="0.35">
      <c r="A22" s="19">
        <v>18</v>
      </c>
      <c r="B22" s="8" t="s">
        <v>93</v>
      </c>
      <c r="C22" s="8" t="s">
        <v>94</v>
      </c>
      <c r="D22" s="20">
        <v>713.17</v>
      </c>
      <c r="E22" s="20">
        <f t="shared" si="0"/>
        <v>213.95099999999999</v>
      </c>
      <c r="F22" s="25">
        <f t="shared" si="1"/>
        <v>499.21899999999994</v>
      </c>
      <c r="G22" s="26" t="s">
        <v>17</v>
      </c>
      <c r="H22" s="49" t="s">
        <v>95</v>
      </c>
      <c r="I22" s="23" t="s">
        <v>96</v>
      </c>
      <c r="J22" s="23" t="s">
        <v>97</v>
      </c>
      <c r="K22" s="70"/>
      <c r="L22" s="67"/>
      <c r="M22" s="28"/>
    </row>
    <row r="23" spans="1:13" ht="91" x14ac:dyDescent="0.35">
      <c r="A23" s="19">
        <v>19</v>
      </c>
      <c r="B23" s="8" t="s">
        <v>98</v>
      </c>
      <c r="C23" s="8" t="s">
        <v>94</v>
      </c>
      <c r="D23" s="20">
        <v>534.88</v>
      </c>
      <c r="E23" s="20">
        <f t="shared" si="0"/>
        <v>160.464</v>
      </c>
      <c r="F23" s="25">
        <f t="shared" si="1"/>
        <v>374.416</v>
      </c>
      <c r="G23" s="26" t="s">
        <v>17</v>
      </c>
      <c r="H23" s="49" t="s">
        <v>99</v>
      </c>
      <c r="I23" s="63" t="s">
        <v>100</v>
      </c>
      <c r="J23" s="23" t="s">
        <v>101</v>
      </c>
      <c r="K23" s="70"/>
      <c r="L23" s="67"/>
      <c r="M23" s="28"/>
    </row>
    <row r="24" spans="1:13" ht="91" x14ac:dyDescent="0.35">
      <c r="A24" s="19">
        <v>20</v>
      </c>
      <c r="B24" s="8" t="s">
        <v>102</v>
      </c>
      <c r="C24" s="8" t="s">
        <v>103</v>
      </c>
      <c r="D24" s="20">
        <v>1069.76</v>
      </c>
      <c r="E24" s="20">
        <f t="shared" si="0"/>
        <v>320.928</v>
      </c>
      <c r="F24" s="25">
        <f t="shared" si="1"/>
        <v>748.83199999999999</v>
      </c>
      <c r="G24" s="26" t="s">
        <v>17</v>
      </c>
      <c r="H24" s="49" t="s">
        <v>104</v>
      </c>
      <c r="I24" s="64"/>
      <c r="J24" s="23" t="s">
        <v>105</v>
      </c>
      <c r="K24" s="70"/>
      <c r="L24" s="67"/>
      <c r="M24" s="28"/>
    </row>
    <row r="25" spans="1:13" ht="91" x14ac:dyDescent="0.35">
      <c r="A25" s="19">
        <v>21</v>
      </c>
      <c r="B25" s="8" t="s">
        <v>106</v>
      </c>
      <c r="C25" s="8" t="s">
        <v>94</v>
      </c>
      <c r="D25" s="20">
        <v>1069.76</v>
      </c>
      <c r="E25" s="20">
        <f t="shared" si="0"/>
        <v>320.928</v>
      </c>
      <c r="F25" s="25">
        <f t="shared" si="1"/>
        <v>748.83199999999999</v>
      </c>
      <c r="G25" s="26" t="s">
        <v>17</v>
      </c>
      <c r="H25" s="49" t="s">
        <v>107</v>
      </c>
      <c r="I25" s="23" t="s">
        <v>108</v>
      </c>
      <c r="J25" s="23" t="s">
        <v>109</v>
      </c>
      <c r="K25" s="70"/>
      <c r="L25" s="67"/>
      <c r="M25" s="28"/>
    </row>
    <row r="26" spans="1:13" ht="91" x14ac:dyDescent="0.35">
      <c r="A26" s="19">
        <v>22</v>
      </c>
      <c r="B26" s="8" t="s">
        <v>110</v>
      </c>
      <c r="C26" s="8" t="s">
        <v>111</v>
      </c>
      <c r="D26" s="20">
        <v>713.17</v>
      </c>
      <c r="E26" s="20">
        <f t="shared" si="0"/>
        <v>213.95099999999999</v>
      </c>
      <c r="F26" s="25">
        <f t="shared" si="1"/>
        <v>499.21899999999994</v>
      </c>
      <c r="G26" s="26" t="s">
        <v>17</v>
      </c>
      <c r="H26" s="49" t="s">
        <v>112</v>
      </c>
      <c r="I26" s="23" t="s">
        <v>113</v>
      </c>
      <c r="J26" s="23" t="s">
        <v>114</v>
      </c>
      <c r="K26" s="70"/>
      <c r="L26" s="67"/>
      <c r="M26" s="28"/>
    </row>
    <row r="27" spans="1:13" ht="91" x14ac:dyDescent="0.35">
      <c r="A27" s="19">
        <v>23</v>
      </c>
      <c r="B27" s="8" t="s">
        <v>115</v>
      </c>
      <c r="C27" s="8" t="s">
        <v>116</v>
      </c>
      <c r="D27" s="20">
        <v>356.59</v>
      </c>
      <c r="E27" s="20">
        <f t="shared" si="0"/>
        <v>106.97699999999999</v>
      </c>
      <c r="F27" s="25">
        <f t="shared" si="1"/>
        <v>249.613</v>
      </c>
      <c r="G27" s="26" t="s">
        <v>17</v>
      </c>
      <c r="H27" s="49" t="s">
        <v>117</v>
      </c>
      <c r="I27" s="23" t="s">
        <v>118</v>
      </c>
      <c r="J27" s="23" t="s">
        <v>119</v>
      </c>
      <c r="K27" s="70"/>
      <c r="L27" s="67"/>
      <c r="M27" s="28"/>
    </row>
    <row r="28" spans="1:13" ht="91" x14ac:dyDescent="0.35">
      <c r="A28" s="19">
        <v>24</v>
      </c>
      <c r="B28" s="8" t="s">
        <v>120</v>
      </c>
      <c r="C28" s="8" t="s">
        <v>121</v>
      </c>
      <c r="D28" s="20">
        <v>713.17</v>
      </c>
      <c r="E28" s="20">
        <f t="shared" si="0"/>
        <v>213.95099999999999</v>
      </c>
      <c r="F28" s="25">
        <f t="shared" si="1"/>
        <v>499.21899999999994</v>
      </c>
      <c r="G28" s="26" t="s">
        <v>17</v>
      </c>
      <c r="H28" s="49" t="s">
        <v>122</v>
      </c>
      <c r="I28" s="23" t="s">
        <v>123</v>
      </c>
      <c r="J28" s="23" t="s">
        <v>124</v>
      </c>
      <c r="K28" s="70"/>
      <c r="L28" s="67"/>
      <c r="M28" s="28"/>
    </row>
    <row r="29" spans="1:13" ht="26" x14ac:dyDescent="0.35">
      <c r="A29" s="19">
        <v>25</v>
      </c>
      <c r="B29" s="8" t="s">
        <v>125</v>
      </c>
      <c r="C29" s="8" t="s">
        <v>126</v>
      </c>
      <c r="D29" s="20">
        <v>392.88</v>
      </c>
      <c r="E29" s="20">
        <f t="shared" si="0"/>
        <v>117.86399999999999</v>
      </c>
      <c r="F29" s="25">
        <f t="shared" si="1"/>
        <v>275.01600000000002</v>
      </c>
      <c r="G29" s="26" t="s">
        <v>17</v>
      </c>
      <c r="H29" s="65" t="s">
        <v>127</v>
      </c>
      <c r="I29" s="63" t="s">
        <v>128</v>
      </c>
      <c r="J29" s="23" t="s">
        <v>129</v>
      </c>
      <c r="K29" s="70"/>
      <c r="L29" s="67"/>
      <c r="M29" s="28"/>
    </row>
    <row r="30" spans="1:13" ht="26" x14ac:dyDescent="0.35">
      <c r="A30" s="19">
        <v>26</v>
      </c>
      <c r="B30" s="8" t="s">
        <v>130</v>
      </c>
      <c r="C30" s="8" t="s">
        <v>126</v>
      </c>
      <c r="D30" s="20">
        <v>392.89</v>
      </c>
      <c r="E30" s="20">
        <f t="shared" si="0"/>
        <v>117.86699999999999</v>
      </c>
      <c r="F30" s="25">
        <f t="shared" si="1"/>
        <v>275.02300000000002</v>
      </c>
      <c r="G30" s="26" t="s">
        <v>17</v>
      </c>
      <c r="H30" s="64"/>
      <c r="I30" s="64"/>
      <c r="J30" s="23" t="s">
        <v>131</v>
      </c>
      <c r="K30" s="70"/>
      <c r="L30" s="67"/>
      <c r="M30" s="28"/>
    </row>
    <row r="31" spans="1:13" ht="130" x14ac:dyDescent="0.35">
      <c r="A31" s="19">
        <v>27</v>
      </c>
      <c r="B31" s="47" t="s">
        <v>132</v>
      </c>
      <c r="C31" s="47" t="s">
        <v>133</v>
      </c>
      <c r="D31" s="48">
        <v>302.5</v>
      </c>
      <c r="E31" s="48">
        <f t="shared" si="0"/>
        <v>90.75</v>
      </c>
      <c r="F31" s="25">
        <f t="shared" si="1"/>
        <v>211.75</v>
      </c>
      <c r="G31" s="26" t="s">
        <v>17</v>
      </c>
      <c r="H31" s="27" t="s">
        <v>134</v>
      </c>
      <c r="I31" s="27" t="s">
        <v>135</v>
      </c>
      <c r="J31" s="27" t="s">
        <v>136</v>
      </c>
      <c r="K31" s="71"/>
      <c r="L31" s="68"/>
      <c r="M31" s="37"/>
    </row>
    <row r="32" spans="1:13" ht="17.5" x14ac:dyDescent="0.35">
      <c r="C32" s="29" t="s">
        <v>137</v>
      </c>
      <c r="D32" s="30">
        <f>SUM(D5:D31)</f>
        <v>35249.359999999986</v>
      </c>
      <c r="E32" s="30">
        <f>SUM(E5:E31)</f>
        <v>10574.807999999997</v>
      </c>
      <c r="F32" s="31">
        <f>SUM(F5:F31)</f>
        <v>24674.552000000003</v>
      </c>
    </row>
    <row r="34" spans="2:6" x14ac:dyDescent="0.35">
      <c r="D34" s="32"/>
    </row>
    <row r="35" spans="2:6" ht="29.5" customHeight="1" x14ac:dyDescent="0.35">
      <c r="B35" s="59" t="s">
        <v>138</v>
      </c>
      <c r="C35" s="60">
        <v>35249</v>
      </c>
      <c r="D35" s="32"/>
      <c r="E35" s="32"/>
      <c r="F35" s="32"/>
    </row>
    <row r="36" spans="2:6" ht="29.5" customHeight="1" x14ac:dyDescent="0.35">
      <c r="B36" s="59" t="s">
        <v>139</v>
      </c>
      <c r="C36" s="60">
        <v>10575</v>
      </c>
    </row>
    <row r="37" spans="2:6" ht="29.5" customHeight="1" x14ac:dyDescent="0.35">
      <c r="B37" s="61" t="s">
        <v>140</v>
      </c>
      <c r="C37" s="62">
        <f>C35-C36</f>
        <v>24674</v>
      </c>
    </row>
  </sheetData>
  <mergeCells count="24">
    <mergeCell ref="D5:D6"/>
    <mergeCell ref="E5:E6"/>
    <mergeCell ref="F5:F6"/>
    <mergeCell ref="I10:I11"/>
    <mergeCell ref="D15:D20"/>
    <mergeCell ref="E15:E20"/>
    <mergeCell ref="F15:F20"/>
    <mergeCell ref="M3:M4"/>
    <mergeCell ref="A2:L2"/>
    <mergeCell ref="A3:A4"/>
    <mergeCell ref="B3:B4"/>
    <mergeCell ref="C3:C4"/>
    <mergeCell ref="D3:D4"/>
    <mergeCell ref="E3:E4"/>
    <mergeCell ref="F3:F4"/>
    <mergeCell ref="G3:L3"/>
    <mergeCell ref="I23:I24"/>
    <mergeCell ref="H29:H30"/>
    <mergeCell ref="I29:I30"/>
    <mergeCell ref="L5:L31"/>
    <mergeCell ref="K5:K31"/>
    <mergeCell ref="I7:I8"/>
    <mergeCell ref="I15:I20"/>
    <mergeCell ref="I5:I6"/>
  </mergeCells>
  <phoneticPr fontId="1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5D002-ED1B-4D79-862D-D1F83A1B5B3F}">
  <dimension ref="A2:M27"/>
  <sheetViews>
    <sheetView topLeftCell="A19" workbookViewId="0">
      <selection activeCell="B31" sqref="B31"/>
    </sheetView>
  </sheetViews>
  <sheetFormatPr defaultRowHeight="14.5" x14ac:dyDescent="0.35"/>
  <cols>
    <col min="2" max="2" width="51" customWidth="1"/>
    <col min="3" max="3" width="23.54296875" customWidth="1"/>
    <col min="4" max="6" width="14.7265625" customWidth="1"/>
    <col min="7" max="7" width="16.54296875" customWidth="1"/>
    <col min="8" max="8" width="22.08984375" customWidth="1"/>
    <col min="9" max="9" width="16.54296875" customWidth="1"/>
    <col min="10" max="10" width="18.54296875" customWidth="1"/>
    <col min="11" max="12" width="16.54296875" customWidth="1"/>
    <col min="13" max="13" width="28.1796875" customWidth="1"/>
  </cols>
  <sheetData>
    <row r="2" spans="1:13" ht="22.5" x14ac:dyDescent="0.45">
      <c r="A2" s="76" t="s">
        <v>323</v>
      </c>
      <c r="B2" s="77"/>
      <c r="C2" s="77"/>
      <c r="D2" s="77"/>
      <c r="E2" s="77"/>
      <c r="F2" s="77"/>
      <c r="G2" s="77"/>
      <c r="H2" s="77"/>
      <c r="I2" s="77"/>
      <c r="J2" s="77"/>
      <c r="K2" s="77"/>
      <c r="L2" s="77"/>
    </row>
    <row r="3" spans="1:13" x14ac:dyDescent="0.35">
      <c r="A3" s="78" t="s">
        <v>1</v>
      </c>
      <c r="B3" s="80" t="s">
        <v>2</v>
      </c>
      <c r="C3" s="78" t="s">
        <v>3</v>
      </c>
      <c r="D3" s="78" t="s">
        <v>4</v>
      </c>
      <c r="E3" s="78" t="s">
        <v>5</v>
      </c>
      <c r="F3" s="82" t="s">
        <v>6</v>
      </c>
      <c r="G3" s="84" t="s">
        <v>7</v>
      </c>
      <c r="H3" s="85"/>
      <c r="I3" s="85"/>
      <c r="J3" s="85"/>
      <c r="K3" s="85"/>
      <c r="L3" s="85"/>
      <c r="M3" s="75" t="s">
        <v>8</v>
      </c>
    </row>
    <row r="4" spans="1:13" ht="117" x14ac:dyDescent="0.35">
      <c r="A4" s="79"/>
      <c r="B4" s="81"/>
      <c r="C4" s="79"/>
      <c r="D4" s="79"/>
      <c r="E4" s="79"/>
      <c r="F4" s="83"/>
      <c r="G4" s="17" t="s">
        <v>9</v>
      </c>
      <c r="H4" s="17" t="s">
        <v>10</v>
      </c>
      <c r="I4" s="17" t="s">
        <v>11</v>
      </c>
      <c r="J4" s="17" t="s">
        <v>12</v>
      </c>
      <c r="K4" s="17" t="s">
        <v>13</v>
      </c>
      <c r="L4" s="18" t="s">
        <v>14</v>
      </c>
      <c r="M4" s="75"/>
    </row>
    <row r="5" spans="1:13" ht="130" x14ac:dyDescent="0.35">
      <c r="A5" s="19">
        <v>1</v>
      </c>
      <c r="B5" s="8" t="s">
        <v>145</v>
      </c>
      <c r="C5" s="8" t="s">
        <v>146</v>
      </c>
      <c r="D5" s="20">
        <v>16391.87</v>
      </c>
      <c r="E5" s="20">
        <f t="shared" ref="E5:E12" si="0">D5*30%</f>
        <v>4917.5609999999997</v>
      </c>
      <c r="F5" s="21">
        <f t="shared" ref="F5:F12" si="1">D5-E5</f>
        <v>11474.308999999999</v>
      </c>
      <c r="G5" s="22" t="s">
        <v>17</v>
      </c>
      <c r="H5" s="23" t="s">
        <v>324</v>
      </c>
      <c r="I5" s="23" t="s">
        <v>147</v>
      </c>
      <c r="J5" s="23" t="s">
        <v>148</v>
      </c>
      <c r="K5" s="92" t="s">
        <v>149</v>
      </c>
      <c r="L5" s="95" t="s">
        <v>150</v>
      </c>
      <c r="M5" s="24"/>
    </row>
    <row r="6" spans="1:13" ht="130" x14ac:dyDescent="0.35">
      <c r="A6" s="19">
        <v>2</v>
      </c>
      <c r="B6" s="8" t="s">
        <v>151</v>
      </c>
      <c r="C6" s="8" t="s">
        <v>146</v>
      </c>
      <c r="D6" s="20">
        <v>10547.81</v>
      </c>
      <c r="E6" s="20">
        <f t="shared" si="0"/>
        <v>3164.3429999999998</v>
      </c>
      <c r="F6" s="21">
        <f t="shared" si="1"/>
        <v>7383.4669999999996</v>
      </c>
      <c r="G6" s="22" t="s">
        <v>17</v>
      </c>
      <c r="H6" s="23" t="s">
        <v>325</v>
      </c>
      <c r="I6" s="23" t="s">
        <v>152</v>
      </c>
      <c r="J6" s="23" t="s">
        <v>153</v>
      </c>
      <c r="K6" s="93"/>
      <c r="L6" s="70"/>
      <c r="M6" s="24"/>
    </row>
    <row r="7" spans="1:13" ht="130" x14ac:dyDescent="0.35">
      <c r="A7" s="19">
        <v>3</v>
      </c>
      <c r="B7" s="8" t="s">
        <v>154</v>
      </c>
      <c r="C7" s="8" t="s">
        <v>146</v>
      </c>
      <c r="D7" s="20">
        <v>13683.65</v>
      </c>
      <c r="E7" s="20">
        <f t="shared" si="0"/>
        <v>4105.0949999999993</v>
      </c>
      <c r="F7" s="21">
        <f t="shared" si="1"/>
        <v>9578.5550000000003</v>
      </c>
      <c r="G7" s="22" t="s">
        <v>17</v>
      </c>
      <c r="H7" s="23" t="s">
        <v>326</v>
      </c>
      <c r="I7" s="23" t="s">
        <v>155</v>
      </c>
      <c r="J7" s="23" t="s">
        <v>156</v>
      </c>
      <c r="K7" s="93"/>
      <c r="L7" s="70"/>
      <c r="M7" s="24"/>
    </row>
    <row r="8" spans="1:13" ht="130" x14ac:dyDescent="0.35">
      <c r="A8" s="19">
        <v>4</v>
      </c>
      <c r="B8" s="8" t="s">
        <v>157</v>
      </c>
      <c r="C8" s="8" t="s">
        <v>158</v>
      </c>
      <c r="D8" s="20">
        <v>3705.99</v>
      </c>
      <c r="E8" s="20">
        <f t="shared" si="0"/>
        <v>1111.7969999999998</v>
      </c>
      <c r="F8" s="21">
        <f t="shared" si="1"/>
        <v>2594.1930000000002</v>
      </c>
      <c r="G8" s="22" t="s">
        <v>17</v>
      </c>
      <c r="H8" s="23" t="s">
        <v>327</v>
      </c>
      <c r="I8" s="23" t="s">
        <v>159</v>
      </c>
      <c r="J8" s="23" t="s">
        <v>160</v>
      </c>
      <c r="K8" s="93"/>
      <c r="L8" s="70"/>
      <c r="M8" s="24"/>
    </row>
    <row r="9" spans="1:13" ht="130" x14ac:dyDescent="0.35">
      <c r="A9" s="19">
        <v>5</v>
      </c>
      <c r="B9" s="8" t="s">
        <v>161</v>
      </c>
      <c r="C9" s="8" t="s">
        <v>162</v>
      </c>
      <c r="D9" s="20">
        <v>3848.53</v>
      </c>
      <c r="E9" s="20">
        <f t="shared" si="0"/>
        <v>1154.559</v>
      </c>
      <c r="F9" s="21">
        <f t="shared" si="1"/>
        <v>2693.9710000000005</v>
      </c>
      <c r="G9" s="22" t="s">
        <v>17</v>
      </c>
      <c r="H9" s="23" t="s">
        <v>328</v>
      </c>
      <c r="I9" s="23" t="s">
        <v>163</v>
      </c>
      <c r="J9" s="23" t="s">
        <v>164</v>
      </c>
      <c r="K9" s="93"/>
      <c r="L9" s="70"/>
      <c r="M9" s="24"/>
    </row>
    <row r="10" spans="1:13" ht="130" x14ac:dyDescent="0.35">
      <c r="A10" s="19">
        <v>6</v>
      </c>
      <c r="B10" s="8" t="s">
        <v>165</v>
      </c>
      <c r="C10" s="8" t="s">
        <v>166</v>
      </c>
      <c r="D10" s="20">
        <v>6848.79</v>
      </c>
      <c r="E10" s="20">
        <f t="shared" si="0"/>
        <v>2054.6369999999997</v>
      </c>
      <c r="F10" s="21">
        <f t="shared" si="1"/>
        <v>4794.1530000000002</v>
      </c>
      <c r="G10" s="22" t="s">
        <v>17</v>
      </c>
      <c r="H10" s="23" t="s">
        <v>329</v>
      </c>
      <c r="I10" s="23" t="s">
        <v>167</v>
      </c>
      <c r="J10" s="23" t="s">
        <v>168</v>
      </c>
      <c r="K10" s="93"/>
      <c r="L10" s="70"/>
      <c r="M10" s="24"/>
    </row>
    <row r="11" spans="1:13" ht="130" x14ac:dyDescent="0.35">
      <c r="A11" s="19">
        <v>7</v>
      </c>
      <c r="B11" s="8" t="s">
        <v>169</v>
      </c>
      <c r="C11" s="8" t="s">
        <v>166</v>
      </c>
      <c r="D11" s="20">
        <v>6135.38</v>
      </c>
      <c r="E11" s="20">
        <f t="shared" si="0"/>
        <v>1840.614</v>
      </c>
      <c r="F11" s="21">
        <f t="shared" si="1"/>
        <v>4294.7659999999996</v>
      </c>
      <c r="G11" s="22" t="s">
        <v>17</v>
      </c>
      <c r="H11" s="23" t="s">
        <v>325</v>
      </c>
      <c r="I11" s="23" t="s">
        <v>170</v>
      </c>
      <c r="J11" s="23" t="s">
        <v>171</v>
      </c>
      <c r="K11" s="93"/>
      <c r="L11" s="70"/>
      <c r="M11" s="24"/>
    </row>
    <row r="12" spans="1:13" ht="130" x14ac:dyDescent="0.35">
      <c r="A12" s="19">
        <v>8</v>
      </c>
      <c r="B12" s="8" t="s">
        <v>172</v>
      </c>
      <c r="C12" s="8" t="s">
        <v>166</v>
      </c>
      <c r="D12" s="20">
        <v>6848.79</v>
      </c>
      <c r="E12" s="20">
        <f t="shared" si="0"/>
        <v>2054.6369999999997</v>
      </c>
      <c r="F12" s="21">
        <f t="shared" si="1"/>
        <v>4794.1530000000002</v>
      </c>
      <c r="G12" s="22" t="s">
        <v>17</v>
      </c>
      <c r="H12" s="23" t="s">
        <v>326</v>
      </c>
      <c r="I12" s="23" t="s">
        <v>173</v>
      </c>
      <c r="J12" s="23" t="s">
        <v>174</v>
      </c>
      <c r="K12" s="93"/>
      <c r="L12" s="70"/>
      <c r="M12" s="24"/>
    </row>
    <row r="13" spans="1:13" ht="130" x14ac:dyDescent="0.35">
      <c r="A13" s="19">
        <v>9</v>
      </c>
      <c r="B13" s="8" t="s">
        <v>175</v>
      </c>
      <c r="C13" s="8" t="s">
        <v>176</v>
      </c>
      <c r="D13" s="20">
        <v>6848.79</v>
      </c>
      <c r="E13" s="20">
        <f>D13*30%</f>
        <v>2054.6369999999997</v>
      </c>
      <c r="F13" s="21">
        <f>D13-E13</f>
        <v>4794.1530000000002</v>
      </c>
      <c r="G13" s="22" t="s">
        <v>17</v>
      </c>
      <c r="H13" s="23" t="s">
        <v>330</v>
      </c>
      <c r="I13" s="23" t="s">
        <v>177</v>
      </c>
      <c r="J13" s="23" t="s">
        <v>178</v>
      </c>
      <c r="K13" s="93"/>
      <c r="L13" s="70"/>
      <c r="M13" s="24"/>
    </row>
    <row r="14" spans="1:13" ht="130" x14ac:dyDescent="0.35">
      <c r="A14" s="19">
        <v>10</v>
      </c>
      <c r="B14" s="8" t="s">
        <v>179</v>
      </c>
      <c r="C14" s="8" t="s">
        <v>176</v>
      </c>
      <c r="D14" s="20">
        <v>5136.6000000000004</v>
      </c>
      <c r="E14" s="20">
        <f t="shared" ref="E14:E19" si="2">D14*30%</f>
        <v>1540.98</v>
      </c>
      <c r="F14" s="21">
        <f t="shared" ref="F14:F19" si="3">D14-E14</f>
        <v>3595.6200000000003</v>
      </c>
      <c r="G14" s="22" t="s">
        <v>17</v>
      </c>
      <c r="H14" s="23" t="s">
        <v>331</v>
      </c>
      <c r="I14" s="23" t="s">
        <v>180</v>
      </c>
      <c r="J14" s="23" t="s">
        <v>181</v>
      </c>
      <c r="K14" s="93"/>
      <c r="L14" s="70"/>
      <c r="M14" s="24"/>
    </row>
    <row r="15" spans="1:13" ht="130" x14ac:dyDescent="0.35">
      <c r="A15" s="19">
        <v>11</v>
      </c>
      <c r="B15" s="8" t="s">
        <v>182</v>
      </c>
      <c r="C15" s="8" t="s">
        <v>183</v>
      </c>
      <c r="D15" s="20">
        <v>6733.6</v>
      </c>
      <c r="E15" s="20">
        <f t="shared" si="2"/>
        <v>2020.08</v>
      </c>
      <c r="F15" s="21">
        <f t="shared" si="3"/>
        <v>4713.5200000000004</v>
      </c>
      <c r="G15" s="22" t="s">
        <v>17</v>
      </c>
      <c r="H15" s="23" t="s">
        <v>328</v>
      </c>
      <c r="I15" s="23" t="s">
        <v>184</v>
      </c>
      <c r="J15" s="23" t="s">
        <v>185</v>
      </c>
      <c r="K15" s="93"/>
      <c r="L15" s="70"/>
      <c r="M15" s="24"/>
    </row>
    <row r="16" spans="1:13" ht="130" x14ac:dyDescent="0.35">
      <c r="A16" s="19">
        <v>12</v>
      </c>
      <c r="B16" s="8" t="s">
        <v>186</v>
      </c>
      <c r="C16" s="8" t="s">
        <v>176</v>
      </c>
      <c r="D16" s="20">
        <v>7134.16</v>
      </c>
      <c r="E16" s="20">
        <f t="shared" si="2"/>
        <v>2140.248</v>
      </c>
      <c r="F16" s="21">
        <f t="shared" si="3"/>
        <v>4993.9120000000003</v>
      </c>
      <c r="G16" s="22" t="s">
        <v>17</v>
      </c>
      <c r="H16" s="23" t="s">
        <v>332</v>
      </c>
      <c r="I16" s="23" t="s">
        <v>187</v>
      </c>
      <c r="J16" s="23" t="s">
        <v>188</v>
      </c>
      <c r="K16" s="93"/>
      <c r="L16" s="70"/>
      <c r="M16" s="24"/>
    </row>
    <row r="17" spans="1:13" ht="130" x14ac:dyDescent="0.35">
      <c r="A17" s="19">
        <v>13</v>
      </c>
      <c r="B17" s="8" t="s">
        <v>189</v>
      </c>
      <c r="C17" s="8" t="s">
        <v>176</v>
      </c>
      <c r="D17" s="20">
        <v>4280.5</v>
      </c>
      <c r="E17" s="20">
        <f t="shared" si="2"/>
        <v>1284.1499999999999</v>
      </c>
      <c r="F17" s="21">
        <f t="shared" si="3"/>
        <v>2996.3500000000004</v>
      </c>
      <c r="G17" s="22" t="s">
        <v>17</v>
      </c>
      <c r="H17" s="23" t="s">
        <v>327</v>
      </c>
      <c r="I17" s="23" t="s">
        <v>190</v>
      </c>
      <c r="J17" s="23" t="s">
        <v>191</v>
      </c>
      <c r="K17" s="93"/>
      <c r="L17" s="70"/>
      <c r="M17" s="24"/>
    </row>
    <row r="18" spans="1:13" ht="130" x14ac:dyDescent="0.35">
      <c r="A18" s="19">
        <v>14</v>
      </c>
      <c r="B18" s="8" t="s">
        <v>192</v>
      </c>
      <c r="C18" s="8" t="s">
        <v>176</v>
      </c>
      <c r="D18" s="20">
        <v>8917.7000000000007</v>
      </c>
      <c r="E18" s="20">
        <f t="shared" si="2"/>
        <v>2675.31</v>
      </c>
      <c r="F18" s="21">
        <f t="shared" si="3"/>
        <v>6242.3900000000012</v>
      </c>
      <c r="G18" s="22" t="s">
        <v>17</v>
      </c>
      <c r="H18" s="23" t="s">
        <v>330</v>
      </c>
      <c r="I18" s="23" t="s">
        <v>193</v>
      </c>
      <c r="J18" s="23" t="s">
        <v>194</v>
      </c>
      <c r="K18" s="93"/>
      <c r="L18" s="70"/>
      <c r="M18" s="24"/>
    </row>
    <row r="19" spans="1:13" ht="130" x14ac:dyDescent="0.35">
      <c r="A19" s="19">
        <v>15</v>
      </c>
      <c r="B19" s="8" t="s">
        <v>195</v>
      </c>
      <c r="C19" s="8" t="s">
        <v>176</v>
      </c>
      <c r="D19" s="20">
        <v>4276.1400000000003</v>
      </c>
      <c r="E19" s="20">
        <f t="shared" si="2"/>
        <v>1282.8420000000001</v>
      </c>
      <c r="F19" s="21">
        <f t="shared" si="3"/>
        <v>2993.2980000000002</v>
      </c>
      <c r="G19" s="22" t="s">
        <v>17</v>
      </c>
      <c r="H19" s="23" t="s">
        <v>333</v>
      </c>
      <c r="I19" s="23" t="s">
        <v>196</v>
      </c>
      <c r="J19" s="23" t="s">
        <v>197</v>
      </c>
      <c r="K19" s="94"/>
      <c r="L19" s="71"/>
      <c r="M19" s="24"/>
    </row>
    <row r="20" spans="1:13" ht="17.5" x14ac:dyDescent="0.35">
      <c r="C20" s="29" t="s">
        <v>137</v>
      </c>
      <c r="D20" s="30">
        <f>SUM(D5:D19)</f>
        <v>111338.3</v>
      </c>
      <c r="E20" s="30">
        <f>SUM(E5:E19)</f>
        <v>33401.49</v>
      </c>
      <c r="F20" s="31">
        <f>SUM(F5:F19)</f>
        <v>77936.809999999983</v>
      </c>
    </row>
    <row r="22" spans="1:13" x14ac:dyDescent="0.35">
      <c r="D22" s="32"/>
    </row>
    <row r="23" spans="1:13" x14ac:dyDescent="0.35">
      <c r="D23" s="32"/>
      <c r="E23" s="32"/>
      <c r="F23" s="32"/>
    </row>
    <row r="25" spans="1:13" ht="29" customHeight="1" x14ac:dyDescent="0.35">
      <c r="B25" s="59" t="s">
        <v>138</v>
      </c>
      <c r="C25" s="54">
        <v>111338</v>
      </c>
      <c r="F25" s="32"/>
    </row>
    <row r="26" spans="1:13" ht="29" customHeight="1" x14ac:dyDescent="0.35">
      <c r="B26" s="53" t="s">
        <v>139</v>
      </c>
      <c r="C26" s="54">
        <v>33401</v>
      </c>
    </row>
    <row r="27" spans="1:13" ht="29" customHeight="1" x14ac:dyDescent="0.35">
      <c r="B27" s="57" t="s">
        <v>140</v>
      </c>
      <c r="C27" s="55">
        <f>C25-C26</f>
        <v>77937</v>
      </c>
    </row>
  </sheetData>
  <mergeCells count="11">
    <mergeCell ref="M3:M4"/>
    <mergeCell ref="K5:K19"/>
    <mergeCell ref="L5:L19"/>
    <mergeCell ref="A2:L2"/>
    <mergeCell ref="A3:A4"/>
    <mergeCell ref="B3:B4"/>
    <mergeCell ref="C3:C4"/>
    <mergeCell ref="D3:D4"/>
    <mergeCell ref="E3:E4"/>
    <mergeCell ref="F3:F4"/>
    <mergeCell ref="G3:L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D2FE9-9C2F-40E6-BE4A-0F556E4A1B34}">
  <dimension ref="A2:M18"/>
  <sheetViews>
    <sheetView topLeftCell="A12" zoomScale="70" zoomScaleNormal="70" workbookViewId="0">
      <selection activeCell="B16" sqref="B16:C18"/>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9" width="16.54296875" customWidth="1"/>
    <col min="10" max="10" width="18.54296875" customWidth="1"/>
    <col min="11" max="12" width="16.54296875" customWidth="1"/>
    <col min="13" max="13" width="28.1796875" customWidth="1"/>
  </cols>
  <sheetData>
    <row r="2" spans="1:13" ht="22.5" x14ac:dyDescent="0.45">
      <c r="A2" s="76" t="s">
        <v>198</v>
      </c>
      <c r="B2" s="77"/>
      <c r="C2" s="77"/>
      <c r="D2" s="77"/>
      <c r="E2" s="77"/>
      <c r="F2" s="77"/>
      <c r="G2" s="77"/>
      <c r="H2" s="77"/>
      <c r="I2" s="77"/>
      <c r="J2" s="77"/>
      <c r="K2" s="77"/>
      <c r="L2" s="77"/>
    </row>
    <row r="3" spans="1:13" x14ac:dyDescent="0.35">
      <c r="A3" s="78" t="s">
        <v>1</v>
      </c>
      <c r="B3" s="80" t="s">
        <v>2</v>
      </c>
      <c r="C3" s="78" t="s">
        <v>3</v>
      </c>
      <c r="D3" s="78" t="s">
        <v>4</v>
      </c>
      <c r="E3" s="78" t="s">
        <v>5</v>
      </c>
      <c r="F3" s="82" t="s">
        <v>6</v>
      </c>
      <c r="G3" s="84" t="s">
        <v>7</v>
      </c>
      <c r="H3" s="85"/>
      <c r="I3" s="85"/>
      <c r="J3" s="85"/>
      <c r="K3" s="85"/>
      <c r="L3" s="85"/>
      <c r="M3" s="75" t="s">
        <v>8</v>
      </c>
    </row>
    <row r="4" spans="1:13" ht="117" x14ac:dyDescent="0.35">
      <c r="A4" s="79"/>
      <c r="B4" s="81"/>
      <c r="C4" s="79"/>
      <c r="D4" s="79"/>
      <c r="E4" s="79"/>
      <c r="F4" s="83"/>
      <c r="G4" s="17" t="s">
        <v>9</v>
      </c>
      <c r="H4" s="17" t="s">
        <v>10</v>
      </c>
      <c r="I4" s="17" t="s">
        <v>11</v>
      </c>
      <c r="J4" s="17" t="s">
        <v>12</v>
      </c>
      <c r="K4" s="17" t="s">
        <v>13</v>
      </c>
      <c r="L4" s="18" t="s">
        <v>14</v>
      </c>
      <c r="M4" s="75"/>
    </row>
    <row r="5" spans="1:13" ht="91" x14ac:dyDescent="0.35">
      <c r="A5" s="19">
        <v>1</v>
      </c>
      <c r="B5" s="2" t="s">
        <v>199</v>
      </c>
      <c r="C5" s="2" t="s">
        <v>200</v>
      </c>
      <c r="D5" s="3">
        <v>1262.8</v>
      </c>
      <c r="E5" s="3">
        <f>D5*30%</f>
        <v>378.84</v>
      </c>
      <c r="F5" s="51">
        <f t="shared" ref="F5:F12" si="0">D5-E5</f>
        <v>883.96</v>
      </c>
      <c r="G5" s="52" t="s">
        <v>17</v>
      </c>
      <c r="H5" s="50" t="s">
        <v>201</v>
      </c>
      <c r="I5" s="50" t="s">
        <v>202</v>
      </c>
      <c r="J5" s="50" t="s">
        <v>203</v>
      </c>
      <c r="K5" s="96" t="s">
        <v>204</v>
      </c>
      <c r="L5" s="66" t="s">
        <v>205</v>
      </c>
      <c r="M5" s="44"/>
    </row>
    <row r="6" spans="1:13" ht="91" x14ac:dyDescent="0.35">
      <c r="A6" s="19">
        <v>2</v>
      </c>
      <c r="B6" s="2" t="s">
        <v>206</v>
      </c>
      <c r="C6" s="2" t="s">
        <v>200</v>
      </c>
      <c r="D6" s="3">
        <v>420.93</v>
      </c>
      <c r="E6" s="3">
        <f t="shared" ref="E6:E12" si="1">D6*30%</f>
        <v>126.279</v>
      </c>
      <c r="F6" s="51">
        <f t="shared" si="0"/>
        <v>294.65100000000001</v>
      </c>
      <c r="G6" s="52" t="s">
        <v>17</v>
      </c>
      <c r="H6" s="50" t="s">
        <v>201</v>
      </c>
      <c r="I6" s="50" t="s">
        <v>202</v>
      </c>
      <c r="J6" s="4" t="s">
        <v>207</v>
      </c>
      <c r="K6" s="97"/>
      <c r="L6" s="67"/>
      <c r="M6" s="44"/>
    </row>
    <row r="7" spans="1:13" ht="91" x14ac:dyDescent="0.35">
      <c r="A7" s="19">
        <v>3</v>
      </c>
      <c r="B7" s="45" t="s">
        <v>208</v>
      </c>
      <c r="C7" s="8" t="s">
        <v>209</v>
      </c>
      <c r="D7" s="20">
        <v>1155.79</v>
      </c>
      <c r="E7" s="20">
        <f t="shared" si="1"/>
        <v>346.73699999999997</v>
      </c>
      <c r="F7" s="21">
        <f t="shared" si="0"/>
        <v>809.053</v>
      </c>
      <c r="G7" s="22" t="s">
        <v>17</v>
      </c>
      <c r="H7" s="23" t="s">
        <v>210</v>
      </c>
      <c r="I7" s="23" t="s">
        <v>202</v>
      </c>
      <c r="J7" s="27" t="s">
        <v>211</v>
      </c>
      <c r="K7" s="97"/>
      <c r="L7" s="67"/>
      <c r="M7" s="44"/>
    </row>
    <row r="8" spans="1:13" ht="91" x14ac:dyDescent="0.35">
      <c r="A8" s="19">
        <v>4</v>
      </c>
      <c r="B8" s="45" t="s">
        <v>212</v>
      </c>
      <c r="C8" s="8" t="s">
        <v>200</v>
      </c>
      <c r="D8" s="20">
        <v>2231.14</v>
      </c>
      <c r="E8" s="20">
        <f t="shared" si="1"/>
        <v>669.34199999999998</v>
      </c>
      <c r="F8" s="21">
        <f t="shared" si="0"/>
        <v>1561.7979999999998</v>
      </c>
      <c r="G8" s="22" t="s">
        <v>17</v>
      </c>
      <c r="H8" s="23" t="s">
        <v>210</v>
      </c>
      <c r="I8" s="23" t="s">
        <v>202</v>
      </c>
      <c r="J8" s="27" t="s">
        <v>213</v>
      </c>
      <c r="K8" s="97"/>
      <c r="L8" s="67"/>
      <c r="M8" s="44"/>
    </row>
    <row r="9" spans="1:13" ht="91" x14ac:dyDescent="0.35">
      <c r="A9" s="19">
        <v>5</v>
      </c>
      <c r="B9" s="45" t="s">
        <v>214</v>
      </c>
      <c r="C9" s="8" t="s">
        <v>200</v>
      </c>
      <c r="D9" s="20">
        <v>4834.1400000000003</v>
      </c>
      <c r="E9" s="20">
        <f t="shared" si="1"/>
        <v>1450.242</v>
      </c>
      <c r="F9" s="25">
        <f t="shared" si="0"/>
        <v>3383.8980000000001</v>
      </c>
      <c r="G9" s="26" t="s">
        <v>17</v>
      </c>
      <c r="H9" s="23" t="s">
        <v>210</v>
      </c>
      <c r="I9" s="23" t="s">
        <v>202</v>
      </c>
      <c r="J9" s="27" t="s">
        <v>215</v>
      </c>
      <c r="K9" s="97"/>
      <c r="L9" s="67"/>
      <c r="M9" s="44"/>
    </row>
    <row r="10" spans="1:13" ht="91" x14ac:dyDescent="0.35">
      <c r="A10" s="19">
        <v>6</v>
      </c>
      <c r="B10" s="47" t="s">
        <v>216</v>
      </c>
      <c r="C10" s="47" t="s">
        <v>200</v>
      </c>
      <c r="D10" s="48">
        <v>2209.91</v>
      </c>
      <c r="E10" s="48">
        <f t="shared" si="1"/>
        <v>662.97299999999996</v>
      </c>
      <c r="F10" s="25">
        <f t="shared" si="0"/>
        <v>1546.9369999999999</v>
      </c>
      <c r="G10" s="26" t="s">
        <v>17</v>
      </c>
      <c r="H10" s="27" t="s">
        <v>210</v>
      </c>
      <c r="I10" s="27" t="s">
        <v>202</v>
      </c>
      <c r="J10" s="27" t="s">
        <v>217</v>
      </c>
      <c r="K10" s="97"/>
      <c r="L10" s="67"/>
      <c r="M10" s="44"/>
    </row>
    <row r="11" spans="1:13" ht="91" x14ac:dyDescent="0.35">
      <c r="A11" s="19">
        <v>7</v>
      </c>
      <c r="B11" s="8" t="s">
        <v>218</v>
      </c>
      <c r="C11" s="8" t="s">
        <v>200</v>
      </c>
      <c r="D11" s="20">
        <v>16381.38</v>
      </c>
      <c r="E11" s="20">
        <f t="shared" si="1"/>
        <v>4914.4139999999998</v>
      </c>
      <c r="F11" s="21">
        <f t="shared" si="0"/>
        <v>11466.966</v>
      </c>
      <c r="G11" s="22" t="s">
        <v>17</v>
      </c>
      <c r="H11" s="23" t="s">
        <v>201</v>
      </c>
      <c r="I11" s="23" t="s">
        <v>202</v>
      </c>
      <c r="J11" s="23" t="s">
        <v>219</v>
      </c>
      <c r="K11" s="97"/>
      <c r="L11" s="67"/>
      <c r="M11" s="44"/>
    </row>
    <row r="12" spans="1:13" ht="234" x14ac:dyDescent="0.35">
      <c r="A12" s="19">
        <v>8</v>
      </c>
      <c r="B12" s="45" t="s">
        <v>220</v>
      </c>
      <c r="C12" s="8" t="s">
        <v>221</v>
      </c>
      <c r="D12" s="20">
        <v>9062.66</v>
      </c>
      <c r="E12" s="20">
        <f t="shared" si="1"/>
        <v>2718.7979999999998</v>
      </c>
      <c r="F12" s="25">
        <f t="shared" si="0"/>
        <v>6343.8620000000001</v>
      </c>
      <c r="G12" s="26" t="s">
        <v>17</v>
      </c>
      <c r="H12" s="27" t="s">
        <v>222</v>
      </c>
      <c r="I12" s="23" t="s">
        <v>223</v>
      </c>
      <c r="J12" s="27" t="s">
        <v>224</v>
      </c>
      <c r="K12" s="98"/>
      <c r="L12" s="68"/>
      <c r="M12" s="44"/>
    </row>
    <row r="13" spans="1:13" ht="17.5" x14ac:dyDescent="0.35">
      <c r="C13" s="29" t="s">
        <v>137</v>
      </c>
      <c r="D13" s="30">
        <f>SUM(D5:D12)</f>
        <v>37558.75</v>
      </c>
      <c r="E13" s="30">
        <f>SUM(E5:E12)</f>
        <v>11267.625</v>
      </c>
      <c r="F13" s="31">
        <f>SUM(F5:F12)</f>
        <v>26291.125</v>
      </c>
    </row>
    <row r="15" spans="1:13" x14ac:dyDescent="0.35">
      <c r="D15" s="32"/>
    </row>
    <row r="16" spans="1:13" ht="39" customHeight="1" x14ac:dyDescent="0.35">
      <c r="B16" s="59" t="s">
        <v>138</v>
      </c>
      <c r="C16" s="60">
        <v>37559</v>
      </c>
      <c r="D16" s="32"/>
      <c r="E16" s="32"/>
      <c r="F16" s="32"/>
    </row>
    <row r="17" spans="2:3" ht="39" customHeight="1" x14ac:dyDescent="0.35">
      <c r="B17" s="59" t="s">
        <v>139</v>
      </c>
      <c r="C17" s="60">
        <v>11268</v>
      </c>
    </row>
    <row r="18" spans="2:3" ht="39" customHeight="1" x14ac:dyDescent="0.35">
      <c r="B18" s="61" t="s">
        <v>140</v>
      </c>
      <c r="C18" s="62">
        <f>C16-C17</f>
        <v>26291</v>
      </c>
    </row>
  </sheetData>
  <mergeCells count="11">
    <mergeCell ref="K5:K12"/>
    <mergeCell ref="M3:M4"/>
    <mergeCell ref="A2:L2"/>
    <mergeCell ref="A3:A4"/>
    <mergeCell ref="B3:B4"/>
    <mergeCell ref="C3:C4"/>
    <mergeCell ref="D3:D4"/>
    <mergeCell ref="E3:E4"/>
    <mergeCell ref="F3:F4"/>
    <mergeCell ref="G3:L3"/>
    <mergeCell ref="L5:L12"/>
  </mergeCells>
  <phoneticPr fontId="11"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549B2-2AE9-4C69-8389-B1441B11AACB}">
  <dimension ref="A2:M24"/>
  <sheetViews>
    <sheetView topLeftCell="A17" workbookViewId="0">
      <selection activeCell="B22" sqref="B22:C24"/>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12" width="16.54296875" customWidth="1"/>
    <col min="13" max="13" width="27.453125" customWidth="1"/>
  </cols>
  <sheetData>
    <row r="2" spans="1:13" ht="22.5" x14ac:dyDescent="0.45">
      <c r="A2" s="105" t="s">
        <v>225</v>
      </c>
      <c r="B2" s="106"/>
      <c r="C2" s="106"/>
      <c r="D2" s="106"/>
      <c r="E2" s="106"/>
      <c r="F2" s="106"/>
      <c r="G2" s="106"/>
      <c r="H2" s="106"/>
      <c r="I2" s="106"/>
      <c r="J2" s="106"/>
      <c r="K2" s="106"/>
      <c r="L2" s="106"/>
    </row>
    <row r="3" spans="1:13" x14ac:dyDescent="0.35">
      <c r="A3" s="107" t="s">
        <v>1</v>
      </c>
      <c r="B3" s="109" t="s">
        <v>2</v>
      </c>
      <c r="C3" s="107" t="s">
        <v>3</v>
      </c>
      <c r="D3" s="107" t="s">
        <v>141</v>
      </c>
      <c r="E3" s="107" t="s">
        <v>142</v>
      </c>
      <c r="F3" s="111" t="s">
        <v>6</v>
      </c>
      <c r="G3" s="104" t="s">
        <v>7</v>
      </c>
      <c r="H3" s="85"/>
      <c r="I3" s="85"/>
      <c r="J3" s="85"/>
      <c r="K3" s="85"/>
      <c r="L3" s="85"/>
      <c r="M3" s="103" t="s">
        <v>8</v>
      </c>
    </row>
    <row r="4" spans="1:13" ht="114.75" customHeight="1" x14ac:dyDescent="0.35">
      <c r="A4" s="108"/>
      <c r="B4" s="110"/>
      <c r="C4" s="108"/>
      <c r="D4" s="108"/>
      <c r="E4" s="108"/>
      <c r="F4" s="112"/>
      <c r="G4" s="1" t="s">
        <v>9</v>
      </c>
      <c r="H4" s="1" t="s">
        <v>143</v>
      </c>
      <c r="I4" s="1" t="s">
        <v>144</v>
      </c>
      <c r="J4" s="1" t="s">
        <v>12</v>
      </c>
      <c r="K4" s="1" t="s">
        <v>13</v>
      </c>
      <c r="L4" s="38" t="s">
        <v>14</v>
      </c>
      <c r="M4" s="103"/>
    </row>
    <row r="5" spans="1:13" ht="91" x14ac:dyDescent="0.35">
      <c r="A5" s="19">
        <v>1</v>
      </c>
      <c r="B5" s="8" t="s">
        <v>226</v>
      </c>
      <c r="C5" s="8" t="s">
        <v>227</v>
      </c>
      <c r="D5" s="20">
        <v>3116.96</v>
      </c>
      <c r="E5" s="20">
        <f>D5*30%</f>
        <v>935.08799999999997</v>
      </c>
      <c r="F5" s="25">
        <f>D5-E5</f>
        <v>2181.8720000000003</v>
      </c>
      <c r="G5" s="26" t="s">
        <v>17</v>
      </c>
      <c r="H5" s="27" t="s">
        <v>228</v>
      </c>
      <c r="I5" s="23" t="s">
        <v>229</v>
      </c>
      <c r="J5" s="27" t="s">
        <v>230</v>
      </c>
      <c r="K5" s="102" t="s">
        <v>231</v>
      </c>
      <c r="L5" s="99" t="s">
        <v>232</v>
      </c>
      <c r="M5" s="28"/>
    </row>
    <row r="6" spans="1:13" ht="91" x14ac:dyDescent="0.35">
      <c r="A6" s="19">
        <v>2</v>
      </c>
      <c r="B6" s="8" t="s">
        <v>233</v>
      </c>
      <c r="C6" s="8" t="s">
        <v>234</v>
      </c>
      <c r="D6" s="20">
        <v>2242.86</v>
      </c>
      <c r="E6" s="20">
        <f t="shared" ref="E6:E18" si="0">D6*30%</f>
        <v>672.85800000000006</v>
      </c>
      <c r="F6" s="25">
        <f t="shared" ref="F6:F18" si="1">D6-E6</f>
        <v>1570.002</v>
      </c>
      <c r="G6" s="26" t="s">
        <v>17</v>
      </c>
      <c r="H6" s="27" t="s">
        <v>228</v>
      </c>
      <c r="I6" s="23" t="s">
        <v>229</v>
      </c>
      <c r="J6" s="27" t="s">
        <v>235</v>
      </c>
      <c r="K6" s="72"/>
      <c r="L6" s="100"/>
      <c r="M6" s="28"/>
    </row>
    <row r="7" spans="1:13" ht="91" x14ac:dyDescent="0.35">
      <c r="A7" s="19">
        <v>3</v>
      </c>
      <c r="B7" s="8" t="s">
        <v>236</v>
      </c>
      <c r="C7" s="8" t="s">
        <v>227</v>
      </c>
      <c r="D7" s="20">
        <v>1892.44</v>
      </c>
      <c r="E7" s="20">
        <f t="shared" si="0"/>
        <v>567.73199999999997</v>
      </c>
      <c r="F7" s="21">
        <f t="shared" si="1"/>
        <v>1324.7080000000001</v>
      </c>
      <c r="G7" s="22" t="s">
        <v>17</v>
      </c>
      <c r="H7" s="23" t="s">
        <v>228</v>
      </c>
      <c r="I7" s="23" t="s">
        <v>229</v>
      </c>
      <c r="J7" s="27" t="s">
        <v>237</v>
      </c>
      <c r="K7" s="72"/>
      <c r="L7" s="100"/>
      <c r="M7" s="24"/>
    </row>
    <row r="8" spans="1:13" ht="91" x14ac:dyDescent="0.35">
      <c r="A8" s="19">
        <v>4</v>
      </c>
      <c r="B8" s="8" t="s">
        <v>238</v>
      </c>
      <c r="C8" s="8" t="s">
        <v>239</v>
      </c>
      <c r="D8" s="20">
        <v>3723.17</v>
      </c>
      <c r="E8" s="20">
        <f t="shared" si="0"/>
        <v>1116.951</v>
      </c>
      <c r="F8" s="25">
        <f t="shared" si="1"/>
        <v>2606.2190000000001</v>
      </c>
      <c r="G8" s="26" t="s">
        <v>17</v>
      </c>
      <c r="H8" s="27" t="s">
        <v>228</v>
      </c>
      <c r="I8" s="23" t="s">
        <v>229</v>
      </c>
      <c r="J8" s="27" t="s">
        <v>240</v>
      </c>
      <c r="K8" s="72"/>
      <c r="L8" s="100"/>
      <c r="M8" s="28"/>
    </row>
    <row r="9" spans="1:13" ht="91" x14ac:dyDescent="0.35">
      <c r="A9" s="19">
        <v>5</v>
      </c>
      <c r="B9" s="8" t="s">
        <v>241</v>
      </c>
      <c r="C9" s="8" t="s">
        <v>239</v>
      </c>
      <c r="D9" s="20">
        <v>4129.13</v>
      </c>
      <c r="E9" s="20">
        <f t="shared" si="0"/>
        <v>1238.739</v>
      </c>
      <c r="F9" s="25">
        <f t="shared" si="1"/>
        <v>2890.3910000000001</v>
      </c>
      <c r="G9" s="26" t="s">
        <v>17</v>
      </c>
      <c r="H9" s="27" t="s">
        <v>228</v>
      </c>
      <c r="I9" s="23" t="s">
        <v>229</v>
      </c>
      <c r="J9" s="27" t="s">
        <v>242</v>
      </c>
      <c r="K9" s="72"/>
      <c r="L9" s="100"/>
      <c r="M9" s="28"/>
    </row>
    <row r="10" spans="1:13" ht="91" x14ac:dyDescent="0.35">
      <c r="A10" s="19">
        <v>6</v>
      </c>
      <c r="B10" s="8" t="s">
        <v>243</v>
      </c>
      <c r="C10" s="47" t="s">
        <v>239</v>
      </c>
      <c r="D10" s="48">
        <v>7275.13</v>
      </c>
      <c r="E10" s="48">
        <f t="shared" si="0"/>
        <v>2182.5389999999998</v>
      </c>
      <c r="F10" s="25">
        <f t="shared" si="1"/>
        <v>5092.5910000000003</v>
      </c>
      <c r="G10" s="26" t="s">
        <v>17</v>
      </c>
      <c r="H10" s="27" t="s">
        <v>228</v>
      </c>
      <c r="I10" s="23" t="s">
        <v>229</v>
      </c>
      <c r="J10" s="27" t="s">
        <v>242</v>
      </c>
      <c r="K10" s="72"/>
      <c r="L10" s="100"/>
      <c r="M10" s="24"/>
    </row>
    <row r="11" spans="1:13" ht="91" x14ac:dyDescent="0.35">
      <c r="A11" s="19">
        <v>7</v>
      </c>
      <c r="B11" s="8" t="s">
        <v>244</v>
      </c>
      <c r="C11" s="8" t="s">
        <v>239</v>
      </c>
      <c r="D11" s="20">
        <v>3303.3</v>
      </c>
      <c r="E11" s="20">
        <f t="shared" si="0"/>
        <v>990.99</v>
      </c>
      <c r="F11" s="25">
        <f t="shared" si="1"/>
        <v>2312.3100000000004</v>
      </c>
      <c r="G11" s="26" t="s">
        <v>17</v>
      </c>
      <c r="H11" s="27" t="s">
        <v>228</v>
      </c>
      <c r="I11" s="23" t="s">
        <v>229</v>
      </c>
      <c r="J11" s="27" t="s">
        <v>245</v>
      </c>
      <c r="K11" s="72"/>
      <c r="L11" s="100"/>
      <c r="M11" s="28"/>
    </row>
    <row r="12" spans="1:13" ht="91" x14ac:dyDescent="0.35">
      <c r="A12" s="19">
        <v>8</v>
      </c>
      <c r="B12" s="8" t="s">
        <v>246</v>
      </c>
      <c r="C12" s="8" t="s">
        <v>239</v>
      </c>
      <c r="D12" s="20">
        <v>2610.12</v>
      </c>
      <c r="E12" s="20">
        <f t="shared" si="0"/>
        <v>783.03599999999994</v>
      </c>
      <c r="F12" s="25">
        <f t="shared" si="1"/>
        <v>1827.0839999999998</v>
      </c>
      <c r="G12" s="26" t="s">
        <v>17</v>
      </c>
      <c r="H12" s="27" t="s">
        <v>247</v>
      </c>
      <c r="I12" s="23" t="s">
        <v>229</v>
      </c>
      <c r="J12" s="27" t="s">
        <v>248</v>
      </c>
      <c r="K12" s="72"/>
      <c r="L12" s="100"/>
      <c r="M12" s="28"/>
    </row>
    <row r="13" spans="1:13" ht="91" x14ac:dyDescent="0.35">
      <c r="A13" s="19">
        <v>9</v>
      </c>
      <c r="B13" s="8" t="s">
        <v>249</v>
      </c>
      <c r="C13" s="8" t="s">
        <v>239</v>
      </c>
      <c r="D13" s="20">
        <v>1553.64</v>
      </c>
      <c r="E13" s="20">
        <f t="shared" si="0"/>
        <v>466.09199999999998</v>
      </c>
      <c r="F13" s="25">
        <f t="shared" si="1"/>
        <v>1087.5480000000002</v>
      </c>
      <c r="G13" s="26" t="s">
        <v>17</v>
      </c>
      <c r="H13" s="27" t="s">
        <v>247</v>
      </c>
      <c r="I13" s="23" t="s">
        <v>229</v>
      </c>
      <c r="J13" s="27" t="s">
        <v>250</v>
      </c>
      <c r="K13" s="72"/>
      <c r="L13" s="100"/>
      <c r="M13" s="28"/>
    </row>
    <row r="14" spans="1:13" ht="91" x14ac:dyDescent="0.35">
      <c r="A14" s="19">
        <v>10</v>
      </c>
      <c r="B14" s="8" t="s">
        <v>251</v>
      </c>
      <c r="C14" s="8" t="s">
        <v>239</v>
      </c>
      <c r="D14" s="20">
        <v>1957.59</v>
      </c>
      <c r="E14" s="20">
        <f t="shared" si="0"/>
        <v>587.27699999999993</v>
      </c>
      <c r="F14" s="25">
        <f t="shared" si="1"/>
        <v>1370.3130000000001</v>
      </c>
      <c r="G14" s="26" t="s">
        <v>17</v>
      </c>
      <c r="H14" s="27" t="s">
        <v>247</v>
      </c>
      <c r="I14" s="23" t="s">
        <v>229</v>
      </c>
      <c r="J14" s="27" t="s">
        <v>252</v>
      </c>
      <c r="K14" s="72"/>
      <c r="L14" s="100"/>
      <c r="M14" s="28"/>
    </row>
    <row r="15" spans="1:13" ht="91" x14ac:dyDescent="0.35">
      <c r="A15" s="19">
        <v>11</v>
      </c>
      <c r="B15" s="8" t="s">
        <v>253</v>
      </c>
      <c r="C15" s="8" t="s">
        <v>254</v>
      </c>
      <c r="D15" s="20">
        <v>5677.32</v>
      </c>
      <c r="E15" s="20">
        <f t="shared" si="0"/>
        <v>1703.1959999999999</v>
      </c>
      <c r="F15" s="21">
        <f t="shared" si="1"/>
        <v>3974.1239999999998</v>
      </c>
      <c r="G15" s="22" t="s">
        <v>17</v>
      </c>
      <c r="H15" s="23" t="s">
        <v>247</v>
      </c>
      <c r="I15" s="23" t="s">
        <v>229</v>
      </c>
      <c r="J15" s="27" t="s">
        <v>255</v>
      </c>
      <c r="K15" s="72"/>
      <c r="L15" s="100"/>
      <c r="M15" s="24"/>
    </row>
    <row r="16" spans="1:13" ht="91" x14ac:dyDescent="0.35">
      <c r="A16" s="19">
        <v>12</v>
      </c>
      <c r="B16" s="8" t="s">
        <v>256</v>
      </c>
      <c r="C16" s="8" t="s">
        <v>227</v>
      </c>
      <c r="D16" s="20">
        <v>2732.86</v>
      </c>
      <c r="E16" s="20">
        <f t="shared" si="0"/>
        <v>819.85800000000006</v>
      </c>
      <c r="F16" s="25">
        <f t="shared" si="1"/>
        <v>1913.002</v>
      </c>
      <c r="G16" s="26" t="s">
        <v>17</v>
      </c>
      <c r="H16" s="27" t="s">
        <v>247</v>
      </c>
      <c r="I16" s="23" t="s">
        <v>229</v>
      </c>
      <c r="J16" s="27" t="s">
        <v>257</v>
      </c>
      <c r="K16" s="72"/>
      <c r="L16" s="100"/>
      <c r="M16" s="28"/>
    </row>
    <row r="17" spans="1:13" ht="91" x14ac:dyDescent="0.35">
      <c r="A17" s="19">
        <v>13</v>
      </c>
      <c r="B17" s="8" t="s">
        <v>258</v>
      </c>
      <c r="C17" s="8" t="s">
        <v>239</v>
      </c>
      <c r="D17" s="20">
        <v>1957.59</v>
      </c>
      <c r="E17" s="20">
        <f t="shared" si="0"/>
        <v>587.27699999999993</v>
      </c>
      <c r="F17" s="25">
        <f t="shared" si="1"/>
        <v>1370.3130000000001</v>
      </c>
      <c r="G17" s="26" t="s">
        <v>17</v>
      </c>
      <c r="H17" s="27" t="s">
        <v>247</v>
      </c>
      <c r="I17" s="23" t="s">
        <v>229</v>
      </c>
      <c r="J17" s="27" t="s">
        <v>259</v>
      </c>
      <c r="K17" s="72"/>
      <c r="L17" s="100"/>
      <c r="M17" s="28"/>
    </row>
    <row r="18" spans="1:13" ht="91" x14ac:dyDescent="0.35">
      <c r="A18" s="19">
        <v>14</v>
      </c>
      <c r="B18" s="8" t="s">
        <v>260</v>
      </c>
      <c r="C18" s="8" t="s">
        <v>239</v>
      </c>
      <c r="D18" s="20">
        <v>1942.05</v>
      </c>
      <c r="E18" s="20">
        <f t="shared" si="0"/>
        <v>582.61500000000001</v>
      </c>
      <c r="F18" s="25">
        <f t="shared" si="1"/>
        <v>1359.4349999999999</v>
      </c>
      <c r="G18" s="26" t="s">
        <v>17</v>
      </c>
      <c r="H18" s="27" t="s">
        <v>247</v>
      </c>
      <c r="I18" s="23" t="s">
        <v>229</v>
      </c>
      <c r="J18" s="27" t="s">
        <v>261</v>
      </c>
      <c r="K18" s="74"/>
      <c r="L18" s="101"/>
      <c r="M18" s="28"/>
    </row>
    <row r="19" spans="1:13" ht="26.25" customHeight="1" x14ac:dyDescent="0.35">
      <c r="C19" s="5" t="s">
        <v>137</v>
      </c>
      <c r="D19" s="6">
        <f>SUM(D5:D18)</f>
        <v>44114.16</v>
      </c>
      <c r="E19" s="6">
        <f>SUM(E5:E18)</f>
        <v>13234.248</v>
      </c>
      <c r="F19" s="7">
        <f>SUM(F5:F18)</f>
        <v>30879.912</v>
      </c>
    </row>
    <row r="22" spans="1:13" ht="24.75" customHeight="1" x14ac:dyDescent="0.35">
      <c r="B22" s="59" t="s">
        <v>138</v>
      </c>
      <c r="C22" s="60">
        <v>44114</v>
      </c>
      <c r="D22" s="32"/>
      <c r="E22" s="32"/>
      <c r="F22" s="32"/>
    </row>
    <row r="23" spans="1:13" ht="24.75" customHeight="1" x14ac:dyDescent="0.35">
      <c r="B23" s="59" t="s">
        <v>139</v>
      </c>
      <c r="C23" s="60">
        <v>13234</v>
      </c>
    </row>
    <row r="24" spans="1:13" ht="24.75" customHeight="1" x14ac:dyDescent="0.35">
      <c r="B24" s="61" t="s">
        <v>140</v>
      </c>
      <c r="C24" s="62">
        <f>C22-C23</f>
        <v>30880</v>
      </c>
    </row>
  </sheetData>
  <mergeCells count="11">
    <mergeCell ref="L5:L18"/>
    <mergeCell ref="K5:K18"/>
    <mergeCell ref="M3:M4"/>
    <mergeCell ref="G3:L3"/>
    <mergeCell ref="A2:L2"/>
    <mergeCell ref="A3:A4"/>
    <mergeCell ref="B3:B4"/>
    <mergeCell ref="C3:C4"/>
    <mergeCell ref="D3:D4"/>
    <mergeCell ref="E3:E4"/>
    <mergeCell ref="F3:F4"/>
  </mergeCells>
  <phoneticPr fontId="11"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2C133-EB8A-46F1-B3B0-A19866E01118}">
  <dimension ref="A2:M24"/>
  <sheetViews>
    <sheetView topLeftCell="B17" zoomScale="90" zoomScaleNormal="90" workbookViewId="0">
      <selection activeCell="B22" sqref="B22:C24"/>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10" width="16.54296875" customWidth="1"/>
    <col min="11" max="12" width="20.1796875" customWidth="1"/>
    <col min="13" max="13" width="27.26953125" customWidth="1"/>
  </cols>
  <sheetData>
    <row r="2" spans="1:13" ht="22.5" x14ac:dyDescent="0.45">
      <c r="A2" s="76" t="s">
        <v>262</v>
      </c>
      <c r="B2" s="77"/>
      <c r="C2" s="77"/>
      <c r="D2" s="77"/>
      <c r="E2" s="77"/>
      <c r="F2" s="77"/>
      <c r="G2" s="118"/>
      <c r="H2" s="118"/>
      <c r="I2" s="118"/>
      <c r="J2" s="118"/>
      <c r="K2" s="118"/>
      <c r="L2" s="118"/>
    </row>
    <row r="3" spans="1:13" x14ac:dyDescent="0.35">
      <c r="A3" s="78" t="s">
        <v>1</v>
      </c>
      <c r="B3" s="80" t="s">
        <v>2</v>
      </c>
      <c r="C3" s="78" t="s">
        <v>3</v>
      </c>
      <c r="D3" s="78" t="s">
        <v>4</v>
      </c>
      <c r="E3" s="78" t="s">
        <v>5</v>
      </c>
      <c r="F3" s="119" t="s">
        <v>6</v>
      </c>
      <c r="G3" s="121" t="s">
        <v>7</v>
      </c>
      <c r="H3" s="122"/>
      <c r="I3" s="122"/>
      <c r="J3" s="122"/>
      <c r="K3" s="122"/>
      <c r="L3" s="122"/>
      <c r="M3" s="116" t="s">
        <v>8</v>
      </c>
    </row>
    <row r="4" spans="1:13" ht="114.75" customHeight="1" x14ac:dyDescent="0.35">
      <c r="A4" s="79"/>
      <c r="B4" s="81"/>
      <c r="C4" s="79"/>
      <c r="D4" s="79"/>
      <c r="E4" s="79"/>
      <c r="F4" s="120"/>
      <c r="G4" s="33" t="s">
        <v>9</v>
      </c>
      <c r="H4" s="33" t="s">
        <v>10</v>
      </c>
      <c r="I4" s="33" t="s">
        <v>11</v>
      </c>
      <c r="J4" s="33" t="s">
        <v>12</v>
      </c>
      <c r="K4" s="33" t="s">
        <v>13</v>
      </c>
      <c r="L4" s="33" t="s">
        <v>14</v>
      </c>
      <c r="M4" s="116"/>
    </row>
    <row r="5" spans="1:13" ht="109.5" customHeight="1" x14ac:dyDescent="0.35">
      <c r="A5" s="19">
        <v>1</v>
      </c>
      <c r="B5" s="8" t="s">
        <v>263</v>
      </c>
      <c r="C5" s="8" t="s">
        <v>264</v>
      </c>
      <c r="D5" s="20">
        <v>1295.9100000000001</v>
      </c>
      <c r="E5" s="20">
        <f>D5*30%</f>
        <v>388.77300000000002</v>
      </c>
      <c r="F5" s="21">
        <f>D5-E5</f>
        <v>907.13700000000006</v>
      </c>
      <c r="G5" s="34" t="s">
        <v>17</v>
      </c>
      <c r="H5" s="35" t="s">
        <v>265</v>
      </c>
      <c r="I5" s="35" t="s">
        <v>266</v>
      </c>
      <c r="J5" s="40" t="s">
        <v>267</v>
      </c>
      <c r="K5" s="117" t="s">
        <v>268</v>
      </c>
      <c r="L5" s="69" t="s">
        <v>269</v>
      </c>
      <c r="M5" s="39"/>
    </row>
    <row r="6" spans="1:13" ht="105" customHeight="1" x14ac:dyDescent="0.35">
      <c r="A6" s="19">
        <v>2</v>
      </c>
      <c r="B6" s="8" t="s">
        <v>270</v>
      </c>
      <c r="C6" s="8" t="s">
        <v>271</v>
      </c>
      <c r="D6" s="20">
        <v>74.05</v>
      </c>
      <c r="E6" s="20">
        <f t="shared" ref="E6:E15" si="0">D6*30%</f>
        <v>22.215</v>
      </c>
      <c r="F6" s="21">
        <f t="shared" ref="F6:F15" si="1">D6-E6</f>
        <v>51.834999999999994</v>
      </c>
      <c r="G6" s="34" t="s">
        <v>17</v>
      </c>
      <c r="H6" s="35" t="s">
        <v>272</v>
      </c>
      <c r="I6" s="35" t="s">
        <v>266</v>
      </c>
      <c r="J6" s="40" t="s">
        <v>273</v>
      </c>
      <c r="K6" s="93"/>
      <c r="L6" s="70"/>
      <c r="M6" s="36"/>
    </row>
    <row r="7" spans="1:13" ht="91.5" customHeight="1" x14ac:dyDescent="0.35">
      <c r="A7" s="19">
        <v>3</v>
      </c>
      <c r="B7" s="8" t="s">
        <v>274</v>
      </c>
      <c r="C7" s="8" t="s">
        <v>275</v>
      </c>
      <c r="D7" s="20">
        <f>1191.27+37.03</f>
        <v>1228.3</v>
      </c>
      <c r="E7" s="20">
        <f t="shared" si="0"/>
        <v>368.48999999999995</v>
      </c>
      <c r="F7" s="21">
        <f t="shared" si="1"/>
        <v>859.81</v>
      </c>
      <c r="G7" s="34" t="s">
        <v>17</v>
      </c>
      <c r="H7" s="40" t="s">
        <v>276</v>
      </c>
      <c r="I7" s="35" t="s">
        <v>266</v>
      </c>
      <c r="J7" s="40" t="s">
        <v>277</v>
      </c>
      <c r="K7" s="93"/>
      <c r="L7" s="70"/>
      <c r="M7" s="39"/>
    </row>
    <row r="8" spans="1:13" ht="91" x14ac:dyDescent="0.35">
      <c r="A8" s="19">
        <v>4</v>
      </c>
      <c r="B8" s="8" t="s">
        <v>278</v>
      </c>
      <c r="C8" s="8" t="s">
        <v>271</v>
      </c>
      <c r="D8" s="20">
        <v>370.26</v>
      </c>
      <c r="E8" s="20">
        <f t="shared" si="0"/>
        <v>111.07799999999999</v>
      </c>
      <c r="F8" s="21">
        <f t="shared" si="1"/>
        <v>259.18200000000002</v>
      </c>
      <c r="G8" s="34" t="s">
        <v>17</v>
      </c>
      <c r="H8" s="35" t="s">
        <v>279</v>
      </c>
      <c r="I8" s="35" t="s">
        <v>266</v>
      </c>
      <c r="J8" s="40" t="s">
        <v>280</v>
      </c>
      <c r="K8" s="93"/>
      <c r="L8" s="70"/>
      <c r="M8" s="36"/>
    </row>
    <row r="9" spans="1:13" ht="78" x14ac:dyDescent="0.35">
      <c r="A9" s="19">
        <v>5</v>
      </c>
      <c r="B9" s="8" t="s">
        <v>281</v>
      </c>
      <c r="C9" s="8" t="s">
        <v>271</v>
      </c>
      <c r="D9" s="20">
        <v>333.23</v>
      </c>
      <c r="E9" s="20">
        <f t="shared" si="0"/>
        <v>99.969000000000008</v>
      </c>
      <c r="F9" s="21">
        <f t="shared" si="1"/>
        <v>233.26100000000002</v>
      </c>
      <c r="G9" s="34" t="s">
        <v>17</v>
      </c>
      <c r="H9" s="35" t="s">
        <v>282</v>
      </c>
      <c r="I9" s="35" t="s">
        <v>266</v>
      </c>
      <c r="J9" s="40" t="s">
        <v>283</v>
      </c>
      <c r="K9" s="93"/>
      <c r="L9" s="70"/>
      <c r="M9" s="36"/>
    </row>
    <row r="10" spans="1:13" ht="96" customHeight="1" x14ac:dyDescent="0.35">
      <c r="A10" s="19">
        <v>6</v>
      </c>
      <c r="B10" s="8" t="s">
        <v>284</v>
      </c>
      <c r="C10" s="8" t="s">
        <v>285</v>
      </c>
      <c r="D10" s="20">
        <v>1393.05</v>
      </c>
      <c r="E10" s="20">
        <f t="shared" si="0"/>
        <v>417.91499999999996</v>
      </c>
      <c r="F10" s="21">
        <f t="shared" si="1"/>
        <v>975.13499999999999</v>
      </c>
      <c r="G10" s="34" t="s">
        <v>17</v>
      </c>
      <c r="H10" s="35" t="s">
        <v>286</v>
      </c>
      <c r="I10" s="35" t="s">
        <v>266</v>
      </c>
      <c r="J10" s="40" t="s">
        <v>287</v>
      </c>
      <c r="K10" s="93"/>
      <c r="L10" s="70"/>
      <c r="M10" s="36"/>
    </row>
    <row r="11" spans="1:13" ht="100.5" customHeight="1" x14ac:dyDescent="0.35">
      <c r="A11" s="19">
        <v>7</v>
      </c>
      <c r="B11" s="8" t="s">
        <v>288</v>
      </c>
      <c r="C11" s="8" t="s">
        <v>289</v>
      </c>
      <c r="D11" s="20">
        <v>333.23</v>
      </c>
      <c r="E11" s="20">
        <f t="shared" si="0"/>
        <v>99.969000000000008</v>
      </c>
      <c r="F11" s="21">
        <f t="shared" si="1"/>
        <v>233.26100000000002</v>
      </c>
      <c r="G11" s="34" t="s">
        <v>17</v>
      </c>
      <c r="H11" s="40" t="s">
        <v>290</v>
      </c>
      <c r="I11" s="35" t="s">
        <v>266</v>
      </c>
      <c r="J11" s="40" t="s">
        <v>291</v>
      </c>
      <c r="K11" s="93"/>
      <c r="L11" s="70"/>
      <c r="M11" s="39"/>
    </row>
    <row r="12" spans="1:13" ht="101.25" customHeight="1" x14ac:dyDescent="0.35">
      <c r="A12" s="19">
        <v>8</v>
      </c>
      <c r="B12" s="8" t="s">
        <v>292</v>
      </c>
      <c r="C12" s="8" t="s">
        <v>271</v>
      </c>
      <c r="D12" s="20">
        <v>1332.94</v>
      </c>
      <c r="E12" s="20">
        <f t="shared" si="0"/>
        <v>399.88200000000001</v>
      </c>
      <c r="F12" s="21">
        <f t="shared" si="1"/>
        <v>933.05799999999999</v>
      </c>
      <c r="G12" s="34" t="s">
        <v>17</v>
      </c>
      <c r="H12" s="35" t="s">
        <v>293</v>
      </c>
      <c r="I12" s="35" t="s">
        <v>266</v>
      </c>
      <c r="J12" s="40" t="s">
        <v>294</v>
      </c>
      <c r="K12" s="93"/>
      <c r="L12" s="70"/>
      <c r="M12" s="36"/>
    </row>
    <row r="13" spans="1:13" ht="90" customHeight="1" x14ac:dyDescent="0.35">
      <c r="A13" s="19">
        <v>9</v>
      </c>
      <c r="B13" s="8" t="s">
        <v>295</v>
      </c>
      <c r="C13" s="8" t="s">
        <v>296</v>
      </c>
      <c r="D13" s="20">
        <v>473.35</v>
      </c>
      <c r="E13" s="20">
        <f t="shared" si="0"/>
        <v>142.005</v>
      </c>
      <c r="F13" s="21">
        <f t="shared" si="1"/>
        <v>331.34500000000003</v>
      </c>
      <c r="G13" s="34" t="s">
        <v>17</v>
      </c>
      <c r="H13" s="40" t="s">
        <v>276</v>
      </c>
      <c r="I13" s="35" t="s">
        <v>266</v>
      </c>
      <c r="J13" s="40" t="s">
        <v>297</v>
      </c>
      <c r="K13" s="93"/>
      <c r="L13" s="70"/>
      <c r="M13" s="39"/>
    </row>
    <row r="14" spans="1:13" ht="44.25" customHeight="1" x14ac:dyDescent="0.35">
      <c r="A14" s="19">
        <v>10</v>
      </c>
      <c r="B14" s="41" t="s">
        <v>298</v>
      </c>
      <c r="C14" s="63" t="s">
        <v>299</v>
      </c>
      <c r="D14" s="20">
        <f>5289.53+2557.5</f>
        <v>7847.03</v>
      </c>
      <c r="E14" s="20">
        <f t="shared" si="0"/>
        <v>2354.1089999999999</v>
      </c>
      <c r="F14" s="21">
        <f t="shared" si="1"/>
        <v>5492.9210000000003</v>
      </c>
      <c r="G14" s="34" t="s">
        <v>17</v>
      </c>
      <c r="H14" s="113" t="s">
        <v>300</v>
      </c>
      <c r="I14" s="63" t="s">
        <v>301</v>
      </c>
      <c r="J14" s="35" t="s">
        <v>302</v>
      </c>
      <c r="K14" s="93"/>
      <c r="L14" s="70"/>
      <c r="M14" s="39" t="s">
        <v>303</v>
      </c>
    </row>
    <row r="15" spans="1:13" ht="44.25" customHeight="1" x14ac:dyDescent="0.35">
      <c r="A15" s="19">
        <v>11</v>
      </c>
      <c r="B15" s="41" t="s">
        <v>304</v>
      </c>
      <c r="C15" s="114"/>
      <c r="D15" s="20">
        <v>1860</v>
      </c>
      <c r="E15" s="20">
        <f t="shared" si="0"/>
        <v>558</v>
      </c>
      <c r="F15" s="21">
        <f t="shared" si="1"/>
        <v>1302</v>
      </c>
      <c r="G15" s="34" t="s">
        <v>17</v>
      </c>
      <c r="H15" s="72"/>
      <c r="I15" s="72"/>
      <c r="J15" s="35" t="s">
        <v>305</v>
      </c>
      <c r="K15" s="93"/>
      <c r="L15" s="70"/>
      <c r="M15" s="39"/>
    </row>
    <row r="16" spans="1:13" ht="44.25" customHeight="1" x14ac:dyDescent="0.35">
      <c r="A16" s="19">
        <v>12</v>
      </c>
      <c r="B16" s="41" t="s">
        <v>306</v>
      </c>
      <c r="C16" s="114"/>
      <c r="D16" s="20">
        <v>2325</v>
      </c>
      <c r="E16" s="20">
        <f t="shared" ref="E16:E18" si="2">D16*30%</f>
        <v>697.5</v>
      </c>
      <c r="F16" s="25">
        <f t="shared" ref="F16:F18" si="3">D16-E16</f>
        <v>1627.5</v>
      </c>
      <c r="G16" s="26" t="s">
        <v>17</v>
      </c>
      <c r="H16" s="72"/>
      <c r="I16" s="72"/>
      <c r="J16" s="35" t="s">
        <v>307</v>
      </c>
      <c r="K16" s="93"/>
      <c r="L16" s="70"/>
      <c r="M16" s="9"/>
    </row>
    <row r="17" spans="1:13" ht="44.25" customHeight="1" x14ac:dyDescent="0.35">
      <c r="A17" s="19">
        <v>13</v>
      </c>
      <c r="B17" s="41" t="s">
        <v>308</v>
      </c>
      <c r="C17" s="114"/>
      <c r="D17" s="20">
        <v>1240</v>
      </c>
      <c r="E17" s="20">
        <f t="shared" si="2"/>
        <v>372</v>
      </c>
      <c r="F17" s="25">
        <f t="shared" si="3"/>
        <v>868</v>
      </c>
      <c r="G17" s="26" t="s">
        <v>17</v>
      </c>
      <c r="H17" s="72"/>
      <c r="I17" s="72"/>
      <c r="J17" s="40" t="s">
        <v>309</v>
      </c>
      <c r="K17" s="93"/>
      <c r="L17" s="70"/>
      <c r="M17" s="24"/>
    </row>
    <row r="18" spans="1:13" ht="44.25" customHeight="1" x14ac:dyDescent="0.35">
      <c r="A18" s="19">
        <v>14</v>
      </c>
      <c r="B18" s="41" t="s">
        <v>310</v>
      </c>
      <c r="C18" s="115"/>
      <c r="D18" s="20">
        <v>697.5</v>
      </c>
      <c r="E18" s="20">
        <f t="shared" si="2"/>
        <v>209.25</v>
      </c>
      <c r="F18" s="21">
        <f t="shared" si="3"/>
        <v>488.25</v>
      </c>
      <c r="G18" s="22" t="s">
        <v>17</v>
      </c>
      <c r="H18" s="74"/>
      <c r="I18" s="74"/>
      <c r="J18" s="40" t="s">
        <v>311</v>
      </c>
      <c r="K18" s="94"/>
      <c r="L18" s="71"/>
      <c r="M18" s="24"/>
    </row>
    <row r="19" spans="1:13" ht="26.25" customHeight="1" x14ac:dyDescent="0.35">
      <c r="C19" s="29" t="s">
        <v>137</v>
      </c>
      <c r="D19" s="30">
        <f>SUM(D5:D18)</f>
        <v>20803.850000000002</v>
      </c>
      <c r="E19" s="30">
        <f>SUM(E5:E18)</f>
        <v>6241.1550000000007</v>
      </c>
      <c r="F19" s="31">
        <f>SUM(F5:F18)</f>
        <v>14562.695</v>
      </c>
    </row>
    <row r="21" spans="1:13" x14ac:dyDescent="0.35">
      <c r="D21" s="32"/>
      <c r="E21" s="32"/>
      <c r="F21" s="32"/>
      <c r="G21" s="32"/>
    </row>
    <row r="22" spans="1:13" ht="24.75" customHeight="1" x14ac:dyDescent="0.35">
      <c r="B22" s="59" t="s">
        <v>138</v>
      </c>
      <c r="C22" s="60">
        <v>20804</v>
      </c>
      <c r="D22" s="32"/>
      <c r="E22" s="42"/>
      <c r="F22" s="43"/>
    </row>
    <row r="23" spans="1:13" ht="24.75" customHeight="1" x14ac:dyDescent="0.35">
      <c r="B23" s="59" t="s">
        <v>139</v>
      </c>
      <c r="C23" s="60">
        <v>6241</v>
      </c>
    </row>
    <row r="24" spans="1:13" ht="24.75" customHeight="1" x14ac:dyDescent="0.35">
      <c r="B24" s="61" t="s">
        <v>140</v>
      </c>
      <c r="C24" s="62">
        <f>C22-C23</f>
        <v>14563</v>
      </c>
    </row>
  </sheetData>
  <mergeCells count="14">
    <mergeCell ref="A2:L2"/>
    <mergeCell ref="A3:A4"/>
    <mergeCell ref="B3:B4"/>
    <mergeCell ref="C3:C4"/>
    <mergeCell ref="D3:D4"/>
    <mergeCell ref="E3:E4"/>
    <mergeCell ref="F3:F4"/>
    <mergeCell ref="G3:L3"/>
    <mergeCell ref="H14:H18"/>
    <mergeCell ref="I14:I18"/>
    <mergeCell ref="C14:C18"/>
    <mergeCell ref="L5:L18"/>
    <mergeCell ref="M3:M4"/>
    <mergeCell ref="K5:K18"/>
  </mergeCells>
  <phoneticPr fontId="11"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E7B3A-7073-4C84-ADAE-87FD26E56E34}">
  <dimension ref="A2:E10"/>
  <sheetViews>
    <sheetView workbookViewId="0">
      <selection activeCell="D15" sqref="D15"/>
    </sheetView>
  </sheetViews>
  <sheetFormatPr defaultColWidth="9.1796875" defaultRowHeight="15.5" x14ac:dyDescent="0.35"/>
  <cols>
    <col min="1" max="1" width="6.81640625" style="10" customWidth="1"/>
    <col min="2" max="2" width="36.81640625" style="10" customWidth="1"/>
    <col min="3" max="3" width="12.453125" style="10" customWidth="1"/>
    <col min="4" max="4" width="17.453125" style="10" customWidth="1"/>
    <col min="5" max="5" width="13.81640625" style="10" customWidth="1"/>
    <col min="6" max="16384" width="9.1796875" style="10"/>
  </cols>
  <sheetData>
    <row r="2" spans="1:5" ht="46.5" x14ac:dyDescent="0.35">
      <c r="A2" s="14" t="s">
        <v>322</v>
      </c>
      <c r="B2" s="14" t="s">
        <v>321</v>
      </c>
      <c r="C2" s="14" t="s">
        <v>312</v>
      </c>
      <c r="D2" s="14" t="s">
        <v>139</v>
      </c>
      <c r="E2" s="14" t="s">
        <v>313</v>
      </c>
    </row>
    <row r="3" spans="1:5" x14ac:dyDescent="0.35">
      <c r="A3" s="58">
        <v>1</v>
      </c>
      <c r="B3" s="11" t="s">
        <v>314</v>
      </c>
      <c r="C3" s="12">
        <f>'Alūksnes novads'!C35</f>
        <v>35249</v>
      </c>
      <c r="D3" s="12">
        <f>'Alūksnes novads'!C36</f>
        <v>10575</v>
      </c>
      <c r="E3" s="15">
        <f>C3-D3</f>
        <v>24674</v>
      </c>
    </row>
    <row r="4" spans="1:5" x14ac:dyDescent="0.35">
      <c r="A4" s="58">
        <v>2</v>
      </c>
      <c r="B4" s="11" t="s">
        <v>315</v>
      </c>
      <c r="C4" s="12">
        <f>'Augšdaugavas novads'!C25</f>
        <v>111338</v>
      </c>
      <c r="D4" s="12">
        <f>'Augšdaugavas novads'!C26</f>
        <v>33401</v>
      </c>
      <c r="E4" s="15">
        <f>C4-D4</f>
        <v>77937</v>
      </c>
    </row>
    <row r="5" spans="1:5" x14ac:dyDescent="0.35">
      <c r="A5" s="58">
        <v>3</v>
      </c>
      <c r="B5" s="11" t="s">
        <v>316</v>
      </c>
      <c r="C5" s="12">
        <f>'Jēkabpils novads'!C16</f>
        <v>37559</v>
      </c>
      <c r="D5" s="12">
        <f>'Jēkabpils novads'!C17</f>
        <v>11268</v>
      </c>
      <c r="E5" s="15">
        <f>C5-D5</f>
        <v>26291</v>
      </c>
    </row>
    <row r="6" spans="1:5" x14ac:dyDescent="0.35">
      <c r="A6" s="58">
        <v>4</v>
      </c>
      <c r="B6" s="11" t="s">
        <v>317</v>
      </c>
      <c r="C6" s="12">
        <f>'Krāslavas novads'!C22</f>
        <v>44114</v>
      </c>
      <c r="D6" s="12">
        <f>'Krāslavas novads'!C23</f>
        <v>13234</v>
      </c>
      <c r="E6" s="15">
        <f t="shared" ref="E6:E7" si="0">C6-D6</f>
        <v>30880</v>
      </c>
    </row>
    <row r="7" spans="1:5" x14ac:dyDescent="0.35">
      <c r="A7" s="58">
        <v>5</v>
      </c>
      <c r="B7" s="11" t="s">
        <v>318</v>
      </c>
      <c r="C7" s="12">
        <f>'Rēzeknes novads'!C22</f>
        <v>20804</v>
      </c>
      <c r="D7" s="12">
        <f>'Rēzeknes novads'!C23</f>
        <v>6241</v>
      </c>
      <c r="E7" s="15">
        <f t="shared" si="0"/>
        <v>14563</v>
      </c>
    </row>
    <row r="8" spans="1:5" x14ac:dyDescent="0.35">
      <c r="A8" s="123" t="s">
        <v>319</v>
      </c>
      <c r="B8" s="124"/>
      <c r="C8" s="13">
        <f>SUM(C3:C7)</f>
        <v>249064</v>
      </c>
      <c r="D8" s="13">
        <f t="shared" ref="D8" si="1">SUM(D3:D7)</f>
        <v>74719</v>
      </c>
      <c r="E8" s="16">
        <f>SUM(E3:E7)</f>
        <v>174345</v>
      </c>
    </row>
    <row r="10" spans="1:5" x14ac:dyDescent="0.35">
      <c r="C10" s="56"/>
      <c r="E10" s="56"/>
    </row>
  </sheetData>
  <mergeCells count="1">
    <mergeCell ref="A8:B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667AD451B437284393D39498E788D012" ma:contentTypeVersion="16" ma:contentTypeDescription="Izveidot jaunu dokumentu." ma:contentTypeScope="" ma:versionID="eb118a2c589208f0e20fd95cd73f1a77">
  <xsd:schema xmlns:xsd="http://www.w3.org/2001/XMLSchema" xmlns:xs="http://www.w3.org/2001/XMLSchema" xmlns:p="http://schemas.microsoft.com/office/2006/metadata/properties" xmlns:ns2="2048be11-5002-450c-8e3b-782732941017" xmlns:ns3="f7e7d789-9268-4b55-8873-a73e5b415d66" targetNamespace="http://schemas.microsoft.com/office/2006/metadata/properties" ma:root="true" ma:fieldsID="9e5dcbc519a2436c3eae95d94feb4bd8" ns2:_="" ns3:_="">
    <xsd:import namespace="2048be11-5002-450c-8e3b-782732941017"/>
    <xsd:import namespace="f7e7d789-9268-4b55-8873-a73e5b415d6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LengthInSecond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48be11-5002-450c-8e3b-7827329410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e7d789-9268-4b55-8873-a73e5b415d66"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14" nillable="true" ma:displayName="Taxonomy Catch All Column" ma:hidden="true" ma:list="{c648655c-5c52-4057-8b3e-ccfd248cba54}" ma:internalName="TaxCatchAll" ma:showField="CatchAllData" ma:web="f7e7d789-9268-4b55-8873-a73e5b415d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048be11-5002-450c-8e3b-782732941017">
      <Terms xmlns="http://schemas.microsoft.com/office/infopath/2007/PartnerControls"/>
    </lcf76f155ced4ddcb4097134ff3c332f>
    <TaxCatchAll xmlns="f7e7d789-9268-4b55-8873-a73e5b415d66" xsi:nil="true"/>
  </documentManagement>
</p:properties>
</file>

<file path=customXml/itemProps1.xml><?xml version="1.0" encoding="utf-8"?>
<ds:datastoreItem xmlns:ds="http://schemas.openxmlformats.org/officeDocument/2006/customXml" ds:itemID="{DE27948E-1393-4B2E-9281-E64670C854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48be11-5002-450c-8e3b-782732941017"/>
    <ds:schemaRef ds:uri="f7e7d789-9268-4b55-8873-a73e5b415d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0800797-F086-4333-A769-13409FECE016}">
  <ds:schemaRefs>
    <ds:schemaRef ds:uri="http://schemas.microsoft.com/sharepoint/v3/contenttype/forms"/>
  </ds:schemaRefs>
</ds:datastoreItem>
</file>

<file path=customXml/itemProps3.xml><?xml version="1.0" encoding="utf-8"?>
<ds:datastoreItem xmlns:ds="http://schemas.openxmlformats.org/officeDocument/2006/customXml" ds:itemID="{876FA1D1-F38D-44D2-8AFB-99B1231A1884}">
  <ds:schemaRefs>
    <ds:schemaRef ds:uri="http://schemas.microsoft.com/office/2006/metadata/properties"/>
    <ds:schemaRef ds:uri="http://schemas.microsoft.com/office/infopath/2007/PartnerControls"/>
    <ds:schemaRef ds:uri="2048be11-5002-450c-8e3b-782732941017"/>
    <ds:schemaRef ds:uri="f7e7d789-9268-4b55-8873-a73e5b415d6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Alūksnes novads</vt:lpstr>
      <vt:lpstr>Augšdaugavas novads</vt:lpstr>
      <vt:lpstr>Jēkabpils novads</vt:lpstr>
      <vt:lpstr>Krāslavas novads</vt:lpstr>
      <vt:lpstr>Rēzeknes novads</vt:lpstr>
      <vt:lpstr>Kopā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Solvita Vaivode</dc:creator>
  <cp:keywords/>
  <dc:description/>
  <cp:lastModifiedBy>Solvita Vaivode</cp:lastModifiedBy>
  <cp:revision/>
  <dcterms:created xsi:type="dcterms:W3CDTF">2023-10-25T06:13:18Z</dcterms:created>
  <dcterms:modified xsi:type="dcterms:W3CDTF">2025-08-28T09:02:43Z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0x010100667AD451B437284393D39498E788D012</vt:lpwstr>
  </property>
  <property fmtid="{D5CDD505-2E9C-101B-9397-08002B2CF9AE}" pid="3" name="MediaServiceImageTags">
    <vt:lpwstr/>
  </property>
</Properties>
</file>