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filterPrivacy="1" defaultThemeVersion="124226"/>
  <xr:revisionPtr revIDLastSave="0" documentId="13_ncr:1_{D000C98B-D819-4A14-8653-19D1A65EC95F}" xr6:coauthVersionLast="47" xr6:coauthVersionMax="47" xr10:uidLastSave="{00000000-0000-0000-0000-000000000000}"/>
  <bookViews>
    <workbookView xWindow="23880" yWindow="-120" windowWidth="29040" windowHeight="15840" tabRatio="650" activeTab="4" xr2:uid="{00000000-000D-0000-FFFF-FFFF00000000}"/>
  </bookViews>
  <sheets>
    <sheet name="1.Vispārēja" sheetId="2" r:id="rId1"/>
    <sheet name="2.RezRad" sheetId="11" r:id="rId2"/>
    <sheet name="3.FinRad" sheetId="3" r:id="rId3"/>
    <sheet name="4.Invest" sheetId="4" r:id="rId4"/>
    <sheet name="5.Saistības" sheetId="5" r:id="rId5"/>
  </sheets>
  <definedNames>
    <definedName name="_xlnm.Print_Area" localSheetId="1">'2.RezRad'!$A$1:$E$63</definedName>
    <definedName name="_xlnm.Print_Area" localSheetId="2">'3.FinRad'!$A$1:$E$58</definedName>
    <definedName name="_xlnm.Print_Titles" localSheetId="1">'2.RezRad'!$7:$7</definedName>
    <definedName name="_xlnm.Print_Titles" localSheetId="2">'3.FinRad'!$5:$5</definedName>
    <definedName name="_xlnm.Print_Titles" localSheetId="3">'4.Invest'!$5:$5</definedName>
  </definedNames>
  <calcPr calcId="181029"/>
</workbook>
</file>

<file path=xl/calcChain.xml><?xml version="1.0" encoding="utf-8"?>
<calcChain xmlns="http://schemas.openxmlformats.org/spreadsheetml/2006/main">
  <c r="L27" i="4" l="1"/>
  <c r="I27" i="4"/>
  <c r="H27" i="4"/>
  <c r="G27" i="4"/>
  <c r="D29" i="3"/>
  <c r="F20" i="4" l="1"/>
  <c r="F27" i="4" s="1"/>
  <c r="K25" i="4"/>
  <c r="K24" i="4"/>
  <c r="K23" i="4"/>
  <c r="K22" i="4"/>
  <c r="K21" i="4"/>
  <c r="K14" i="4"/>
  <c r="K12" i="4"/>
  <c r="K18" i="4" s="1"/>
  <c r="J18" i="4"/>
  <c r="I18" i="4"/>
  <c r="G18" i="4"/>
  <c r="H17" i="5"/>
  <c r="J20" i="4" l="1"/>
  <c r="J27" i="4" l="1"/>
  <c r="K20" i="4"/>
  <c r="K27" i="4" s="1"/>
  <c r="D46" i="3" l="1"/>
  <c r="C46" i="3" l="1"/>
  <c r="C38" i="3" s="1"/>
  <c r="C50" i="3" s="1"/>
  <c r="C36" i="3"/>
  <c r="C34" i="3"/>
  <c r="C33" i="3"/>
  <c r="C29" i="3"/>
  <c r="C35" i="3" s="1"/>
  <c r="D38" i="3" l="1"/>
  <c r="D50" i="3" s="1"/>
  <c r="D36" i="3"/>
  <c r="D35" i="3"/>
  <c r="D34" i="3"/>
  <c r="D33" i="3"/>
</calcChain>
</file>

<file path=xl/sharedStrings.xml><?xml version="1.0" encoding="utf-8"?>
<sst xmlns="http://schemas.openxmlformats.org/spreadsheetml/2006/main" count="383" uniqueCount="279">
  <si>
    <t>Nr.</t>
  </si>
  <si>
    <t>Vispārēja informācija par kapitālsabiedrību</t>
  </si>
  <si>
    <t>Nosaukums</t>
  </si>
  <si>
    <t>1.</t>
  </si>
  <si>
    <t>2.</t>
  </si>
  <si>
    <t>1.1.</t>
  </si>
  <si>
    <t>1.2.</t>
  </si>
  <si>
    <t>2.1.</t>
  </si>
  <si>
    <t>2.2.</t>
  </si>
  <si>
    <t>Īss apraksts</t>
  </si>
  <si>
    <t>No valsts budžeta saņemtās subsīdijas un dotācijas</t>
  </si>
  <si>
    <t>tai skaitā</t>
  </si>
  <si>
    <t>valsts kapitāls</t>
  </si>
  <si>
    <t>Apgrozījums</t>
  </si>
  <si>
    <t>Pašu kapitāls</t>
  </si>
  <si>
    <t>EBITDA</t>
  </si>
  <si>
    <t>Nauda</t>
  </si>
  <si>
    <t>Pašu kapitāls/Aktīvi</t>
  </si>
  <si>
    <t>Juridiskais statuss</t>
  </si>
  <si>
    <t>Darbības nozare</t>
  </si>
  <si>
    <t>Ministrija, kas ir kapitāldaļu turētāja</t>
  </si>
  <si>
    <t>Valsts kapitāla daļa (%)</t>
  </si>
  <si>
    <t>3.</t>
  </si>
  <si>
    <t>4.</t>
  </si>
  <si>
    <t>5.</t>
  </si>
  <si>
    <t>A</t>
  </si>
  <si>
    <t>x</t>
  </si>
  <si>
    <t>Rādītāji</t>
  </si>
  <si>
    <t>Aktīvi kopā</t>
  </si>
  <si>
    <t>2.3.</t>
  </si>
  <si>
    <t>2.4.</t>
  </si>
  <si>
    <t>PZA radītāji</t>
  </si>
  <si>
    <t>3.1.</t>
  </si>
  <si>
    <t>3.2.</t>
  </si>
  <si>
    <t>3.3.</t>
  </si>
  <si>
    <t>Pārējie ieņēmumi</t>
  </si>
  <si>
    <t>3.4.</t>
  </si>
  <si>
    <t>3.5.</t>
  </si>
  <si>
    <t>Izmaksas</t>
  </si>
  <si>
    <t>3.6.</t>
  </si>
  <si>
    <t>3.7.</t>
  </si>
  <si>
    <t>4.1.</t>
  </si>
  <si>
    <t>Neto peļņa/zaudējumi</t>
  </si>
  <si>
    <t>4.2.</t>
  </si>
  <si>
    <t>4.3.</t>
  </si>
  <si>
    <t>4.4.</t>
  </si>
  <si>
    <t>5.1.</t>
  </si>
  <si>
    <t>5.2.</t>
  </si>
  <si>
    <t>5.3.</t>
  </si>
  <si>
    <t>5.4.</t>
  </si>
  <si>
    <t>5.5.</t>
  </si>
  <si>
    <t>6.</t>
  </si>
  <si>
    <t>Citi rādītāji</t>
  </si>
  <si>
    <t>6.1.</t>
  </si>
  <si>
    <t>6.2.</t>
  </si>
  <si>
    <t>6.3.</t>
  </si>
  <si>
    <t xml:space="preserve">Saistību atšifrējums </t>
  </si>
  <si>
    <t>Saistības apraksts</t>
  </si>
  <si>
    <t>Turpmākajos gados līdz saistības pilnīgai atmaksai</t>
  </si>
  <si>
    <t>Kopā</t>
  </si>
  <si>
    <t>Samaksātie procenti (kopā par visām saistībām)</t>
  </si>
  <si>
    <t>Aktīvu atdeve (ROA)</t>
  </si>
  <si>
    <t>Pašu kapitāla atdeve (ROE)</t>
  </si>
  <si>
    <t>Projekts</t>
  </si>
  <si>
    <t>EBITDA rentabilitāte (EBITDA/apgrozījums)</t>
  </si>
  <si>
    <t>7.</t>
  </si>
  <si>
    <t xml:space="preserve">1.pielikums </t>
  </si>
  <si>
    <t xml:space="preserve">3.pielikums </t>
  </si>
  <si>
    <t>Bilances radītāji (uz gada beigām)</t>
  </si>
  <si>
    <t>5.6.</t>
  </si>
  <si>
    <t>Finanšu rādītāji (%)</t>
  </si>
  <si>
    <t>Darbinieku skaits (gab.)</t>
  </si>
  <si>
    <t xml:space="preserve">5.pielikums </t>
  </si>
  <si>
    <t>Plānotie projekti</t>
  </si>
  <si>
    <t>Par veidlapas aizpildīšanu atbildīgais kapitālsabiedrības darbinieks</t>
  </si>
  <si>
    <t>Vārds, Uzvārds</t>
  </si>
  <si>
    <t>Tālrunis</t>
  </si>
  <si>
    <t>e-pasts</t>
  </si>
  <si>
    <t>Ieņemamais amats</t>
  </si>
  <si>
    <t>Citi</t>
  </si>
  <si>
    <t>Kapitālsabiedrības darbību raksturojošie rādītāji</t>
  </si>
  <si>
    <r>
      <t xml:space="preserve">Dalība </t>
    </r>
    <r>
      <rPr>
        <i/>
        <sz val="11"/>
        <color indexed="8"/>
        <rFont val="Calibri"/>
        <family val="2"/>
        <charset val="186"/>
      </rPr>
      <t>Ilgtspējas indeksā</t>
    </r>
    <r>
      <rPr>
        <b/>
        <sz val="11"/>
        <color indexed="8"/>
        <rFont val="Calibri"/>
        <family val="2"/>
        <charset val="186"/>
      </rPr>
      <t xml:space="preserve"> (nē/jā, no kura gada)</t>
    </r>
  </si>
  <si>
    <t xml:space="preserve">3. </t>
  </si>
  <si>
    <t>8.</t>
  </si>
  <si>
    <t>9.</t>
  </si>
  <si>
    <t>Dibināšanas pamatojums (pēc VPIL 88.panta)</t>
  </si>
  <si>
    <t>Pašvaldības kapitāla daļa (%)</t>
  </si>
  <si>
    <t>5.1.a.</t>
  </si>
  <si>
    <t>Dividendes (% no iepriekšējā gada peļņas)</t>
  </si>
  <si>
    <t>pamatkapitāls (akciju kapitāls)</t>
  </si>
  <si>
    <t>2.5.</t>
  </si>
  <si>
    <t>Valsts budžetā veiktās iemaksas / Valsts kapitāls (decimāldaļskaitlis)</t>
  </si>
  <si>
    <t>Valsts budžetā veiktās iemaksas /Piešķirtās subsīdijas un dotācijas (decimāldaļskaitlis)</t>
  </si>
  <si>
    <t>Ieņēmumi</t>
  </si>
  <si>
    <t>Valsts budžetā veiktās iemaksas (kopā)</t>
  </si>
  <si>
    <t>Dividendes (latos)</t>
  </si>
  <si>
    <t>Uzņēmumu ienākuma nodoklis (latos)</t>
  </si>
  <si>
    <t>Pievienotās vērtības nodoklis (latos)</t>
  </si>
  <si>
    <t>Nekustamā īpašuma nodoklis (latos)</t>
  </si>
  <si>
    <t>citi nodokļi un nodevas (latos)</t>
  </si>
  <si>
    <t>1.3.</t>
  </si>
  <si>
    <t>1.4.</t>
  </si>
  <si>
    <t>Agita Fridrihsone</t>
  </si>
  <si>
    <t>agita.fridrihsone@csdd.gov.lv</t>
  </si>
  <si>
    <t>Ekonomikas un uzsk.daļas pr.vietniece grāmatv.jaut.</t>
  </si>
  <si>
    <t>Ceļu satiksmes drošības direkcija</t>
  </si>
  <si>
    <t>VAS</t>
  </si>
  <si>
    <t>Satiksmes ministrija</t>
  </si>
  <si>
    <t>1.10.</t>
  </si>
  <si>
    <t>2013. gada plāns (Ls)</t>
  </si>
  <si>
    <t>Personāla izmaksas (atalgojums)</t>
  </si>
  <si>
    <t>Valsts sociālās apdrošinašanas iemaksas (darba devēja daļa) (latos)</t>
  </si>
  <si>
    <t>B</t>
  </si>
  <si>
    <t>pašu finansējums</t>
  </si>
  <si>
    <t>Rīgas Motormuzeja rekonstrukcija ar klientu apkalpošanas ēku</t>
  </si>
  <si>
    <t>VAS Ceļu satiksmes drošības direkcija</t>
  </si>
  <si>
    <t>Kapitālieguldījumu atšifrējums pa projektiem</t>
  </si>
  <si>
    <t>Latos</t>
  </si>
  <si>
    <t xml:space="preserve">Līguma noslēgšanas datums/Iespējamais līguma noslēgšanas datums </t>
  </si>
  <si>
    <t>Projekta kopējā summa</t>
  </si>
  <si>
    <t>Izdevumi iepriekšējos periodos</t>
  </si>
  <si>
    <t>Izdevumi turpmakajos periodos līdz projekta beigām</t>
  </si>
  <si>
    <t>Uzsākti projekti līdz pārskata perioda sākumam</t>
  </si>
  <si>
    <t>CSDD Krāslavas nodaļas rekonstrukcija</t>
  </si>
  <si>
    <t>Ēkas rekonstrtrukcija ar teritorijas labiekārojumu Krāslavā, Indras ielā 28c</t>
  </si>
  <si>
    <t xml:space="preserve">pašu finansējums </t>
  </si>
  <si>
    <t>17.10.2012.</t>
  </si>
  <si>
    <t>Kanalizācijas rekonstrukcija CSDD Rīgas nodaļā</t>
  </si>
  <si>
    <t>Saimnieciskā kanalizācijas kolektora rekonstrukcija Bauskas ielā 86 un Antenas ielā 2A</t>
  </si>
  <si>
    <t>31.05.2012.</t>
  </si>
  <si>
    <t>BKSB centrālās tribīnes renovācija</t>
  </si>
  <si>
    <t>BKSB centrālās tribīnes renovācija Rīgā, S.Eizenšteina ielā 2</t>
  </si>
  <si>
    <t>09.11.2012.</t>
  </si>
  <si>
    <t>BKSB trases posma tehniskā projekta izstrāde</t>
  </si>
  <si>
    <t>BKSB trases posma rekonstrukcijas tehniskas projekts S.Eizenšteina ielā 2</t>
  </si>
  <si>
    <t>12.02.2013.</t>
  </si>
  <si>
    <t>BKSB trases posma rekonstrukcija</t>
  </si>
  <si>
    <t>BKSB trases posma rekonstrukcijas darbi S.Eizenšteina ielā 2</t>
  </si>
  <si>
    <t>Īslaicīgas lietošanas būves BKSB</t>
  </si>
  <si>
    <t>Īslaicīgas lietošanas būvju uzstādīšana BKSB teritorijā WC un saimniecības un biļešu kases  vajadzībām</t>
  </si>
  <si>
    <t>Muzeja ēkas ar piebūvi būvdarbi</t>
  </si>
  <si>
    <t>pašu fin./aizdevums</t>
  </si>
  <si>
    <t>23.04.2013.</t>
  </si>
  <si>
    <t>Elektrotīkla pieslēguma izbūve RMM</t>
  </si>
  <si>
    <t>Elektrotīkla pieslēguma pie AS Sadales tīkls</t>
  </si>
  <si>
    <t>13.06.2013.</t>
  </si>
  <si>
    <t>CSDD Jūrmalas nodaļas ēkas jaunbūve Jūrmalā, Lielupes ielā 28</t>
  </si>
  <si>
    <t>CSDD Rēzeknes nodaļas ēkas  rekonstrukcija</t>
  </si>
  <si>
    <t>Rēzeknes nodaļas ēkas rekonstrukcija Jupatovkas ielā 1a</t>
  </si>
  <si>
    <t>BKSB ēku un būvju renovācija</t>
  </si>
  <si>
    <t>Dažādu ēku un būvju renovācija BKSB teritorijā S.Eizenšteina ielā 2</t>
  </si>
  <si>
    <t>Ēkas un zemes iegāde CSDD Rīgas nodaļas vajadzībām</t>
  </si>
  <si>
    <t>Ēkas un zemes iegāde CSDD Rīgas nodaļas teritorijas paplašināšanai Rīgā, Bauskas ielā 96</t>
  </si>
  <si>
    <t>Atlikums uz 2012. gada 31.decembri</t>
  </si>
  <si>
    <t>Saņemtais aizņēmums</t>
  </si>
  <si>
    <t xml:space="preserve">A/s SEB banka </t>
  </si>
  <si>
    <t>aizņēmuma atmaksa</t>
  </si>
  <si>
    <t xml:space="preserve">2013. gadā </t>
  </si>
  <si>
    <t xml:space="preserve">2014. gadā </t>
  </si>
  <si>
    <t xml:space="preserve">2015. gadā </t>
  </si>
  <si>
    <t xml:space="preserve">2016. gadā </t>
  </si>
  <si>
    <t>2013. gada provizoriskā izpilde (Ls)</t>
  </si>
  <si>
    <t>2014. gada plāns (EUR)</t>
  </si>
  <si>
    <t>1.5.</t>
  </si>
  <si>
    <t>07.05.2013. 30.01.2013. 04.09.2013.</t>
  </si>
  <si>
    <t xml:space="preserve">1.6. </t>
  </si>
  <si>
    <t>1.7.</t>
  </si>
  <si>
    <t>1.8.</t>
  </si>
  <si>
    <t>07.08.2013.</t>
  </si>
  <si>
    <t>1.9.</t>
  </si>
  <si>
    <t>10.07.2013. 11.07.2013. 12.02.2013.</t>
  </si>
  <si>
    <t>1.11.</t>
  </si>
  <si>
    <t>1.12.</t>
  </si>
  <si>
    <t>tai skaitā:</t>
  </si>
  <si>
    <t xml:space="preserve">2013.g. prognoz. izpilde </t>
  </si>
  <si>
    <t>Kaspars Aksenoks</t>
  </si>
  <si>
    <t>Vispārējās daļas priekšnieka vietnieks</t>
  </si>
  <si>
    <t>Banka</t>
  </si>
  <si>
    <t>C</t>
  </si>
  <si>
    <t>D</t>
  </si>
  <si>
    <t>Normunds Rūda</t>
  </si>
  <si>
    <t>Ekonomikas un uzsk.daļas finanšu analītiķis</t>
  </si>
  <si>
    <t>normunds.ruda@csdd.gov.lv</t>
  </si>
  <si>
    <t>2014. marts</t>
  </si>
  <si>
    <t>BKSB spīdveja tribīņu renovācija</t>
  </si>
  <si>
    <t>BKSB spīdeveja stadiona tribīņu renovācija S.Eizenšteina ielā 2</t>
  </si>
  <si>
    <t>2014. februāris</t>
  </si>
  <si>
    <t>CSDD Jūrmalas nodaļas ēkas  jaunbūve</t>
  </si>
  <si>
    <t>2014. gada janvāris</t>
  </si>
  <si>
    <t>CSDD Rīgas nodaļas ēkas Bauskas ielā 86 autovādītāju kvalifikācijas telpu  renovācija un tehniskā projekta izstrāde</t>
  </si>
  <si>
    <t>CSDD Rīgas nodaļas autovadītāju kvalifikācijas telpu pārbūve Rīgā, Bauska ielā 86</t>
  </si>
  <si>
    <t>2014.gada marts</t>
  </si>
  <si>
    <t>2.6.</t>
  </si>
  <si>
    <t>Jelgavas nodaļas renovācijas projekta izstrāde</t>
  </si>
  <si>
    <t>CSDD Jelgavas nodaļas ēkas un teritorijas renovācija Jelgavā, Satiksmes ielā 2a</t>
  </si>
  <si>
    <t>2014.gada jūnijs</t>
  </si>
  <si>
    <t>Bauskas nodaļas ēkas fasādes renovācija</t>
  </si>
  <si>
    <t>Energoefektivitātes paaugstināšana CSDD Bauskas nodaļas ēkai Bauskā, Upmalas ielā 2</t>
  </si>
  <si>
    <t>2014.gada maijs</t>
  </si>
  <si>
    <t xml:space="preserve">4.pielikums </t>
  </si>
  <si>
    <t>2014.gada plāns (EUR)</t>
  </si>
  <si>
    <t>2014.gada plāns     (Ls)</t>
  </si>
  <si>
    <t xml:space="preserve">2013.gada plāns </t>
  </si>
  <si>
    <t>Projekta finansēšanas avots</t>
  </si>
  <si>
    <t>kaspars.aksenoks@csdd.gov.lv</t>
  </si>
  <si>
    <t>2.8.</t>
  </si>
  <si>
    <t xml:space="preserve">CSDD Rīgas nodaļas TA stacijas rekonstrukcija Rīgā, Maskavas ielā 448 </t>
  </si>
  <si>
    <t>Nojumes izbūve transportlīdzekļu agregātu numuru salīdzināšanai</t>
  </si>
  <si>
    <t>2014.gada augusts</t>
  </si>
  <si>
    <t>2013.gada 1.janvāris - 31.marts</t>
  </si>
  <si>
    <t>Informācija par kapitālsabiedrības darbības rezultātu un rezultatīvo rādītāju izpildi</t>
  </si>
  <si>
    <t>Darbības rezultāts</t>
  </si>
  <si>
    <t> 1.</t>
  </si>
  <si>
    <t>Sagaidāmais politikas rezultāts</t>
  </si>
  <si>
    <t>Ceļu satiksmes drošības paaugstināšanās</t>
  </si>
  <si>
    <t>Darbības rādītāji</t>
  </si>
  <si>
    <t>Ceļu satiksmes negadījumos bojā gājušo skaita samazinājums, salīdzinot ar iepriekšējo gadu</t>
  </si>
  <si>
    <t>Sagaidāmais darbības rezultāts</t>
  </si>
  <si>
    <t>Kapitālsabiedrība sniedz klientu pieprasījumam atbilstošu pakalpojumu skaitu</t>
  </si>
  <si>
    <t>Rādītāji:</t>
  </si>
  <si>
    <t>Izsniegto vadītāja apliecību skaits</t>
  </si>
  <si>
    <t>Teorētisko eksāmenu skaits</t>
  </si>
  <si>
    <t>Vadīšanas eksāmenu skaits</t>
  </si>
  <si>
    <t>Transportlīdzekļu reģistrāciju skaits, izsniedzot reģistrācijas apliecību</t>
  </si>
  <si>
    <t>Transportlīdzekļu pirmreizējo reģistrāciju skaits</t>
  </si>
  <si>
    <t>1.6.</t>
  </si>
  <si>
    <t>Transportlīdzekļu noņemšana no uzskaites</t>
  </si>
  <si>
    <t>Transportlīdzekļu īpašnieku maiņas reģistrācija</t>
  </si>
  <si>
    <t>Transportlīdzekļu norakstīšanas skaits</t>
  </si>
  <si>
    <t>Transportl īdzekļa reģistrācijas pārtraukšanu skaits</t>
  </si>
  <si>
    <t>Transportlīdzekļu valsts tehniskās apskates - pamatpārbaužu skaits</t>
  </si>
  <si>
    <t>Transportlīdzekļu valsts tehniskās apskates - atkārtoto pārbaužu skaits</t>
  </si>
  <si>
    <t>Ceļu drošības audita slēdzienu skaits</t>
  </si>
  <si>
    <t>Nodrošināta kapitālsabiedrības finansiālās darbības stabilitāte un ilgtermiņa attīstība</t>
  </si>
  <si>
    <t>Neto apgrozījums (Ls)</t>
  </si>
  <si>
    <t>Realizācijas rentabilitāte (neto peļņa/neto apgrozījums)</t>
  </si>
  <si>
    <t>Ekonomiskā rentabilitāte (peļņa pirms procentiem un nodokļiem/aktīvu kopsumma)</t>
  </si>
  <si>
    <t>Pašu kapitāla rentabilitāte (neto peļņa/pašu kapitāls)</t>
  </si>
  <si>
    <t>Kopējā likviditāte (apgrozāmie līdzekļi/ īstermiņa saistības)</t>
  </si>
  <si>
    <t>Saistību īpatsvars bilancē (kopējās saist ības/ bilances kopsumma)</t>
  </si>
  <si>
    <t>Samazināts administratīvais slogs pakalpojumu ņēmējiem un plaši pielietots e-pakalpojumu klāsts</t>
  </si>
  <si>
    <t>E-pakalpojumu lietotāju skaits</t>
  </si>
  <si>
    <t>Piedāvāto e-pakalpojumu skaits</t>
  </si>
  <si>
    <t>Muzejs</t>
  </si>
  <si>
    <t>Jauniegūto krājuma vienības skaits kopā:</t>
  </si>
  <si>
    <t>-spēkrati (arī motorolleri, velosipēdi un piekabes)</t>
  </si>
  <si>
    <t>-citi priekšmeti</t>
  </si>
  <si>
    <t>Restaurēto priekšmetu skaits</t>
  </si>
  <si>
    <t>Priekšmeti, kuriem veikts zinātniskais apraksts (t.sk., CSDD Vēsturisko spēkratu novērtējuma elektroniskā kataloga)</t>
  </si>
  <si>
    <t>Sagatavots un izdotas grāmatas</t>
  </si>
  <si>
    <t>Pastāvīgo ekspozīciju skaits</t>
  </si>
  <si>
    <t>Izstāžu skaits Muzejā</t>
  </si>
  <si>
    <t>Izstāžu skaits ārpus Muzeja</t>
  </si>
  <si>
    <t xml:space="preserve">Paplašinātas ekspozīcijas telpas </t>
  </si>
  <si>
    <r>
      <t>par (m</t>
    </r>
    <r>
      <rPr>
        <vertAlign val="superscript"/>
        <sz val="10"/>
        <color rgb="FF000000"/>
        <rFont val="Times New Roman"/>
        <family val="1"/>
        <charset val="186"/>
      </rPr>
      <t>2</t>
    </r>
    <r>
      <rPr>
        <sz val="10"/>
        <color rgb="FF000000"/>
        <rFont val="Times New Roman"/>
        <family val="1"/>
        <charset val="186"/>
      </rPr>
      <t>)</t>
    </r>
  </si>
  <si>
    <t>Apmeklētāju skaits kopā:</t>
  </si>
  <si>
    <t>Rīga</t>
  </si>
  <si>
    <t>Bauskā</t>
  </si>
  <si>
    <t>Vadīto ekskursiju skaits</t>
  </si>
  <si>
    <t>Jaunas ekskursiju programmas</t>
  </si>
  <si>
    <t>Jaunas muzeja-pedagoģiskās programmas</t>
  </si>
  <si>
    <t>Muzeja-pedagoģiskās programmas ietvaros iesaistīto bērnu skaits</t>
  </si>
  <si>
    <t>Veikta apmācība un pieņemti velosipēdistu eksāmeni</t>
  </si>
  <si>
    <t>2013. gada plāns</t>
  </si>
  <si>
    <t>2013. gada provizoriskā izpilde</t>
  </si>
  <si>
    <t>2014. gada plāns</t>
  </si>
  <si>
    <t xml:space="preserve">400 (t.sk., 
no BKSB bijušā muzeja)
</t>
  </si>
  <si>
    <t xml:space="preserve">271 (t.sk., 
no BKSB bijušā muzeja)
</t>
  </si>
  <si>
    <t xml:space="preserve">390 (t.sk., 
no BKSB bijušā muzeja)
</t>
  </si>
  <si>
    <t xml:space="preserve">263 (t.sk., 
no BKSB bijušā muzeja)
</t>
  </si>
  <si>
    <t>7 % samazinājums</t>
  </si>
  <si>
    <t>Nav samazinājuma</t>
  </si>
  <si>
    <t xml:space="preserve">2. </t>
  </si>
  <si>
    <t>Informācija par kapitālsabiedrības darbības rezultātiem un rezultatīviem rādītājiem</t>
  </si>
  <si>
    <t>Kapitālsabiedrības pamatkapitāls (akciju kapitāls) (EUR)</t>
  </si>
  <si>
    <t>Valsts kapitāla daļa (EUR)</t>
  </si>
  <si>
    <t>Saskaņā ar Valsts pārvaldes iekārtas likuma 88.panta pirmās daļas 2., 3. un 6.punktu, kā arī saskaņā ar Valsts pārvaldes iekārtas likuma 40.panta pirmo un otro daļu</t>
  </si>
  <si>
    <t>Sauszemes transports</t>
  </si>
  <si>
    <t>Jā, no 2010.gada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</si>
</sst>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0.0%"/>
    <numFmt numFmtId="165" formatCode="0."/>
    <numFmt numFmtId="166" formatCode="_(* #,##0.00_);_(* \(#,##0.00\);_(* &quot;-&quot;??_);_(@_)"/>
    <numFmt numFmtId="167" formatCode="mm/dd/yy"/>
    <numFmt numFmtId="168" formatCode="_-[$€-2]\ * #,##0.00_-;\-[$€-2]\ * #,##0.00_-;_-[$€-2]\ * &quot;-&quot;??_-"/>
    <numFmt numFmtId="169" formatCode="General&quot;.&quot;"/>
    <numFmt numFmtId="170" formatCode="0_);[Red]\(0\)"/>
  </numFmts>
  <fonts count="9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b/>
      <sz val="11"/>
      <color indexed="8"/>
      <name val="Calibri"/>
      <family val="2"/>
      <charset val="186"/>
    </font>
    <font>
      <b/>
      <sz val="14"/>
      <color indexed="8"/>
      <name val="Calibri"/>
      <family val="2"/>
      <charset val="186"/>
    </font>
    <font>
      <i/>
      <sz val="11"/>
      <color indexed="8"/>
      <name val="Calibri"/>
      <family val="2"/>
      <charset val="186"/>
    </font>
    <font>
      <sz val="10"/>
      <color indexed="8"/>
      <name val="Calibri"/>
      <family val="2"/>
    </font>
    <font>
      <sz val="9"/>
      <color indexed="8"/>
      <name val="Calibri"/>
      <family val="2"/>
      <charset val="186"/>
    </font>
    <font>
      <sz val="10"/>
      <color indexed="8"/>
      <name val="Calibri"/>
      <family val="2"/>
      <charset val="186"/>
    </font>
    <font>
      <i/>
      <sz val="10"/>
      <color indexed="8"/>
      <name val="Calibri"/>
      <family val="2"/>
      <charset val="186"/>
    </font>
    <font>
      <b/>
      <i/>
      <sz val="10"/>
      <color indexed="8"/>
      <name val="Calibri"/>
      <family val="2"/>
      <charset val="186"/>
    </font>
    <font>
      <sz val="11"/>
      <color indexed="8"/>
      <name val="Calibri"/>
      <family val="2"/>
      <charset val="186"/>
    </font>
    <font>
      <u/>
      <sz val="11"/>
      <color theme="1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1"/>
      <color indexed="8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  <font>
      <sz val="12"/>
      <color indexed="8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sz val="14"/>
      <color indexed="8"/>
      <name val="Calibri"/>
      <family val="2"/>
      <charset val="186"/>
      <scheme val="minor"/>
    </font>
    <font>
      <b/>
      <sz val="12"/>
      <color indexed="8"/>
      <name val="Calibri"/>
      <family val="2"/>
      <charset val="186"/>
      <scheme val="minor"/>
    </font>
    <font>
      <b/>
      <sz val="12"/>
      <color indexed="8"/>
      <name val="Calibri"/>
      <family val="2"/>
      <charset val="186"/>
    </font>
    <font>
      <sz val="12"/>
      <name val="Calibri"/>
      <family val="2"/>
      <charset val="186"/>
    </font>
    <font>
      <sz val="8"/>
      <name val="Calibri"/>
      <family val="2"/>
      <charset val="186"/>
    </font>
    <font>
      <sz val="11"/>
      <color indexed="8"/>
      <name val="Calibri"/>
      <family val="2"/>
    </font>
    <font>
      <sz val="14"/>
      <color indexed="8"/>
      <name val="Calibri"/>
      <family val="2"/>
      <charset val="186"/>
    </font>
    <font>
      <b/>
      <sz val="10"/>
      <color indexed="8"/>
      <name val="Calibri"/>
      <family val="2"/>
      <charset val="186"/>
    </font>
    <font>
      <sz val="10"/>
      <color theme="1"/>
      <name val="Calibri"/>
      <family val="2"/>
      <charset val="186"/>
    </font>
    <font>
      <b/>
      <sz val="10"/>
      <color theme="1"/>
      <name val="Calibri"/>
      <family val="2"/>
      <charset val="186"/>
    </font>
    <font>
      <sz val="10"/>
      <color rgb="FF1F497D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vertAlign val="superscript"/>
      <sz val="10"/>
      <color rgb="FF000000"/>
      <name val="Times New Roman"/>
      <family val="1"/>
      <charset val="186"/>
    </font>
    <font>
      <sz val="11"/>
      <color indexed="8"/>
      <name val="Calibri"/>
      <family val="2"/>
      <charset val="204"/>
    </font>
    <font>
      <sz val="11"/>
      <color indexed="63"/>
      <name val="Arial"/>
      <family val="2"/>
      <charset val="186"/>
    </font>
    <font>
      <sz val="11"/>
      <color indexed="9"/>
      <name val="Calibri"/>
      <family val="2"/>
      <charset val="186"/>
    </font>
    <font>
      <sz val="11"/>
      <color indexed="9"/>
      <name val="Calibri"/>
      <family val="2"/>
      <charset val="204"/>
    </font>
    <font>
      <sz val="11"/>
      <color indexed="9"/>
      <name val="Arial"/>
      <family val="2"/>
      <charset val="186"/>
    </font>
    <font>
      <sz val="10"/>
      <name val="Arial"/>
      <family val="2"/>
      <charset val="204"/>
    </font>
    <font>
      <sz val="8"/>
      <name val="Times"/>
      <family val="1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0"/>
      <name val="Arial"/>
      <family val="2"/>
    </font>
    <font>
      <i/>
      <sz val="11"/>
      <color indexed="23"/>
      <name val="Calibri"/>
      <family val="2"/>
      <charset val="186"/>
    </font>
    <font>
      <b/>
      <sz val="12"/>
      <name val="Times New Roman"/>
      <family val="1"/>
      <charset val="186"/>
    </font>
    <font>
      <sz val="11"/>
      <color indexed="17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1"/>
      <color indexed="63"/>
      <name val="Calibri"/>
      <family val="2"/>
      <charset val="186"/>
    </font>
    <font>
      <sz val="10"/>
      <name val="Arial BaltRim"/>
      <family val="2"/>
      <charset val="186"/>
    </font>
    <font>
      <sz val="10"/>
      <name val="Helv"/>
    </font>
    <font>
      <b/>
      <sz val="18"/>
      <color indexed="56"/>
      <name val="Cambria"/>
      <family val="2"/>
      <charset val="186"/>
    </font>
    <font>
      <sz val="11"/>
      <color indexed="10"/>
      <name val="Calibri"/>
      <family val="2"/>
      <charset val="186"/>
    </font>
    <font>
      <sz val="11"/>
      <color indexed="62"/>
      <name val="Calibri"/>
      <family val="2"/>
      <charset val="204"/>
    </font>
    <font>
      <sz val="11"/>
      <color indexed="62"/>
      <name val="Arial"/>
      <family val="2"/>
      <charset val="186"/>
    </font>
    <font>
      <b/>
      <sz val="11"/>
      <color indexed="63"/>
      <name val="Calibri"/>
      <family val="2"/>
      <charset val="204"/>
    </font>
    <font>
      <b/>
      <sz val="11"/>
      <color indexed="63"/>
      <name val="Arial"/>
      <family val="2"/>
      <charset val="186"/>
    </font>
    <font>
      <b/>
      <sz val="11"/>
      <color indexed="52"/>
      <name val="Calibri"/>
      <family val="2"/>
      <charset val="204"/>
    </font>
    <font>
      <b/>
      <sz val="11"/>
      <color indexed="52"/>
      <name val="Arial"/>
      <family val="2"/>
      <charset val="186"/>
    </font>
    <font>
      <b/>
      <sz val="15"/>
      <color indexed="56"/>
      <name val="Calibri"/>
      <family val="2"/>
      <charset val="204"/>
    </font>
    <font>
      <b/>
      <sz val="15"/>
      <color indexed="62"/>
      <name val="Arial"/>
      <family val="2"/>
      <charset val="186"/>
    </font>
    <font>
      <b/>
      <sz val="13"/>
      <color indexed="56"/>
      <name val="Calibri"/>
      <family val="2"/>
      <charset val="204"/>
    </font>
    <font>
      <b/>
      <sz val="13"/>
      <color indexed="62"/>
      <name val="Arial"/>
      <family val="2"/>
      <charset val="186"/>
    </font>
    <font>
      <b/>
      <sz val="11"/>
      <color indexed="56"/>
      <name val="Calibri"/>
      <family val="2"/>
      <charset val="204"/>
    </font>
    <font>
      <b/>
      <sz val="11"/>
      <color indexed="62"/>
      <name val="Arial"/>
      <family val="2"/>
      <charset val="186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1"/>
      <color indexed="9"/>
      <name val="Arial"/>
      <family val="2"/>
      <charset val="186"/>
    </font>
    <font>
      <b/>
      <sz val="18"/>
      <color indexed="56"/>
      <name val="Cambria"/>
      <family val="2"/>
      <charset val="204"/>
    </font>
    <font>
      <b/>
      <sz val="18"/>
      <color indexed="62"/>
      <name val="Cambria"/>
      <family val="2"/>
      <charset val="186"/>
    </font>
    <font>
      <sz val="11"/>
      <color indexed="60"/>
      <name val="Calibri"/>
      <family val="2"/>
      <charset val="204"/>
    </font>
    <font>
      <sz val="11"/>
      <color indexed="60"/>
      <name val="Arial"/>
      <family val="2"/>
      <charset val="186"/>
    </font>
    <font>
      <sz val="11"/>
      <color indexed="20"/>
      <name val="Calibri"/>
      <family val="2"/>
      <charset val="204"/>
    </font>
    <font>
      <sz val="11"/>
      <color indexed="20"/>
      <name val="Arial"/>
      <family val="2"/>
      <charset val="186"/>
    </font>
    <font>
      <i/>
      <sz val="11"/>
      <color indexed="23"/>
      <name val="Calibri"/>
      <family val="2"/>
      <charset val="204"/>
    </font>
    <font>
      <i/>
      <sz val="11"/>
      <color indexed="23"/>
      <name val="Arial"/>
      <family val="2"/>
      <charset val="186"/>
    </font>
    <font>
      <sz val="11"/>
      <color indexed="52"/>
      <name val="Calibri"/>
      <family val="2"/>
      <charset val="204"/>
    </font>
    <font>
      <sz val="11"/>
      <color indexed="52"/>
      <name val="Arial"/>
      <family val="2"/>
      <charset val="186"/>
    </font>
    <font>
      <sz val="11"/>
      <color indexed="10"/>
      <name val="Calibri"/>
      <family val="2"/>
      <charset val="204"/>
    </font>
    <font>
      <sz val="11"/>
      <color indexed="10"/>
      <name val="Arial"/>
      <family val="2"/>
      <charset val="186"/>
    </font>
    <font>
      <sz val="11"/>
      <color indexed="17"/>
      <name val="Calibri"/>
      <family val="2"/>
      <charset val="204"/>
    </font>
    <font>
      <sz val="11"/>
      <color indexed="17"/>
      <name val="Arial"/>
      <family val="2"/>
      <charset val="186"/>
    </font>
    <font>
      <sz val="10"/>
      <color rgb="FF000000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b/>
      <sz val="9"/>
      <color indexed="8"/>
      <name val="Calibri"/>
      <family val="2"/>
      <charset val="186"/>
    </font>
  </fonts>
  <fills count="3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2ECB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190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9" fontId="14" fillId="0" borderId="0" applyFont="0" applyFill="0" applyBorder="0" applyAlignment="0" applyProtection="0"/>
    <xf numFmtId="0" fontId="17" fillId="0" borderId="0"/>
    <xf numFmtId="0" fontId="17" fillId="0" borderId="0"/>
    <xf numFmtId="0" fontId="2" fillId="0" borderId="0"/>
    <xf numFmtId="0" fontId="30" fillId="0" borderId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40" fillId="5" borderId="0" applyNumberFormat="0" applyBorder="0" applyAlignment="0" applyProtection="0"/>
    <xf numFmtId="0" fontId="41" fillId="11" borderId="0" applyNumberFormat="0" applyBorder="0" applyAlignment="0" applyProtection="0"/>
    <xf numFmtId="0" fontId="40" fillId="6" borderId="0" applyNumberFormat="0" applyBorder="0" applyAlignment="0" applyProtection="0"/>
    <xf numFmtId="0" fontId="41" fillId="10" borderId="0" applyNumberFormat="0" applyBorder="0" applyAlignment="0" applyProtection="0"/>
    <xf numFmtId="0" fontId="40" fillId="7" borderId="0" applyNumberFormat="0" applyBorder="0" applyAlignment="0" applyProtection="0"/>
    <xf numFmtId="0" fontId="41" fillId="12" borderId="0" applyNumberFormat="0" applyBorder="0" applyAlignment="0" applyProtection="0"/>
    <xf numFmtId="0" fontId="40" fillId="8" borderId="0" applyNumberFormat="0" applyBorder="0" applyAlignment="0" applyProtection="0"/>
    <xf numFmtId="0" fontId="41" fillId="11" borderId="0" applyNumberFormat="0" applyBorder="0" applyAlignment="0" applyProtection="0"/>
    <xf numFmtId="0" fontId="40" fillId="9" borderId="0" applyNumberFormat="0" applyBorder="0" applyAlignment="0" applyProtection="0"/>
    <xf numFmtId="0" fontId="41" fillId="9" borderId="0" applyNumberFormat="0" applyBorder="0" applyAlignment="0" applyProtection="0"/>
    <xf numFmtId="0" fontId="40" fillId="10" borderId="0" applyNumberFormat="0" applyBorder="0" applyAlignment="0" applyProtection="0"/>
    <xf numFmtId="0" fontId="41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40" fillId="13" borderId="0" applyNumberFormat="0" applyBorder="0" applyAlignment="0" applyProtection="0"/>
    <xf numFmtId="0" fontId="41" fillId="17" borderId="0" applyNumberFormat="0" applyBorder="0" applyAlignment="0" applyProtection="0"/>
    <xf numFmtId="0" fontId="40" fillId="14" borderId="0" applyNumberFormat="0" applyBorder="0" applyAlignment="0" applyProtection="0"/>
    <xf numFmtId="0" fontId="41" fillId="14" borderId="0" applyNumberFormat="0" applyBorder="0" applyAlignment="0" applyProtection="0"/>
    <xf numFmtId="0" fontId="40" fillId="15" borderId="0" applyNumberFormat="0" applyBorder="0" applyAlignment="0" applyProtection="0"/>
    <xf numFmtId="0" fontId="41" fillId="18" borderId="0" applyNumberFormat="0" applyBorder="0" applyAlignment="0" applyProtection="0"/>
    <xf numFmtId="0" fontId="40" fillId="8" borderId="0" applyNumberFormat="0" applyBorder="0" applyAlignment="0" applyProtection="0"/>
    <xf numFmtId="0" fontId="41" fillId="17" borderId="0" applyNumberFormat="0" applyBorder="0" applyAlignment="0" applyProtection="0"/>
    <xf numFmtId="0" fontId="40" fillId="13" borderId="0" applyNumberFormat="0" applyBorder="0" applyAlignment="0" applyProtection="0"/>
    <xf numFmtId="0" fontId="41" fillId="13" borderId="0" applyNumberFormat="0" applyBorder="0" applyAlignment="0" applyProtection="0"/>
    <xf numFmtId="0" fontId="40" fillId="16" borderId="0" applyNumberFormat="0" applyBorder="0" applyAlignment="0" applyProtection="0"/>
    <xf numFmtId="0" fontId="41" fillId="10" borderId="0" applyNumberFormat="0" applyBorder="0" applyAlignment="0" applyProtection="0"/>
    <xf numFmtId="0" fontId="42" fillId="19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42" fillId="20" borderId="0" applyNumberFormat="0" applyBorder="0" applyAlignment="0" applyProtection="0"/>
    <xf numFmtId="0" fontId="42" fillId="21" borderId="0" applyNumberFormat="0" applyBorder="0" applyAlignment="0" applyProtection="0"/>
    <xf numFmtId="0" fontId="42" fillId="22" borderId="0" applyNumberFormat="0" applyBorder="0" applyAlignment="0" applyProtection="0"/>
    <xf numFmtId="0" fontId="43" fillId="19" borderId="0" applyNumberFormat="0" applyBorder="0" applyAlignment="0" applyProtection="0"/>
    <xf numFmtId="0" fontId="44" fillId="21" borderId="0" applyNumberFormat="0" applyBorder="0" applyAlignment="0" applyProtection="0"/>
    <xf numFmtId="0" fontId="43" fillId="14" borderId="0" applyNumberFormat="0" applyBorder="0" applyAlignment="0" applyProtection="0"/>
    <xf numFmtId="0" fontId="44" fillId="14" borderId="0" applyNumberFormat="0" applyBorder="0" applyAlignment="0" applyProtection="0"/>
    <xf numFmtId="0" fontId="43" fillId="15" borderId="0" applyNumberFormat="0" applyBorder="0" applyAlignment="0" applyProtection="0"/>
    <xf numFmtId="0" fontId="44" fillId="18" borderId="0" applyNumberFormat="0" applyBorder="0" applyAlignment="0" applyProtection="0"/>
    <xf numFmtId="0" fontId="43" fillId="20" borderId="0" applyNumberFormat="0" applyBorder="0" applyAlignment="0" applyProtection="0"/>
    <xf numFmtId="0" fontId="44" fillId="17" borderId="0" applyNumberFormat="0" applyBorder="0" applyAlignment="0" applyProtection="0"/>
    <xf numFmtId="0" fontId="43" fillId="21" borderId="0" applyNumberFormat="0" applyBorder="0" applyAlignment="0" applyProtection="0"/>
    <xf numFmtId="0" fontId="44" fillId="21" borderId="0" applyNumberFormat="0" applyBorder="0" applyAlignment="0" applyProtection="0"/>
    <xf numFmtId="0" fontId="43" fillId="22" borderId="0" applyNumberFormat="0" applyBorder="0" applyAlignment="0" applyProtection="0"/>
    <xf numFmtId="0" fontId="44" fillId="10" borderId="0" applyNumberFormat="0" applyBorder="0" applyAlignment="0" applyProtection="0"/>
    <xf numFmtId="0" fontId="42" fillId="23" borderId="0" applyNumberFormat="0" applyBorder="0" applyAlignment="0" applyProtection="0"/>
    <xf numFmtId="0" fontId="42" fillId="24" borderId="0" applyNumberFormat="0" applyBorder="0" applyAlignment="0" applyProtection="0"/>
    <xf numFmtId="0" fontId="42" fillId="25" borderId="0" applyNumberFormat="0" applyBorder="0" applyAlignment="0" applyProtection="0"/>
    <xf numFmtId="0" fontId="42" fillId="20" borderId="0" applyNumberFormat="0" applyBorder="0" applyAlignment="0" applyProtection="0"/>
    <xf numFmtId="0" fontId="42" fillId="21" borderId="0" applyNumberFormat="0" applyBorder="0" applyAlignment="0" applyProtection="0"/>
    <xf numFmtId="0" fontId="42" fillId="26" borderId="0" applyNumberFormat="0" applyBorder="0" applyAlignment="0" applyProtection="0"/>
    <xf numFmtId="0" fontId="45" fillId="0" borderId="0"/>
    <xf numFmtId="0" fontId="17" fillId="0" borderId="0"/>
    <xf numFmtId="0" fontId="45" fillId="0" borderId="0"/>
    <xf numFmtId="0" fontId="17" fillId="0" borderId="0"/>
    <xf numFmtId="0" fontId="46" fillId="0" borderId="0"/>
    <xf numFmtId="0" fontId="17" fillId="0" borderId="0"/>
    <xf numFmtId="0" fontId="47" fillId="6" borderId="0" applyNumberFormat="0" applyBorder="0" applyAlignment="0" applyProtection="0"/>
    <xf numFmtId="0" fontId="48" fillId="17" borderId="29" applyNumberFormat="0" applyAlignment="0" applyProtection="0"/>
    <xf numFmtId="0" fontId="49" fillId="27" borderId="30" applyNumberFormat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7" fontId="50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0" fontId="51" fillId="0" borderId="0" applyNumberFormat="0" applyFill="0" applyBorder="0" applyAlignment="0" applyProtection="0"/>
    <xf numFmtId="169" fontId="52" fillId="17" borderId="3" applyAlignment="0" applyProtection="0"/>
    <xf numFmtId="170" fontId="50" fillId="0" borderId="0" applyFont="0" applyFill="0" applyBorder="0" applyAlignment="0" applyProtection="0"/>
    <xf numFmtId="0" fontId="53" fillId="7" borderId="0" applyNumberFormat="0" applyBorder="0" applyAlignment="0" applyProtection="0"/>
    <xf numFmtId="0" fontId="54" fillId="0" borderId="31" applyNumberFormat="0" applyFill="0" applyAlignment="0" applyProtection="0"/>
    <xf numFmtId="0" fontId="55" fillId="0" borderId="32" applyNumberFormat="0" applyFill="0" applyAlignment="0" applyProtection="0"/>
    <xf numFmtId="0" fontId="56" fillId="0" borderId="33" applyNumberFormat="0" applyFill="0" applyAlignment="0" applyProtection="0"/>
    <xf numFmtId="0" fontId="56" fillId="0" borderId="0" applyNumberFormat="0" applyFill="0" applyBorder="0" applyAlignment="0" applyProtection="0"/>
    <xf numFmtId="0" fontId="57" fillId="10" borderId="29" applyNumberFormat="0" applyAlignment="0" applyProtection="0"/>
    <xf numFmtId="0" fontId="58" fillId="0" borderId="34" applyNumberFormat="0" applyFill="0" applyAlignment="0" applyProtection="0"/>
    <xf numFmtId="0" fontId="59" fillId="18" borderId="0" applyNumberFormat="0" applyBorder="0" applyAlignment="0" applyProtection="0"/>
    <xf numFmtId="0" fontId="3" fillId="0" borderId="0"/>
    <xf numFmtId="0" fontId="17" fillId="0" borderId="0"/>
    <xf numFmtId="0" fontId="17" fillId="0" borderId="0"/>
    <xf numFmtId="0" fontId="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" fillId="0" borderId="0"/>
    <xf numFmtId="0" fontId="17" fillId="0" borderId="0"/>
    <xf numFmtId="0" fontId="14" fillId="0" borderId="0"/>
    <xf numFmtId="0" fontId="14" fillId="0" borderId="0"/>
    <xf numFmtId="0" fontId="3" fillId="12" borderId="35" applyNumberFormat="0" applyFont="0" applyAlignment="0" applyProtection="0"/>
    <xf numFmtId="0" fontId="17" fillId="12" borderId="35" applyNumberFormat="0" applyFont="0" applyAlignment="0" applyProtection="0"/>
    <xf numFmtId="0" fontId="3" fillId="12" borderId="35" applyNumberFormat="0" applyFont="0" applyAlignment="0" applyProtection="0"/>
    <xf numFmtId="0" fontId="60" fillId="17" borderId="36" applyNumberFormat="0" applyAlignment="0" applyProtection="0"/>
    <xf numFmtId="0" fontId="61" fillId="0" borderId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62" fillId="0" borderId="0"/>
    <xf numFmtId="49" fontId="50" fillId="0" borderId="0" applyFont="0" applyFill="0" applyBorder="0" applyAlignment="0" applyProtection="0"/>
    <xf numFmtId="0" fontId="63" fillId="0" borderId="0" applyNumberFormat="0" applyFill="0" applyBorder="0" applyAlignment="0" applyProtection="0"/>
    <xf numFmtId="0" fontId="4" fillId="0" borderId="37" applyNumberFormat="0" applyFill="0" applyAlignment="0" applyProtection="0"/>
    <xf numFmtId="0" fontId="64" fillId="0" borderId="0" applyNumberFormat="0" applyFill="0" applyBorder="0" applyAlignment="0" applyProtection="0"/>
    <xf numFmtId="0" fontId="43" fillId="23" borderId="0" applyNumberFormat="0" applyBorder="0" applyAlignment="0" applyProtection="0"/>
    <xf numFmtId="0" fontId="44" fillId="21" borderId="0" applyNumberFormat="0" applyBorder="0" applyAlignment="0" applyProtection="0"/>
    <xf numFmtId="0" fontId="43" fillId="24" borderId="0" applyNumberFormat="0" applyBorder="0" applyAlignment="0" applyProtection="0"/>
    <xf numFmtId="0" fontId="44" fillId="24" borderId="0" applyNumberFormat="0" applyBorder="0" applyAlignment="0" applyProtection="0"/>
    <xf numFmtId="0" fontId="43" fillId="25" borderId="0" applyNumberFormat="0" applyBorder="0" applyAlignment="0" applyProtection="0"/>
    <xf numFmtId="0" fontId="44" fillId="25" borderId="0" applyNumberFormat="0" applyBorder="0" applyAlignment="0" applyProtection="0"/>
    <xf numFmtId="0" fontId="43" fillId="20" borderId="0" applyNumberFormat="0" applyBorder="0" applyAlignment="0" applyProtection="0"/>
    <xf numFmtId="0" fontId="44" fillId="28" borderId="0" applyNumberFormat="0" applyBorder="0" applyAlignment="0" applyProtection="0"/>
    <xf numFmtId="0" fontId="43" fillId="21" borderId="0" applyNumberFormat="0" applyBorder="0" applyAlignment="0" applyProtection="0"/>
    <xf numFmtId="0" fontId="44" fillId="21" borderId="0" applyNumberFormat="0" applyBorder="0" applyAlignment="0" applyProtection="0"/>
    <xf numFmtId="0" fontId="43" fillId="26" borderId="0" applyNumberFormat="0" applyBorder="0" applyAlignment="0" applyProtection="0"/>
    <xf numFmtId="0" fontId="44" fillId="26" borderId="0" applyNumberFormat="0" applyBorder="0" applyAlignment="0" applyProtection="0"/>
    <xf numFmtId="0" fontId="65" fillId="10" borderId="29" applyNumberFormat="0" applyAlignment="0" applyProtection="0"/>
    <xf numFmtId="0" fontId="66" fillId="10" borderId="29" applyNumberFormat="0" applyAlignment="0" applyProtection="0"/>
    <xf numFmtId="0" fontId="67" fillId="17" borderId="36" applyNumberFormat="0" applyAlignment="0" applyProtection="0"/>
    <xf numFmtId="0" fontId="68" fillId="11" borderId="36" applyNumberFormat="0" applyAlignment="0" applyProtection="0"/>
    <xf numFmtId="0" fontId="69" fillId="17" borderId="29" applyNumberFormat="0" applyAlignment="0" applyProtection="0"/>
    <xf numFmtId="0" fontId="70" fillId="11" borderId="29" applyNumberFormat="0" applyAlignment="0" applyProtection="0"/>
    <xf numFmtId="0" fontId="71" fillId="0" borderId="31" applyNumberFormat="0" applyFill="0" applyAlignment="0" applyProtection="0"/>
    <xf numFmtId="0" fontId="72" fillId="0" borderId="38" applyNumberFormat="0" applyFill="0" applyAlignment="0" applyProtection="0"/>
    <xf numFmtId="0" fontId="73" fillId="0" borderId="32" applyNumberFormat="0" applyFill="0" applyAlignment="0" applyProtection="0"/>
    <xf numFmtId="0" fontId="74" fillId="0" borderId="32" applyNumberFormat="0" applyFill="0" applyAlignment="0" applyProtection="0"/>
    <xf numFmtId="0" fontId="75" fillId="0" borderId="33" applyNumberFormat="0" applyFill="0" applyAlignment="0" applyProtection="0"/>
    <xf numFmtId="0" fontId="76" fillId="0" borderId="39" applyNumberFormat="0" applyFill="0" applyAlignment="0" applyProtection="0"/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7" fillId="0" borderId="37" applyNumberFormat="0" applyFill="0" applyAlignment="0" applyProtection="0"/>
    <xf numFmtId="0" fontId="68" fillId="0" borderId="40" applyNumberFormat="0" applyFill="0" applyAlignment="0" applyProtection="0"/>
    <xf numFmtId="0" fontId="78" fillId="27" borderId="30" applyNumberFormat="0" applyAlignment="0" applyProtection="0"/>
    <xf numFmtId="0" fontId="79" fillId="27" borderId="30" applyNumberFormat="0" applyAlignment="0" applyProtection="0"/>
    <xf numFmtId="0" fontId="80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18" borderId="0" applyNumberFormat="0" applyBorder="0" applyAlignment="0" applyProtection="0"/>
    <xf numFmtId="0" fontId="83" fillId="18" borderId="0" applyNumberFormat="0" applyBorder="0" applyAlignment="0" applyProtection="0"/>
    <xf numFmtId="0" fontId="84" fillId="6" borderId="0" applyNumberFormat="0" applyBorder="0" applyAlignment="0" applyProtection="0"/>
    <xf numFmtId="0" fontId="85" fillId="6" borderId="0" applyNumberFormat="0" applyBorder="0" applyAlignment="0" applyProtection="0"/>
    <xf numFmtId="0" fontId="86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3" fillId="12" borderId="35" applyNumberFormat="0" applyFont="0" applyAlignment="0" applyProtection="0"/>
    <xf numFmtId="0" fontId="17" fillId="12" borderId="35" applyNumberFormat="0" applyFont="0" applyAlignment="0" applyProtection="0"/>
    <xf numFmtId="0" fontId="17" fillId="12" borderId="35" applyNumberFormat="0" applyFont="0" applyAlignment="0" applyProtection="0"/>
    <xf numFmtId="0" fontId="17" fillId="12" borderId="35" applyNumberFormat="0" applyFont="0" applyAlignment="0" applyProtection="0"/>
    <xf numFmtId="0" fontId="88" fillId="0" borderId="34" applyNumberFormat="0" applyFill="0" applyAlignment="0" applyProtection="0"/>
    <xf numFmtId="0" fontId="89" fillId="0" borderId="34" applyNumberFormat="0" applyFill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2" fillId="7" borderId="0" applyNumberFormat="0" applyBorder="0" applyAlignment="0" applyProtection="0"/>
    <xf numFmtId="0" fontId="93" fillId="7" borderId="0" applyNumberFormat="0" applyBorder="0" applyAlignment="0" applyProtection="0"/>
    <xf numFmtId="0" fontId="1" fillId="0" borderId="0"/>
  </cellStyleXfs>
  <cellXfs count="209">
    <xf numFmtId="0" fontId="0" fillId="0" borderId="0" xfId="0"/>
    <xf numFmtId="0" fontId="0" fillId="0" borderId="0" xfId="0" applyAlignment="1">
      <alignment horizontal="left" wrapText="1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0" borderId="1" xfId="0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6" fillId="0" borderId="0" xfId="0" applyFont="1" applyAlignment="1">
      <alignment horizontal="left" wrapText="1"/>
    </xf>
    <xf numFmtId="0" fontId="6" fillId="0" borderId="1" xfId="0" applyFont="1" applyBorder="1" applyAlignment="1">
      <alignment horizontal="left" wrapText="1"/>
    </xf>
    <xf numFmtId="0" fontId="0" fillId="2" borderId="1" xfId="0" applyFill="1" applyBorder="1" applyAlignment="1">
      <alignment horizontal="left" wrapText="1"/>
    </xf>
    <xf numFmtId="0" fontId="0" fillId="0" borderId="1" xfId="0" applyBorder="1" applyAlignment="1">
      <alignment horizontal="center" wrapText="1"/>
    </xf>
    <xf numFmtId="0" fontId="7" fillId="0" borderId="0" xfId="0" applyFont="1" applyAlignment="1">
      <alignment horizontal="right" vertical="top" wrapText="1"/>
    </xf>
    <xf numFmtId="0" fontId="9" fillId="0" borderId="1" xfId="0" applyFont="1" applyBorder="1" applyAlignment="1">
      <alignment horizontal="left" wrapText="1"/>
    </xf>
    <xf numFmtId="0" fontId="9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wrapText="1"/>
    </xf>
    <xf numFmtId="0" fontId="11" fillId="0" borderId="0" xfId="0" applyFont="1" applyAlignment="1">
      <alignment horizontal="left" wrapText="1"/>
    </xf>
    <xf numFmtId="0" fontId="12" fillId="0" borderId="0" xfId="0" applyFont="1" applyAlignment="1">
      <alignment horizontal="left" wrapText="1"/>
    </xf>
    <xf numFmtId="3" fontId="4" fillId="0" borderId="1" xfId="0" applyNumberFormat="1" applyFont="1" applyBorder="1" applyAlignment="1">
      <alignment horizontal="left" wrapText="1"/>
    </xf>
    <xf numFmtId="0" fontId="0" fillId="0" borderId="1" xfId="0" applyBorder="1" applyAlignment="1">
      <alignment horizontal="right" wrapText="1"/>
    </xf>
    <xf numFmtId="3" fontId="0" fillId="0" borderId="1" xfId="0" applyNumberFormat="1" applyBorder="1" applyAlignment="1">
      <alignment horizontal="right" wrapText="1"/>
    </xf>
    <xf numFmtId="9" fontId="0" fillId="0" borderId="1" xfId="0" applyNumberFormat="1" applyBorder="1" applyAlignment="1">
      <alignment horizontal="center" wrapText="1"/>
    </xf>
    <xf numFmtId="0" fontId="4" fillId="0" borderId="1" xfId="0" applyFont="1" applyBorder="1" applyAlignment="1">
      <alignment horizontal="right" wrapText="1"/>
    </xf>
    <xf numFmtId="0" fontId="6" fillId="0" borderId="1" xfId="0" applyFont="1" applyBorder="1" applyAlignment="1">
      <alignment horizontal="right" wrapText="1"/>
    </xf>
    <xf numFmtId="164" fontId="0" fillId="0" borderId="1" xfId="0" applyNumberFormat="1" applyBorder="1" applyAlignment="1">
      <alignment horizontal="right" wrapText="1"/>
    </xf>
    <xf numFmtId="3" fontId="4" fillId="0" borderId="1" xfId="0" applyNumberFormat="1" applyFont="1" applyBorder="1" applyAlignment="1">
      <alignment horizontal="right" wrapText="1"/>
    </xf>
    <xf numFmtId="2" fontId="0" fillId="0" borderId="1" xfId="0" applyNumberFormat="1" applyBorder="1" applyAlignment="1">
      <alignment horizontal="right" wrapText="1"/>
    </xf>
    <xf numFmtId="0" fontId="7" fillId="0" borderId="0" xfId="0" applyFont="1" applyAlignment="1">
      <alignment vertical="top" wrapText="1"/>
    </xf>
    <xf numFmtId="0" fontId="8" fillId="0" borderId="1" xfId="0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wrapText="1"/>
    </xf>
    <xf numFmtId="164" fontId="0" fillId="0" borderId="1" xfId="2" applyNumberFormat="1" applyFont="1" applyBorder="1" applyAlignment="1">
      <alignment horizontal="right" wrapText="1"/>
    </xf>
    <xf numFmtId="0" fontId="19" fillId="0" borderId="0" xfId="4" applyFont="1" applyAlignment="1">
      <alignment vertical="top" wrapText="1"/>
    </xf>
    <xf numFmtId="0" fontId="19" fillId="0" borderId="0" xfId="4" applyFont="1" applyAlignment="1">
      <alignment vertical="top"/>
    </xf>
    <xf numFmtId="0" fontId="19" fillId="0" borderId="0" xfId="4" applyFont="1"/>
    <xf numFmtId="0" fontId="16" fillId="0" borderId="0" xfId="0" applyFont="1"/>
    <xf numFmtId="0" fontId="21" fillId="0" borderId="0" xfId="0" applyFont="1" applyAlignment="1">
      <alignment horizontal="left" wrapText="1"/>
    </xf>
    <xf numFmtId="0" fontId="22" fillId="0" borderId="0" xfId="0" applyFont="1"/>
    <xf numFmtId="0" fontId="23" fillId="0" borderId="0" xfId="0" applyFont="1" applyAlignment="1">
      <alignment horizontal="left" wrapText="1"/>
    </xf>
    <xf numFmtId="165" fontId="18" fillId="0" borderId="8" xfId="0" applyNumberFormat="1" applyFont="1" applyBorder="1" applyAlignment="1">
      <alignment horizontal="center" vertical="center" wrapText="1"/>
    </xf>
    <xf numFmtId="0" fontId="15" fillId="0" borderId="0" xfId="0" applyFont="1"/>
    <xf numFmtId="0" fontId="23" fillId="0" borderId="6" xfId="0" applyFont="1" applyBorder="1" applyAlignment="1">
      <alignment horizontal="left" wrapText="1"/>
    </xf>
    <xf numFmtId="49" fontId="5" fillId="0" borderId="0" xfId="0" applyNumberFormat="1" applyFont="1"/>
    <xf numFmtId="3" fontId="0" fillId="0" borderId="0" xfId="0" applyNumberFormat="1" applyAlignment="1">
      <alignment horizontal="left" wrapText="1"/>
    </xf>
    <xf numFmtId="0" fontId="3" fillId="0" borderId="5" xfId="0" applyFont="1" applyBorder="1" applyAlignment="1">
      <alignment horizontal="left" wrapText="1"/>
    </xf>
    <xf numFmtId="3" fontId="3" fillId="0" borderId="5" xfId="0" applyNumberFormat="1" applyFont="1" applyBorder="1" applyAlignment="1">
      <alignment horizontal="right" wrapText="1"/>
    </xf>
    <xf numFmtId="3" fontId="0" fillId="0" borderId="21" xfId="0" applyNumberFormat="1" applyBorder="1" applyAlignment="1">
      <alignment horizontal="right" wrapText="1"/>
    </xf>
    <xf numFmtId="0" fontId="4" fillId="0" borderId="20" xfId="0" applyFont="1" applyBorder="1" applyAlignment="1">
      <alignment horizontal="left" wrapText="1"/>
    </xf>
    <xf numFmtId="0" fontId="3" fillId="0" borderId="20" xfId="0" applyFont="1" applyBorder="1" applyAlignment="1">
      <alignment horizontal="right" wrapText="1"/>
    </xf>
    <xf numFmtId="3" fontId="0" fillId="0" borderId="20" xfId="0" applyNumberFormat="1" applyBorder="1" applyAlignment="1">
      <alignment horizontal="right" wrapText="1"/>
    </xf>
    <xf numFmtId="0" fontId="0" fillId="0" borderId="19" xfId="0" applyBorder="1" applyAlignment="1">
      <alignment horizontal="left" wrapText="1"/>
    </xf>
    <xf numFmtId="0" fontId="4" fillId="0" borderId="19" xfId="0" applyFont="1" applyBorder="1" applyAlignment="1">
      <alignment horizontal="left" wrapText="1"/>
    </xf>
    <xf numFmtId="3" fontId="0" fillId="0" borderId="19" xfId="0" applyNumberFormat="1" applyBorder="1" applyAlignment="1">
      <alignment horizontal="right" wrapText="1"/>
    </xf>
    <xf numFmtId="0" fontId="15" fillId="0" borderId="21" xfId="0" applyFont="1" applyBorder="1" applyAlignment="1">
      <alignment horizontal="left" wrapText="1"/>
    </xf>
    <xf numFmtId="0" fontId="15" fillId="2" borderId="21" xfId="0" applyFont="1" applyFill="1" applyBorder="1" applyAlignment="1">
      <alignment horizontal="left" wrapText="1"/>
    </xf>
    <xf numFmtId="0" fontId="6" fillId="0" borderId="24" xfId="0" applyFont="1" applyBorder="1" applyAlignment="1">
      <alignment horizontal="left" wrapText="1"/>
    </xf>
    <xf numFmtId="0" fontId="6" fillId="0" borderId="24" xfId="0" applyFont="1" applyBorder="1" applyAlignment="1">
      <alignment horizontal="right" wrapText="1"/>
    </xf>
    <xf numFmtId="3" fontId="6" fillId="0" borderId="24" xfId="0" applyNumberFormat="1" applyFont="1" applyBorder="1" applyAlignment="1">
      <alignment horizontal="right" wrapText="1"/>
    </xf>
    <xf numFmtId="0" fontId="12" fillId="0" borderId="25" xfId="0" applyFont="1" applyBorder="1" applyAlignment="1">
      <alignment horizontal="left" wrapText="1"/>
    </xf>
    <xf numFmtId="3" fontId="12" fillId="0" borderId="25" xfId="0" applyNumberFormat="1" applyFont="1" applyBorder="1" applyAlignment="1">
      <alignment horizontal="right" wrapText="1"/>
    </xf>
    <xf numFmtId="0" fontId="12" fillId="0" borderId="24" xfId="0" applyFont="1" applyBorder="1" applyAlignment="1">
      <alignment horizontal="left" wrapText="1"/>
    </xf>
    <xf numFmtId="0" fontId="0" fillId="0" borderId="25" xfId="0" applyBorder="1" applyAlignment="1">
      <alignment horizontal="left" wrapText="1"/>
    </xf>
    <xf numFmtId="3" fontId="0" fillId="0" borderId="25" xfId="0" applyNumberFormat="1" applyBorder="1" applyAlignment="1">
      <alignment horizontal="right" wrapText="1"/>
    </xf>
    <xf numFmtId="0" fontId="0" fillId="0" borderId="24" xfId="0" applyBorder="1" applyAlignment="1">
      <alignment horizontal="left" wrapText="1"/>
    </xf>
    <xf numFmtId="0" fontId="0" fillId="0" borderId="24" xfId="0" applyBorder="1" applyAlignment="1">
      <alignment horizontal="right" wrapText="1"/>
    </xf>
    <xf numFmtId="3" fontId="0" fillId="0" borderId="24" xfId="0" applyNumberFormat="1" applyBorder="1" applyAlignment="1">
      <alignment horizontal="right" wrapText="1"/>
    </xf>
    <xf numFmtId="0" fontId="4" fillId="0" borderId="25" xfId="0" applyFont="1" applyBorder="1" applyAlignment="1">
      <alignment horizontal="left" wrapText="1"/>
    </xf>
    <xf numFmtId="0" fontId="4" fillId="0" borderId="25" xfId="0" applyFont="1" applyBorder="1" applyAlignment="1">
      <alignment horizontal="right" wrapText="1"/>
    </xf>
    <xf numFmtId="3" fontId="4" fillId="0" borderId="25" xfId="0" applyNumberFormat="1" applyFont="1" applyBorder="1" applyAlignment="1">
      <alignment horizontal="right" wrapText="1"/>
    </xf>
    <xf numFmtId="49" fontId="25" fillId="0" borderId="0" xfId="0" applyNumberFormat="1" applyFont="1"/>
    <xf numFmtId="0" fontId="4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wrapText="1"/>
    </xf>
    <xf numFmtId="0" fontId="4" fillId="3" borderId="1" xfId="0" applyFont="1" applyFill="1" applyBorder="1" applyAlignment="1">
      <alignment horizontal="left" wrapText="1"/>
    </xf>
    <xf numFmtId="49" fontId="26" fillId="0" borderId="0" xfId="0" applyNumberFormat="1" applyFont="1"/>
    <xf numFmtId="165" fontId="18" fillId="0" borderId="23" xfId="0" applyNumberFormat="1" applyFont="1" applyBorder="1" applyAlignment="1">
      <alignment horizontal="center" vertical="center" wrapText="1"/>
    </xf>
    <xf numFmtId="0" fontId="24" fillId="3" borderId="13" xfId="4" applyFont="1" applyFill="1" applyBorder="1" applyAlignment="1">
      <alignment vertical="center" wrapText="1"/>
    </xf>
    <xf numFmtId="0" fontId="24" fillId="3" borderId="14" xfId="4" applyFont="1" applyFill="1" applyBorder="1" applyAlignment="1">
      <alignment vertical="center" wrapText="1"/>
    </xf>
    <xf numFmtId="0" fontId="24" fillId="3" borderId="14" xfId="4" applyFont="1" applyFill="1" applyBorder="1" applyAlignment="1">
      <alignment horizontal="center" vertical="center" wrapText="1"/>
    </xf>
    <xf numFmtId="0" fontId="24" fillId="3" borderId="15" xfId="4" applyFont="1" applyFill="1" applyBorder="1" applyAlignment="1">
      <alignment horizontal="center" vertical="center" wrapText="1"/>
    </xf>
    <xf numFmtId="0" fontId="23" fillId="0" borderId="8" xfId="0" applyFont="1" applyBorder="1" applyAlignment="1">
      <alignment horizontal="left" wrapText="1"/>
    </xf>
    <xf numFmtId="0" fontId="23" fillId="0" borderId="16" xfId="0" applyFont="1" applyBorder="1" applyAlignment="1">
      <alignment horizontal="left" wrapText="1"/>
    </xf>
    <xf numFmtId="0" fontId="23" fillId="0" borderId="17" xfId="0" applyFont="1" applyBorder="1" applyAlignment="1">
      <alignment horizontal="left" wrapText="1"/>
    </xf>
    <xf numFmtId="0" fontId="23" fillId="0" borderId="6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left" vertical="center" wrapText="1"/>
    </xf>
    <xf numFmtId="0" fontId="0" fillId="0" borderId="6" xfId="0" applyBorder="1" applyAlignment="1">
      <alignment vertical="center" wrapText="1"/>
    </xf>
    <xf numFmtId="3" fontId="23" fillId="0" borderId="6" xfId="0" applyNumberFormat="1" applyFont="1" applyBorder="1" applyAlignment="1">
      <alignment horizontal="right" vertical="center" wrapText="1"/>
    </xf>
    <xf numFmtId="3" fontId="24" fillId="0" borderId="6" xfId="0" applyNumberFormat="1" applyFont="1" applyBorder="1" applyAlignment="1">
      <alignment horizontal="right" vertical="center" wrapText="1"/>
    </xf>
    <xf numFmtId="3" fontId="24" fillId="0" borderId="7" xfId="0" applyNumberFormat="1" applyFont="1" applyBorder="1" applyAlignment="1">
      <alignment horizontal="right" vertical="center" wrapText="1"/>
    </xf>
    <xf numFmtId="0" fontId="23" fillId="0" borderId="6" xfId="0" applyFont="1" applyBorder="1" applyAlignment="1">
      <alignment horizontal="right" vertical="center" wrapText="1"/>
    </xf>
    <xf numFmtId="0" fontId="23" fillId="0" borderId="6" xfId="0" applyFont="1" applyBorder="1" applyAlignment="1">
      <alignment horizontal="right" wrapText="1"/>
    </xf>
    <xf numFmtId="3" fontId="24" fillId="0" borderId="6" xfId="0" applyNumberFormat="1" applyFont="1" applyBorder="1" applyAlignment="1">
      <alignment horizontal="right" wrapText="1"/>
    </xf>
    <xf numFmtId="3" fontId="16" fillId="0" borderId="7" xfId="0" applyNumberFormat="1" applyFont="1" applyBorder="1" applyAlignment="1">
      <alignment horizontal="right" wrapText="1"/>
    </xf>
    <xf numFmtId="0" fontId="23" fillId="0" borderId="17" xfId="0" applyFont="1" applyBorder="1" applyAlignment="1">
      <alignment horizontal="right" wrapText="1"/>
    </xf>
    <xf numFmtId="3" fontId="18" fillId="0" borderId="17" xfId="0" applyNumberFormat="1" applyFont="1" applyBorder="1" applyAlignment="1">
      <alignment horizontal="right" wrapText="1"/>
    </xf>
    <xf numFmtId="3" fontId="20" fillId="0" borderId="18" xfId="0" applyNumberFormat="1" applyFont="1" applyBorder="1" applyAlignment="1">
      <alignment horizontal="right" wrapText="1"/>
    </xf>
    <xf numFmtId="0" fontId="24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horizontal="right" vertical="center" wrapText="1"/>
    </xf>
    <xf numFmtId="0" fontId="23" fillId="0" borderId="9" xfId="0" applyFont="1" applyBorder="1" applyAlignment="1">
      <alignment horizontal="left" vertical="center" wrapText="1"/>
    </xf>
    <xf numFmtId="0" fontId="0" fillId="0" borderId="10" xfId="0" applyBorder="1" applyAlignment="1">
      <alignment vertical="center" wrapText="1"/>
    </xf>
    <xf numFmtId="0" fontId="23" fillId="0" borderId="10" xfId="0" applyFont="1" applyBorder="1" applyAlignment="1">
      <alignment horizontal="left" vertical="center" wrapText="1"/>
    </xf>
    <xf numFmtId="0" fontId="23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right" vertical="center" wrapText="1"/>
    </xf>
    <xf numFmtId="0" fontId="23" fillId="0" borderId="10" xfId="0" applyFont="1" applyBorder="1" applyAlignment="1">
      <alignment horizontal="right" vertical="center" wrapText="1"/>
    </xf>
    <xf numFmtId="3" fontId="23" fillId="0" borderId="10" xfId="0" applyNumberFormat="1" applyFont="1" applyBorder="1" applyAlignment="1">
      <alignment horizontal="right" vertical="center" wrapText="1"/>
    </xf>
    <xf numFmtId="3" fontId="24" fillId="0" borderId="10" xfId="0" applyNumberFormat="1" applyFont="1" applyBorder="1" applyAlignment="1">
      <alignment horizontal="right" vertical="center" wrapText="1"/>
    </xf>
    <xf numFmtId="3" fontId="24" fillId="0" borderId="22" xfId="0" applyNumberFormat="1" applyFont="1" applyBorder="1" applyAlignment="1">
      <alignment horizontal="right" vertical="center" wrapText="1"/>
    </xf>
    <xf numFmtId="0" fontId="4" fillId="0" borderId="27" xfId="0" applyFont="1" applyBorder="1" applyAlignment="1">
      <alignment horizontal="left" wrapText="1"/>
    </xf>
    <xf numFmtId="0" fontId="4" fillId="0" borderId="28" xfId="0" applyFont="1" applyBorder="1" applyAlignment="1">
      <alignment horizontal="left" wrapText="1"/>
    </xf>
    <xf numFmtId="0" fontId="4" fillId="0" borderId="28" xfId="0" applyFont="1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28" xfId="0" applyBorder="1" applyAlignment="1">
      <alignment horizontal="right" wrapText="1"/>
    </xf>
    <xf numFmtId="0" fontId="23" fillId="0" borderId="16" xfId="0" applyFont="1" applyBorder="1" applyAlignment="1">
      <alignment horizontal="left" vertical="center" wrapText="1"/>
    </xf>
    <xf numFmtId="0" fontId="0" fillId="0" borderId="17" xfId="0" applyBorder="1" applyAlignment="1">
      <alignment vertical="center" wrapText="1"/>
    </xf>
    <xf numFmtId="0" fontId="23" fillId="0" borderId="17" xfId="0" applyFont="1" applyBorder="1" applyAlignment="1">
      <alignment horizontal="left" vertical="center" wrapText="1"/>
    </xf>
    <xf numFmtId="0" fontId="23" fillId="0" borderId="17" xfId="0" applyFont="1" applyBorder="1" applyAlignment="1">
      <alignment horizontal="center" vertical="center" wrapText="1"/>
    </xf>
    <xf numFmtId="3" fontId="24" fillId="0" borderId="18" xfId="0" applyNumberFormat="1" applyFont="1" applyBorder="1" applyAlignment="1">
      <alignment horizontal="right" vertical="center" wrapText="1"/>
    </xf>
    <xf numFmtId="0" fontId="0" fillId="0" borderId="17" xfId="0" applyBorder="1" applyAlignment="1">
      <alignment horizontal="right" vertical="center" wrapText="1"/>
    </xf>
    <xf numFmtId="0" fontId="23" fillId="0" borderId="17" xfId="0" applyFont="1" applyBorder="1" applyAlignment="1">
      <alignment horizontal="right" vertical="center" wrapText="1"/>
    </xf>
    <xf numFmtId="3" fontId="23" fillId="0" borderId="17" xfId="0" applyNumberFormat="1" applyFont="1" applyBorder="1" applyAlignment="1">
      <alignment horizontal="right" vertical="center" wrapText="1"/>
    </xf>
    <xf numFmtId="3" fontId="24" fillId="0" borderId="17" xfId="0" applyNumberFormat="1" applyFont="1" applyBorder="1" applyAlignment="1">
      <alignment horizontal="right" vertical="center" wrapText="1"/>
    </xf>
    <xf numFmtId="0" fontId="9" fillId="0" borderId="0" xfId="0" applyFont="1" applyAlignment="1">
      <alignment wrapText="1"/>
    </xf>
    <xf numFmtId="49" fontId="27" fillId="0" borderId="0" xfId="5" applyNumberFormat="1" applyFont="1"/>
    <xf numFmtId="0" fontId="28" fillId="0" borderId="0" xfId="3" applyFont="1" applyAlignment="1">
      <alignment vertical="top" wrapText="1"/>
    </xf>
    <xf numFmtId="0" fontId="28" fillId="0" borderId="0" xfId="3" applyFont="1" applyAlignment="1">
      <alignment vertical="top"/>
    </xf>
    <xf numFmtId="0" fontId="29" fillId="0" borderId="0" xfId="3" applyFont="1"/>
    <xf numFmtId="0" fontId="5" fillId="0" borderId="0" xfId="6" applyFont="1" applyAlignment="1">
      <alignment horizontal="left" wrapText="1"/>
    </xf>
    <xf numFmtId="0" fontId="30" fillId="0" borderId="0" xfId="6" applyAlignment="1">
      <alignment horizontal="left" wrapText="1"/>
    </xf>
    <xf numFmtId="0" fontId="32" fillId="0" borderId="1" xfId="6" applyFont="1" applyBorder="1" applyAlignment="1">
      <alignment horizontal="left" wrapText="1"/>
    </xf>
    <xf numFmtId="0" fontId="9" fillId="0" borderId="0" xfId="6" applyFont="1" applyAlignment="1">
      <alignment horizontal="left" wrapText="1"/>
    </xf>
    <xf numFmtId="0" fontId="33" fillId="0" borderId="1" xfId="5" applyFont="1" applyBorder="1" applyAlignment="1">
      <alignment vertical="center" wrapText="1"/>
    </xf>
    <xf numFmtId="0" fontId="34" fillId="0" borderId="1" xfId="5" applyFont="1" applyBorder="1" applyAlignment="1">
      <alignment vertical="center" wrapText="1"/>
    </xf>
    <xf numFmtId="0" fontId="33" fillId="0" borderId="1" xfId="5" applyFont="1" applyBorder="1" applyAlignment="1">
      <alignment horizontal="center" vertical="center"/>
    </xf>
    <xf numFmtId="0" fontId="34" fillId="0" borderId="1" xfId="5" applyFont="1" applyBorder="1" applyAlignment="1">
      <alignment horizontal="center" vertical="center"/>
    </xf>
    <xf numFmtId="0" fontId="33" fillId="4" borderId="1" xfId="5" applyFont="1" applyFill="1" applyBorder="1" applyAlignment="1">
      <alignment vertical="center" wrapText="1"/>
    </xf>
    <xf numFmtId="9" fontId="33" fillId="4" borderId="1" xfId="5" applyNumberFormat="1" applyFont="1" applyFill="1" applyBorder="1" applyAlignment="1">
      <alignment vertical="center" wrapText="1"/>
    </xf>
    <xf numFmtId="0" fontId="35" fillId="0" borderId="1" xfId="5" applyFont="1" applyBorder="1" applyAlignment="1">
      <alignment vertical="center"/>
    </xf>
    <xf numFmtId="0" fontId="36" fillId="0" borderId="1" xfId="5" applyFont="1" applyBorder="1" applyAlignment="1">
      <alignment wrapText="1"/>
    </xf>
    <xf numFmtId="0" fontId="36" fillId="0" borderId="1" xfId="5" applyFont="1" applyBorder="1"/>
    <xf numFmtId="0" fontId="32" fillId="0" borderId="0" xfId="6" applyFont="1" applyAlignment="1">
      <alignment horizontal="left" wrapText="1"/>
    </xf>
    <xf numFmtId="0" fontId="33" fillId="0" borderId="1" xfId="5" applyFont="1" applyBorder="1" applyAlignment="1">
      <alignment horizontal="center" vertical="center" wrapText="1"/>
    </xf>
    <xf numFmtId="0" fontId="34" fillId="0" borderId="1" xfId="5" applyFont="1" applyBorder="1" applyAlignment="1">
      <alignment horizontal="center" vertical="center" wrapText="1"/>
    </xf>
    <xf numFmtId="3" fontId="33" fillId="0" borderId="1" xfId="5" applyNumberFormat="1" applyFont="1" applyBorder="1" applyAlignment="1">
      <alignment vertical="center"/>
    </xf>
    <xf numFmtId="0" fontId="33" fillId="0" borderId="1" xfId="5" applyFont="1" applyBorder="1" applyAlignment="1">
      <alignment vertical="center"/>
    </xf>
    <xf numFmtId="10" fontId="7" fillId="0" borderId="1" xfId="6" applyNumberFormat="1" applyFont="1" applyBorder="1" applyAlignment="1">
      <alignment horizontal="center" vertical="center" wrapText="1"/>
    </xf>
    <xf numFmtId="0" fontId="7" fillId="0" borderId="1" xfId="6" applyFont="1" applyBorder="1" applyAlignment="1">
      <alignment horizontal="center" vertical="center" wrapText="1"/>
    </xf>
    <xf numFmtId="0" fontId="37" fillId="0" borderId="1" xfId="5" applyFont="1" applyBorder="1" applyAlignment="1">
      <alignment vertical="top" wrapText="1"/>
    </xf>
    <xf numFmtId="0" fontId="30" fillId="0" borderId="0" xfId="6" applyAlignment="1">
      <alignment horizontal="left"/>
    </xf>
    <xf numFmtId="2" fontId="33" fillId="0" borderId="1" xfId="5" applyNumberFormat="1" applyFont="1" applyBorder="1" applyAlignment="1">
      <alignment vertical="center"/>
    </xf>
    <xf numFmtId="3" fontId="7" fillId="0" borderId="1" xfId="6" applyNumberFormat="1" applyFont="1" applyBorder="1" applyAlignment="1">
      <alignment horizontal="center" vertical="center" wrapText="1"/>
    </xf>
    <xf numFmtId="0" fontId="38" fillId="0" borderId="1" xfId="5" applyFont="1" applyBorder="1" applyAlignment="1">
      <alignment vertical="center"/>
    </xf>
    <xf numFmtId="0" fontId="38" fillId="0" borderId="1" xfId="5" applyFont="1" applyBorder="1" applyAlignment="1">
      <alignment vertical="center" wrapText="1"/>
    </xf>
    <xf numFmtId="0" fontId="38" fillId="0" borderId="1" xfId="5" applyFont="1" applyBorder="1" applyAlignment="1">
      <alignment horizontal="center" vertical="center"/>
    </xf>
    <xf numFmtId="0" fontId="38" fillId="0" borderId="1" xfId="5" applyFont="1" applyBorder="1" applyAlignment="1">
      <alignment horizontal="center" vertical="center" wrapText="1"/>
    </xf>
    <xf numFmtId="0" fontId="31" fillId="0" borderId="0" xfId="6" applyFont="1" applyAlignment="1">
      <alignment horizontal="left" wrapText="1"/>
    </xf>
    <xf numFmtId="0" fontId="33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3" fillId="4" borderId="1" xfId="0" applyFont="1" applyFill="1" applyBorder="1" applyAlignment="1">
      <alignment vertical="center" wrapText="1"/>
    </xf>
    <xf numFmtId="0" fontId="36" fillId="0" borderId="1" xfId="0" applyFont="1" applyBorder="1"/>
    <xf numFmtId="3" fontId="33" fillId="0" borderId="1" xfId="0" applyNumberFormat="1" applyFont="1" applyBorder="1" applyAlignment="1">
      <alignment vertical="center"/>
    </xf>
    <xf numFmtId="0" fontId="33" fillId="0" borderId="1" xfId="0" applyFont="1" applyBorder="1" applyAlignment="1">
      <alignment vertical="center" wrapText="1"/>
    </xf>
    <xf numFmtId="0" fontId="37" fillId="0" borderId="1" xfId="0" applyFont="1" applyBorder="1" applyAlignment="1">
      <alignment vertical="top"/>
    </xf>
    <xf numFmtId="2" fontId="33" fillId="0" borderId="1" xfId="0" applyNumberFormat="1" applyFont="1" applyBorder="1" applyAlignment="1">
      <alignment vertical="center"/>
    </xf>
    <xf numFmtId="0" fontId="34" fillId="0" borderId="1" xfId="0" applyFont="1" applyBorder="1" applyAlignment="1">
      <alignment vertical="center" wrapText="1"/>
    </xf>
    <xf numFmtId="0" fontId="33" fillId="0" borderId="1" xfId="0" applyFont="1" applyBorder="1" applyAlignment="1">
      <alignment vertical="center"/>
    </xf>
    <xf numFmtId="0" fontId="38" fillId="0" borderId="1" xfId="0" applyFont="1" applyBorder="1" applyAlignment="1">
      <alignment vertical="center"/>
    </xf>
    <xf numFmtId="0" fontId="38" fillId="0" borderId="1" xfId="0" applyFont="1" applyBorder="1" applyAlignment="1">
      <alignment horizontal="center" vertical="center"/>
    </xf>
    <xf numFmtId="10" fontId="33" fillId="0" borderId="1" xfId="0" applyNumberFormat="1" applyFont="1" applyBorder="1" applyAlignment="1">
      <alignment vertical="center"/>
    </xf>
    <xf numFmtId="10" fontId="33" fillId="0" borderId="1" xfId="5" applyNumberFormat="1" applyFont="1" applyBorder="1" applyAlignment="1">
      <alignment vertical="center"/>
    </xf>
    <xf numFmtId="2" fontId="7" fillId="0" borderId="1" xfId="6" applyNumberFormat="1" applyFont="1" applyBorder="1" applyAlignment="1">
      <alignment horizontal="center" vertical="center" wrapText="1"/>
    </xf>
    <xf numFmtId="0" fontId="33" fillId="29" borderId="1" xfId="0" applyFont="1" applyFill="1" applyBorder="1" applyAlignment="1">
      <alignment vertical="center" wrapText="1"/>
    </xf>
    <xf numFmtId="3" fontId="33" fillId="0" borderId="1" xfId="0" applyNumberFormat="1" applyFont="1" applyBorder="1" applyAlignment="1">
      <alignment vertical="center" wrapText="1"/>
    </xf>
    <xf numFmtId="0" fontId="38" fillId="0" borderId="1" xfId="0" applyFont="1" applyBorder="1" applyAlignment="1">
      <alignment vertical="center" wrapText="1"/>
    </xf>
    <xf numFmtId="0" fontId="94" fillId="0" borderId="1" xfId="0" applyFont="1" applyBorder="1" applyAlignment="1">
      <alignment horizontal="center" vertical="center"/>
    </xf>
    <xf numFmtId="0" fontId="94" fillId="0" borderId="1" xfId="0" applyFont="1" applyBorder="1" applyAlignment="1">
      <alignment vertical="center" wrapText="1"/>
    </xf>
    <xf numFmtId="0" fontId="94" fillId="0" borderId="1" xfId="0" applyFont="1" applyBorder="1" applyAlignment="1">
      <alignment horizontal="center" vertical="center" wrapText="1"/>
    </xf>
    <xf numFmtId="3" fontId="33" fillId="0" borderId="1" xfId="5" applyNumberFormat="1" applyFont="1" applyBorder="1" applyAlignment="1">
      <alignment vertical="center" wrapText="1"/>
    </xf>
    <xf numFmtId="0" fontId="95" fillId="0" borderId="0" xfId="0" applyFont="1" applyAlignment="1">
      <alignment horizontal="left" wrapText="1"/>
    </xf>
    <xf numFmtId="0" fontId="96" fillId="0" borderId="0" xfId="0" applyFont="1" applyAlignment="1">
      <alignment horizontal="left" wrapText="1"/>
    </xf>
    <xf numFmtId="0" fontId="96" fillId="0" borderId="0" xfId="0" applyFont="1" applyAlignment="1">
      <alignment horizontal="center" wrapText="1"/>
    </xf>
    <xf numFmtId="3" fontId="96" fillId="0" borderId="0" xfId="0" applyNumberFormat="1" applyFont="1" applyAlignment="1">
      <alignment horizontal="center" wrapText="1"/>
    </xf>
    <xf numFmtId="0" fontId="97" fillId="4" borderId="1" xfId="0" applyFont="1" applyFill="1" applyBorder="1" applyAlignment="1">
      <alignment horizontal="center" vertical="center" wrapText="1"/>
    </xf>
    <xf numFmtId="0" fontId="8" fillId="4" borderId="0" xfId="6" applyFont="1" applyFill="1" applyAlignment="1">
      <alignment horizontal="left" wrapText="1"/>
    </xf>
    <xf numFmtId="3" fontId="0" fillId="0" borderId="1" xfId="0" applyNumberFormat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0" fontId="13" fillId="0" borderId="0" xfId="1" applyBorder="1" applyAlignment="1" applyProtection="1">
      <alignment horizontal="center" wrapText="1"/>
    </xf>
    <xf numFmtId="0" fontId="5" fillId="0" borderId="0" xfId="0" applyFont="1" applyAlignment="1">
      <alignment horizontal="left" wrapText="1"/>
    </xf>
    <xf numFmtId="0" fontId="31" fillId="0" borderId="0" xfId="5" applyFont="1" applyAlignment="1">
      <alignment horizontal="left" wrapText="1"/>
    </xf>
    <xf numFmtId="0" fontId="38" fillId="0" borderId="24" xfId="0" applyFont="1" applyBorder="1" applyAlignment="1">
      <alignment vertical="center"/>
    </xf>
    <xf numFmtId="0" fontId="38" fillId="0" borderId="25" xfId="0" applyFont="1" applyBorder="1" applyAlignment="1">
      <alignment vertical="center"/>
    </xf>
    <xf numFmtId="0" fontId="38" fillId="0" borderId="24" xfId="0" applyFont="1" applyBorder="1" applyAlignment="1">
      <alignment vertical="center" wrapText="1"/>
    </xf>
    <xf numFmtId="0" fontId="38" fillId="0" borderId="25" xfId="0" applyFont="1" applyBorder="1" applyAlignment="1">
      <alignment vertical="center" wrapText="1"/>
    </xf>
    <xf numFmtId="0" fontId="94" fillId="0" borderId="24" xfId="0" applyFont="1" applyBorder="1" applyAlignment="1">
      <alignment vertical="center" wrapText="1"/>
    </xf>
    <xf numFmtId="0" fontId="94" fillId="0" borderId="25" xfId="0" applyFont="1" applyBorder="1" applyAlignment="1">
      <alignment vertical="center"/>
    </xf>
    <xf numFmtId="0" fontId="95" fillId="0" borderId="0" xfId="0" applyFont="1" applyAlignment="1">
      <alignment horizontal="left" wrapText="1"/>
    </xf>
    <xf numFmtId="0" fontId="94" fillId="0" borderId="1" xfId="0" applyFont="1" applyBorder="1" applyAlignment="1">
      <alignment horizontal="center" vertical="center"/>
    </xf>
    <xf numFmtId="0" fontId="38" fillId="0" borderId="1" xfId="5" applyFont="1" applyBorder="1" applyAlignment="1">
      <alignment horizontal="center" vertical="center" wrapText="1"/>
    </xf>
    <xf numFmtId="0" fontId="7" fillId="0" borderId="0" xfId="0" applyFont="1" applyAlignment="1">
      <alignment horizontal="right" vertical="top" wrapText="1"/>
    </xf>
    <xf numFmtId="0" fontId="13" fillId="0" borderId="2" xfId="1" applyBorder="1" applyAlignment="1" applyProtection="1">
      <alignment horizontal="center" wrapText="1"/>
    </xf>
    <xf numFmtId="0" fontId="13" fillId="0" borderId="3" xfId="1" applyBorder="1" applyAlignment="1" applyProtection="1">
      <alignment horizontal="center" wrapText="1"/>
    </xf>
    <xf numFmtId="0" fontId="13" fillId="0" borderId="4" xfId="1" applyBorder="1" applyAlignment="1" applyProtection="1">
      <alignment horizontal="center" wrapText="1"/>
    </xf>
    <xf numFmtId="0" fontId="9" fillId="0" borderId="2" xfId="0" applyFont="1" applyBorder="1" applyAlignment="1">
      <alignment horizontal="center" wrapText="1"/>
    </xf>
    <xf numFmtId="0" fontId="9" fillId="0" borderId="3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19" fillId="0" borderId="6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left" wrapText="1"/>
    </xf>
    <xf numFmtId="0" fontId="18" fillId="0" borderId="0" xfId="0" applyFont="1" applyAlignment="1">
      <alignment horizontal="left" wrapText="1"/>
    </xf>
    <xf numFmtId="0" fontId="18" fillId="0" borderId="12" xfId="0" applyFont="1" applyBorder="1" applyAlignment="1">
      <alignment horizontal="left" wrapText="1"/>
    </xf>
    <xf numFmtId="0" fontId="11" fillId="0" borderId="26" xfId="0" applyFont="1" applyBorder="1" applyAlignment="1">
      <alignment horizontal="left" wrapText="1"/>
    </xf>
  </cellXfs>
  <cellStyles count="190">
    <cellStyle name="20% - Accent1 2" xfId="7" xr:uid="{00000000-0005-0000-0000-000000000000}"/>
    <cellStyle name="20% - Accent1 3" xfId="8" xr:uid="{00000000-0005-0000-0000-000001000000}"/>
    <cellStyle name="20% - Accent2 2" xfId="9" xr:uid="{00000000-0005-0000-0000-000002000000}"/>
    <cellStyle name="20% - Accent2 3" xfId="10" xr:uid="{00000000-0005-0000-0000-000003000000}"/>
    <cellStyle name="20% - Accent3 2" xfId="11" xr:uid="{00000000-0005-0000-0000-000004000000}"/>
    <cellStyle name="20% - Accent3 3" xfId="12" xr:uid="{00000000-0005-0000-0000-000005000000}"/>
    <cellStyle name="20% - Accent4 2" xfId="13" xr:uid="{00000000-0005-0000-0000-000006000000}"/>
    <cellStyle name="20% - Accent4 3" xfId="14" xr:uid="{00000000-0005-0000-0000-000007000000}"/>
    <cellStyle name="20% - Accent5 2" xfId="15" xr:uid="{00000000-0005-0000-0000-000008000000}"/>
    <cellStyle name="20% - Accent5 3" xfId="16" xr:uid="{00000000-0005-0000-0000-000009000000}"/>
    <cellStyle name="20% - Accent6 2" xfId="17" xr:uid="{00000000-0005-0000-0000-00000A000000}"/>
    <cellStyle name="20% - Accent6 3" xfId="18" xr:uid="{00000000-0005-0000-0000-00000B000000}"/>
    <cellStyle name="20% - Акцент1" xfId="19" xr:uid="{00000000-0005-0000-0000-00000C000000}"/>
    <cellStyle name="20% - Акцент1 2" xfId="20" xr:uid="{00000000-0005-0000-0000-00000D000000}"/>
    <cellStyle name="20% - Акцент2" xfId="21" xr:uid="{00000000-0005-0000-0000-00000E000000}"/>
    <cellStyle name="20% - Акцент2 2" xfId="22" xr:uid="{00000000-0005-0000-0000-00000F000000}"/>
    <cellStyle name="20% - Акцент3" xfId="23" xr:uid="{00000000-0005-0000-0000-000010000000}"/>
    <cellStyle name="20% - Акцент3 2" xfId="24" xr:uid="{00000000-0005-0000-0000-000011000000}"/>
    <cellStyle name="20% - Акцент4" xfId="25" xr:uid="{00000000-0005-0000-0000-000012000000}"/>
    <cellStyle name="20% - Акцент4 2" xfId="26" xr:uid="{00000000-0005-0000-0000-000013000000}"/>
    <cellStyle name="20% - Акцент5" xfId="27" xr:uid="{00000000-0005-0000-0000-000014000000}"/>
    <cellStyle name="20% - Акцент5 2" xfId="28" xr:uid="{00000000-0005-0000-0000-000015000000}"/>
    <cellStyle name="20% - Акцент6" xfId="29" xr:uid="{00000000-0005-0000-0000-000016000000}"/>
    <cellStyle name="20% - Акцент6 2" xfId="30" xr:uid="{00000000-0005-0000-0000-000017000000}"/>
    <cellStyle name="40% - Accent1 2" xfId="31" xr:uid="{00000000-0005-0000-0000-000018000000}"/>
    <cellStyle name="40% - Accent1 3" xfId="32" xr:uid="{00000000-0005-0000-0000-000019000000}"/>
    <cellStyle name="40% - Accent2 2" xfId="33" xr:uid="{00000000-0005-0000-0000-00001A000000}"/>
    <cellStyle name="40% - Accent2 3" xfId="34" xr:uid="{00000000-0005-0000-0000-00001B000000}"/>
    <cellStyle name="40% - Accent3 2" xfId="35" xr:uid="{00000000-0005-0000-0000-00001C000000}"/>
    <cellStyle name="40% - Accent3 3" xfId="36" xr:uid="{00000000-0005-0000-0000-00001D000000}"/>
    <cellStyle name="40% - Accent4 2" xfId="37" xr:uid="{00000000-0005-0000-0000-00001E000000}"/>
    <cellStyle name="40% - Accent4 3" xfId="38" xr:uid="{00000000-0005-0000-0000-00001F000000}"/>
    <cellStyle name="40% - Accent5 2" xfId="39" xr:uid="{00000000-0005-0000-0000-000020000000}"/>
    <cellStyle name="40% - Accent5 3" xfId="40" xr:uid="{00000000-0005-0000-0000-000021000000}"/>
    <cellStyle name="40% - Accent6 2" xfId="41" xr:uid="{00000000-0005-0000-0000-000022000000}"/>
    <cellStyle name="40% - Accent6 3" xfId="42" xr:uid="{00000000-0005-0000-0000-000023000000}"/>
    <cellStyle name="40% - Акцент1" xfId="43" xr:uid="{00000000-0005-0000-0000-000024000000}"/>
    <cellStyle name="40% - Акцент1 2" xfId="44" xr:uid="{00000000-0005-0000-0000-000025000000}"/>
    <cellStyle name="40% - Акцент2" xfId="45" xr:uid="{00000000-0005-0000-0000-000026000000}"/>
    <cellStyle name="40% - Акцент2 2" xfId="46" xr:uid="{00000000-0005-0000-0000-000027000000}"/>
    <cellStyle name="40% - Акцент3" xfId="47" xr:uid="{00000000-0005-0000-0000-000028000000}"/>
    <cellStyle name="40% - Акцент3 2" xfId="48" xr:uid="{00000000-0005-0000-0000-000029000000}"/>
    <cellStyle name="40% - Акцент4" xfId="49" xr:uid="{00000000-0005-0000-0000-00002A000000}"/>
    <cellStyle name="40% - Акцент4 2" xfId="50" xr:uid="{00000000-0005-0000-0000-00002B000000}"/>
    <cellStyle name="40% - Акцент5" xfId="51" xr:uid="{00000000-0005-0000-0000-00002C000000}"/>
    <cellStyle name="40% - Акцент5 2" xfId="52" xr:uid="{00000000-0005-0000-0000-00002D000000}"/>
    <cellStyle name="40% - Акцент6" xfId="53" xr:uid="{00000000-0005-0000-0000-00002E000000}"/>
    <cellStyle name="40% - Акцент6 2" xfId="54" xr:uid="{00000000-0005-0000-0000-00002F000000}"/>
    <cellStyle name="60% - Accent1 2" xfId="55" xr:uid="{00000000-0005-0000-0000-000030000000}"/>
    <cellStyle name="60% - Accent2 2" xfId="56" xr:uid="{00000000-0005-0000-0000-000031000000}"/>
    <cellStyle name="60% - Accent3 2" xfId="57" xr:uid="{00000000-0005-0000-0000-000032000000}"/>
    <cellStyle name="60% - Accent4 2" xfId="58" xr:uid="{00000000-0005-0000-0000-000033000000}"/>
    <cellStyle name="60% - Accent5 2" xfId="59" xr:uid="{00000000-0005-0000-0000-000034000000}"/>
    <cellStyle name="60% - Accent6 2" xfId="60" xr:uid="{00000000-0005-0000-0000-000035000000}"/>
    <cellStyle name="60% - Акцент1" xfId="61" xr:uid="{00000000-0005-0000-0000-000036000000}"/>
    <cellStyle name="60% - Акцент1 2" xfId="62" xr:uid="{00000000-0005-0000-0000-000037000000}"/>
    <cellStyle name="60% - Акцент2" xfId="63" xr:uid="{00000000-0005-0000-0000-000038000000}"/>
    <cellStyle name="60% - Акцент2 2" xfId="64" xr:uid="{00000000-0005-0000-0000-000039000000}"/>
    <cellStyle name="60% - Акцент3" xfId="65" xr:uid="{00000000-0005-0000-0000-00003A000000}"/>
    <cellStyle name="60% - Акцент3 2" xfId="66" xr:uid="{00000000-0005-0000-0000-00003B000000}"/>
    <cellStyle name="60% - Акцент4" xfId="67" xr:uid="{00000000-0005-0000-0000-00003C000000}"/>
    <cellStyle name="60% - Акцент4 2" xfId="68" xr:uid="{00000000-0005-0000-0000-00003D000000}"/>
    <cellStyle name="60% - Акцент5" xfId="69" xr:uid="{00000000-0005-0000-0000-00003E000000}"/>
    <cellStyle name="60% - Акцент5 2" xfId="70" xr:uid="{00000000-0005-0000-0000-00003F000000}"/>
    <cellStyle name="60% - Акцент6" xfId="71" xr:uid="{00000000-0005-0000-0000-000040000000}"/>
    <cellStyle name="60% - Акцент6 2" xfId="72" xr:uid="{00000000-0005-0000-0000-000041000000}"/>
    <cellStyle name="Accent1 2" xfId="73" xr:uid="{00000000-0005-0000-0000-000042000000}"/>
    <cellStyle name="Accent2 2" xfId="74" xr:uid="{00000000-0005-0000-0000-000043000000}"/>
    <cellStyle name="Accent3 2" xfId="75" xr:uid="{00000000-0005-0000-0000-000044000000}"/>
    <cellStyle name="Accent4 2" xfId="76" xr:uid="{00000000-0005-0000-0000-000045000000}"/>
    <cellStyle name="Accent5 2" xfId="77" xr:uid="{00000000-0005-0000-0000-000046000000}"/>
    <cellStyle name="Accent6 2" xfId="78" xr:uid="{00000000-0005-0000-0000-000047000000}"/>
    <cellStyle name="AFE" xfId="79" xr:uid="{00000000-0005-0000-0000-000048000000}"/>
    <cellStyle name="AFE 2" xfId="80" xr:uid="{00000000-0005-0000-0000-000049000000}"/>
    <cellStyle name="AFE 3" xfId="81" xr:uid="{00000000-0005-0000-0000-00004A000000}"/>
    <cellStyle name="AFE 4" xfId="82" xr:uid="{00000000-0005-0000-0000-00004B000000}"/>
    <cellStyle name="AFE 5" xfId="83" xr:uid="{00000000-0005-0000-0000-00004C000000}"/>
    <cellStyle name="AFE_Book1" xfId="84" xr:uid="{00000000-0005-0000-0000-00004D000000}"/>
    <cellStyle name="Bad 2" xfId="85" xr:uid="{00000000-0005-0000-0000-00004E000000}"/>
    <cellStyle name="Calculation 2" xfId="86" xr:uid="{00000000-0005-0000-0000-00004F000000}"/>
    <cellStyle name="Check Cell 2" xfId="87" xr:uid="{00000000-0005-0000-0000-000050000000}"/>
    <cellStyle name="Comma 2" xfId="88" xr:uid="{00000000-0005-0000-0000-000051000000}"/>
    <cellStyle name="Comma 2 2" xfId="89" xr:uid="{00000000-0005-0000-0000-000052000000}"/>
    <cellStyle name="Comma 2 3" xfId="90" xr:uid="{00000000-0005-0000-0000-000053000000}"/>
    <cellStyle name="Comma 2 4" xfId="91" xr:uid="{00000000-0005-0000-0000-000054000000}"/>
    <cellStyle name="Comma 3" xfId="92" xr:uid="{00000000-0005-0000-0000-000055000000}"/>
    <cellStyle name="Comma 3 2" xfId="93" xr:uid="{00000000-0005-0000-0000-000056000000}"/>
    <cellStyle name="Comma 4" xfId="94" xr:uid="{00000000-0005-0000-0000-000057000000}"/>
    <cellStyle name="Comma 5" xfId="95" xr:uid="{00000000-0005-0000-0000-000058000000}"/>
    <cellStyle name="Date" xfId="96" xr:uid="{00000000-0005-0000-0000-000059000000}"/>
    <cellStyle name="EYHeader1" xfId="100" xr:uid="{00000000-0005-0000-0000-00005D000000}"/>
    <cellStyle name="Euro" xfId="97" xr:uid="{00000000-0005-0000-0000-00005A000000}"/>
    <cellStyle name="Euro 2" xfId="98" xr:uid="{00000000-0005-0000-0000-00005B000000}"/>
    <cellStyle name="Explanatory Text 2" xfId="99" xr:uid="{00000000-0005-0000-0000-00005C000000}"/>
    <cellStyle name="Fixed" xfId="101" xr:uid="{00000000-0005-0000-0000-00005E000000}"/>
    <cellStyle name="Good 2" xfId="102" xr:uid="{00000000-0005-0000-0000-00005F000000}"/>
    <cellStyle name="Heading 1 2" xfId="103" xr:uid="{00000000-0005-0000-0000-000060000000}"/>
    <cellStyle name="Heading 2 2" xfId="104" xr:uid="{00000000-0005-0000-0000-000061000000}"/>
    <cellStyle name="Heading 3 2" xfId="105" xr:uid="{00000000-0005-0000-0000-000062000000}"/>
    <cellStyle name="Heading 4 2" xfId="106" xr:uid="{00000000-0005-0000-0000-000063000000}"/>
    <cellStyle name="Hyperlink" xfId="1" builtinId="8"/>
    <cellStyle name="Input 2" xfId="107" xr:uid="{00000000-0005-0000-0000-000065000000}"/>
    <cellStyle name="Linked Cell 2" xfId="108" xr:uid="{00000000-0005-0000-0000-000066000000}"/>
    <cellStyle name="Neutral 2" xfId="109" xr:uid="{00000000-0005-0000-0000-000067000000}"/>
    <cellStyle name="Normal" xfId="0" builtinId="0"/>
    <cellStyle name="Normal 2" xfId="5" xr:uid="{00000000-0005-0000-0000-000069000000}"/>
    <cellStyle name="Normal 2 2" xfId="110" xr:uid="{00000000-0005-0000-0000-00006A000000}"/>
    <cellStyle name="Normal 2 2 2" xfId="111" xr:uid="{00000000-0005-0000-0000-00006B000000}"/>
    <cellStyle name="Normal 2 3" xfId="112" xr:uid="{00000000-0005-0000-0000-00006C000000}"/>
    <cellStyle name="Normal 2 4" xfId="189" xr:uid="{00000000-0005-0000-0000-00006D000000}"/>
    <cellStyle name="Normal 2_ATD_2012_1Q._2" xfId="113" xr:uid="{00000000-0005-0000-0000-00006E000000}"/>
    <cellStyle name="Normal 3" xfId="114" xr:uid="{00000000-0005-0000-0000-00006F000000}"/>
    <cellStyle name="Normal 3 2" xfId="115" xr:uid="{00000000-0005-0000-0000-000070000000}"/>
    <cellStyle name="Normal 3 3" xfId="116" xr:uid="{00000000-0005-0000-0000-000071000000}"/>
    <cellStyle name="Normal 3_ATD_2012_1Q._2" xfId="117" xr:uid="{00000000-0005-0000-0000-000072000000}"/>
    <cellStyle name="Normal 4" xfId="118" xr:uid="{00000000-0005-0000-0000-000073000000}"/>
    <cellStyle name="Normal 5" xfId="119" xr:uid="{00000000-0005-0000-0000-000074000000}"/>
    <cellStyle name="Normal 5 2" xfId="120" xr:uid="{00000000-0005-0000-0000-000075000000}"/>
    <cellStyle name="Normal 5_grafiki" xfId="121" xr:uid="{00000000-0005-0000-0000-000076000000}"/>
    <cellStyle name="Normal 6" xfId="122" xr:uid="{00000000-0005-0000-0000-000077000000}"/>
    <cellStyle name="Normal 7" xfId="123" xr:uid="{00000000-0005-0000-0000-000078000000}"/>
    <cellStyle name="Normal_Copy of veidlapas_gp_bilance_pelna&amp;zaudejumu_apr" xfId="3" xr:uid="{00000000-0005-0000-0000-000079000000}"/>
    <cellStyle name="Normal_Copy of veidlapas_gp_bilance_pelna&amp;zaudejumu_apr 2" xfId="4" xr:uid="{00000000-0005-0000-0000-00007A000000}"/>
    <cellStyle name="Normal_Pielikumi_1.septembris" xfId="6" xr:uid="{00000000-0005-0000-0000-00007B000000}"/>
    <cellStyle name="Note 2" xfId="124" xr:uid="{00000000-0005-0000-0000-00007C000000}"/>
    <cellStyle name="Note 2 2" xfId="125" xr:uid="{00000000-0005-0000-0000-00007D000000}"/>
    <cellStyle name="Note 3" xfId="126" xr:uid="{00000000-0005-0000-0000-00007E000000}"/>
    <cellStyle name="Output 2" xfId="127" xr:uid="{00000000-0005-0000-0000-00007F000000}"/>
    <cellStyle name="Parastais_b-nekustip" xfId="128" xr:uid="{00000000-0005-0000-0000-000080000000}"/>
    <cellStyle name="Percent" xfId="2" builtinId="5"/>
    <cellStyle name="Percent 2" xfId="129" xr:uid="{00000000-0005-0000-0000-000082000000}"/>
    <cellStyle name="Percent 3" xfId="130" xr:uid="{00000000-0005-0000-0000-000083000000}"/>
    <cellStyle name="Percent 3 2" xfId="131" xr:uid="{00000000-0005-0000-0000-000084000000}"/>
    <cellStyle name="Percent 3 3" xfId="132" xr:uid="{00000000-0005-0000-0000-000085000000}"/>
    <cellStyle name="Percent 3 4" xfId="133" xr:uid="{00000000-0005-0000-0000-000086000000}"/>
    <cellStyle name="Percent 4" xfId="134" xr:uid="{00000000-0005-0000-0000-000087000000}"/>
    <cellStyle name="Percent 4 2" xfId="135" xr:uid="{00000000-0005-0000-0000-000088000000}"/>
    <cellStyle name="Style 1" xfId="136" xr:uid="{00000000-0005-0000-0000-000089000000}"/>
    <cellStyle name="Text" xfId="137" xr:uid="{00000000-0005-0000-0000-00008A000000}"/>
    <cellStyle name="Title 2" xfId="138" xr:uid="{00000000-0005-0000-0000-00008B000000}"/>
    <cellStyle name="Total 2" xfId="139" xr:uid="{00000000-0005-0000-0000-00008C000000}"/>
    <cellStyle name="Warning Text 2" xfId="140" xr:uid="{00000000-0005-0000-0000-00008D000000}"/>
    <cellStyle name="Акцент1" xfId="141" xr:uid="{00000000-0005-0000-0000-00008E000000}"/>
    <cellStyle name="Акцент1 2" xfId="142" xr:uid="{00000000-0005-0000-0000-00008F000000}"/>
    <cellStyle name="Акцент2" xfId="143" xr:uid="{00000000-0005-0000-0000-000090000000}"/>
    <cellStyle name="Акцент2 2" xfId="144" xr:uid="{00000000-0005-0000-0000-000091000000}"/>
    <cellStyle name="Акцент3" xfId="145" xr:uid="{00000000-0005-0000-0000-000092000000}"/>
    <cellStyle name="Акцент3 2" xfId="146" xr:uid="{00000000-0005-0000-0000-000093000000}"/>
    <cellStyle name="Акцент4" xfId="147" xr:uid="{00000000-0005-0000-0000-000094000000}"/>
    <cellStyle name="Акцент4 2" xfId="148" xr:uid="{00000000-0005-0000-0000-000095000000}"/>
    <cellStyle name="Акцент5" xfId="149" xr:uid="{00000000-0005-0000-0000-000096000000}"/>
    <cellStyle name="Акцент5 2" xfId="150" xr:uid="{00000000-0005-0000-0000-000097000000}"/>
    <cellStyle name="Акцент6" xfId="151" xr:uid="{00000000-0005-0000-0000-000098000000}"/>
    <cellStyle name="Акцент6 2" xfId="152" xr:uid="{00000000-0005-0000-0000-000099000000}"/>
    <cellStyle name="Ввод " xfId="153" xr:uid="{00000000-0005-0000-0000-00009A000000}"/>
    <cellStyle name="Ввод  2" xfId="154" xr:uid="{00000000-0005-0000-0000-00009B000000}"/>
    <cellStyle name="Вывод" xfId="155" xr:uid="{00000000-0005-0000-0000-00009C000000}"/>
    <cellStyle name="Вывод 2" xfId="156" xr:uid="{00000000-0005-0000-0000-00009D000000}"/>
    <cellStyle name="Вычисление" xfId="157" xr:uid="{00000000-0005-0000-0000-00009E000000}"/>
    <cellStyle name="Вычисление 2" xfId="158" xr:uid="{00000000-0005-0000-0000-00009F000000}"/>
    <cellStyle name="Заголовок 1" xfId="159" xr:uid="{00000000-0005-0000-0000-0000A0000000}"/>
    <cellStyle name="Заголовок 1 2" xfId="160" xr:uid="{00000000-0005-0000-0000-0000A1000000}"/>
    <cellStyle name="Заголовок 2" xfId="161" xr:uid="{00000000-0005-0000-0000-0000A2000000}"/>
    <cellStyle name="Заголовок 2 2" xfId="162" xr:uid="{00000000-0005-0000-0000-0000A3000000}"/>
    <cellStyle name="Заголовок 3" xfId="163" xr:uid="{00000000-0005-0000-0000-0000A4000000}"/>
    <cellStyle name="Заголовок 3 2" xfId="164" xr:uid="{00000000-0005-0000-0000-0000A5000000}"/>
    <cellStyle name="Заголовок 4" xfId="165" xr:uid="{00000000-0005-0000-0000-0000A6000000}"/>
    <cellStyle name="Заголовок 4 2" xfId="166" xr:uid="{00000000-0005-0000-0000-0000A7000000}"/>
    <cellStyle name="Итог" xfId="167" xr:uid="{00000000-0005-0000-0000-0000A8000000}"/>
    <cellStyle name="Итог 2" xfId="168" xr:uid="{00000000-0005-0000-0000-0000A9000000}"/>
    <cellStyle name="Контрольная ячейка" xfId="169" xr:uid="{00000000-0005-0000-0000-0000AA000000}"/>
    <cellStyle name="Контрольная ячейка 2" xfId="170" xr:uid="{00000000-0005-0000-0000-0000AB000000}"/>
    <cellStyle name="Название" xfId="171" xr:uid="{00000000-0005-0000-0000-0000AC000000}"/>
    <cellStyle name="Название 2" xfId="172" xr:uid="{00000000-0005-0000-0000-0000AD000000}"/>
    <cellStyle name="Нейтральный" xfId="173" xr:uid="{00000000-0005-0000-0000-0000AE000000}"/>
    <cellStyle name="Нейтральный 2" xfId="174" xr:uid="{00000000-0005-0000-0000-0000AF000000}"/>
    <cellStyle name="Плохой" xfId="175" xr:uid="{00000000-0005-0000-0000-0000B0000000}"/>
    <cellStyle name="Плохой 2" xfId="176" xr:uid="{00000000-0005-0000-0000-0000B1000000}"/>
    <cellStyle name="Пояснение" xfId="177" xr:uid="{00000000-0005-0000-0000-0000B2000000}"/>
    <cellStyle name="Пояснение 2" xfId="178" xr:uid="{00000000-0005-0000-0000-0000B3000000}"/>
    <cellStyle name="Примечание" xfId="179" xr:uid="{00000000-0005-0000-0000-0000B4000000}"/>
    <cellStyle name="Примечание 2" xfId="180" xr:uid="{00000000-0005-0000-0000-0000B5000000}"/>
    <cellStyle name="Примечание 3" xfId="181" xr:uid="{00000000-0005-0000-0000-0000B6000000}"/>
    <cellStyle name="Примечание_2011_12_22_inv_budz_2012_v3" xfId="182" xr:uid="{00000000-0005-0000-0000-0000B7000000}"/>
    <cellStyle name="Связанная ячейка" xfId="183" xr:uid="{00000000-0005-0000-0000-0000B8000000}"/>
    <cellStyle name="Связанная ячейка 2" xfId="184" xr:uid="{00000000-0005-0000-0000-0000B9000000}"/>
    <cellStyle name="Текст предупреждения" xfId="185" xr:uid="{00000000-0005-0000-0000-0000BA000000}"/>
    <cellStyle name="Текст предупреждения 2" xfId="186" xr:uid="{00000000-0005-0000-0000-0000BB000000}"/>
    <cellStyle name="Хороший" xfId="187" xr:uid="{00000000-0005-0000-0000-0000BC000000}"/>
    <cellStyle name="Хороший 2" xfId="188" xr:uid="{00000000-0005-0000-0000-0000BD000000}"/>
  </cellStyles>
  <dxfs count="0"/>
  <tableStyles count="0" defaultTableStyle="TableStyleMedium9" defaultPivotStyle="PivotStyleLight16"/>
  <colors>
    <mruColors>
      <color rgb="FFD2EC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agita.fridrihsone@csdd.gov.lv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kaspars.aksenoks@csdd.gov.lv" TargetMode="External"/><Relationship Id="rId1" Type="http://schemas.openxmlformats.org/officeDocument/2006/relationships/hyperlink" Target="mailto:agita.fridrihsone@csdd.gov.lv" TargetMode="External"/><Relationship Id="rId4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normunds.ruda@csdd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4"/>
  <sheetViews>
    <sheetView zoomScaleNormal="100" workbookViewId="0">
      <selection activeCell="C4" sqref="C4:C14"/>
    </sheetView>
  </sheetViews>
  <sheetFormatPr defaultColWidth="22.42578125" defaultRowHeight="15"/>
  <cols>
    <col min="1" max="1" width="4.42578125" style="1" customWidth="1"/>
    <col min="2" max="2" width="41.7109375" style="1" customWidth="1"/>
    <col min="3" max="3" width="36.42578125" style="1" customWidth="1"/>
    <col min="4" max="16384" width="22.42578125" style="1"/>
  </cols>
  <sheetData>
    <row r="1" spans="1:3" ht="17.25" customHeight="1">
      <c r="C1" s="10" t="s">
        <v>66</v>
      </c>
    </row>
    <row r="2" spans="1:3" s="3" customFormat="1" ht="37.5" customHeight="1">
      <c r="A2" s="3" t="s">
        <v>3</v>
      </c>
      <c r="B2" s="185" t="s">
        <v>1</v>
      </c>
      <c r="C2" s="185"/>
    </row>
    <row r="4" spans="1:3">
      <c r="A4" s="70" t="s">
        <v>0</v>
      </c>
      <c r="B4" s="70"/>
      <c r="C4" s="9"/>
    </row>
    <row r="5" spans="1:3">
      <c r="A5" s="70" t="s">
        <v>3</v>
      </c>
      <c r="B5" s="71" t="s">
        <v>2</v>
      </c>
      <c r="C5" s="9" t="s">
        <v>105</v>
      </c>
    </row>
    <row r="6" spans="1:3">
      <c r="A6" s="70" t="s">
        <v>4</v>
      </c>
      <c r="B6" s="71" t="s">
        <v>18</v>
      </c>
      <c r="C6" s="9" t="s">
        <v>106</v>
      </c>
    </row>
    <row r="7" spans="1:3" ht="75">
      <c r="A7" s="70" t="s">
        <v>82</v>
      </c>
      <c r="B7" s="71" t="s">
        <v>85</v>
      </c>
      <c r="C7" s="9" t="s">
        <v>276</v>
      </c>
    </row>
    <row r="8" spans="1:3">
      <c r="A8" s="70" t="s">
        <v>23</v>
      </c>
      <c r="B8" s="71" t="s">
        <v>19</v>
      </c>
      <c r="C8" s="9" t="s">
        <v>277</v>
      </c>
    </row>
    <row r="9" spans="1:3">
      <c r="A9" s="70" t="s">
        <v>24</v>
      </c>
      <c r="B9" s="71" t="s">
        <v>20</v>
      </c>
      <c r="C9" s="9" t="s">
        <v>107</v>
      </c>
    </row>
    <row r="10" spans="1:3" ht="30">
      <c r="A10" s="70" t="s">
        <v>51</v>
      </c>
      <c r="B10" s="71" t="s">
        <v>274</v>
      </c>
      <c r="C10" s="182">
        <v>23117317</v>
      </c>
    </row>
    <row r="11" spans="1:3">
      <c r="A11" s="70" t="s">
        <v>65</v>
      </c>
      <c r="B11" s="71" t="s">
        <v>275</v>
      </c>
      <c r="C11" s="182">
        <v>23117317</v>
      </c>
    </row>
    <row r="12" spans="1:3">
      <c r="A12" s="70" t="s">
        <v>83</v>
      </c>
      <c r="B12" s="71" t="s">
        <v>21</v>
      </c>
      <c r="C12" s="21">
        <v>1</v>
      </c>
    </row>
    <row r="13" spans="1:3">
      <c r="A13" s="70" t="s">
        <v>84</v>
      </c>
      <c r="B13" s="71" t="s">
        <v>86</v>
      </c>
      <c r="C13" s="9">
        <v>0</v>
      </c>
    </row>
    <row r="14" spans="1:3" ht="15" customHeight="1">
      <c r="A14" s="70">
        <v>10</v>
      </c>
      <c r="B14" s="71" t="s">
        <v>81</v>
      </c>
      <c r="C14" s="9" t="s">
        <v>278</v>
      </c>
    </row>
  </sheetData>
  <mergeCells count="1">
    <mergeCell ref="B2:C2"/>
  </mergeCells>
  <phoneticPr fontId="0" type="noConversion"/>
  <pageMargins left="0.70866141732283472" right="0.70866141732283472" top="0.74803149606299213" bottom="0.74803149606299213" header="0.31496062992125984" footer="0.31496062992125984"/>
  <pageSetup orientation="portrait" r:id="rId1"/>
  <headerFooter>
    <oddHeader>&amp;CIEROBEŽOTA PIEEJAMĪBA&amp;G</oddHeader>
    <oddFooter>&amp;CIEROBEŽOTA PIEEJAMĪBA</oddFooter>
  </headerFooter>
  <ignoredErrors>
    <ignoredError sqref="A2:A14" numberStoredAsText="1"/>
  </ignoredError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84"/>
  <sheetViews>
    <sheetView view="pageBreakPreview" topLeftCell="A4" zoomScaleNormal="100" zoomScaleSheetLayoutView="100" workbookViewId="0">
      <pane xSplit="1" ySplit="5" topLeftCell="B33" activePane="bottomRight" state="frozen"/>
      <selection activeCell="C15" sqref="C15"/>
      <selection pane="topRight" activeCell="C15" sqref="C15"/>
      <selection pane="bottomLeft" activeCell="C15" sqref="C15"/>
      <selection pane="bottomRight" activeCell="C15" sqref="C15"/>
    </sheetView>
  </sheetViews>
  <sheetFormatPr defaultColWidth="9.140625" defaultRowHeight="15"/>
  <cols>
    <col min="1" max="1" width="5.42578125" style="126" customWidth="1"/>
    <col min="2" max="2" width="48.28515625" style="126" customWidth="1"/>
    <col min="3" max="3" width="11.85546875" style="126" customWidth="1"/>
    <col min="4" max="4" width="12.42578125" style="126" customWidth="1"/>
    <col min="5" max="5" width="11.85546875" style="126" customWidth="1"/>
    <col min="6" max="6" width="9.140625" style="126"/>
    <col min="7" max="7" width="9.7109375" style="126" bestFit="1" customWidth="1"/>
    <col min="8" max="8" width="10.5703125" style="126" customWidth="1"/>
    <col min="9" max="9" width="12.28515625" style="126" customWidth="1"/>
    <col min="10" max="16384" width="9.140625" style="126"/>
  </cols>
  <sheetData>
    <row r="1" spans="1:7" s="124" customFormat="1" ht="15.75">
      <c r="A1" s="121" t="s">
        <v>115</v>
      </c>
      <c r="B1" s="122"/>
      <c r="C1" s="123"/>
      <c r="D1" s="123"/>
      <c r="E1" s="123"/>
      <c r="F1" s="123"/>
      <c r="G1" s="123"/>
    </row>
    <row r="2" spans="1:7" s="124" customFormat="1" ht="15.75">
      <c r="A2" s="121" t="s">
        <v>209</v>
      </c>
      <c r="B2" s="122"/>
      <c r="C2" s="123"/>
      <c r="D2" s="123"/>
      <c r="E2" s="123"/>
      <c r="F2" s="123"/>
      <c r="G2" s="123"/>
    </row>
    <row r="3" spans="1:7" ht="56.25" customHeight="1">
      <c r="A3" s="125"/>
      <c r="B3" s="186" t="s">
        <v>210</v>
      </c>
      <c r="C3" s="186"/>
      <c r="D3" s="186"/>
      <c r="E3" s="186"/>
    </row>
    <row r="4" spans="1:7" s="177" customFormat="1" ht="46.5" customHeight="1">
      <c r="A4" s="176" t="s">
        <v>272</v>
      </c>
      <c r="B4" s="193" t="s">
        <v>273</v>
      </c>
      <c r="C4" s="193"/>
      <c r="D4" s="193"/>
    </row>
    <row r="5" spans="1:7" s="177" customFormat="1" ht="12.75">
      <c r="C5" s="178"/>
      <c r="D5" s="179"/>
    </row>
    <row r="6" spans="1:7" ht="47.65" customHeight="1">
      <c r="A6" s="69" t="s">
        <v>0</v>
      </c>
      <c r="B6" s="69" t="s">
        <v>27</v>
      </c>
      <c r="C6" s="69" t="s">
        <v>263</v>
      </c>
      <c r="D6" s="69" t="s">
        <v>264</v>
      </c>
      <c r="E6" s="69" t="s">
        <v>265</v>
      </c>
    </row>
    <row r="7" spans="1:7" s="181" customFormat="1" ht="15" customHeight="1">
      <c r="A7" s="180">
        <v>1</v>
      </c>
      <c r="B7" s="180">
        <v>2</v>
      </c>
      <c r="C7" s="180">
        <v>3</v>
      </c>
      <c r="D7" s="180">
        <v>4</v>
      </c>
      <c r="E7" s="180">
        <v>5</v>
      </c>
    </row>
    <row r="8" spans="1:7" s="128" customFormat="1" ht="12.75">
      <c r="A8" s="127" t="s">
        <v>3</v>
      </c>
      <c r="B8" s="127" t="s">
        <v>211</v>
      </c>
      <c r="C8" s="127"/>
      <c r="D8" s="127"/>
      <c r="E8" s="127"/>
    </row>
    <row r="9" spans="1:7" s="128" customFormat="1" ht="12.75">
      <c r="A9" s="129" t="s">
        <v>212</v>
      </c>
      <c r="B9" s="130" t="s">
        <v>213</v>
      </c>
      <c r="C9" s="154"/>
      <c r="D9" s="131"/>
      <c r="E9" s="141"/>
    </row>
    <row r="10" spans="1:7" s="128" customFormat="1" ht="12.75">
      <c r="A10" s="129"/>
      <c r="B10" s="129" t="s">
        <v>214</v>
      </c>
      <c r="C10" s="154"/>
      <c r="D10" s="131"/>
      <c r="E10" s="141"/>
    </row>
    <row r="11" spans="1:7" s="128" customFormat="1" ht="12.75">
      <c r="A11" s="129"/>
      <c r="B11" s="130" t="s">
        <v>215</v>
      </c>
      <c r="C11" s="155"/>
      <c r="D11" s="132"/>
      <c r="E11" s="141"/>
    </row>
    <row r="12" spans="1:7" s="128" customFormat="1" ht="38.25">
      <c r="A12" s="129"/>
      <c r="B12" s="133" t="s">
        <v>216</v>
      </c>
      <c r="C12" s="156" t="s">
        <v>270</v>
      </c>
      <c r="D12" s="134" t="s">
        <v>271</v>
      </c>
      <c r="E12" s="175" t="s">
        <v>270</v>
      </c>
    </row>
    <row r="13" spans="1:7" s="128" customFormat="1" ht="12.75">
      <c r="A13" s="135"/>
      <c r="B13" s="136"/>
      <c r="C13" s="157"/>
      <c r="D13" s="137"/>
      <c r="E13" s="141"/>
    </row>
    <row r="14" spans="1:7" s="138" customFormat="1" ht="12.75">
      <c r="A14" s="129" t="s">
        <v>212</v>
      </c>
      <c r="B14" s="130" t="s">
        <v>217</v>
      </c>
      <c r="C14" s="154"/>
      <c r="D14" s="131"/>
      <c r="E14" s="141"/>
    </row>
    <row r="15" spans="1:7" s="128" customFormat="1" ht="25.5">
      <c r="A15" s="139"/>
      <c r="B15" s="129" t="s">
        <v>218</v>
      </c>
      <c r="C15" s="154"/>
      <c r="D15" s="131"/>
      <c r="E15" s="141"/>
    </row>
    <row r="16" spans="1:7" s="128" customFormat="1" ht="12.75">
      <c r="A16" s="139"/>
      <c r="B16" s="140" t="s">
        <v>219</v>
      </c>
      <c r="C16" s="154"/>
      <c r="D16" s="131"/>
      <c r="E16" s="141"/>
    </row>
    <row r="17" spans="1:14" s="128" customFormat="1" ht="12.75">
      <c r="A17" s="129" t="s">
        <v>5</v>
      </c>
      <c r="B17" s="129" t="s">
        <v>220</v>
      </c>
      <c r="C17" s="158">
        <v>76225</v>
      </c>
      <c r="D17" s="141">
        <v>106560</v>
      </c>
      <c r="E17" s="141">
        <v>138770</v>
      </c>
    </row>
    <row r="18" spans="1:14" s="128" customFormat="1" ht="12.75">
      <c r="A18" s="129" t="s">
        <v>6</v>
      </c>
      <c r="B18" s="129" t="s">
        <v>221</v>
      </c>
      <c r="C18" s="158">
        <v>46685</v>
      </c>
      <c r="D18" s="141">
        <v>49312</v>
      </c>
      <c r="E18" s="141">
        <v>46240</v>
      </c>
    </row>
    <row r="19" spans="1:14" s="128" customFormat="1" ht="12.75">
      <c r="A19" s="142" t="s">
        <v>100</v>
      </c>
      <c r="B19" s="129" t="s">
        <v>222</v>
      </c>
      <c r="C19" s="158">
        <v>68808</v>
      </c>
      <c r="D19" s="141">
        <v>68192</v>
      </c>
      <c r="E19" s="141">
        <v>68411</v>
      </c>
    </row>
    <row r="20" spans="1:14" s="128" customFormat="1" ht="25.5">
      <c r="A20" s="142" t="s">
        <v>101</v>
      </c>
      <c r="B20" s="129" t="s">
        <v>223</v>
      </c>
      <c r="C20" s="158">
        <v>302650</v>
      </c>
      <c r="D20" s="141">
        <v>306938</v>
      </c>
      <c r="E20" s="141">
        <v>317444</v>
      </c>
    </row>
    <row r="21" spans="1:14" s="128" customFormat="1" ht="12.75">
      <c r="A21" s="142" t="s">
        <v>163</v>
      </c>
      <c r="B21" s="129" t="s">
        <v>224</v>
      </c>
      <c r="C21" s="158">
        <v>75000</v>
      </c>
      <c r="D21" s="141">
        <v>73468</v>
      </c>
      <c r="E21" s="141">
        <v>78000</v>
      </c>
    </row>
    <row r="22" spans="1:14">
      <c r="A22" s="142" t="s">
        <v>225</v>
      </c>
      <c r="B22" s="129" t="s">
        <v>226</v>
      </c>
      <c r="C22" s="158">
        <v>211100</v>
      </c>
      <c r="D22" s="141">
        <v>216972</v>
      </c>
      <c r="E22" s="141">
        <v>218900</v>
      </c>
    </row>
    <row r="23" spans="1:14">
      <c r="A23" s="142" t="s">
        <v>166</v>
      </c>
      <c r="B23" s="129" t="s">
        <v>227</v>
      </c>
      <c r="C23" s="158">
        <v>92000</v>
      </c>
      <c r="D23" s="141">
        <v>94524</v>
      </c>
      <c r="E23" s="141">
        <v>97000</v>
      </c>
    </row>
    <row r="24" spans="1:14">
      <c r="A24" s="142" t="s">
        <v>167</v>
      </c>
      <c r="B24" s="129" t="s">
        <v>228</v>
      </c>
      <c r="C24" s="158">
        <v>26000</v>
      </c>
      <c r="D24" s="141">
        <v>20344</v>
      </c>
      <c r="E24" s="141">
        <v>22000</v>
      </c>
    </row>
    <row r="25" spans="1:14">
      <c r="A25" s="142" t="s">
        <v>169</v>
      </c>
      <c r="B25" s="129" t="s">
        <v>229</v>
      </c>
      <c r="C25" s="158">
        <v>7000</v>
      </c>
      <c r="D25" s="141">
        <v>7023</v>
      </c>
      <c r="E25" s="141">
        <v>7000</v>
      </c>
    </row>
    <row r="26" spans="1:14" ht="25.5">
      <c r="A26" s="142" t="s">
        <v>108</v>
      </c>
      <c r="B26" s="129" t="s">
        <v>230</v>
      </c>
      <c r="C26" s="158">
        <v>669645</v>
      </c>
      <c r="D26" s="141">
        <v>685607</v>
      </c>
      <c r="E26" s="141">
        <v>709091</v>
      </c>
    </row>
    <row r="27" spans="1:14" ht="25.5">
      <c r="A27" s="142" t="s">
        <v>171</v>
      </c>
      <c r="B27" s="129" t="s">
        <v>231</v>
      </c>
      <c r="C27" s="158">
        <v>263263</v>
      </c>
      <c r="D27" s="141">
        <v>269539</v>
      </c>
      <c r="E27" s="141">
        <v>262942</v>
      </c>
    </row>
    <row r="28" spans="1:14">
      <c r="A28" s="129" t="s">
        <v>172</v>
      </c>
      <c r="B28" s="129" t="s">
        <v>232</v>
      </c>
      <c r="C28" s="158">
        <v>100</v>
      </c>
      <c r="D28" s="141">
        <v>114</v>
      </c>
      <c r="E28" s="158">
        <v>110</v>
      </c>
    </row>
    <row r="29" spans="1:14">
      <c r="A29" s="129">
        <v>2</v>
      </c>
      <c r="B29" s="130" t="s">
        <v>217</v>
      </c>
      <c r="C29" s="159"/>
      <c r="D29" s="129"/>
      <c r="E29" s="141"/>
    </row>
    <row r="30" spans="1:14" ht="25.5">
      <c r="A30" s="145"/>
      <c r="B30" s="129" t="s">
        <v>233</v>
      </c>
      <c r="C30" s="160"/>
      <c r="D30" s="142"/>
      <c r="E30" s="141"/>
    </row>
    <row r="31" spans="1:14">
      <c r="A31" s="129"/>
      <c r="B31" s="129" t="s">
        <v>219</v>
      </c>
      <c r="C31" s="160"/>
      <c r="D31" s="142"/>
      <c r="E31" s="141"/>
      <c r="G31" s="146"/>
      <c r="H31" s="146"/>
      <c r="I31" s="146"/>
      <c r="J31" s="146"/>
      <c r="K31" s="146"/>
      <c r="L31" s="146"/>
      <c r="M31" s="146"/>
      <c r="N31" s="146"/>
    </row>
    <row r="32" spans="1:14">
      <c r="A32" s="129" t="s">
        <v>7</v>
      </c>
      <c r="B32" s="129" t="s">
        <v>234</v>
      </c>
      <c r="C32" s="158">
        <v>23762400</v>
      </c>
      <c r="D32" s="141">
        <v>24139100</v>
      </c>
      <c r="E32" s="141">
        <v>25490600</v>
      </c>
      <c r="G32" s="146"/>
      <c r="H32" s="146"/>
      <c r="I32" s="146"/>
      <c r="J32" s="146"/>
      <c r="K32" s="146"/>
      <c r="L32" s="146"/>
      <c r="M32" s="146"/>
      <c r="N32" s="146"/>
    </row>
    <row r="33" spans="1:14">
      <c r="A33" s="129" t="s">
        <v>8</v>
      </c>
      <c r="B33" s="129" t="s">
        <v>235</v>
      </c>
      <c r="C33" s="166">
        <v>5.0900000000000001E-2</v>
      </c>
      <c r="D33" s="167">
        <v>5.6099999999999997E-2</v>
      </c>
      <c r="E33" s="143">
        <v>3.5099999999999999E-2</v>
      </c>
      <c r="G33" s="146"/>
      <c r="H33" s="146"/>
      <c r="I33" s="146"/>
      <c r="J33" s="146"/>
      <c r="K33" s="146"/>
      <c r="L33" s="146"/>
      <c r="M33" s="146"/>
      <c r="N33" s="146"/>
    </row>
    <row r="34" spans="1:14" ht="25.5">
      <c r="A34" s="129" t="s">
        <v>29</v>
      </c>
      <c r="B34" s="129" t="s">
        <v>236</v>
      </c>
      <c r="C34" s="166">
        <v>6.2799999999999995E-2</v>
      </c>
      <c r="D34" s="167">
        <v>7.1800000000000003E-2</v>
      </c>
      <c r="E34" s="143">
        <v>4.5400000000000003E-2</v>
      </c>
      <c r="G34" s="146"/>
      <c r="H34" s="146"/>
      <c r="I34" s="146"/>
      <c r="J34" s="146"/>
      <c r="K34" s="146"/>
      <c r="L34" s="146"/>
      <c r="M34" s="146"/>
      <c r="N34" s="146"/>
    </row>
    <row r="35" spans="1:14">
      <c r="A35" s="129" t="s">
        <v>30</v>
      </c>
      <c r="B35" s="129" t="s">
        <v>237</v>
      </c>
      <c r="C35" s="166">
        <v>6.1899999999999997E-2</v>
      </c>
      <c r="D35" s="167">
        <v>6.88E-2</v>
      </c>
      <c r="E35" s="143">
        <v>4.6199999999999998E-2</v>
      </c>
      <c r="G35" s="146"/>
      <c r="H35" s="146"/>
      <c r="I35" s="146"/>
      <c r="J35" s="146"/>
      <c r="K35" s="146"/>
      <c r="L35" s="146"/>
      <c r="M35" s="146"/>
      <c r="N35" s="146"/>
    </row>
    <row r="36" spans="1:14" ht="25.5">
      <c r="A36" s="129" t="s">
        <v>90</v>
      </c>
      <c r="B36" s="129" t="s">
        <v>238</v>
      </c>
      <c r="C36" s="161">
        <v>1.8</v>
      </c>
      <c r="D36" s="147">
        <v>1.97</v>
      </c>
      <c r="E36" s="144">
        <v>0.96</v>
      </c>
      <c r="G36" s="146"/>
      <c r="H36" s="146"/>
      <c r="I36" s="146"/>
      <c r="J36" s="146"/>
      <c r="K36" s="146"/>
      <c r="L36" s="146"/>
      <c r="M36" s="146"/>
      <c r="N36" s="146"/>
    </row>
    <row r="37" spans="1:14" ht="25.5">
      <c r="A37" s="129" t="s">
        <v>192</v>
      </c>
      <c r="B37" s="129" t="s">
        <v>239</v>
      </c>
      <c r="C37" s="161">
        <v>0.17</v>
      </c>
      <c r="D37" s="147">
        <v>0.16</v>
      </c>
      <c r="E37" s="168">
        <v>0.33</v>
      </c>
      <c r="G37" s="146"/>
      <c r="H37" s="146"/>
      <c r="I37" s="146"/>
      <c r="J37" s="146"/>
      <c r="K37" s="146"/>
      <c r="L37" s="146"/>
      <c r="M37" s="146"/>
      <c r="N37" s="146"/>
    </row>
    <row r="38" spans="1:14">
      <c r="A38" s="130">
        <v>3</v>
      </c>
      <c r="B38" s="130" t="s">
        <v>217</v>
      </c>
      <c r="C38" s="162"/>
      <c r="D38" s="130"/>
      <c r="E38" s="144"/>
      <c r="G38" s="146"/>
      <c r="H38" s="146"/>
      <c r="I38" s="146"/>
      <c r="J38" s="146"/>
      <c r="K38" s="146"/>
      <c r="L38" s="146"/>
      <c r="M38" s="146"/>
      <c r="N38" s="146"/>
    </row>
    <row r="39" spans="1:14" ht="25.5">
      <c r="A39" s="129"/>
      <c r="B39" s="129" t="s">
        <v>240</v>
      </c>
      <c r="C39" s="163"/>
      <c r="D39" s="142"/>
      <c r="E39" s="144"/>
    </row>
    <row r="40" spans="1:14">
      <c r="A40" s="159" t="s">
        <v>32</v>
      </c>
      <c r="B40" s="169" t="s">
        <v>241</v>
      </c>
      <c r="C40" s="170">
        <v>275000</v>
      </c>
      <c r="D40" s="170">
        <v>307500</v>
      </c>
      <c r="E40" s="144">
        <v>320000</v>
      </c>
    </row>
    <row r="41" spans="1:14">
      <c r="A41" s="159" t="s">
        <v>33</v>
      </c>
      <c r="B41" s="169" t="s">
        <v>242</v>
      </c>
      <c r="C41" s="163">
        <v>19</v>
      </c>
      <c r="D41" s="163">
        <v>20</v>
      </c>
      <c r="E41" s="148">
        <v>22</v>
      </c>
    </row>
    <row r="42" spans="1:14">
      <c r="A42" s="159"/>
      <c r="B42" s="162" t="s">
        <v>243</v>
      </c>
      <c r="C42" s="163"/>
      <c r="D42" s="163"/>
      <c r="E42" s="144"/>
    </row>
    <row r="43" spans="1:14">
      <c r="A43" s="187" t="s">
        <v>5</v>
      </c>
      <c r="B43" s="189" t="s">
        <v>244</v>
      </c>
      <c r="C43" s="191" t="s">
        <v>266</v>
      </c>
      <c r="D43" s="191" t="s">
        <v>267</v>
      </c>
      <c r="E43" s="144">
        <v>400</v>
      </c>
    </row>
    <row r="44" spans="1:14">
      <c r="A44" s="188"/>
      <c r="B44" s="190"/>
      <c r="C44" s="192"/>
      <c r="D44" s="192"/>
      <c r="E44" s="150"/>
    </row>
    <row r="45" spans="1:14">
      <c r="A45" s="164"/>
      <c r="B45" s="171" t="s">
        <v>245</v>
      </c>
      <c r="C45" s="172">
        <v>10</v>
      </c>
      <c r="D45" s="173">
        <v>8</v>
      </c>
      <c r="E45" s="150">
        <v>6</v>
      </c>
    </row>
    <row r="46" spans="1:14">
      <c r="A46" s="187"/>
      <c r="B46" s="189" t="s">
        <v>246</v>
      </c>
      <c r="C46" s="191" t="s">
        <v>268</v>
      </c>
      <c r="D46" s="191" t="s">
        <v>269</v>
      </c>
      <c r="E46" s="152">
        <v>394</v>
      </c>
    </row>
    <row r="47" spans="1:14">
      <c r="A47" s="188"/>
      <c r="B47" s="190"/>
      <c r="C47" s="192"/>
      <c r="D47" s="192"/>
      <c r="E47" s="150"/>
    </row>
    <row r="48" spans="1:14">
      <c r="A48" s="164"/>
      <c r="B48" s="164" t="s">
        <v>247</v>
      </c>
      <c r="C48" s="172">
        <v>8</v>
      </c>
      <c r="D48" s="172">
        <v>5</v>
      </c>
      <c r="E48" s="150">
        <v>7</v>
      </c>
    </row>
    <row r="49" spans="1:5" ht="25.5">
      <c r="A49" s="164" t="s">
        <v>6</v>
      </c>
      <c r="B49" s="171" t="s">
        <v>248</v>
      </c>
      <c r="C49" s="172">
        <v>300</v>
      </c>
      <c r="D49" s="172">
        <v>300</v>
      </c>
      <c r="E49" s="152">
        <v>300</v>
      </c>
    </row>
    <row r="50" spans="1:5">
      <c r="A50" s="164"/>
      <c r="B50" s="171" t="s">
        <v>249</v>
      </c>
      <c r="C50" s="172">
        <v>1</v>
      </c>
      <c r="D50" s="172">
        <v>1</v>
      </c>
      <c r="E50" s="152">
        <v>0</v>
      </c>
    </row>
    <row r="51" spans="1:5">
      <c r="A51" s="164" t="s">
        <v>100</v>
      </c>
      <c r="B51" s="164" t="s">
        <v>250</v>
      </c>
      <c r="C51" s="172">
        <v>5</v>
      </c>
      <c r="D51" s="172">
        <v>5</v>
      </c>
      <c r="E51" s="152">
        <v>5</v>
      </c>
    </row>
    <row r="52" spans="1:5">
      <c r="A52" s="164"/>
      <c r="B52" s="164" t="s">
        <v>251</v>
      </c>
      <c r="C52" s="172">
        <v>4</v>
      </c>
      <c r="D52" s="172">
        <v>5</v>
      </c>
      <c r="E52" s="152">
        <v>4</v>
      </c>
    </row>
    <row r="53" spans="1:5">
      <c r="A53" s="164"/>
      <c r="B53" s="164" t="s">
        <v>252</v>
      </c>
      <c r="C53" s="172">
        <v>8</v>
      </c>
      <c r="D53" s="172">
        <v>8</v>
      </c>
      <c r="E53" s="152">
        <v>8</v>
      </c>
    </row>
    <row r="54" spans="1:5">
      <c r="A54" s="187"/>
      <c r="B54" s="171" t="s">
        <v>253</v>
      </c>
      <c r="C54" s="194">
        <v>0</v>
      </c>
      <c r="D54" s="194">
        <v>0</v>
      </c>
      <c r="E54" s="152"/>
    </row>
    <row r="55" spans="1:5" ht="15.75">
      <c r="A55" s="188"/>
      <c r="B55" s="171" t="s">
        <v>254</v>
      </c>
      <c r="C55" s="194"/>
      <c r="D55" s="194"/>
      <c r="E55" s="195">
        <v>32000</v>
      </c>
    </row>
    <row r="56" spans="1:5">
      <c r="A56" s="164" t="s">
        <v>101</v>
      </c>
      <c r="B56" s="171" t="s">
        <v>255</v>
      </c>
      <c r="C56" s="172">
        <v>25200</v>
      </c>
      <c r="D56" s="172">
        <v>37912</v>
      </c>
      <c r="E56" s="195"/>
    </row>
    <row r="57" spans="1:5">
      <c r="A57" s="164"/>
      <c r="B57" s="164" t="s">
        <v>256</v>
      </c>
      <c r="C57" s="172">
        <v>15000</v>
      </c>
      <c r="D57" s="172">
        <v>24715</v>
      </c>
      <c r="E57" s="152">
        <v>20000</v>
      </c>
    </row>
    <row r="58" spans="1:5">
      <c r="A58" s="164"/>
      <c r="B58" s="164" t="s">
        <v>257</v>
      </c>
      <c r="C58" s="172">
        <v>10200</v>
      </c>
      <c r="D58" s="172">
        <v>13197</v>
      </c>
      <c r="E58" s="152">
        <v>12000</v>
      </c>
    </row>
    <row r="59" spans="1:5">
      <c r="A59" s="164"/>
      <c r="B59" s="164" t="s">
        <v>258</v>
      </c>
      <c r="C59" s="172">
        <v>80</v>
      </c>
      <c r="D59" s="172">
        <v>192</v>
      </c>
      <c r="E59" s="152">
        <v>150</v>
      </c>
    </row>
    <row r="60" spans="1:5">
      <c r="A60" s="164"/>
      <c r="B60" s="164" t="s">
        <v>259</v>
      </c>
      <c r="C60" s="172">
        <v>1</v>
      </c>
      <c r="D60" s="172">
        <v>1</v>
      </c>
      <c r="E60" s="152">
        <v>1</v>
      </c>
    </row>
    <row r="61" spans="1:5">
      <c r="A61" s="171" t="s">
        <v>163</v>
      </c>
      <c r="B61" s="171" t="s">
        <v>260</v>
      </c>
      <c r="C61" s="174">
        <v>2</v>
      </c>
      <c r="D61" s="174">
        <v>2</v>
      </c>
      <c r="E61" s="152">
        <v>1</v>
      </c>
    </row>
    <row r="62" spans="1:5" ht="25.5">
      <c r="A62" s="164"/>
      <c r="B62" s="171" t="s">
        <v>261</v>
      </c>
      <c r="C62" s="172">
        <v>1200</v>
      </c>
      <c r="D62" s="172">
        <v>1250</v>
      </c>
      <c r="E62" s="152">
        <v>1200</v>
      </c>
    </row>
    <row r="63" spans="1:5">
      <c r="A63" s="164"/>
      <c r="B63" s="171" t="s">
        <v>262</v>
      </c>
      <c r="C63" s="172">
        <v>1000</v>
      </c>
      <c r="D63" s="172">
        <v>1380</v>
      </c>
      <c r="E63" s="152">
        <v>1200</v>
      </c>
    </row>
    <row r="64" spans="1:5">
      <c r="A64" s="149"/>
      <c r="B64" s="150"/>
      <c r="C64" s="165"/>
      <c r="D64" s="151"/>
      <c r="E64" s="152"/>
    </row>
    <row r="184" spans="2:2" ht="18.75">
      <c r="B184" s="153"/>
    </row>
  </sheetData>
  <mergeCells count="14">
    <mergeCell ref="D46:D47"/>
    <mergeCell ref="A54:A55"/>
    <mergeCell ref="C54:C55"/>
    <mergeCell ref="D54:D55"/>
    <mergeCell ref="E55:E56"/>
    <mergeCell ref="A46:A47"/>
    <mergeCell ref="B46:B47"/>
    <mergeCell ref="C46:C47"/>
    <mergeCell ref="B3:E3"/>
    <mergeCell ref="A43:A44"/>
    <mergeCell ref="B43:B44"/>
    <mergeCell ref="C43:C44"/>
    <mergeCell ref="D43:D44"/>
    <mergeCell ref="B4:D4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Header>&amp;CIEROBEŽOTA PIEEJAMĪBA&amp;G</oddHeader>
    <oddFooter>&amp;CIEROBEŽOTA PIEEJAMĪBA</oddFooter>
  </headerFooter>
  <rowBreaks count="1" manualBreakCount="1">
    <brk id="35" max="4" man="1"/>
  </row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58"/>
  <sheetViews>
    <sheetView view="pageBreakPreview" zoomScale="85" zoomScaleNormal="100" zoomScaleSheetLayoutView="85" workbookViewId="0">
      <selection activeCell="E1" sqref="E1"/>
    </sheetView>
  </sheetViews>
  <sheetFormatPr defaultColWidth="9.28515625" defaultRowHeight="15"/>
  <cols>
    <col min="1" max="1" width="8" style="1" customWidth="1"/>
    <col min="2" max="2" width="45.28515625" style="1" customWidth="1"/>
    <col min="3" max="3" width="14.7109375" style="1" customWidth="1"/>
    <col min="4" max="4" width="14.28515625" style="1" customWidth="1"/>
    <col min="5" max="6" width="13.42578125" style="1" customWidth="1"/>
    <col min="7" max="7" width="14" style="1" customWidth="1"/>
    <col min="8" max="16384" width="9.28515625" style="1"/>
  </cols>
  <sheetData>
    <row r="1" spans="1:7" ht="15" customHeight="1">
      <c r="C1" s="27"/>
      <c r="D1" s="27"/>
      <c r="E1" s="27" t="s">
        <v>67</v>
      </c>
      <c r="F1" s="27"/>
    </row>
    <row r="2" spans="1:7" ht="36.75" customHeight="1">
      <c r="A2" s="41" t="s">
        <v>115</v>
      </c>
      <c r="B2" s="27"/>
      <c r="C2" s="27"/>
      <c r="D2" s="196"/>
      <c r="E2" s="196"/>
      <c r="F2" s="196"/>
      <c r="G2" s="196"/>
    </row>
    <row r="3" spans="1:7" s="3" customFormat="1" ht="20.25" customHeight="1">
      <c r="B3" s="185" t="s">
        <v>80</v>
      </c>
      <c r="C3" s="185"/>
      <c r="D3" s="185"/>
      <c r="E3" s="185"/>
    </row>
    <row r="4" spans="1:7" ht="18.75">
      <c r="B4" s="12" t="s">
        <v>117</v>
      </c>
      <c r="C4" s="15"/>
      <c r="D4" s="15"/>
      <c r="F4" s="3"/>
    </row>
    <row r="5" spans="1:7" ht="44.25" customHeight="1">
      <c r="A5" s="69" t="s">
        <v>0</v>
      </c>
      <c r="B5" s="69" t="s">
        <v>27</v>
      </c>
      <c r="C5" s="69" t="s">
        <v>109</v>
      </c>
      <c r="D5" s="69" t="s">
        <v>161</v>
      </c>
      <c r="E5" s="69" t="s">
        <v>162</v>
      </c>
      <c r="F5" s="3"/>
    </row>
    <row r="6" spans="1:7" s="14" customFormat="1" ht="16.5" customHeight="1">
      <c r="A6" s="13"/>
      <c r="B6" s="13">
        <v>1</v>
      </c>
      <c r="C6" s="13">
        <v>4</v>
      </c>
      <c r="D6" s="28"/>
      <c r="E6" s="13">
        <v>4</v>
      </c>
      <c r="F6" s="3"/>
    </row>
    <row r="7" spans="1:7" s="2" customFormat="1" ht="30.75">
      <c r="A7" s="5" t="s">
        <v>3</v>
      </c>
      <c r="B7" s="5" t="s">
        <v>10</v>
      </c>
      <c r="C7" s="18"/>
      <c r="D7" s="22"/>
      <c r="E7" s="18"/>
      <c r="F7" s="3"/>
    </row>
    <row r="8" spans="1:7" ht="18.75">
      <c r="A8" s="4"/>
      <c r="B8" s="4"/>
      <c r="C8" s="19"/>
      <c r="D8" s="20"/>
      <c r="E8" s="19"/>
      <c r="F8" s="3"/>
    </row>
    <row r="9" spans="1:7" s="2" customFormat="1" ht="18.75">
      <c r="A9" s="5" t="s">
        <v>4</v>
      </c>
      <c r="B9" s="5" t="s">
        <v>68</v>
      </c>
      <c r="C9" s="22" t="s">
        <v>26</v>
      </c>
      <c r="D9" s="25"/>
      <c r="E9" s="22" t="s">
        <v>26</v>
      </c>
      <c r="F9" s="3"/>
    </row>
    <row r="10" spans="1:7" ht="18.75">
      <c r="A10" s="4" t="s">
        <v>7</v>
      </c>
      <c r="B10" s="4" t="s">
        <v>28</v>
      </c>
      <c r="C10" s="20">
        <v>23443950</v>
      </c>
      <c r="D10" s="20">
        <v>23386560</v>
      </c>
      <c r="E10" s="20">
        <v>40865959.783951148</v>
      </c>
      <c r="F10" s="3"/>
    </row>
    <row r="11" spans="1:7" ht="18.75">
      <c r="A11" s="4" t="s">
        <v>8</v>
      </c>
      <c r="B11" s="4" t="s">
        <v>14</v>
      </c>
      <c r="C11" s="20">
        <v>19533230</v>
      </c>
      <c r="D11" s="20">
        <v>19667736</v>
      </c>
      <c r="E11" s="20">
        <v>27523875.788982421</v>
      </c>
      <c r="F11" s="3"/>
    </row>
    <row r="12" spans="1:7" s="6" customFormat="1" ht="18.75">
      <c r="A12" s="54"/>
      <c r="B12" s="54" t="s">
        <v>11</v>
      </c>
      <c r="C12" s="55" t="s">
        <v>26</v>
      </c>
      <c r="D12" s="56"/>
      <c r="E12" s="55"/>
      <c r="F12" s="3"/>
    </row>
    <row r="13" spans="1:7" s="17" customFormat="1" ht="18.75">
      <c r="A13" s="57" t="s">
        <v>29</v>
      </c>
      <c r="B13" s="57" t="s">
        <v>89</v>
      </c>
      <c r="C13" s="58">
        <v>16246943</v>
      </c>
      <c r="D13" s="58">
        <v>16246943</v>
      </c>
      <c r="E13" s="61">
        <v>23117317.203658488</v>
      </c>
      <c r="F13" s="3"/>
    </row>
    <row r="14" spans="1:7" s="17" customFormat="1" ht="18.75">
      <c r="A14" s="59"/>
      <c r="B14" s="54" t="s">
        <v>11</v>
      </c>
      <c r="C14" s="55" t="s">
        <v>26</v>
      </c>
      <c r="D14" s="56"/>
      <c r="E14" s="55"/>
      <c r="F14" s="3"/>
    </row>
    <row r="15" spans="1:7" ht="18.75">
      <c r="A15" s="60" t="s">
        <v>30</v>
      </c>
      <c r="B15" s="60" t="s">
        <v>12</v>
      </c>
      <c r="C15" s="61">
        <v>16246943</v>
      </c>
      <c r="D15" s="61">
        <v>16246943</v>
      </c>
      <c r="E15" s="61">
        <v>23117317.203658488</v>
      </c>
      <c r="F15" s="3"/>
    </row>
    <row r="16" spans="1:7" ht="18.75">
      <c r="A16" s="62"/>
      <c r="B16" s="62"/>
      <c r="C16" s="63"/>
      <c r="D16" s="64"/>
      <c r="E16" s="63"/>
      <c r="F16" s="3"/>
    </row>
    <row r="17" spans="1:6" ht="18.75">
      <c r="A17" s="60" t="s">
        <v>90</v>
      </c>
      <c r="B17" s="60" t="s">
        <v>16</v>
      </c>
      <c r="C17" s="61">
        <v>197340</v>
      </c>
      <c r="D17" s="61">
        <v>728530</v>
      </c>
      <c r="E17" s="61">
        <v>635155.74754839193</v>
      </c>
      <c r="F17" s="3"/>
    </row>
    <row r="18" spans="1:6" ht="18.75">
      <c r="A18" s="62"/>
      <c r="B18" s="62"/>
      <c r="C18" s="63"/>
      <c r="D18" s="64"/>
      <c r="E18" s="63"/>
      <c r="F18" s="3"/>
    </row>
    <row r="19" spans="1:6" s="2" customFormat="1" ht="18.75">
      <c r="A19" s="65" t="s">
        <v>22</v>
      </c>
      <c r="B19" s="65" t="s">
        <v>31</v>
      </c>
      <c r="C19" s="66" t="s">
        <v>26</v>
      </c>
      <c r="D19" s="67"/>
      <c r="E19" s="66"/>
      <c r="F19" s="3"/>
    </row>
    <row r="20" spans="1:6" ht="18.75">
      <c r="A20" s="4" t="s">
        <v>32</v>
      </c>
      <c r="B20" s="4" t="s">
        <v>93</v>
      </c>
      <c r="C20" s="20">
        <v>24521900</v>
      </c>
      <c r="D20" s="20">
        <v>24877650</v>
      </c>
      <c r="E20" s="20">
        <v>37290766.700246446</v>
      </c>
      <c r="F20" s="3"/>
    </row>
    <row r="21" spans="1:6" s="6" customFormat="1" ht="18.75">
      <c r="A21" s="7"/>
      <c r="B21" s="7" t="s">
        <v>173</v>
      </c>
      <c r="C21" s="23" t="s">
        <v>26</v>
      </c>
      <c r="D21" s="29"/>
      <c r="E21" s="23"/>
      <c r="F21" s="3"/>
    </row>
    <row r="22" spans="1:6" ht="18.75">
      <c r="A22" s="4" t="s">
        <v>33</v>
      </c>
      <c r="B22" s="4" t="s">
        <v>13</v>
      </c>
      <c r="C22" s="20">
        <v>23762400</v>
      </c>
      <c r="D22" s="20">
        <v>24139100</v>
      </c>
      <c r="E22" s="20">
        <v>36269856.176117383</v>
      </c>
      <c r="F22" s="3"/>
    </row>
    <row r="23" spans="1:6" ht="18.75">
      <c r="A23" s="4" t="s">
        <v>34</v>
      </c>
      <c r="B23" s="4" t="s">
        <v>35</v>
      </c>
      <c r="C23" s="20">
        <v>467000</v>
      </c>
      <c r="D23" s="20">
        <v>450402</v>
      </c>
      <c r="E23" s="20">
        <v>638158.00706882717</v>
      </c>
      <c r="F23" s="3"/>
    </row>
    <row r="24" spans="1:6" ht="18.75">
      <c r="A24" s="4"/>
      <c r="B24" s="4"/>
      <c r="C24" s="19"/>
      <c r="D24" s="20"/>
      <c r="E24" s="19"/>
      <c r="F24" s="3"/>
    </row>
    <row r="25" spans="1:6" ht="18.75">
      <c r="A25" s="4" t="s">
        <v>36</v>
      </c>
      <c r="B25" s="4" t="s">
        <v>38</v>
      </c>
      <c r="C25" s="20">
        <v>23076320</v>
      </c>
      <c r="D25" s="20">
        <v>23218650</v>
      </c>
      <c r="E25" s="20">
        <v>35629791.520822309</v>
      </c>
      <c r="F25" s="3"/>
    </row>
    <row r="26" spans="1:6" s="6" customFormat="1" ht="18.75">
      <c r="A26" s="7"/>
      <c r="B26" s="7" t="s">
        <v>11</v>
      </c>
      <c r="C26" s="23" t="s">
        <v>26</v>
      </c>
      <c r="D26" s="29"/>
      <c r="E26" s="23"/>
      <c r="F26" s="3"/>
    </row>
    <row r="27" spans="1:6" ht="16.5" customHeight="1">
      <c r="A27" s="4" t="s">
        <v>37</v>
      </c>
      <c r="B27" s="4" t="s">
        <v>110</v>
      </c>
      <c r="C27" s="20">
        <v>5885400</v>
      </c>
      <c r="D27" s="20">
        <v>5894900</v>
      </c>
      <c r="E27" s="20">
        <v>9035378.284699576</v>
      </c>
      <c r="F27" s="3"/>
    </row>
    <row r="28" spans="1:6" ht="18.75">
      <c r="A28" s="4"/>
      <c r="B28" s="4"/>
      <c r="C28" s="19"/>
      <c r="D28" s="20"/>
      <c r="E28" s="19"/>
      <c r="F28" s="3"/>
    </row>
    <row r="29" spans="1:6" ht="18.75">
      <c r="A29" s="4" t="s">
        <v>39</v>
      </c>
      <c r="B29" s="4" t="s">
        <v>15</v>
      </c>
      <c r="C29" s="20">
        <f>1445580+33000+1607520</f>
        <v>3086100</v>
      </c>
      <c r="D29" s="20">
        <f>1659000+1557300+20000-15200</f>
        <v>3221100</v>
      </c>
      <c r="E29" s="20">
        <v>4310220.2036414137</v>
      </c>
      <c r="F29" s="3"/>
    </row>
    <row r="30" spans="1:6" ht="18.75">
      <c r="A30" s="4" t="s">
        <v>40</v>
      </c>
      <c r="B30" s="4" t="s">
        <v>42</v>
      </c>
      <c r="C30" s="20">
        <v>1208580</v>
      </c>
      <c r="D30" s="20">
        <v>1353500</v>
      </c>
      <c r="E30" s="20">
        <v>1272474.2602489458</v>
      </c>
      <c r="F30" s="3"/>
    </row>
    <row r="31" spans="1:6" ht="18.75">
      <c r="A31" s="62"/>
      <c r="B31" s="62"/>
      <c r="C31" s="63"/>
      <c r="D31" s="62"/>
      <c r="E31" s="63"/>
      <c r="F31" s="3"/>
    </row>
    <row r="32" spans="1:6" s="2" customFormat="1" ht="18.75">
      <c r="A32" s="65" t="s">
        <v>23</v>
      </c>
      <c r="B32" s="65" t="s">
        <v>70</v>
      </c>
      <c r="C32" s="66" t="s">
        <v>26</v>
      </c>
      <c r="D32" s="66" t="s">
        <v>26</v>
      </c>
      <c r="E32" s="66" t="s">
        <v>26</v>
      </c>
      <c r="F32" s="3"/>
    </row>
    <row r="33" spans="1:6" ht="18.75">
      <c r="A33" s="4" t="s">
        <v>41</v>
      </c>
      <c r="B33" s="8" t="s">
        <v>62</v>
      </c>
      <c r="C33" s="24">
        <f>C30/C11</f>
        <v>6.1873023560363546E-2</v>
      </c>
      <c r="D33" s="24">
        <f>D30/D11</f>
        <v>6.8818292049476357E-2</v>
      </c>
      <c r="E33" s="24">
        <v>4.6231652475277725E-2</v>
      </c>
      <c r="F33" s="3"/>
    </row>
    <row r="34" spans="1:6" ht="18.75">
      <c r="A34" s="4" t="s">
        <v>43</v>
      </c>
      <c r="B34" s="8" t="s">
        <v>61</v>
      </c>
      <c r="C34" s="24">
        <f>C30/C10</f>
        <v>5.155189291906867E-2</v>
      </c>
      <c r="D34" s="24">
        <f>D30/D10</f>
        <v>5.7875121437269951E-2</v>
      </c>
      <c r="E34" s="24">
        <v>3.1137755407586707E-2</v>
      </c>
      <c r="F34" s="3"/>
    </row>
    <row r="35" spans="1:6" ht="18.75">
      <c r="A35" s="4" t="s">
        <v>44</v>
      </c>
      <c r="B35" s="8" t="s">
        <v>64</v>
      </c>
      <c r="C35" s="24">
        <f>C29/C22</f>
        <v>0.12987324512675488</v>
      </c>
      <c r="D35" s="24">
        <f>D29/D22</f>
        <v>0.13343910916314194</v>
      </c>
      <c r="E35" s="24">
        <v>0.11883753226679639</v>
      </c>
      <c r="F35" s="3"/>
    </row>
    <row r="36" spans="1:6" ht="16.5" customHeight="1">
      <c r="A36" s="4" t="s">
        <v>45</v>
      </c>
      <c r="B36" s="4" t="s">
        <v>17</v>
      </c>
      <c r="C36" s="24">
        <f>C11/C10</f>
        <v>0.83318851985266984</v>
      </c>
      <c r="D36" s="24">
        <f>D11/D10</f>
        <v>0.84098456549402734</v>
      </c>
      <c r="E36" s="24">
        <v>0.67351595152774513</v>
      </c>
      <c r="F36" s="3"/>
    </row>
    <row r="37" spans="1:6" ht="18.75">
      <c r="A37" s="62"/>
      <c r="B37" s="62"/>
      <c r="C37" s="63"/>
      <c r="D37" s="62"/>
      <c r="E37" s="63"/>
      <c r="F37" s="3"/>
    </row>
    <row r="38" spans="1:6" s="2" customFormat="1" ht="18.75">
      <c r="A38" s="65" t="s">
        <v>24</v>
      </c>
      <c r="B38" s="65" t="s">
        <v>94</v>
      </c>
      <c r="C38" s="67">
        <f>C40+SUM(C42:C46)</f>
        <v>6903700</v>
      </c>
      <c r="D38" s="67">
        <f>D40+SUM(D42:D46)</f>
        <v>6933511</v>
      </c>
      <c r="E38" s="67">
        <v>9269440.6975486763</v>
      </c>
      <c r="F38" s="3"/>
    </row>
    <row r="39" spans="1:6" ht="18.75">
      <c r="A39" s="4"/>
      <c r="B39" s="7" t="s">
        <v>11</v>
      </c>
      <c r="C39" s="19" t="s">
        <v>26</v>
      </c>
      <c r="D39" s="7"/>
      <c r="E39" s="19" t="s">
        <v>26</v>
      </c>
      <c r="F39" s="3"/>
    </row>
    <row r="40" spans="1:6" ht="18.75">
      <c r="A40" s="4" t="s">
        <v>46</v>
      </c>
      <c r="B40" s="4" t="s">
        <v>95</v>
      </c>
      <c r="C40" s="20">
        <v>1363300</v>
      </c>
      <c r="D40" s="20">
        <v>1269631</v>
      </c>
      <c r="E40" s="20">
        <v>1547657.6684253362</v>
      </c>
      <c r="F40" s="3"/>
    </row>
    <row r="41" spans="1:6" ht="15" customHeight="1">
      <c r="A41" s="4" t="s">
        <v>87</v>
      </c>
      <c r="B41" s="4" t="s">
        <v>88</v>
      </c>
      <c r="C41" s="24">
        <v>0.9</v>
      </c>
      <c r="D41" s="30">
        <v>0.9</v>
      </c>
      <c r="E41" s="24"/>
      <c r="F41" s="3"/>
    </row>
    <row r="42" spans="1:6" ht="18.75">
      <c r="A42" s="4" t="s">
        <v>47</v>
      </c>
      <c r="B42" s="4" t="s">
        <v>96</v>
      </c>
      <c r="C42" s="20">
        <v>235000</v>
      </c>
      <c r="D42" s="20">
        <v>235500</v>
      </c>
      <c r="E42" s="20">
        <v>42686.154318985093</v>
      </c>
      <c r="F42" s="3"/>
    </row>
    <row r="43" spans="1:6" ht="18.75">
      <c r="A43" s="4" t="s">
        <v>48</v>
      </c>
      <c r="B43" s="4" t="s">
        <v>97</v>
      </c>
      <c r="C43" s="20">
        <v>1960000</v>
      </c>
      <c r="D43" s="20">
        <v>2195100</v>
      </c>
      <c r="E43" s="20">
        <v>2845743.6212656731</v>
      </c>
      <c r="F43" s="3"/>
    </row>
    <row r="44" spans="1:6" ht="18.75">
      <c r="A44" s="4" t="s">
        <v>49</v>
      </c>
      <c r="B44" s="4" t="s">
        <v>98</v>
      </c>
      <c r="C44" s="20">
        <v>85000</v>
      </c>
      <c r="D44" s="20">
        <v>75000</v>
      </c>
      <c r="E44" s="20">
        <v>120944.1039037911</v>
      </c>
      <c r="F44" s="3"/>
    </row>
    <row r="45" spans="1:6" ht="30.75">
      <c r="A45" s="4" t="s">
        <v>50</v>
      </c>
      <c r="B45" s="4" t="s">
        <v>111</v>
      </c>
      <c r="C45" s="20">
        <v>1410400</v>
      </c>
      <c r="D45" s="20">
        <v>1420080</v>
      </c>
      <c r="E45" s="20">
        <v>2131461.9723279891</v>
      </c>
      <c r="F45" s="3"/>
    </row>
    <row r="46" spans="1:6" ht="18.75">
      <c r="A46" s="4" t="s">
        <v>69</v>
      </c>
      <c r="B46" s="4" t="s">
        <v>99</v>
      </c>
      <c r="C46" s="20">
        <f>1310000+540000</f>
        <v>1850000</v>
      </c>
      <c r="D46" s="20">
        <f>1100594+637606</f>
        <v>1738200</v>
      </c>
      <c r="E46" s="20">
        <v>2580947.1773069021</v>
      </c>
      <c r="F46" s="3"/>
    </row>
    <row r="47" spans="1:6" ht="18.75">
      <c r="A47" s="62"/>
      <c r="B47" s="62"/>
      <c r="C47" s="63"/>
      <c r="D47" s="63"/>
      <c r="E47" s="63"/>
      <c r="F47" s="3"/>
    </row>
    <row r="48" spans="1:6" s="2" customFormat="1" ht="18.75">
      <c r="A48" s="65" t="s">
        <v>51</v>
      </c>
      <c r="B48" s="65" t="s">
        <v>52</v>
      </c>
      <c r="C48" s="66" t="s">
        <v>26</v>
      </c>
      <c r="D48" s="66"/>
      <c r="E48" s="66" t="s">
        <v>26</v>
      </c>
      <c r="F48" s="3"/>
    </row>
    <row r="49" spans="1:7" ht="15.75" customHeight="1">
      <c r="A49" s="4" t="s">
        <v>53</v>
      </c>
      <c r="B49" s="4" t="s">
        <v>71</v>
      </c>
      <c r="C49" s="20">
        <v>605</v>
      </c>
      <c r="D49" s="19">
        <v>602</v>
      </c>
      <c r="E49" s="20">
        <v>620</v>
      </c>
      <c r="F49" s="3"/>
    </row>
    <row r="50" spans="1:7" ht="32.25" customHeight="1">
      <c r="A50" s="4" t="s">
        <v>54</v>
      </c>
      <c r="B50" s="4" t="s">
        <v>91</v>
      </c>
      <c r="C50" s="26">
        <f>C38/C15</f>
        <v>0.42492301474806676</v>
      </c>
      <c r="D50" s="26">
        <f t="shared" ref="D50" si="0">D38/D15</f>
        <v>0.42675788300605227</v>
      </c>
      <c r="E50" s="26">
        <v>0.40097389398116312</v>
      </c>
      <c r="F50" s="3"/>
    </row>
    <row r="51" spans="1:7" ht="38.25" customHeight="1">
      <c r="A51" s="4" t="s">
        <v>55</v>
      </c>
      <c r="B51" s="4" t="s">
        <v>92</v>
      </c>
      <c r="C51" s="26">
        <v>0</v>
      </c>
      <c r="D51" s="26">
        <v>0</v>
      </c>
      <c r="E51" s="26">
        <v>0</v>
      </c>
      <c r="F51" s="3"/>
    </row>
    <row r="54" spans="1:7" ht="26.25">
      <c r="B54" s="16" t="s">
        <v>74</v>
      </c>
      <c r="C54" s="16"/>
      <c r="D54" s="16"/>
      <c r="E54" s="12"/>
      <c r="F54" s="12"/>
      <c r="G54" s="12"/>
    </row>
    <row r="55" spans="1:7" ht="15" customHeight="1">
      <c r="B55" s="11" t="s">
        <v>75</v>
      </c>
      <c r="C55" s="200" t="s">
        <v>102</v>
      </c>
      <c r="D55" s="201"/>
      <c r="E55" s="202"/>
      <c r="F55" s="183"/>
    </row>
    <row r="56" spans="1:7" ht="15" customHeight="1">
      <c r="B56" s="11" t="s">
        <v>78</v>
      </c>
      <c r="C56" s="200" t="s">
        <v>104</v>
      </c>
      <c r="D56" s="201"/>
      <c r="E56" s="202"/>
      <c r="F56" s="183"/>
    </row>
    <row r="57" spans="1:7">
      <c r="B57" s="11" t="s">
        <v>76</v>
      </c>
      <c r="C57" s="200">
        <v>67025732</v>
      </c>
      <c r="D57" s="201"/>
      <c r="E57" s="202"/>
      <c r="F57" s="183"/>
    </row>
    <row r="58" spans="1:7" ht="15" customHeight="1">
      <c r="B58" s="11" t="s">
        <v>77</v>
      </c>
      <c r="C58" s="197" t="s">
        <v>103</v>
      </c>
      <c r="D58" s="198"/>
      <c r="E58" s="199"/>
      <c r="F58" s="184"/>
    </row>
  </sheetData>
  <mergeCells count="6">
    <mergeCell ref="D2:G2"/>
    <mergeCell ref="C58:E58"/>
    <mergeCell ref="B3:E3"/>
    <mergeCell ref="C55:E55"/>
    <mergeCell ref="C56:E56"/>
    <mergeCell ref="C57:E57"/>
  </mergeCells>
  <phoneticPr fontId="0" type="noConversion"/>
  <hyperlinks>
    <hyperlink ref="C58" r:id="rId1" xr:uid="{00000000-0004-0000-0200-000000000000}"/>
  </hyperlinks>
  <pageMargins left="0.70866141732283472" right="0.70866141732283472" top="0.74803149606299213" bottom="0.74803149606299213" header="0.31496062992125984" footer="0.31496062992125984"/>
  <pageSetup scale="58" orientation="portrait" r:id="rId2"/>
  <headerFooter>
    <oddHeader>&amp;CIEROBEŽOTA PIEEJAMĪBA&amp;G</oddHeader>
    <oddFooter>&amp;CIEROBEŽOTA PIEEJAMĪBA</oddFooter>
  </headerFooter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35"/>
  <sheetViews>
    <sheetView view="pageBreakPreview" zoomScale="60" zoomScaleNormal="100" workbookViewId="0">
      <selection activeCell="Q13" sqref="Q13"/>
    </sheetView>
  </sheetViews>
  <sheetFormatPr defaultColWidth="9.28515625" defaultRowHeight="15"/>
  <cols>
    <col min="1" max="1" width="5.42578125" customWidth="1"/>
    <col min="2" max="2" width="25.28515625" customWidth="1"/>
    <col min="3" max="3" width="22.7109375" customWidth="1"/>
    <col min="4" max="4" width="12.42578125" customWidth="1"/>
    <col min="5" max="5" width="11.5703125" customWidth="1"/>
    <col min="6" max="11" width="11.28515625" customWidth="1"/>
    <col min="12" max="12" width="12.28515625" style="34" customWidth="1"/>
  </cols>
  <sheetData>
    <row r="1" spans="1:12" s="33" customFormat="1">
      <c r="B1" s="31"/>
      <c r="C1" s="32"/>
      <c r="D1" s="32"/>
      <c r="E1" s="32"/>
      <c r="F1" s="32"/>
      <c r="G1" s="32"/>
      <c r="H1" s="32"/>
      <c r="I1" s="27"/>
      <c r="J1" s="27"/>
      <c r="K1" s="27"/>
      <c r="L1" s="27" t="s">
        <v>199</v>
      </c>
    </row>
    <row r="2" spans="1:12" ht="18.75">
      <c r="A2" s="68" t="s">
        <v>115</v>
      </c>
      <c r="D2" s="34"/>
      <c r="H2" s="196"/>
      <c r="I2" s="196"/>
      <c r="J2" s="196"/>
      <c r="K2" s="196"/>
      <c r="L2" s="196"/>
    </row>
    <row r="3" spans="1:12" s="36" customFormat="1" ht="23.25" customHeight="1">
      <c r="A3" s="35"/>
      <c r="B3" s="68" t="s">
        <v>116</v>
      </c>
      <c r="C3" s="72"/>
      <c r="D3" s="72"/>
      <c r="E3" s="72"/>
      <c r="F3" s="72"/>
      <c r="G3" s="72"/>
      <c r="H3" s="196"/>
      <c r="I3" s="196"/>
      <c r="J3" s="196"/>
      <c r="K3" s="196"/>
      <c r="L3" s="196"/>
    </row>
    <row r="4" spans="1:12">
      <c r="A4" s="37"/>
      <c r="B4" s="120" t="s">
        <v>117</v>
      </c>
      <c r="C4" s="37"/>
      <c r="D4" s="37"/>
      <c r="E4" s="37"/>
      <c r="F4" s="37"/>
      <c r="G4" s="37"/>
      <c r="H4" s="37"/>
      <c r="I4" s="37"/>
      <c r="J4" s="37"/>
      <c r="K4" s="37"/>
    </row>
    <row r="5" spans="1:12" ht="101.65" customHeight="1">
      <c r="A5" s="74" t="s">
        <v>0</v>
      </c>
      <c r="B5" s="75" t="s">
        <v>63</v>
      </c>
      <c r="C5" s="76" t="s">
        <v>9</v>
      </c>
      <c r="D5" s="76" t="s">
        <v>203</v>
      </c>
      <c r="E5" s="76" t="s">
        <v>118</v>
      </c>
      <c r="F5" s="76" t="s">
        <v>119</v>
      </c>
      <c r="G5" s="76" t="s">
        <v>120</v>
      </c>
      <c r="H5" s="76" t="s">
        <v>202</v>
      </c>
      <c r="I5" s="76" t="s">
        <v>174</v>
      </c>
      <c r="J5" s="76" t="s">
        <v>201</v>
      </c>
      <c r="K5" s="76" t="s">
        <v>200</v>
      </c>
      <c r="L5" s="77" t="s">
        <v>121</v>
      </c>
    </row>
    <row r="6" spans="1:12" s="39" customFormat="1" ht="17.25" customHeight="1">
      <c r="A6" s="38">
        <v>1</v>
      </c>
      <c r="B6" s="203" t="s">
        <v>122</v>
      </c>
      <c r="C6" s="203"/>
      <c r="D6" s="203"/>
      <c r="E6" s="203"/>
      <c r="F6" s="203"/>
      <c r="G6" s="203"/>
      <c r="H6" s="203"/>
      <c r="I6" s="203"/>
      <c r="J6" s="203"/>
      <c r="K6" s="203"/>
      <c r="L6" s="204"/>
    </row>
    <row r="7" spans="1:12" ht="50.25" customHeight="1">
      <c r="A7" s="78" t="s">
        <v>5</v>
      </c>
      <c r="B7" s="40" t="s">
        <v>123</v>
      </c>
      <c r="C7" s="40" t="s">
        <v>124</v>
      </c>
      <c r="D7" s="81" t="s">
        <v>125</v>
      </c>
      <c r="E7" s="82" t="s">
        <v>126</v>
      </c>
      <c r="F7" s="85">
        <v>126477</v>
      </c>
      <c r="G7" s="86">
        <v>12917</v>
      </c>
      <c r="H7" s="85">
        <v>113560</v>
      </c>
      <c r="I7" s="86">
        <v>116680</v>
      </c>
      <c r="J7" s="86">
        <v>0</v>
      </c>
      <c r="K7" s="86"/>
      <c r="L7" s="87">
        <v>0</v>
      </c>
    </row>
    <row r="8" spans="1:12" ht="73.5" customHeight="1">
      <c r="A8" s="78" t="s">
        <v>6</v>
      </c>
      <c r="B8" s="40" t="s">
        <v>127</v>
      </c>
      <c r="C8" s="40" t="s">
        <v>128</v>
      </c>
      <c r="D8" s="81" t="s">
        <v>125</v>
      </c>
      <c r="E8" s="82" t="s">
        <v>129</v>
      </c>
      <c r="F8" s="85">
        <v>114497</v>
      </c>
      <c r="G8" s="85">
        <v>53907</v>
      </c>
      <c r="H8" s="85">
        <v>60590</v>
      </c>
      <c r="I8" s="86">
        <v>68215</v>
      </c>
      <c r="J8" s="86">
        <v>0</v>
      </c>
      <c r="K8" s="86"/>
      <c r="L8" s="87">
        <v>0</v>
      </c>
    </row>
    <row r="9" spans="1:12" ht="45">
      <c r="A9" s="78" t="s">
        <v>100</v>
      </c>
      <c r="B9" s="40" t="s">
        <v>130</v>
      </c>
      <c r="C9" s="40" t="s">
        <v>131</v>
      </c>
      <c r="D9" s="81" t="s">
        <v>125</v>
      </c>
      <c r="E9" s="82" t="s">
        <v>132</v>
      </c>
      <c r="F9" s="85">
        <v>77783</v>
      </c>
      <c r="G9" s="85">
        <v>45474</v>
      </c>
      <c r="H9" s="85">
        <v>32309</v>
      </c>
      <c r="I9" s="86">
        <v>32309</v>
      </c>
      <c r="J9" s="86">
        <v>0</v>
      </c>
      <c r="K9" s="86"/>
      <c r="L9" s="87">
        <v>0</v>
      </c>
    </row>
    <row r="10" spans="1:12" ht="60">
      <c r="A10" s="78" t="s">
        <v>101</v>
      </c>
      <c r="B10" s="40" t="s">
        <v>133</v>
      </c>
      <c r="C10" s="40" t="s">
        <v>134</v>
      </c>
      <c r="D10" s="81" t="s">
        <v>113</v>
      </c>
      <c r="E10" s="82" t="s">
        <v>135</v>
      </c>
      <c r="F10" s="85">
        <v>10708</v>
      </c>
      <c r="G10" s="88">
        <v>2868</v>
      </c>
      <c r="H10" s="85">
        <v>7840</v>
      </c>
      <c r="I10" s="86">
        <v>7840</v>
      </c>
      <c r="J10" s="86">
        <v>0</v>
      </c>
      <c r="K10" s="86"/>
      <c r="L10" s="87">
        <v>0</v>
      </c>
    </row>
    <row r="11" spans="1:12" ht="75">
      <c r="A11" s="78" t="s">
        <v>163</v>
      </c>
      <c r="B11" s="40" t="s">
        <v>138</v>
      </c>
      <c r="C11" s="40" t="s">
        <v>139</v>
      </c>
      <c r="D11" s="81" t="s">
        <v>113</v>
      </c>
      <c r="E11" s="82" t="s">
        <v>164</v>
      </c>
      <c r="F11" s="85">
        <v>38584</v>
      </c>
      <c r="G11" s="88">
        <v>0</v>
      </c>
      <c r="H11" s="85">
        <v>38584</v>
      </c>
      <c r="I11" s="86">
        <v>32148</v>
      </c>
      <c r="J11" s="86">
        <v>0</v>
      </c>
      <c r="K11" s="86"/>
      <c r="L11" s="87">
        <v>0</v>
      </c>
    </row>
    <row r="12" spans="1:12" ht="45">
      <c r="A12" s="78" t="s">
        <v>165</v>
      </c>
      <c r="B12" s="40" t="s">
        <v>114</v>
      </c>
      <c r="C12" s="40" t="s">
        <v>140</v>
      </c>
      <c r="D12" s="81" t="s">
        <v>141</v>
      </c>
      <c r="E12" s="82" t="s">
        <v>142</v>
      </c>
      <c r="F12" s="85">
        <v>6947996</v>
      </c>
      <c r="G12" s="88">
        <v>0</v>
      </c>
      <c r="H12" s="85">
        <v>1120000</v>
      </c>
      <c r="I12" s="86">
        <v>2065000</v>
      </c>
      <c r="J12" s="86">
        <v>5235000</v>
      </c>
      <c r="K12" s="86">
        <f>J12/0.702804</f>
        <v>7448733.928662899</v>
      </c>
      <c r="L12" s="87">
        <v>0</v>
      </c>
    </row>
    <row r="13" spans="1:12" ht="30">
      <c r="A13" s="78" t="s">
        <v>166</v>
      </c>
      <c r="B13" s="40" t="s">
        <v>143</v>
      </c>
      <c r="C13" s="40" t="s">
        <v>144</v>
      </c>
      <c r="D13" s="81" t="s">
        <v>113</v>
      </c>
      <c r="E13" s="82" t="s">
        <v>145</v>
      </c>
      <c r="F13" s="85">
        <v>53795</v>
      </c>
      <c r="G13" s="88">
        <v>0</v>
      </c>
      <c r="H13" s="85">
        <v>53795</v>
      </c>
      <c r="I13" s="86">
        <v>0</v>
      </c>
      <c r="J13" s="86">
        <v>0</v>
      </c>
      <c r="K13" s="86"/>
      <c r="L13" s="87">
        <v>0</v>
      </c>
    </row>
    <row r="14" spans="1:12" ht="45">
      <c r="A14" s="78" t="s">
        <v>167</v>
      </c>
      <c r="B14" s="40" t="s">
        <v>147</v>
      </c>
      <c r="C14" s="40" t="s">
        <v>148</v>
      </c>
      <c r="D14" s="81" t="s">
        <v>113</v>
      </c>
      <c r="E14" s="82" t="s">
        <v>168</v>
      </c>
      <c r="F14" s="85">
        <v>400000</v>
      </c>
      <c r="G14" s="88">
        <v>0</v>
      </c>
      <c r="H14" s="85">
        <v>187838</v>
      </c>
      <c r="I14" s="86">
        <v>240000</v>
      </c>
      <c r="J14" s="86">
        <v>145000</v>
      </c>
      <c r="K14" s="86">
        <f>J14/0.702804</f>
        <v>206316.4125417613</v>
      </c>
      <c r="L14" s="87">
        <v>0</v>
      </c>
    </row>
    <row r="15" spans="1:12" ht="60">
      <c r="A15" s="78" t="s">
        <v>169</v>
      </c>
      <c r="B15" s="40" t="s">
        <v>149</v>
      </c>
      <c r="C15" s="40" t="s">
        <v>150</v>
      </c>
      <c r="D15" s="81" t="s">
        <v>113</v>
      </c>
      <c r="E15" s="82" t="s">
        <v>170</v>
      </c>
      <c r="F15" s="88">
        <v>95000</v>
      </c>
      <c r="G15" s="88">
        <v>0</v>
      </c>
      <c r="H15" s="85">
        <v>95000</v>
      </c>
      <c r="I15" s="86">
        <v>44737</v>
      </c>
      <c r="J15" s="86">
        <v>0</v>
      </c>
      <c r="K15" s="86"/>
      <c r="L15" s="87">
        <v>0</v>
      </c>
    </row>
    <row r="16" spans="1:12" ht="75">
      <c r="A16" s="78" t="s">
        <v>171</v>
      </c>
      <c r="B16" s="40" t="s">
        <v>151</v>
      </c>
      <c r="C16" s="40" t="s">
        <v>152</v>
      </c>
      <c r="D16" s="81" t="s">
        <v>113</v>
      </c>
      <c r="E16" s="82" t="s">
        <v>135</v>
      </c>
      <c r="F16" s="88">
        <v>63000</v>
      </c>
      <c r="G16" s="88">
        <v>0</v>
      </c>
      <c r="H16" s="85">
        <v>63000</v>
      </c>
      <c r="I16" s="86">
        <v>63000</v>
      </c>
      <c r="J16" s="86">
        <v>0</v>
      </c>
      <c r="K16" s="86"/>
      <c r="L16" s="87">
        <v>0</v>
      </c>
    </row>
    <row r="17" spans="1:12">
      <c r="A17" s="78" t="s">
        <v>172</v>
      </c>
      <c r="B17" s="40" t="s">
        <v>79</v>
      </c>
      <c r="C17" s="40"/>
      <c r="D17" s="40"/>
      <c r="E17" s="40"/>
      <c r="F17" s="89"/>
      <c r="G17" s="89"/>
      <c r="H17" s="89"/>
      <c r="I17" s="90"/>
      <c r="J17" s="90"/>
      <c r="K17" s="90"/>
      <c r="L17" s="91"/>
    </row>
    <row r="18" spans="1:12">
      <c r="A18" s="79"/>
      <c r="B18" s="80"/>
      <c r="C18" s="80"/>
      <c r="D18" s="80"/>
      <c r="E18" s="80"/>
      <c r="F18" s="92"/>
      <c r="G18" s="93">
        <f>SUM(G7:G17)</f>
        <v>115166</v>
      </c>
      <c r="H18" s="92"/>
      <c r="I18" s="93">
        <f>SUM(I7:I17)</f>
        <v>2669929</v>
      </c>
      <c r="J18" s="93">
        <f>SUM(J7:J17)</f>
        <v>5380000</v>
      </c>
      <c r="K18" s="93">
        <f>SUM(K7:K17)</f>
        <v>7655050.34120466</v>
      </c>
      <c r="L18" s="94"/>
    </row>
    <row r="19" spans="1:12" ht="23.25" customHeight="1">
      <c r="A19" s="73">
        <v>2</v>
      </c>
      <c r="B19" s="205" t="s">
        <v>73</v>
      </c>
      <c r="C19" s="206"/>
      <c r="D19" s="206"/>
      <c r="E19" s="206"/>
      <c r="F19" s="206"/>
      <c r="G19" s="206"/>
      <c r="H19" s="206"/>
      <c r="I19" s="206"/>
      <c r="J19" s="206"/>
      <c r="K19" s="206"/>
      <c r="L19" s="207"/>
    </row>
    <row r="20" spans="1:12" ht="54" customHeight="1">
      <c r="A20" s="83" t="s">
        <v>7</v>
      </c>
      <c r="B20" s="81" t="s">
        <v>136</v>
      </c>
      <c r="C20" s="81" t="s">
        <v>137</v>
      </c>
      <c r="D20" s="81" t="s">
        <v>113</v>
      </c>
      <c r="E20" s="82" t="s">
        <v>183</v>
      </c>
      <c r="F20" s="95">
        <f>700000+10000</f>
        <v>710000</v>
      </c>
      <c r="G20" s="88">
        <v>0</v>
      </c>
      <c r="H20" s="85">
        <v>0</v>
      </c>
      <c r="I20" s="86">
        <v>0</v>
      </c>
      <c r="J20" s="86">
        <f>F20</f>
        <v>710000</v>
      </c>
      <c r="K20" s="86">
        <f t="shared" ref="K20:K25" si="0">J20/0.702804</f>
        <v>1010238.9855493139</v>
      </c>
      <c r="L20" s="87">
        <v>0</v>
      </c>
    </row>
    <row r="21" spans="1:12" ht="60.6" customHeight="1">
      <c r="A21" s="83" t="s">
        <v>8</v>
      </c>
      <c r="B21" s="84" t="s">
        <v>184</v>
      </c>
      <c r="C21" s="81" t="s">
        <v>185</v>
      </c>
      <c r="D21" s="81" t="s">
        <v>113</v>
      </c>
      <c r="E21" s="82" t="s">
        <v>186</v>
      </c>
      <c r="F21" s="88">
        <v>300000</v>
      </c>
      <c r="G21" s="88">
        <v>0</v>
      </c>
      <c r="H21" s="85">
        <v>0</v>
      </c>
      <c r="I21" s="86">
        <v>0</v>
      </c>
      <c r="J21" s="86">
        <v>300000</v>
      </c>
      <c r="K21" s="86">
        <f t="shared" si="0"/>
        <v>426861.54318985093</v>
      </c>
      <c r="L21" s="87">
        <v>0</v>
      </c>
    </row>
    <row r="22" spans="1:12" ht="60" customHeight="1">
      <c r="A22" s="83" t="s">
        <v>29</v>
      </c>
      <c r="B22" s="81" t="s">
        <v>187</v>
      </c>
      <c r="C22" s="81" t="s">
        <v>146</v>
      </c>
      <c r="D22" s="81" t="s">
        <v>113</v>
      </c>
      <c r="E22" s="82" t="s">
        <v>188</v>
      </c>
      <c r="F22" s="96">
        <v>535000</v>
      </c>
      <c r="G22" s="88">
        <v>0</v>
      </c>
      <c r="H22" s="85">
        <v>0</v>
      </c>
      <c r="I22" s="86">
        <v>0</v>
      </c>
      <c r="J22" s="86">
        <v>535000</v>
      </c>
      <c r="K22" s="86">
        <f t="shared" si="0"/>
        <v>761236.41868856747</v>
      </c>
      <c r="L22" s="87">
        <v>0</v>
      </c>
    </row>
    <row r="23" spans="1:12" ht="76.5" customHeight="1">
      <c r="A23" s="83" t="s">
        <v>30</v>
      </c>
      <c r="B23" s="84" t="s">
        <v>189</v>
      </c>
      <c r="C23" s="81" t="s">
        <v>190</v>
      </c>
      <c r="D23" s="81" t="s">
        <v>113</v>
      </c>
      <c r="E23" s="82" t="s">
        <v>191</v>
      </c>
      <c r="F23" s="96">
        <v>60000</v>
      </c>
      <c r="G23" s="88">
        <v>0</v>
      </c>
      <c r="H23" s="85">
        <v>0</v>
      </c>
      <c r="I23" s="86">
        <v>0</v>
      </c>
      <c r="J23" s="96">
        <v>60000</v>
      </c>
      <c r="K23" s="86">
        <f t="shared" si="0"/>
        <v>85372.308637970185</v>
      </c>
      <c r="L23" s="87">
        <v>0</v>
      </c>
    </row>
    <row r="24" spans="1:12" ht="61.15" customHeight="1">
      <c r="A24" s="83" t="s">
        <v>90</v>
      </c>
      <c r="B24" s="84" t="s">
        <v>193</v>
      </c>
      <c r="C24" s="81" t="s">
        <v>194</v>
      </c>
      <c r="D24" s="81" t="s">
        <v>113</v>
      </c>
      <c r="E24" s="82" t="s">
        <v>195</v>
      </c>
      <c r="F24" s="96">
        <v>10000</v>
      </c>
      <c r="G24" s="88">
        <v>0</v>
      </c>
      <c r="H24" s="85">
        <v>0</v>
      </c>
      <c r="I24" s="86">
        <v>0</v>
      </c>
      <c r="J24" s="96">
        <v>10000</v>
      </c>
      <c r="K24" s="86">
        <f t="shared" si="0"/>
        <v>14228.718106328364</v>
      </c>
      <c r="L24" s="87">
        <v>0</v>
      </c>
    </row>
    <row r="25" spans="1:12" ht="58.9" customHeight="1">
      <c r="A25" s="97" t="s">
        <v>192</v>
      </c>
      <c r="B25" s="98" t="s">
        <v>196</v>
      </c>
      <c r="C25" s="99" t="s">
        <v>197</v>
      </c>
      <c r="D25" s="99" t="s">
        <v>113</v>
      </c>
      <c r="E25" s="100" t="s">
        <v>198</v>
      </c>
      <c r="F25" s="101">
        <v>30000</v>
      </c>
      <c r="G25" s="102">
        <v>0</v>
      </c>
      <c r="H25" s="103">
        <v>0</v>
      </c>
      <c r="I25" s="104">
        <v>0</v>
      </c>
      <c r="J25" s="101">
        <v>30000</v>
      </c>
      <c r="K25" s="104">
        <f t="shared" si="0"/>
        <v>42686.154318985093</v>
      </c>
      <c r="L25" s="105">
        <v>0</v>
      </c>
    </row>
    <row r="26" spans="1:12" ht="58.9" customHeight="1">
      <c r="A26" s="111" t="s">
        <v>205</v>
      </c>
      <c r="B26" s="112" t="s">
        <v>206</v>
      </c>
      <c r="C26" s="112" t="s">
        <v>207</v>
      </c>
      <c r="D26" s="113" t="s">
        <v>113</v>
      </c>
      <c r="E26" s="114" t="s">
        <v>208</v>
      </c>
      <c r="F26" s="116">
        <v>70000</v>
      </c>
      <c r="G26" s="117">
        <v>0</v>
      </c>
      <c r="H26" s="118">
        <v>0</v>
      </c>
      <c r="I26" s="119">
        <v>0</v>
      </c>
      <c r="J26" s="116">
        <v>70000</v>
      </c>
      <c r="K26" s="119">
        <v>0</v>
      </c>
      <c r="L26" s="115">
        <v>0</v>
      </c>
    </row>
    <row r="27" spans="1:12">
      <c r="A27" s="106"/>
      <c r="B27" s="107" t="s">
        <v>59</v>
      </c>
      <c r="C27" s="108" t="s">
        <v>26</v>
      </c>
      <c r="D27" s="109" t="s">
        <v>26</v>
      </c>
      <c r="E27" s="109" t="s">
        <v>26</v>
      </c>
      <c r="F27" s="110">
        <f>SUM(F20:F26)</f>
        <v>1715000</v>
      </c>
      <c r="G27" s="110">
        <f t="shared" ref="G27:L27" si="1">SUM(G20:G26)</f>
        <v>0</v>
      </c>
      <c r="H27" s="110">
        <f t="shared" si="1"/>
        <v>0</v>
      </c>
      <c r="I27" s="110">
        <f t="shared" si="1"/>
        <v>0</v>
      </c>
      <c r="J27" s="110">
        <f t="shared" si="1"/>
        <v>1715000</v>
      </c>
      <c r="K27" s="110">
        <f t="shared" si="1"/>
        <v>2340624.1284910161</v>
      </c>
      <c r="L27" s="110">
        <f t="shared" si="1"/>
        <v>0</v>
      </c>
    </row>
    <row r="30" spans="1:12" ht="30.75" customHeight="1">
      <c r="B30" s="208" t="s">
        <v>74</v>
      </c>
      <c r="C30" s="208"/>
      <c r="D30" s="12"/>
      <c r="E30" s="12"/>
    </row>
    <row r="31" spans="1:12">
      <c r="B31" s="11" t="s">
        <v>75</v>
      </c>
      <c r="C31" s="200" t="s">
        <v>175</v>
      </c>
      <c r="D31" s="201"/>
      <c r="E31" s="202"/>
    </row>
    <row r="32" spans="1:12">
      <c r="B32" s="11" t="s">
        <v>78</v>
      </c>
      <c r="C32" s="200" t="s">
        <v>176</v>
      </c>
      <c r="D32" s="201"/>
      <c r="E32" s="202"/>
    </row>
    <row r="33" spans="2:5">
      <c r="B33" s="11" t="s">
        <v>76</v>
      </c>
      <c r="C33" s="200">
        <v>67025747</v>
      </c>
      <c r="D33" s="201"/>
      <c r="E33" s="202"/>
    </row>
    <row r="34" spans="2:5">
      <c r="B34" s="11" t="s">
        <v>77</v>
      </c>
      <c r="C34" s="197" t="s">
        <v>204</v>
      </c>
      <c r="D34" s="198"/>
      <c r="E34" s="199"/>
    </row>
    <row r="35" spans="2:5">
      <c r="B35" s="1"/>
      <c r="C35" s="1"/>
      <c r="D35" s="1"/>
      <c r="E35" s="1"/>
    </row>
  </sheetData>
  <mergeCells count="8">
    <mergeCell ref="B6:L6"/>
    <mergeCell ref="B19:L19"/>
    <mergeCell ref="H2:L3"/>
    <mergeCell ref="C34:E34"/>
    <mergeCell ref="C32:E32"/>
    <mergeCell ref="C33:E33"/>
    <mergeCell ref="B30:C30"/>
    <mergeCell ref="C31:E31"/>
  </mergeCells>
  <phoneticPr fontId="0" type="noConversion"/>
  <hyperlinks>
    <hyperlink ref="B24" r:id="rId1" display="agita.fridrihsone@csdd.gov.lv" xr:uid="{00000000-0004-0000-0300-000000000000}"/>
    <hyperlink ref="C34" r:id="rId2" xr:uid="{00000000-0004-0000-0300-000001000000}"/>
  </hyperlinks>
  <pageMargins left="0.70866141732283472" right="0.70866141732283472" top="0.74803149606299213" bottom="0.74803149606299213" header="0.31496062992125984" footer="0.31496062992125984"/>
  <pageSetup scale="59" orientation="landscape" r:id="rId3"/>
  <headerFooter>
    <oddHeader>&amp;CIEROBEŽOTA PIEEJAMĪBA
&amp;G</oddHeader>
    <oddFooter>&amp;CIEROBEŽOTA PIEEJAMĪBA</oddFooter>
  </headerFooter>
  <rowBreaks count="1" manualBreakCount="1">
    <brk id="18" max="16383" man="1"/>
  </rowBreaks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8"/>
  <sheetViews>
    <sheetView tabSelected="1" view="pageLayout" topLeftCell="A28" zoomScaleNormal="100" zoomScaleSheetLayoutView="100" workbookViewId="0">
      <selection activeCell="M9" sqref="M9"/>
    </sheetView>
  </sheetViews>
  <sheetFormatPr defaultColWidth="9.28515625" defaultRowHeight="15"/>
  <cols>
    <col min="1" max="1" width="3.42578125" style="1" customWidth="1"/>
    <col min="2" max="2" width="28.42578125" style="1" customWidth="1"/>
    <col min="3" max="3" width="12.28515625" style="1" customWidth="1"/>
    <col min="4" max="4" width="12.42578125" style="1" customWidth="1"/>
    <col min="5" max="5" width="12.5703125" style="1" customWidth="1"/>
    <col min="6" max="6" width="12.7109375" style="1" customWidth="1"/>
    <col min="7" max="7" width="12.42578125" style="1" customWidth="1"/>
    <col min="8" max="8" width="16.28515625" style="1" customWidth="1"/>
    <col min="9" max="16384" width="9.28515625" style="1"/>
  </cols>
  <sheetData>
    <row r="1" spans="1:10">
      <c r="F1" s="196" t="s">
        <v>72</v>
      </c>
      <c r="G1" s="196"/>
      <c r="H1" s="196"/>
    </row>
    <row r="2" spans="1:10" ht="29.25" customHeight="1">
      <c r="A2" s="41" t="s">
        <v>115</v>
      </c>
      <c r="F2" s="196"/>
      <c r="G2" s="196"/>
      <c r="H2" s="196"/>
    </row>
    <row r="3" spans="1:10" s="3" customFormat="1" ht="18.75">
      <c r="B3" s="185" t="s">
        <v>56</v>
      </c>
      <c r="C3" s="185"/>
      <c r="D3" s="185"/>
      <c r="E3" s="185"/>
      <c r="F3" s="185"/>
      <c r="G3" s="185"/>
      <c r="H3" s="185"/>
    </row>
    <row r="4" spans="1:10">
      <c r="B4" s="120" t="s">
        <v>117</v>
      </c>
    </row>
    <row r="5" spans="1:10" s="2" customFormat="1" ht="60">
      <c r="A5" s="69"/>
      <c r="B5" s="69" t="s">
        <v>57</v>
      </c>
      <c r="C5" s="69" t="s">
        <v>153</v>
      </c>
      <c r="D5" s="69" t="s">
        <v>157</v>
      </c>
      <c r="E5" s="69" t="s">
        <v>158</v>
      </c>
      <c r="F5" s="69" t="s">
        <v>159</v>
      </c>
      <c r="G5" s="69" t="s">
        <v>160</v>
      </c>
      <c r="H5" s="69" t="s">
        <v>58</v>
      </c>
    </row>
    <row r="6" spans="1:10" s="14" customFormat="1" ht="11.25" customHeight="1">
      <c r="A6" s="13">
        <v>1</v>
      </c>
      <c r="B6" s="13">
        <v>2</v>
      </c>
      <c r="C6" s="13">
        <v>3</v>
      </c>
      <c r="D6" s="13">
        <v>4</v>
      </c>
      <c r="E6" s="13">
        <v>5</v>
      </c>
      <c r="F6" s="13">
        <v>6</v>
      </c>
      <c r="G6" s="13">
        <v>7</v>
      </c>
      <c r="H6" s="13">
        <v>8</v>
      </c>
    </row>
    <row r="7" spans="1:10" ht="22.5" customHeight="1">
      <c r="A7" s="52">
        <v>1</v>
      </c>
      <c r="B7" s="53" t="s">
        <v>154</v>
      </c>
      <c r="C7" s="45"/>
      <c r="D7" s="45"/>
      <c r="E7" s="45"/>
      <c r="F7" s="45"/>
      <c r="G7" s="45"/>
      <c r="H7" s="45"/>
      <c r="J7" s="42"/>
    </row>
    <row r="8" spans="1:10" ht="18.75" customHeight="1">
      <c r="A8" s="49"/>
      <c r="B8" s="50" t="s">
        <v>155</v>
      </c>
      <c r="C8" s="48">
        <v>1190215</v>
      </c>
      <c r="D8" s="51"/>
      <c r="E8" s="51"/>
      <c r="F8" s="51"/>
      <c r="G8" s="51"/>
      <c r="H8" s="51"/>
    </row>
    <row r="9" spans="1:10" s="2" customFormat="1" ht="20.25" customHeight="1">
      <c r="A9" s="46"/>
      <c r="B9" s="47" t="s">
        <v>156</v>
      </c>
      <c r="C9" s="48"/>
      <c r="D9" s="48">
        <v>264492</v>
      </c>
      <c r="E9" s="48">
        <v>264492</v>
      </c>
      <c r="F9" s="48">
        <v>264492</v>
      </c>
      <c r="G9" s="48">
        <v>264492</v>
      </c>
      <c r="H9" s="48">
        <v>132247</v>
      </c>
    </row>
    <row r="10" spans="1:10" s="2" customFormat="1" ht="30.75" thickBot="1">
      <c r="A10" s="43" t="s">
        <v>25</v>
      </c>
      <c r="B10" s="43" t="s">
        <v>60</v>
      </c>
      <c r="C10" s="44"/>
      <c r="D10" s="44">
        <v>20000</v>
      </c>
      <c r="E10" s="44">
        <v>10152</v>
      </c>
      <c r="F10" s="44">
        <v>6719</v>
      </c>
      <c r="G10" s="44">
        <v>3299</v>
      </c>
      <c r="H10" s="44">
        <v>357</v>
      </c>
    </row>
    <row r="11" spans="1:10" s="2" customFormat="1" ht="15.75" thickTop="1">
      <c r="A11" s="52">
        <v>2</v>
      </c>
      <c r="B11" s="53" t="s">
        <v>154</v>
      </c>
      <c r="C11" s="45"/>
      <c r="D11" s="45"/>
      <c r="E11" s="45"/>
      <c r="F11" s="45"/>
      <c r="G11" s="45"/>
      <c r="H11" s="45"/>
    </row>
    <row r="12" spans="1:10" s="2" customFormat="1">
      <c r="A12" s="49"/>
      <c r="B12" s="50" t="s">
        <v>155</v>
      </c>
      <c r="C12" s="48"/>
      <c r="D12" s="51"/>
      <c r="E12" s="48">
        <v>2324000</v>
      </c>
      <c r="F12" s="51"/>
      <c r="G12" s="51"/>
      <c r="H12" s="51"/>
    </row>
    <row r="13" spans="1:10" s="2" customFormat="1">
      <c r="A13" s="46"/>
      <c r="B13" s="47" t="s">
        <v>156</v>
      </c>
      <c r="C13" s="48"/>
      <c r="D13" s="48"/>
      <c r="E13" s="48">
        <v>581000</v>
      </c>
      <c r="F13" s="48">
        <v>581000</v>
      </c>
      <c r="G13" s="48">
        <v>581000</v>
      </c>
      <c r="H13" s="48">
        <v>581000</v>
      </c>
    </row>
    <row r="14" spans="1:10" s="2" customFormat="1" ht="30.75" thickBot="1">
      <c r="A14" s="43" t="s">
        <v>112</v>
      </c>
      <c r="B14" s="43" t="s">
        <v>60</v>
      </c>
      <c r="C14" s="44"/>
      <c r="D14" s="44"/>
      <c r="E14" s="44">
        <v>27039</v>
      </c>
      <c r="F14" s="44">
        <v>27017</v>
      </c>
      <c r="G14" s="44">
        <v>18011</v>
      </c>
      <c r="H14" s="44">
        <v>9006</v>
      </c>
    </row>
    <row r="15" spans="1:10" s="2" customFormat="1" ht="15.75" thickTop="1">
      <c r="A15" s="52">
        <v>3</v>
      </c>
      <c r="B15" s="53" t="s">
        <v>154</v>
      </c>
      <c r="C15" s="45"/>
      <c r="D15" s="45"/>
      <c r="E15" s="45"/>
      <c r="F15" s="45"/>
      <c r="G15" s="45"/>
      <c r="H15" s="45"/>
    </row>
    <row r="16" spans="1:10" s="2" customFormat="1">
      <c r="A16" s="49"/>
      <c r="B16" s="50" t="s">
        <v>177</v>
      </c>
      <c r="C16" s="48"/>
      <c r="D16" s="51"/>
      <c r="E16" s="48">
        <v>4276000</v>
      </c>
      <c r="F16" s="51"/>
      <c r="G16" s="51"/>
      <c r="H16" s="51"/>
    </row>
    <row r="17" spans="1:8" s="2" customFormat="1" ht="15" customHeight="1">
      <c r="A17" s="46"/>
      <c r="B17" s="47" t="s">
        <v>156</v>
      </c>
      <c r="C17" s="48"/>
      <c r="D17" s="48"/>
      <c r="E17" s="48"/>
      <c r="F17" s="48">
        <v>475111</v>
      </c>
      <c r="G17" s="48">
        <v>475111</v>
      </c>
      <c r="H17" s="48">
        <f>E16-F17-G17</f>
        <v>3325778</v>
      </c>
    </row>
    <row r="18" spans="1:8" s="2" customFormat="1" ht="26.25" customHeight="1" thickBot="1">
      <c r="A18" s="43" t="s">
        <v>178</v>
      </c>
      <c r="B18" s="43" t="s">
        <v>60</v>
      </c>
      <c r="C18" s="44"/>
      <c r="D18" s="44"/>
      <c r="E18" s="44">
        <v>100000</v>
      </c>
      <c r="F18" s="44">
        <v>128280</v>
      </c>
      <c r="G18" s="44">
        <v>114027</v>
      </c>
      <c r="H18" s="44">
        <v>399093</v>
      </c>
    </row>
    <row r="19" spans="1:8" s="2" customFormat="1" ht="15.75" thickTop="1">
      <c r="A19" s="52">
        <v>4</v>
      </c>
      <c r="B19" s="53" t="s">
        <v>154</v>
      </c>
      <c r="C19" s="45"/>
      <c r="D19" s="45"/>
      <c r="E19" s="45"/>
      <c r="F19" s="45"/>
      <c r="G19" s="45"/>
      <c r="H19" s="45"/>
    </row>
    <row r="20" spans="1:8" s="2" customFormat="1" ht="15" customHeight="1">
      <c r="A20" s="49"/>
      <c r="B20" s="50" t="s">
        <v>177</v>
      </c>
      <c r="C20" s="48"/>
      <c r="D20" s="51"/>
      <c r="E20" s="48"/>
      <c r="F20" s="51">
        <v>1200000</v>
      </c>
      <c r="G20" s="51"/>
      <c r="H20" s="51"/>
    </row>
    <row r="21" spans="1:8" s="2" customFormat="1">
      <c r="A21" s="46"/>
      <c r="B21" s="47" t="s">
        <v>156</v>
      </c>
      <c r="C21" s="48"/>
      <c r="D21" s="48"/>
      <c r="E21" s="48"/>
      <c r="F21" s="48"/>
      <c r="G21" s="48">
        <v>150000</v>
      </c>
      <c r="H21" s="48">
        <v>1050000</v>
      </c>
    </row>
    <row r="22" spans="1:8" s="2" customFormat="1" ht="30.75" thickBot="1">
      <c r="A22" s="43" t="s">
        <v>179</v>
      </c>
      <c r="B22" s="43" t="s">
        <v>60</v>
      </c>
      <c r="C22" s="44"/>
      <c r="D22" s="44"/>
      <c r="E22" s="44"/>
      <c r="F22" s="44"/>
      <c r="G22" s="44">
        <v>36000</v>
      </c>
      <c r="H22" s="44">
        <v>126000</v>
      </c>
    </row>
    <row r="23" spans="1:8" ht="15.75" thickTop="1"/>
    <row r="24" spans="1:8" ht="39" customHeight="1">
      <c r="B24" s="208" t="s">
        <v>74</v>
      </c>
      <c r="C24" s="208"/>
      <c r="D24" s="12"/>
      <c r="E24" s="12"/>
    </row>
    <row r="25" spans="1:8">
      <c r="B25" s="11" t="s">
        <v>75</v>
      </c>
      <c r="C25" s="200" t="s">
        <v>180</v>
      </c>
      <c r="D25" s="201"/>
      <c r="E25" s="202"/>
    </row>
    <row r="26" spans="1:8">
      <c r="B26" s="11" t="s">
        <v>78</v>
      </c>
      <c r="C26" s="200" t="s">
        <v>181</v>
      </c>
      <c r="D26" s="201"/>
      <c r="E26" s="202"/>
    </row>
    <row r="27" spans="1:8">
      <c r="B27" s="11" t="s">
        <v>76</v>
      </c>
      <c r="C27" s="200">
        <v>67025720</v>
      </c>
      <c r="D27" s="201"/>
      <c r="E27" s="202"/>
    </row>
    <row r="28" spans="1:8">
      <c r="B28" s="11" t="s">
        <v>77</v>
      </c>
      <c r="C28" s="197" t="s">
        <v>182</v>
      </c>
      <c r="D28" s="198"/>
      <c r="E28" s="199"/>
    </row>
  </sheetData>
  <mergeCells count="8">
    <mergeCell ref="C27:E27"/>
    <mergeCell ref="C28:E28"/>
    <mergeCell ref="B24:C24"/>
    <mergeCell ref="B3:H3"/>
    <mergeCell ref="F1:H1"/>
    <mergeCell ref="F2:H2"/>
    <mergeCell ref="C25:E25"/>
    <mergeCell ref="C26:E26"/>
  </mergeCells>
  <phoneticPr fontId="0" type="noConversion"/>
  <hyperlinks>
    <hyperlink ref="C28" r:id="rId1" xr:uid="{00000000-0004-0000-0400-000000000000}"/>
  </hyperlinks>
  <pageMargins left="0.70866141732283472" right="0.70866141732283472" top="0.74803149606299213" bottom="0.74803149606299213" header="0.31496062992125984" footer="0.31496062992125984"/>
  <pageSetup scale="59" orientation="landscape" r:id="rId2"/>
  <headerFooter>
    <oddHeader>&amp;C&amp;SIEROBEŽOTA PIEEJAMĪBA&amp;S
NAV  KLASIFICĒTS</oddHeader>
    <oddFooter>&amp;L___________________________________
Deklasificēšanas pamatojums: SAM 31.03.2023. vēstule Nr.02-03-IP/56
&amp;C&amp;SIEROBEŽOTA PIEEJAMĪBA&amp;S
NAV  KLASIFICĒTS</oddFooter>
  </headerFooter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1.Vispārēja</vt:lpstr>
      <vt:lpstr>2.RezRad</vt:lpstr>
      <vt:lpstr>3.FinRad</vt:lpstr>
      <vt:lpstr>4.Invest</vt:lpstr>
      <vt:lpstr>5.Saistības</vt:lpstr>
      <vt:lpstr>'2.RezRad'!Print_Area</vt:lpstr>
      <vt:lpstr>'3.FinRad'!Print_Area</vt:lpstr>
      <vt:lpstr>'2.RezRad'!Print_Titles</vt:lpstr>
      <vt:lpstr>'3.FinRad'!Print_Titles</vt:lpstr>
      <vt:lpstr>'4.Invest'!Print_Titles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2024-02-21T08:36:28Z</dcterms:modified>
</cp:coreProperties>
</file>