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kultura-my.sharepoint.com/personal/daina_ratniece_kultura_lv/Documents/Darbvirsma/Valsts_garants/2025/Pec_ministriju_atzinumiem/Iesniegsana_atkartotai_skanosanai/"/>
    </mc:Choice>
  </mc:AlternateContent>
  <xr:revisionPtr revIDLastSave="427" documentId="8_{F29CC6CB-883E-4BE9-933E-641FA050A4C9}" xr6:coauthVersionLast="47" xr6:coauthVersionMax="47" xr10:uidLastSave="{C22AFC1D-7D90-458D-8A65-68B7EC6EEB42}"/>
  <bookViews>
    <workbookView xWindow="24" yWindow="672" windowWidth="17280" windowHeight="8880" xr2:uid="{EFF867DC-19B8-4C6A-AFB2-C3B0713A6705}"/>
  </bookViews>
  <sheets>
    <sheet name="LNMM izstādes 2018-202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1" i="2" l="1"/>
  <c r="H25" i="2"/>
  <c r="G25" i="2"/>
  <c r="H77" i="2"/>
  <c r="G77" i="2"/>
  <c r="F77" i="2"/>
  <c r="F79" i="2" s="1"/>
  <c r="H59" i="2"/>
  <c r="G47" i="2"/>
  <c r="G59" i="2" s="1"/>
  <c r="F47" i="2"/>
  <c r="F59" i="2" s="1"/>
  <c r="F25" i="2"/>
  <c r="G5" i="2"/>
  <c r="F5" i="2"/>
  <c r="H79" i="2" l="1"/>
  <c r="H82" i="2" s="1"/>
  <c r="G79" i="2"/>
</calcChain>
</file>

<file path=xl/sharedStrings.xml><?xml version="1.0" encoding="utf-8"?>
<sst xmlns="http://schemas.openxmlformats.org/spreadsheetml/2006/main" count="277" uniqueCount="204">
  <si>
    <t>Izstādes nosaukums</t>
  </si>
  <si>
    <t>Norises vieta</t>
  </si>
  <si>
    <t>Deponētājs</t>
  </si>
  <si>
    <t>Mākslas darbu skaits</t>
  </si>
  <si>
    <t>Izmaksas segtas no:</t>
  </si>
  <si>
    <t>Nr.</t>
  </si>
  <si>
    <t>Norises laiks</t>
  </si>
  <si>
    <t>Nepieradinātās dvēseles. Simbolisms Baltijas valstīs</t>
  </si>
  <si>
    <t>Orsē muzejs, Parīze, Francija</t>
  </si>
  <si>
    <t>LNMM</t>
  </si>
  <si>
    <t>LNMM / LV-100 projekts</t>
  </si>
  <si>
    <t>Imants Tillers. Ceļojums uz nekurieni</t>
  </si>
  <si>
    <t>LNMM GĒ</t>
  </si>
  <si>
    <t>Terrence Fern (privātpersona), Austrālija</t>
  </si>
  <si>
    <t>Portrets Latvijā 20.gs. Sejas izteiksme</t>
  </si>
  <si>
    <t>I/z Arsenāls</t>
  </si>
  <si>
    <t>M.K. Čurļoņa muzejs, Kauņa, Lietuva</t>
  </si>
  <si>
    <t>03.11.2018. -24.02.2019.</t>
  </si>
  <si>
    <t>07.07.2018.  - 30.09.2018.</t>
  </si>
  <si>
    <t>Eleonora un Michael Triguboff (privātpersonas), Austrālija</t>
  </si>
  <si>
    <t>Imants Tillers un Dženifera Slatyer (autors un ģimene), Austrālija</t>
  </si>
  <si>
    <t>Fire Works Gallery (Austrālija)</t>
  </si>
  <si>
    <t>Museum of Contemporary Art, Sidneja (Austrālija)</t>
  </si>
  <si>
    <t>Art Gallery of New South Wales, Sidneja (Austrālija)</t>
  </si>
  <si>
    <t>Austrālijas Nacionālā Galerija, Kanbera (Austrālija)</t>
  </si>
  <si>
    <t>07.06.2019. - 25.08.2019.</t>
  </si>
  <si>
    <t>Kaido Ole. Dejas vientuļo siržu klubā</t>
  </si>
  <si>
    <t>01.06.2019. - 21.09.2019.</t>
  </si>
  <si>
    <t>LNMM/LLMM kolekcija</t>
  </si>
  <si>
    <t>21.11.2020. - 04.05.2021.</t>
  </si>
  <si>
    <t>26.08.2023. - 29.10.2023.</t>
  </si>
  <si>
    <t>Sandro Millers. Malkovičs, Malkovičs, Malkovičs: veltījums fotogrāfijas meistariem</t>
  </si>
  <si>
    <t>DiChroma photography</t>
  </si>
  <si>
    <t>11.11.2023. - 30.03.2024.</t>
  </si>
  <si>
    <t>“Esmu tagad noņēmies dzīvot mākslai” Jāzeps Grosvalds. 1891–1920</t>
  </si>
  <si>
    <t>Vermlandes muzejs Karlstadē, Zviedrija</t>
  </si>
  <si>
    <t>Sponsors</t>
  </si>
  <si>
    <t>Iekāres vārdā</t>
  </si>
  <si>
    <t>28.03.2024.-08.08.2024.</t>
  </si>
  <si>
    <t>Tartu mākslas muzeja fonds</t>
  </si>
  <si>
    <t>Igaunijas mākslas muzeja fonds</t>
  </si>
  <si>
    <t>Akureiri mākslas muzejs, Islande</t>
  </si>
  <si>
    <t>10.04.2018. - 15.07.2018.</t>
  </si>
  <si>
    <t>Igaunijas Mākslas muzeja fonds</t>
  </si>
  <si>
    <t>M. K. Čurļoņa Nac. Muzejs Kauņa</t>
  </si>
  <si>
    <t>Mērijas ceļojums</t>
  </si>
  <si>
    <t>12.06.2019.-30.01.2020.</t>
  </si>
  <si>
    <t>Kopā, t. sk. atsevišķie deponētāji:</t>
  </si>
  <si>
    <t>KM projekts</t>
  </si>
  <si>
    <t>Lietuvas Nacionālais muzejs</t>
  </si>
  <si>
    <t>Apdrošināšanu sedza Igaunijas Valsts Garants</t>
  </si>
  <si>
    <t>VKKF</t>
  </si>
  <si>
    <t>VV Foundation</t>
  </si>
  <si>
    <t>1.</t>
  </si>
  <si>
    <t>2.</t>
  </si>
  <si>
    <t>3.</t>
  </si>
  <si>
    <t>7.</t>
  </si>
  <si>
    <t>6.</t>
  </si>
  <si>
    <t>4.</t>
  </si>
  <si>
    <t>5.</t>
  </si>
  <si>
    <t>8.</t>
  </si>
  <si>
    <t>9.</t>
  </si>
  <si>
    <t>10.</t>
  </si>
  <si>
    <t>11.</t>
  </si>
  <si>
    <t>12.</t>
  </si>
  <si>
    <t>13.</t>
  </si>
  <si>
    <t>14.</t>
  </si>
  <si>
    <t>MMRB</t>
  </si>
  <si>
    <t xml:space="preserve">Jordi Liorens Solanilla </t>
  </si>
  <si>
    <t>Carmen Thyssen muzejs, Malaga</t>
  </si>
  <si>
    <t>Romantisma muzejs, Madride</t>
  </si>
  <si>
    <t>Pinacoteca Bodegas Tradition, Kadisa</t>
  </si>
  <si>
    <t>Segovijas muzejs</t>
  </si>
  <si>
    <t>Vida-Munos kolekcija</t>
  </si>
  <si>
    <t>ARTHISPANIA kolekcija</t>
  </si>
  <si>
    <t>Nacionālais Katalonijas mākslas muzejs</t>
  </si>
  <si>
    <t>Casacuberta Marsans ARTE C.M.</t>
  </si>
  <si>
    <t>Jopep Serra Vila</t>
  </si>
  <si>
    <t>Madrides vēstures muzejs, Spānija</t>
  </si>
  <si>
    <t>KM projekta fin.izstādei</t>
  </si>
  <si>
    <t>13.09.2024.-15.12.2024.</t>
  </si>
  <si>
    <t>Espana blanca, Espana negra. Spānijas vīzijas no Fortuni līdz Pikaso</t>
  </si>
  <si>
    <t>Uzbekistānas vēst.Latvijā</t>
  </si>
  <si>
    <t>08.03.2024.-05.05.2024.</t>
  </si>
  <si>
    <t>Suzani. Kādas izšuvējas stāsts</t>
  </si>
  <si>
    <t>Igaunijas mākslas muzeja fonds / Kadriorga</t>
  </si>
  <si>
    <t>07.10.2023. - 11.02.2024.</t>
  </si>
  <si>
    <t>Sapņu gūstekni. Vācu romantisms no Latvijas un Igaunijas mākslas kolekcijām</t>
  </si>
  <si>
    <t>Džordžo Barati privātkolekcija Milānā.</t>
  </si>
  <si>
    <t>01.12.2022. - 15.01.2023.</t>
  </si>
  <si>
    <t>Frančesko Brina. “Dievmāte ar bērnu”</t>
  </si>
  <si>
    <t>Soroko Gallery, Sanfrancisko, ASV</t>
  </si>
  <si>
    <t>Autors / ASV</t>
  </si>
  <si>
    <t>16.07.2022. - 04.09.2022.</t>
  </si>
  <si>
    <t>Hants Slonems. Brīnumainā pasaule</t>
  </si>
  <si>
    <t>BITF sponsorējums</t>
  </si>
  <si>
    <t xml:space="preserve">Ufici galerija (Tintoretto glezna) </t>
  </si>
  <si>
    <t>Autori / Itālija</t>
  </si>
  <si>
    <t>21.08.2021. - 21.11.2021.</t>
  </si>
  <si>
    <t>Pašatklāsme. Tintoreto, Omars Galljāni, Lorenco Puljizi</t>
  </si>
  <si>
    <t>SIA Stikla māja, Creative Europa fin.projektam</t>
  </si>
  <si>
    <t>Autori</t>
  </si>
  <si>
    <t>04.06.2021. - 01.08.2021.</t>
  </si>
  <si>
    <t>Stikla balss. Sadarbība</t>
  </si>
  <si>
    <t>Odesas Mākslas muzejs, Tartu Mākslas muzejs, Igaunijas Mākslas muzeja fonds / Tallina, Narvas Mākslas muzejs</t>
  </si>
  <si>
    <t>05.10.2020. - 05.01.2021.</t>
  </si>
  <si>
    <t>Gaismas metafizika. Ivana Aivazovska (1817–1900) glezniecība</t>
  </si>
  <si>
    <t>Nikolaja Kormašova kolekcija, Igaunija</t>
  </si>
  <si>
    <t>20.07.2019. - 15.09.2019.</t>
  </si>
  <si>
    <t>Izglābtās ikonas</t>
  </si>
  <si>
    <t>BLAF, NYC</t>
  </si>
  <si>
    <t>Boris Lurie Art Foundation, Ņujorka, ASV</t>
  </si>
  <si>
    <t>KUMU, Tallina, Igaunija</t>
  </si>
  <si>
    <t>MO Muzejs, Viļņa, Lietuva</t>
  </si>
  <si>
    <t>04.01.2019.-22.03.2019.</t>
  </si>
  <si>
    <t>Boriss Lurje un NO!art</t>
  </si>
  <si>
    <t>Adama Mickeviča institūts, Polija</t>
  </si>
  <si>
    <t xml:space="preserve">Polijas Tēlniecības centrs Oroņsko </t>
  </si>
  <si>
    <t>27.01.2018. - 15.04.2018.</t>
  </si>
  <si>
    <t>Artistry. Polijas tēlniecības 100 gadi.</t>
  </si>
  <si>
    <t>Itālijas Markē reģiona finansējums</t>
  </si>
  <si>
    <t>Galleria Nazionale delle Marche - Urbino, Itālija</t>
  </si>
  <si>
    <t>19.03.2018.-29.04.2018.</t>
  </si>
  <si>
    <t>Rafaela glenzas "Svētā Katrīna" izstāde MMRB ekspozīcijā</t>
  </si>
  <si>
    <t>Lietuvas Nacionālais mākslas muzejs</t>
  </si>
  <si>
    <t>Briseles karaliskais mākslas un vēstures muzejs</t>
  </si>
  <si>
    <t>Sainsbury collection, Lielbritānija</t>
  </si>
  <si>
    <t>V&amp;A muzejs Londona</t>
  </si>
  <si>
    <t>LNMM; KM LV-100</t>
  </si>
  <si>
    <t>Kopā, t.sk. atsevišķie deponētāji:</t>
  </si>
  <si>
    <t>04.05.-05.08.2018.</t>
  </si>
  <si>
    <t>Jūgendstils. Sākotne. Ietekmes. Savdabība</t>
  </si>
  <si>
    <t>DMDM</t>
  </si>
  <si>
    <t>Dažādu valstu autoru darbi</t>
  </si>
  <si>
    <t>DMDD un MMRB</t>
  </si>
  <si>
    <t>AS "Azerkhalcha" un Azerbaidžānas vēstniecība Latvijā</t>
  </si>
  <si>
    <t>Azerkalcha / Azerbaidžāna</t>
  </si>
  <si>
    <t>29.04.2024.-25.09.2024.</t>
  </si>
  <si>
    <t>Atmiņas ģenētiskais kods. Azerbaidžānas paklāji</t>
  </si>
  <si>
    <t>LLKC</t>
  </si>
  <si>
    <t>Autori / Koreja</t>
  </si>
  <si>
    <t>05.10.2023. - 14.01.2024.</t>
  </si>
  <si>
    <t>Pašterapija. Korejas keramikas māksla</t>
  </si>
  <si>
    <t>Polijas vēstniecība Latvijā</t>
  </si>
  <si>
    <t>Vlodzimeža Cigana darbi</t>
  </si>
  <si>
    <t>RVKM filiāle "Mencendorfa nams"</t>
  </si>
  <si>
    <t>15.06.2023.-17.09.2023.</t>
  </si>
  <si>
    <t>QUO VADIS? 7. Rīgas Tekstilmākslas triennāles viesmākslinieka Vlodzimeža Cigana (Polija) personālizstāde</t>
  </si>
  <si>
    <t>VKKF, KM projektu finansējums</t>
  </si>
  <si>
    <t>QUO VADIS? 7. Rīgas Tekstilmākslas triennāle</t>
  </si>
  <si>
    <t>Projekts realizēts  sadarbībā ar Francijas Republikas prezidentūru Eiropas Savienības Padomē.</t>
  </si>
  <si>
    <t>MUCEM/ Francija. Francijas Nacionālā bibliotēka, Médiathèque de l’architecture et du patrimoine, Marseļas muzeju direkcija, Īva Senlorāna muzejs, Dekoratīvās mākslas, fajansa un modes muzejs Marseļā, Nacionālais modernās mākslas muzejs, Vivienne Westwood Limited, privātie kolekcionāri</t>
  </si>
  <si>
    <t>25.05.2022. - 25.09.2022.</t>
  </si>
  <si>
    <t>Vêtements modèles. Modes arhetipi</t>
  </si>
  <si>
    <t>VV Fonds, Latvija</t>
  </si>
  <si>
    <t>Autors / Austrija</t>
  </si>
  <si>
    <t>16.10.2021. - 30.12.2021.</t>
  </si>
  <si>
    <t>Hermanis Ničs. Orģiju un mistēriju teātris</t>
  </si>
  <si>
    <t>Autori / Baltija</t>
  </si>
  <si>
    <t>03.08.2021. - 03.10.2021.</t>
  </si>
  <si>
    <t>CREO ERGO SUM. Baltijas laikmetīgā keramika. Izstāde 3. Latvijas keramikas biennāles ietvaros</t>
  </si>
  <si>
    <t>LR Ārlietu ministrija</t>
  </si>
  <si>
    <t>LNMM kolekcijas darbi un autoru darbi</t>
  </si>
  <si>
    <t>Nacionālais Dekoratīvās mākslas muzejs, Madride, Spānija</t>
  </si>
  <si>
    <t>03.06.2021.-08.09.2021.</t>
  </si>
  <si>
    <t xml:space="preserve">Tradicionālais un laikmetīgais. Latvijas tekstilmāksla </t>
  </si>
  <si>
    <t>Ādama Mickēviča institūts / starpt. kult. programmas “POLSKA 100” ietvaros;
Finansē Polijas Kultūras un nacionālā mantojuma ministrija, daudzgadu progr. “NIEPODLEGŁA 2017–2022” ietvaros.</t>
  </si>
  <si>
    <t>Polijas tēlniecības centrs Oroņsko</t>
  </si>
  <si>
    <t>11.04.2019. - 30.06.2019.</t>
  </si>
  <si>
    <t>Magdalēnas Abakanovičas Visumā. Tekstils un tēlniecība</t>
  </si>
  <si>
    <t>Ziemeļvalstu Ministru padomes birojs Latvijā  </t>
  </si>
  <si>
    <t>Islandes u.c. Ziemeļvalstu autori un kolekcijas</t>
  </si>
  <si>
    <t>07.02.2019. - 31.03.2019.</t>
  </si>
  <si>
    <t>The Weather Diaries / Laika zīmju pieraksti</t>
  </si>
  <si>
    <t>M. K. Čurļoņa Nacionālais mākslas muzejs Kauņā, Lietuvā</t>
  </si>
  <si>
    <t>14.03.2019. - 05.05.2019.</t>
  </si>
  <si>
    <t>Identitāte. 6. Rīgas Tekstilmākslas triennāle / Triennāles dalībnieku no Baltijas darbu izstāde</t>
  </si>
  <si>
    <t>Somijas Institūts, Somija</t>
  </si>
  <si>
    <t>DMDD</t>
  </si>
  <si>
    <t>16.02.2018. - 08.04.2018.</t>
  </si>
  <si>
    <t>100 priekšmeti no Somijas</t>
  </si>
  <si>
    <t>LR KM finansējums LNMM projektam</t>
  </si>
  <si>
    <t>Mobileir National, Francija</t>
  </si>
  <si>
    <t xml:space="preserve">05.06.2018. - 30.09.2018. </t>
  </si>
  <si>
    <t>Gobelēnu krāsas. Mūsdienu gobelēni no “Mobilier national” kolekcijas Francijā</t>
  </si>
  <si>
    <t>Autoru darbi (Sheila Hicks, Jan Riis u.c.)</t>
  </si>
  <si>
    <t>Jan Kosmowski un Polijas tēlniecības centrs Oroņsko (Marinas Abakanovičas darbi)</t>
  </si>
  <si>
    <t>06.06.2018.-16.09.2018.</t>
  </si>
  <si>
    <t>Identitāte. 6. Rīgas Tekstilmākslas triennāle</t>
  </si>
  <si>
    <r>
      <t xml:space="preserve">2018-2024. gadā notikušās izstādes ar ārvalstu deponējumiem </t>
    </r>
    <r>
      <rPr>
        <b/>
        <sz val="12"/>
        <color rgb="FFFF0000"/>
        <rFont val="Calibri"/>
        <family val="2"/>
        <charset val="186"/>
        <scheme val="minor"/>
      </rPr>
      <t>LNMM  Galvenajā ēkā un i/z Arsenāls</t>
    </r>
  </si>
  <si>
    <t>Kopā MMRB:</t>
  </si>
  <si>
    <t>Kopā DMDM:</t>
  </si>
  <si>
    <t>Kopā LNMM GĒ un Arsenāls:</t>
  </si>
  <si>
    <r>
      <t xml:space="preserve">2018-2024. gadā notikušās izstādes ar ārvalstu deponējumiem </t>
    </r>
    <r>
      <rPr>
        <b/>
        <sz val="12"/>
        <color rgb="FFFF0000"/>
        <rFont val="Calibri"/>
        <family val="2"/>
        <charset val="186"/>
        <scheme val="minor"/>
      </rPr>
      <t>Mākslas muzejā "Rīgas Birža"</t>
    </r>
  </si>
  <si>
    <r>
      <t xml:space="preserve">2018-2024. gadā notikušās izstādes ar ārvalstu deponējumiem </t>
    </r>
    <r>
      <rPr>
        <b/>
        <sz val="12"/>
        <color rgb="FFFF0000"/>
        <rFont val="Calibri"/>
        <family val="2"/>
        <charset val="186"/>
        <scheme val="minor"/>
      </rPr>
      <t>Dekoratīvās mākslas un dizaina muzejā</t>
    </r>
  </si>
  <si>
    <t xml:space="preserve"> LNMM</t>
  </si>
  <si>
    <t xml:space="preserve">T. sk. sponsoru un partneru  finansējums apdrošināšanai: </t>
  </si>
  <si>
    <t xml:space="preserve">T. sk. LNMM budžeta (valsts un VKKF programmu un projektu)  finansējums apdrošināšanai: </t>
  </si>
  <si>
    <t>Pavisam kopā, 37 LNMM starptautiskās izstādes:</t>
  </si>
  <si>
    <t>Runā ar mani! Latvijas laikmetīgās mākslas izstāde no LNMM krājuma</t>
  </si>
  <si>
    <r>
      <t xml:space="preserve">Deponējuma vērtība, </t>
    </r>
    <r>
      <rPr>
        <b/>
        <i/>
        <sz val="10"/>
        <color theme="1"/>
        <rFont val="Calibri"/>
        <family val="2"/>
        <charset val="186"/>
        <scheme val="minor"/>
      </rPr>
      <t>euro</t>
    </r>
  </si>
  <si>
    <r>
      <t xml:space="preserve">Apdrošinā-
šanas prēmija, </t>
    </r>
    <r>
      <rPr>
        <b/>
        <i/>
        <sz val="10"/>
        <color theme="1"/>
        <rFont val="Calibri"/>
        <family val="2"/>
        <charset val="186"/>
        <scheme val="minor"/>
      </rPr>
      <t>euro</t>
    </r>
  </si>
  <si>
    <r>
      <t xml:space="preserve">Latvijas Nacionālā mākslas muzeja 2018. – 2024. gadā
realizēto augstvērtīgo (virs 50 000 </t>
    </r>
    <r>
      <rPr>
        <b/>
        <i/>
        <sz val="12"/>
        <color theme="1"/>
        <rFont val="Times New Roman"/>
        <family val="1"/>
        <charset val="186"/>
      </rPr>
      <t>euro</t>
    </r>
    <r>
      <rPr>
        <b/>
        <sz val="12"/>
        <color theme="1"/>
        <rFont val="Times New Roman"/>
        <family val="1"/>
        <charset val="186"/>
      </rPr>
      <t>) starptautisko izstāžu apdrošināšanas vērtība (</t>
    </r>
    <r>
      <rPr>
        <b/>
        <i/>
        <sz val="12"/>
        <color theme="1"/>
        <rFont val="Times New Roman"/>
        <family val="1"/>
        <charset val="186"/>
      </rPr>
      <t>euro</t>
    </r>
    <r>
      <rPr>
        <b/>
        <sz val="12"/>
        <color theme="1"/>
        <rFont val="Times New Roman"/>
        <family val="1"/>
        <charset val="186"/>
      </rPr>
      <t>) 
un to komerciālās apdrošināšanas izmaksas (</t>
    </r>
    <r>
      <rPr>
        <b/>
        <i/>
        <sz val="12"/>
        <color theme="1"/>
        <rFont val="Times New Roman"/>
        <family val="1"/>
        <charset val="186"/>
      </rPr>
      <t>euro</t>
    </r>
    <r>
      <rPr>
        <b/>
        <sz val="12"/>
        <color theme="1"/>
        <rFont val="Times New Roman"/>
        <family val="1"/>
        <charset val="186"/>
      </rPr>
      <t>)</t>
    </r>
  </si>
  <si>
    <t xml:space="preserve">1.pielikums 
informatīvajam ziņojumam „Par kārtību, kādā akreditētie valsts muzeji 
var saņemt valsts garantētu apdrošināšanu  starptautisku izstāžu rīkošanai”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</si>
</sst>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sz val="10"/>
      <color theme="1"/>
      <name val="Calibri"/>
      <family val="2"/>
      <charset val="186"/>
      <scheme val="minor"/>
    </font>
    <font>
      <b/>
      <sz val="10"/>
      <color theme="1"/>
      <name val="Calibri"/>
      <family val="2"/>
      <charset val="186"/>
      <scheme val="minor"/>
    </font>
    <font>
      <b/>
      <sz val="10"/>
      <color rgb="FFFF0000"/>
      <name val="Calibri"/>
      <family val="2"/>
      <charset val="186"/>
      <scheme val="minor"/>
    </font>
    <font>
      <sz val="8"/>
      <color theme="1"/>
      <name val="Calibri"/>
      <family val="2"/>
      <charset val="186"/>
      <scheme val="minor"/>
    </font>
    <font>
      <b/>
      <sz val="12"/>
      <color theme="1"/>
      <name val="Calibri"/>
      <family val="2"/>
      <charset val="186"/>
      <scheme val="minor"/>
    </font>
    <font>
      <b/>
      <sz val="8"/>
      <color theme="1"/>
      <name val="Calibri"/>
      <family val="2"/>
      <charset val="186"/>
      <scheme val="minor"/>
    </font>
    <font>
      <b/>
      <sz val="12"/>
      <color rgb="FFFF0000"/>
      <name val="Calibri"/>
      <family val="2"/>
      <charset val="186"/>
      <scheme val="minor"/>
    </font>
    <font>
      <sz val="12"/>
      <color theme="1"/>
      <name val="Calibri"/>
      <family val="2"/>
      <charset val="186"/>
      <scheme val="minor"/>
    </font>
    <font>
      <sz val="9"/>
      <color theme="1"/>
      <name val="Calibri"/>
      <family val="2"/>
      <charset val="186"/>
      <scheme val="minor"/>
    </font>
    <font>
      <sz val="8"/>
      <name val="Arial"/>
      <family val="2"/>
      <charset val="186"/>
    </font>
    <font>
      <sz val="10"/>
      <name val="Calibri"/>
      <family val="2"/>
      <charset val="186"/>
      <scheme val="minor"/>
    </font>
    <font>
      <sz val="8"/>
      <color rgb="FF000000"/>
      <name val="Calibri"/>
      <family val="2"/>
      <charset val="186"/>
      <scheme val="minor"/>
    </font>
    <font>
      <b/>
      <sz val="12"/>
      <color theme="1"/>
      <name val="Times New Roman"/>
      <family val="1"/>
      <charset val="186"/>
    </font>
    <font>
      <sz val="8"/>
      <color rgb="FF0070C0"/>
      <name val="Calibri"/>
      <family val="2"/>
      <charset val="186"/>
      <scheme val="minor"/>
    </font>
    <font>
      <b/>
      <i/>
      <sz val="12"/>
      <color theme="1"/>
      <name val="Times New Roman"/>
      <family val="1"/>
      <charset val="186"/>
    </font>
    <font>
      <b/>
      <i/>
      <sz val="10"/>
      <color theme="1"/>
      <name val="Calibri"/>
      <family val="2"/>
      <charset val="186"/>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135">
    <xf numFmtId="0" fontId="0" fillId="0" borderId="0" xfId="0"/>
    <xf numFmtId="0" fontId="1" fillId="0" borderId="0" xfId="0" applyFon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 fontId="1" fillId="0" borderId="0" xfId="0" applyNumberFormat="1" applyFont="1" applyAlignment="1">
      <alignment horizontal="right" vertical="top" wrapText="1"/>
    </xf>
    <xf numFmtId="0" fontId="2" fillId="0" borderId="0" xfId="0" applyFont="1" applyAlignment="1">
      <alignment horizontal="center" wrapText="1"/>
    </xf>
    <xf numFmtId="0" fontId="2" fillId="0" borderId="0" xfId="0" applyFont="1" applyAlignment="1">
      <alignment horizontal="center"/>
    </xf>
    <xf numFmtId="0" fontId="1" fillId="0" borderId="0" xfId="0" applyFont="1" applyAlignment="1">
      <alignment horizontal="center"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wrapText="1"/>
    </xf>
    <xf numFmtId="4" fontId="1" fillId="0" borderId="1" xfId="0" applyNumberFormat="1" applyFont="1" applyBorder="1" applyAlignment="1">
      <alignment horizontal="right" vertical="top" wrapText="1"/>
    </xf>
    <xf numFmtId="0" fontId="2" fillId="0" borderId="1" xfId="0" applyFont="1" applyBorder="1" applyAlignment="1">
      <alignment horizontal="left" vertical="top" wrapText="1"/>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2" fillId="0" borderId="4" xfId="0" applyFont="1" applyBorder="1" applyAlignment="1">
      <alignment horizontal="center" vertical="top" wrapText="1"/>
    </xf>
    <xf numFmtId="0" fontId="1" fillId="0" borderId="4" xfId="0" applyFont="1" applyBorder="1" applyAlignment="1">
      <alignment horizontal="left" vertical="top" wrapText="1"/>
    </xf>
    <xf numFmtId="0" fontId="4" fillId="0" borderId="4" xfId="0" applyFont="1" applyBorder="1" applyAlignment="1">
      <alignment horizontal="left" vertical="top" wrapText="1"/>
    </xf>
    <xf numFmtId="4" fontId="1" fillId="0" borderId="4" xfId="0" applyNumberFormat="1" applyFont="1" applyBorder="1" applyAlignment="1">
      <alignment horizontal="right" vertical="top" wrapText="1"/>
    </xf>
    <xf numFmtId="0" fontId="2" fillId="0" borderId="5" xfId="0" applyFont="1" applyBorder="1" applyAlignment="1">
      <alignment horizontal="center" vertical="top" wrapText="1"/>
    </xf>
    <xf numFmtId="0" fontId="1" fillId="0" borderId="1" xfId="0" applyFont="1" applyBorder="1" applyAlignment="1">
      <alignment horizontal="center" vertical="top" wrapText="1"/>
    </xf>
    <xf numFmtId="0" fontId="2" fillId="0" borderId="3" xfId="0" applyFont="1" applyBorder="1" applyAlignment="1">
      <alignment horizontal="center" vertical="top" wrapText="1"/>
    </xf>
    <xf numFmtId="4" fontId="2" fillId="0" borderId="3" xfId="0" applyNumberFormat="1" applyFont="1" applyBorder="1" applyAlignment="1">
      <alignment horizontal="center" vertical="top" wrapText="1"/>
    </xf>
    <xf numFmtId="4" fontId="2" fillId="0" borderId="3" xfId="0" applyNumberFormat="1"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4" fillId="0" borderId="13" xfId="0" applyFont="1" applyBorder="1" applyAlignment="1">
      <alignment horizontal="left" vertical="top" wrapText="1"/>
    </xf>
    <xf numFmtId="4" fontId="1" fillId="0" borderId="13" xfId="0" applyNumberFormat="1" applyFont="1" applyBorder="1" applyAlignment="1">
      <alignment horizontal="right" vertical="top" wrapText="1"/>
    </xf>
    <xf numFmtId="0" fontId="4" fillId="0" borderId="14" xfId="0" applyFont="1" applyBorder="1" applyAlignment="1">
      <alignment horizontal="left" vertical="top" wrapText="1"/>
    </xf>
    <xf numFmtId="0" fontId="1" fillId="0" borderId="15" xfId="0" applyFont="1" applyBorder="1" applyAlignment="1">
      <alignment horizontal="left" vertical="top" wrapText="1"/>
    </xf>
    <xf numFmtId="0" fontId="4" fillId="0" borderId="16" xfId="0" applyFont="1" applyBorder="1" applyAlignment="1">
      <alignment horizontal="left" vertical="top" wrapText="1"/>
    </xf>
    <xf numFmtId="0" fontId="1" fillId="0" borderId="17" xfId="0" applyFont="1" applyBorder="1" applyAlignment="1">
      <alignment horizontal="left" vertical="top" wrapText="1"/>
    </xf>
    <xf numFmtId="0" fontId="1" fillId="0" borderId="18" xfId="0" applyFont="1" applyBorder="1" applyAlignment="1">
      <alignment horizontal="left" vertical="top" wrapText="1"/>
    </xf>
    <xf numFmtId="0" fontId="4" fillId="0" borderId="18" xfId="0" applyFont="1" applyBorder="1" applyAlignment="1">
      <alignment horizontal="left" vertical="top" wrapText="1"/>
    </xf>
    <xf numFmtId="4" fontId="1" fillId="0" borderId="18" xfId="0" applyNumberFormat="1" applyFont="1" applyBorder="1" applyAlignment="1">
      <alignment horizontal="right" vertical="top" wrapText="1"/>
    </xf>
    <xf numFmtId="0" fontId="4" fillId="0" borderId="19" xfId="0" applyFont="1" applyBorder="1" applyAlignment="1">
      <alignment horizontal="left" vertical="top" wrapText="1"/>
    </xf>
    <xf numFmtId="0" fontId="1" fillId="0" borderId="20" xfId="0" applyFont="1" applyBorder="1" applyAlignment="1">
      <alignment horizontal="left" vertical="top" wrapText="1"/>
    </xf>
    <xf numFmtId="0" fontId="4" fillId="0" borderId="20" xfId="0" applyFont="1" applyBorder="1" applyAlignment="1">
      <alignment horizontal="left" vertical="top" wrapText="1"/>
    </xf>
    <xf numFmtId="4" fontId="1" fillId="0" borderId="20" xfId="0" applyNumberFormat="1" applyFont="1" applyBorder="1" applyAlignment="1">
      <alignment horizontal="right" vertical="top" wrapText="1"/>
    </xf>
    <xf numFmtId="0" fontId="2" fillId="0" borderId="4" xfId="0" applyFont="1" applyBorder="1" applyAlignment="1">
      <alignment horizontal="left" vertical="top" wrapText="1"/>
    </xf>
    <xf numFmtId="4" fontId="2" fillId="0" borderId="4" xfId="0" applyNumberFormat="1" applyFont="1" applyBorder="1" applyAlignment="1">
      <alignment horizontal="right" vertical="top" wrapText="1"/>
    </xf>
    <xf numFmtId="0" fontId="1" fillId="0" borderId="13" xfId="0" applyFont="1" applyBorder="1" applyAlignment="1">
      <alignment horizontal="center" vertical="top" wrapText="1"/>
    </xf>
    <xf numFmtId="0" fontId="1" fillId="0" borderId="18" xfId="0" applyFont="1" applyBorder="1" applyAlignment="1">
      <alignment horizontal="center" vertical="top" wrapText="1"/>
    </xf>
    <xf numFmtId="0" fontId="1" fillId="0" borderId="20" xfId="0" applyFont="1" applyBorder="1" applyAlignment="1">
      <alignment horizontal="center" vertical="top" wrapText="1"/>
    </xf>
    <xf numFmtId="0" fontId="2" fillId="0" borderId="13" xfId="0" applyFont="1" applyBorder="1" applyAlignment="1">
      <alignment horizontal="left" vertical="top" wrapText="1"/>
    </xf>
    <xf numFmtId="0" fontId="2" fillId="0" borderId="18" xfId="0" applyFont="1" applyBorder="1" applyAlignment="1">
      <alignment horizontal="left" vertical="top" wrapText="1"/>
    </xf>
    <xf numFmtId="0" fontId="4" fillId="0" borderId="12" xfId="0" applyFont="1" applyBorder="1" applyAlignment="1">
      <alignment horizontal="left" vertical="top" wrapText="1"/>
    </xf>
    <xf numFmtId="0" fontId="6" fillId="0" borderId="13" xfId="0" applyFont="1" applyBorder="1" applyAlignment="1">
      <alignment horizontal="left" vertical="top" wrapText="1"/>
    </xf>
    <xf numFmtId="4" fontId="4" fillId="0" borderId="13" xfId="0" applyNumberFormat="1" applyFont="1" applyBorder="1" applyAlignment="1">
      <alignment horizontal="right" vertical="top" wrapText="1"/>
    </xf>
    <xf numFmtId="0" fontId="4" fillId="0" borderId="0" xfId="0" applyFont="1" applyAlignment="1">
      <alignment wrapText="1"/>
    </xf>
    <xf numFmtId="0" fontId="4" fillId="0" borderId="0" xfId="0" applyFont="1"/>
    <xf numFmtId="0" fontId="4" fillId="0" borderId="15" xfId="0" applyFont="1" applyBorder="1" applyAlignment="1">
      <alignment horizontal="left" vertical="top" wrapText="1"/>
    </xf>
    <xf numFmtId="0" fontId="6" fillId="0" borderId="1" xfId="0" applyFont="1" applyBorder="1" applyAlignment="1">
      <alignment horizontal="left" vertical="top" wrapText="1"/>
    </xf>
    <xf numFmtId="4" fontId="4" fillId="0" borderId="1" xfId="0" applyNumberFormat="1" applyFont="1" applyBorder="1" applyAlignment="1">
      <alignment horizontal="right" vertical="top" wrapText="1"/>
    </xf>
    <xf numFmtId="0" fontId="4" fillId="2" borderId="13" xfId="0" applyFont="1" applyFill="1" applyBorder="1" applyAlignment="1">
      <alignment horizontal="left" vertical="top" wrapText="1"/>
    </xf>
    <xf numFmtId="0" fontId="4" fillId="2" borderId="13" xfId="0" applyFont="1" applyFill="1" applyBorder="1" applyAlignment="1">
      <alignment horizontal="center" vertical="top" wrapText="1"/>
    </xf>
    <xf numFmtId="4" fontId="4" fillId="2" borderId="13" xfId="0" applyNumberFormat="1" applyFont="1" applyFill="1" applyBorder="1" applyAlignment="1">
      <alignment horizontal="righ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4" fontId="4" fillId="2" borderId="1" xfId="0" applyNumberFormat="1" applyFont="1" applyFill="1" applyBorder="1" applyAlignment="1">
      <alignment horizontal="right" vertical="top" wrapText="1"/>
    </xf>
    <xf numFmtId="4" fontId="3" fillId="0" borderId="2" xfId="0" applyNumberFormat="1" applyFont="1" applyBorder="1" applyAlignment="1">
      <alignment horizontal="right" vertical="top" wrapText="1"/>
    </xf>
    <xf numFmtId="0" fontId="4" fillId="0" borderId="8" xfId="0" applyFont="1" applyBorder="1" applyAlignment="1">
      <alignment horizontal="left" vertical="top" wrapText="1"/>
    </xf>
    <xf numFmtId="0" fontId="2" fillId="0" borderId="9" xfId="0" applyFont="1" applyBorder="1" applyAlignment="1">
      <alignment horizontal="left" vertical="top" wrapText="1"/>
    </xf>
    <xf numFmtId="4" fontId="2" fillId="0" borderId="21" xfId="0" applyNumberFormat="1" applyFont="1" applyBorder="1" applyAlignment="1">
      <alignment horizontal="right" vertical="top" wrapText="1"/>
    </xf>
    <xf numFmtId="0" fontId="4" fillId="0" borderId="11" xfId="0" applyFont="1" applyBorder="1" applyAlignment="1">
      <alignment horizontal="left" vertical="top" wrapText="1"/>
    </xf>
    <xf numFmtId="0" fontId="1" fillId="0" borderId="22" xfId="0" applyFont="1" applyBorder="1" applyAlignment="1">
      <alignment horizontal="left" vertical="top" wrapText="1"/>
    </xf>
    <xf numFmtId="0" fontId="1" fillId="0" borderId="4" xfId="0" applyFont="1" applyBorder="1" applyAlignment="1">
      <alignment horizontal="center" vertical="top" wrapText="1"/>
    </xf>
    <xf numFmtId="0" fontId="4" fillId="0" borderId="23" xfId="0" applyFont="1" applyBorder="1" applyAlignment="1">
      <alignment horizontal="left" vertical="top" wrapText="1"/>
    </xf>
    <xf numFmtId="0" fontId="1" fillId="0" borderId="9" xfId="0" applyFont="1" applyBorder="1" applyAlignment="1">
      <alignment horizontal="left" vertical="top" wrapText="1"/>
    </xf>
    <xf numFmtId="0" fontId="2" fillId="0" borderId="5" xfId="0" applyFont="1" applyBorder="1" applyAlignment="1">
      <alignment horizontal="left" vertical="top" wrapText="1"/>
    </xf>
    <xf numFmtId="0" fontId="1" fillId="0" borderId="5" xfId="0" applyFont="1" applyBorder="1" applyAlignment="1">
      <alignment horizontal="left" vertical="top" wrapText="1"/>
    </xf>
    <xf numFmtId="0" fontId="4" fillId="0" borderId="5" xfId="0" applyFont="1" applyBorder="1" applyAlignment="1">
      <alignment horizontal="left" vertical="top" wrapText="1"/>
    </xf>
    <xf numFmtId="0" fontId="1" fillId="0" borderId="5" xfId="0" applyFont="1" applyBorder="1" applyAlignment="1">
      <alignment horizontal="center" vertical="top" wrapText="1"/>
    </xf>
    <xf numFmtId="4" fontId="1" fillId="0" borderId="5" xfId="0" applyNumberFormat="1" applyFont="1" applyBorder="1" applyAlignment="1">
      <alignment horizontal="right" vertical="top" wrapText="1"/>
    </xf>
    <xf numFmtId="0" fontId="4" fillId="0" borderId="6" xfId="0" applyFont="1" applyBorder="1" applyAlignment="1">
      <alignment horizontal="left" vertical="top" wrapText="1"/>
    </xf>
    <xf numFmtId="4" fontId="1" fillId="0" borderId="24" xfId="0" applyNumberFormat="1" applyFont="1" applyBorder="1" applyAlignment="1">
      <alignment horizontal="right" vertical="top" wrapText="1"/>
    </xf>
    <xf numFmtId="4" fontId="1" fillId="3" borderId="1" xfId="0" applyNumberFormat="1" applyFont="1" applyFill="1" applyBorder="1" applyAlignment="1">
      <alignment horizontal="right" vertical="top" wrapText="1"/>
    </xf>
    <xf numFmtId="0" fontId="9" fillId="0" borderId="0" xfId="0" applyFont="1"/>
    <xf numFmtId="0" fontId="9" fillId="0" borderId="0" xfId="0" applyFont="1" applyAlignment="1">
      <alignment wrapText="1"/>
    </xf>
    <xf numFmtId="0" fontId="9" fillId="0" borderId="19" xfId="0" applyFont="1" applyBorder="1" applyAlignment="1">
      <alignment horizontal="left" vertical="top" wrapText="1"/>
    </xf>
    <xf numFmtId="4" fontId="9" fillId="0" borderId="18" xfId="0" applyNumberFormat="1" applyFont="1" applyBorder="1" applyAlignment="1">
      <alignment horizontal="right" vertical="top" wrapText="1"/>
    </xf>
    <xf numFmtId="4" fontId="4" fillId="2" borderId="18" xfId="0" applyNumberFormat="1" applyFont="1" applyFill="1" applyBorder="1" applyAlignment="1">
      <alignment horizontal="right" vertical="top" wrapText="1"/>
    </xf>
    <xf numFmtId="0" fontId="4" fillId="2" borderId="18" xfId="0" applyFont="1" applyFill="1" applyBorder="1" applyAlignment="1">
      <alignment horizontal="center" vertical="top" wrapText="1"/>
    </xf>
    <xf numFmtId="0" fontId="4" fillId="2" borderId="18" xfId="0" applyFont="1" applyFill="1" applyBorder="1" applyAlignment="1">
      <alignment horizontal="left" vertical="top" wrapText="1"/>
    </xf>
    <xf numFmtId="0" fontId="9" fillId="0" borderId="18" xfId="0" applyFont="1" applyBorder="1" applyAlignment="1">
      <alignment horizontal="left" vertical="top" wrapText="1"/>
    </xf>
    <xf numFmtId="0" fontId="9" fillId="0" borderId="17" xfId="0" applyFont="1" applyBorder="1" applyAlignment="1">
      <alignment horizontal="left" vertical="top" wrapText="1"/>
    </xf>
    <xf numFmtId="0" fontId="9" fillId="0" borderId="16" xfId="0" applyFont="1" applyBorder="1" applyAlignment="1">
      <alignment horizontal="left" vertical="top" wrapText="1"/>
    </xf>
    <xf numFmtId="4" fontId="9" fillId="0" borderId="1" xfId="0" applyNumberFormat="1" applyFont="1" applyBorder="1" applyAlignment="1">
      <alignment horizontal="right" vertical="top" wrapText="1"/>
    </xf>
    <xf numFmtId="0" fontId="9" fillId="0" borderId="1" xfId="0" applyFont="1" applyBorder="1" applyAlignment="1">
      <alignment horizontal="left" vertical="top" wrapText="1"/>
    </xf>
    <xf numFmtId="0" fontId="9" fillId="0" borderId="15" xfId="0" applyFont="1" applyBorder="1" applyAlignment="1">
      <alignment horizontal="left" vertical="top" wrapText="1"/>
    </xf>
    <xf numFmtId="0" fontId="9" fillId="0" borderId="23" xfId="0" applyFont="1" applyBorder="1" applyAlignment="1">
      <alignment horizontal="left" vertical="top" wrapText="1"/>
    </xf>
    <xf numFmtId="4" fontId="9" fillId="0" borderId="4" xfId="0" applyNumberFormat="1" applyFont="1" applyBorder="1" applyAlignment="1">
      <alignment horizontal="right" vertical="top" wrapText="1"/>
    </xf>
    <xf numFmtId="4" fontId="4" fillId="2" borderId="4" xfId="0" applyNumberFormat="1" applyFont="1" applyFill="1" applyBorder="1" applyAlignment="1">
      <alignment horizontal="right" vertical="top" wrapText="1"/>
    </xf>
    <xf numFmtId="0" fontId="4" fillId="2" borderId="4" xfId="0" applyFont="1" applyFill="1" applyBorder="1" applyAlignment="1">
      <alignment horizontal="center" vertical="top" wrapText="1"/>
    </xf>
    <xf numFmtId="0" fontId="4" fillId="2" borderId="4"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22" xfId="0" applyFont="1" applyBorder="1" applyAlignment="1">
      <alignment horizontal="left" vertical="top" wrapText="1"/>
    </xf>
    <xf numFmtId="0" fontId="10" fillId="0" borderId="0" xfId="0" applyFont="1" applyAlignment="1">
      <alignment vertical="center"/>
    </xf>
    <xf numFmtId="0" fontId="1" fillId="0" borderId="14" xfId="0" applyFont="1" applyBorder="1" applyAlignment="1">
      <alignment horizontal="left" vertical="top" wrapText="1"/>
    </xf>
    <xf numFmtId="4" fontId="1" fillId="3" borderId="13" xfId="0" applyNumberFormat="1" applyFont="1" applyFill="1" applyBorder="1" applyAlignment="1">
      <alignment horizontal="right" vertical="top" wrapText="1"/>
    </xf>
    <xf numFmtId="4" fontId="1" fillId="3" borderId="18" xfId="0" applyNumberFormat="1" applyFont="1" applyFill="1" applyBorder="1" applyAlignment="1">
      <alignment horizontal="right" vertical="top" wrapText="1"/>
    </xf>
    <xf numFmtId="0" fontId="1" fillId="0" borderId="0" xfId="0" applyFont="1" applyAlignment="1">
      <alignment horizontal="left"/>
    </xf>
    <xf numFmtId="0" fontId="11" fillId="0" borderId="0" xfId="0" applyFont="1" applyAlignment="1">
      <alignment wrapText="1"/>
    </xf>
    <xf numFmtId="4" fontId="11" fillId="0" borderId="1" xfId="0" applyNumberFormat="1" applyFont="1" applyBorder="1" applyAlignment="1">
      <alignment horizontal="right" vertical="top" wrapText="1"/>
    </xf>
    <xf numFmtId="4" fontId="11" fillId="3" borderId="1" xfId="0" applyNumberFormat="1" applyFont="1" applyFill="1" applyBorder="1" applyAlignment="1">
      <alignment horizontal="right" vertical="top" wrapText="1"/>
    </xf>
    <xf numFmtId="4" fontId="1" fillId="3" borderId="4" xfId="0" applyNumberFormat="1" applyFont="1" applyFill="1" applyBorder="1" applyAlignment="1">
      <alignment horizontal="right" vertical="top" wrapText="1"/>
    </xf>
    <xf numFmtId="4" fontId="0" fillId="3" borderId="13" xfId="0" applyNumberFormat="1" applyFill="1" applyBorder="1" applyAlignment="1">
      <alignment horizontal="right" vertical="top" wrapText="1"/>
    </xf>
    <xf numFmtId="0" fontId="8" fillId="0" borderId="0" xfId="0" applyFont="1" applyAlignment="1">
      <alignment horizontal="left" vertical="top" wrapText="1"/>
    </xf>
    <xf numFmtId="0" fontId="8" fillId="0" borderId="0" xfId="0" applyFont="1" applyAlignment="1">
      <alignment wrapText="1"/>
    </xf>
    <xf numFmtId="0" fontId="8" fillId="0" borderId="0" xfId="0" applyFont="1"/>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4" fontId="5" fillId="0" borderId="1" xfId="0" applyNumberFormat="1" applyFont="1" applyBorder="1" applyAlignment="1">
      <alignment horizontal="right" vertical="top" wrapText="1"/>
    </xf>
    <xf numFmtId="4" fontId="7" fillId="0" borderId="1" xfId="0" applyNumberFormat="1" applyFont="1" applyBorder="1" applyAlignment="1">
      <alignment horizontal="right" vertical="top" wrapText="1"/>
    </xf>
    <xf numFmtId="0" fontId="14" fillId="0" borderId="13" xfId="0" applyFont="1" applyBorder="1" applyAlignment="1">
      <alignment horizontal="left" vertical="top" wrapText="1"/>
    </xf>
    <xf numFmtId="0" fontId="14" fillId="0" borderId="1" xfId="0" applyFont="1" applyBorder="1" applyAlignment="1">
      <alignment horizontal="left" vertical="top" wrapText="1"/>
    </xf>
    <xf numFmtId="0" fontId="14" fillId="0" borderId="18" xfId="0" applyFont="1" applyBorder="1" applyAlignment="1">
      <alignment horizontal="left" vertical="top" wrapText="1"/>
    </xf>
    <xf numFmtId="4" fontId="1" fillId="4" borderId="1" xfId="0" applyNumberFormat="1" applyFont="1" applyFill="1" applyBorder="1" applyAlignment="1">
      <alignment horizontal="right" vertical="top" wrapText="1"/>
    </xf>
    <xf numFmtId="0" fontId="4" fillId="4" borderId="16" xfId="0" applyFont="1" applyFill="1" applyBorder="1" applyAlignment="1">
      <alignment horizontal="left" vertical="top" wrapText="1"/>
    </xf>
    <xf numFmtId="4" fontId="1" fillId="4" borderId="4" xfId="0" applyNumberFormat="1" applyFont="1" applyFill="1" applyBorder="1" applyAlignment="1">
      <alignment horizontal="right" vertical="top" wrapText="1"/>
    </xf>
    <xf numFmtId="0" fontId="4" fillId="4" borderId="23" xfId="0" applyFont="1" applyFill="1" applyBorder="1" applyAlignment="1">
      <alignment horizontal="left" vertical="top" wrapText="1"/>
    </xf>
    <xf numFmtId="4" fontId="1" fillId="4" borderId="18" xfId="0" applyNumberFormat="1" applyFont="1" applyFill="1" applyBorder="1" applyAlignment="1">
      <alignment horizontal="right" vertical="top" wrapText="1"/>
    </xf>
    <xf numFmtId="0" fontId="4" fillId="4" borderId="19" xfId="0" applyFont="1" applyFill="1" applyBorder="1" applyAlignment="1">
      <alignment horizontal="left" vertical="top" wrapText="1"/>
    </xf>
    <xf numFmtId="0" fontId="12" fillId="4" borderId="25" xfId="0" applyFont="1" applyFill="1" applyBorder="1" applyAlignment="1">
      <alignment horizontal="left" vertical="top" wrapText="1"/>
    </xf>
    <xf numFmtId="4" fontId="1" fillId="4" borderId="5" xfId="0" applyNumberFormat="1" applyFont="1" applyFill="1" applyBorder="1" applyAlignment="1">
      <alignment horizontal="right" vertical="top" wrapText="1"/>
    </xf>
    <xf numFmtId="0" fontId="4" fillId="4" borderId="6" xfId="0" applyFont="1" applyFill="1" applyBorder="1" applyAlignment="1">
      <alignment horizontal="left" vertical="top" wrapText="1"/>
    </xf>
    <xf numFmtId="4" fontId="2" fillId="4" borderId="0" xfId="0" applyNumberFormat="1" applyFont="1" applyFill="1" applyAlignment="1">
      <alignment horizontal="right" vertical="top" wrapText="1"/>
    </xf>
    <xf numFmtId="4" fontId="2" fillId="5" borderId="0" xfId="0" applyNumberFormat="1" applyFont="1" applyFill="1" applyAlignment="1">
      <alignment horizontal="right" vertical="top" wrapText="1"/>
    </xf>
    <xf numFmtId="0" fontId="5" fillId="0" borderId="7" xfId="0" applyFont="1" applyBorder="1" applyAlignment="1">
      <alignment horizontal="center" vertical="top" wrapText="1"/>
    </xf>
    <xf numFmtId="0" fontId="5" fillId="0" borderId="10" xfId="0" applyFont="1" applyBorder="1" applyAlignment="1">
      <alignment horizontal="center" vertical="top" wrapText="1"/>
    </xf>
    <xf numFmtId="0" fontId="5" fillId="0" borderId="11" xfId="0" applyFont="1" applyBorder="1" applyAlignment="1">
      <alignment horizontal="center" vertical="top" wrapText="1"/>
    </xf>
    <xf numFmtId="4" fontId="1" fillId="4" borderId="0" xfId="0" applyNumberFormat="1" applyFont="1" applyFill="1" applyAlignment="1">
      <alignment horizontal="right" vertical="top"/>
    </xf>
    <xf numFmtId="4" fontId="1" fillId="5" borderId="0" xfId="0" applyNumberFormat="1" applyFont="1" applyFill="1" applyAlignment="1">
      <alignment horizontal="right" vertical="top" wrapText="1"/>
    </xf>
    <xf numFmtId="0" fontId="1" fillId="0" borderId="26" xfId="0" applyFont="1" applyBorder="1" applyAlignment="1">
      <alignment horizontal="right" vertical="top" wrapText="1"/>
    </xf>
    <xf numFmtId="0" fontId="13" fillId="0" borderId="27" xfId="0" applyFont="1" applyBorder="1" applyAlignment="1">
      <alignment horizontal="center" vertical="top"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F6362-3042-4EE6-B18A-0D99DA534E36}">
  <sheetPr>
    <pageSetUpPr fitToPage="1"/>
  </sheetPr>
  <dimension ref="A1:N82"/>
  <sheetViews>
    <sheetView tabSelected="1" zoomScale="80" zoomScaleNormal="80" workbookViewId="0">
      <pane ySplit="3" topLeftCell="A19" activePane="bottomLeft" state="frozen"/>
      <selection pane="bottomLeft" activeCell="A2" sqref="A2:I2"/>
    </sheetView>
  </sheetViews>
  <sheetFormatPr defaultColWidth="9.109375" defaultRowHeight="13.8" x14ac:dyDescent="0.3"/>
  <cols>
    <col min="1" max="1" width="8.6640625" style="3" customWidth="1"/>
    <col min="2" max="2" width="31.6640625" style="3" customWidth="1"/>
    <col min="3" max="3" width="23.33203125" style="3" customWidth="1"/>
    <col min="4" max="4" width="11.44140625" style="4" bestFit="1" customWidth="1"/>
    <col min="5" max="5" width="25.109375" style="3" customWidth="1"/>
    <col min="6" max="6" width="7.33203125" style="8" customWidth="1"/>
    <col min="7" max="7" width="16" style="5" customWidth="1"/>
    <col min="8" max="8" width="12" style="5" customWidth="1"/>
    <col min="9" max="9" width="16.44140625" style="4" customWidth="1"/>
    <col min="10" max="10" width="11.6640625" style="1" customWidth="1"/>
    <col min="11" max="13" width="8.6640625" style="1" customWidth="1"/>
    <col min="14" max="16384" width="9.109375" style="2"/>
  </cols>
  <sheetData>
    <row r="1" spans="1:13" ht="50.25" customHeight="1" x14ac:dyDescent="0.3">
      <c r="A1" s="133" t="s">
        <v>203</v>
      </c>
      <c r="B1" s="133"/>
      <c r="C1" s="133"/>
      <c r="D1" s="133"/>
      <c r="E1" s="133"/>
      <c r="F1" s="133"/>
      <c r="G1" s="133"/>
      <c r="H1" s="133"/>
      <c r="I1" s="133"/>
    </row>
    <row r="2" spans="1:13" ht="50.25" customHeight="1" x14ac:dyDescent="0.3">
      <c r="A2" s="134" t="s">
        <v>202</v>
      </c>
      <c r="B2" s="134"/>
      <c r="C2" s="134"/>
      <c r="D2" s="134"/>
      <c r="E2" s="134"/>
      <c r="F2" s="134"/>
      <c r="G2" s="134"/>
      <c r="H2" s="134"/>
      <c r="I2" s="134"/>
    </row>
    <row r="3" spans="1:13" s="7" customFormat="1" ht="57" customHeight="1" thickBot="1" x14ac:dyDescent="0.35">
      <c r="A3" s="21" t="s">
        <v>5</v>
      </c>
      <c r="B3" s="21" t="s">
        <v>0</v>
      </c>
      <c r="C3" s="21" t="s">
        <v>6</v>
      </c>
      <c r="D3" s="21" t="s">
        <v>1</v>
      </c>
      <c r="E3" s="21" t="s">
        <v>2</v>
      </c>
      <c r="F3" s="21" t="s">
        <v>3</v>
      </c>
      <c r="G3" s="22" t="s">
        <v>200</v>
      </c>
      <c r="H3" s="23" t="s">
        <v>201</v>
      </c>
      <c r="I3" s="21" t="s">
        <v>4</v>
      </c>
      <c r="J3" s="6"/>
      <c r="K3" s="6"/>
      <c r="L3" s="6"/>
      <c r="M3" s="6"/>
    </row>
    <row r="4" spans="1:13" ht="15.75" customHeight="1" thickBot="1" x14ac:dyDescent="0.35">
      <c r="A4" s="128" t="s">
        <v>189</v>
      </c>
      <c r="B4" s="129"/>
      <c r="C4" s="129"/>
      <c r="D4" s="129"/>
      <c r="E4" s="129"/>
      <c r="F4" s="129"/>
      <c r="G4" s="129"/>
      <c r="H4" s="129"/>
      <c r="I4" s="130"/>
    </row>
    <row r="5" spans="1:13" ht="28.2" thickBot="1" x14ac:dyDescent="0.35">
      <c r="A5" s="65" t="s">
        <v>53</v>
      </c>
      <c r="B5" s="39" t="s">
        <v>11</v>
      </c>
      <c r="C5" s="16" t="s">
        <v>18</v>
      </c>
      <c r="D5" s="17" t="s">
        <v>12</v>
      </c>
      <c r="E5" s="39" t="s">
        <v>47</v>
      </c>
      <c r="F5" s="15">
        <f>SUM(F6:F12)</f>
        <v>65</v>
      </c>
      <c r="G5" s="40">
        <f>SUM(G6:G12)</f>
        <v>2560000</v>
      </c>
      <c r="H5" s="75">
        <v>5712</v>
      </c>
      <c r="I5" s="67" t="s">
        <v>10</v>
      </c>
      <c r="K5"/>
    </row>
    <row r="6" spans="1:13" s="50" customFormat="1" ht="20.399999999999999" x14ac:dyDescent="0.3">
      <c r="A6" s="46"/>
      <c r="B6" s="47"/>
      <c r="C6" s="26"/>
      <c r="D6" s="26"/>
      <c r="E6" s="54" t="s">
        <v>13</v>
      </c>
      <c r="F6" s="55">
        <v>5</v>
      </c>
      <c r="G6" s="56">
        <v>120000</v>
      </c>
      <c r="H6" s="48"/>
      <c r="I6" s="28"/>
      <c r="J6" s="49"/>
      <c r="K6"/>
      <c r="L6" s="49"/>
      <c r="M6" s="49"/>
    </row>
    <row r="7" spans="1:13" s="50" customFormat="1" ht="20.399999999999999" x14ac:dyDescent="0.3">
      <c r="A7" s="51"/>
      <c r="B7" s="52"/>
      <c r="C7" s="10"/>
      <c r="D7" s="10"/>
      <c r="E7" s="57" t="s">
        <v>19</v>
      </c>
      <c r="F7" s="58">
        <v>1</v>
      </c>
      <c r="G7" s="59">
        <v>150000</v>
      </c>
      <c r="H7" s="53"/>
      <c r="I7" s="30"/>
      <c r="J7" s="49"/>
      <c r="K7"/>
      <c r="L7" s="49"/>
      <c r="M7" s="49"/>
    </row>
    <row r="8" spans="1:13" s="50" customFormat="1" ht="20.399999999999999" x14ac:dyDescent="0.2">
      <c r="A8" s="51"/>
      <c r="B8" s="52"/>
      <c r="C8" s="10"/>
      <c r="D8" s="10"/>
      <c r="E8" s="57" t="s">
        <v>20</v>
      </c>
      <c r="F8" s="58">
        <v>50</v>
      </c>
      <c r="G8" s="59">
        <v>990000</v>
      </c>
      <c r="H8" s="53"/>
      <c r="I8" s="30"/>
      <c r="J8" s="49"/>
      <c r="K8" s="49"/>
      <c r="L8" s="49"/>
      <c r="M8" s="49"/>
    </row>
    <row r="9" spans="1:13" s="50" customFormat="1" ht="10.199999999999999" x14ac:dyDescent="0.2">
      <c r="A9" s="51"/>
      <c r="B9" s="52"/>
      <c r="C9" s="10"/>
      <c r="D9" s="10"/>
      <c r="E9" s="57" t="s">
        <v>21</v>
      </c>
      <c r="F9" s="58">
        <v>1</v>
      </c>
      <c r="G9" s="59">
        <v>150000</v>
      </c>
      <c r="H9" s="53"/>
      <c r="I9" s="30"/>
      <c r="J9" s="49"/>
      <c r="K9" s="49"/>
      <c r="L9" s="49"/>
      <c r="M9" s="49"/>
    </row>
    <row r="10" spans="1:13" s="50" customFormat="1" ht="20.399999999999999" x14ac:dyDescent="0.2">
      <c r="A10" s="51"/>
      <c r="B10" s="52"/>
      <c r="C10" s="10"/>
      <c r="D10" s="10"/>
      <c r="E10" s="57" t="s">
        <v>22</v>
      </c>
      <c r="F10" s="58">
        <v>3</v>
      </c>
      <c r="G10" s="59">
        <v>480000</v>
      </c>
      <c r="H10" s="53"/>
      <c r="I10" s="30"/>
      <c r="J10" s="49"/>
      <c r="K10" s="49"/>
      <c r="L10" s="49"/>
      <c r="M10" s="49"/>
    </row>
    <row r="11" spans="1:13" s="50" customFormat="1" ht="20.399999999999999" x14ac:dyDescent="0.2">
      <c r="A11" s="51"/>
      <c r="B11" s="52"/>
      <c r="C11" s="10"/>
      <c r="D11" s="10"/>
      <c r="E11" s="57" t="s">
        <v>23</v>
      </c>
      <c r="F11" s="58">
        <v>3</v>
      </c>
      <c r="G11" s="59">
        <v>480000</v>
      </c>
      <c r="H11" s="53"/>
      <c r="I11" s="30"/>
      <c r="J11" s="49"/>
      <c r="K11" s="49"/>
      <c r="L11" s="49"/>
      <c r="M11" s="49"/>
    </row>
    <row r="12" spans="1:13" s="50" customFormat="1" ht="20.399999999999999" x14ac:dyDescent="0.2">
      <c r="A12" s="51"/>
      <c r="B12" s="52"/>
      <c r="C12" s="10"/>
      <c r="D12" s="10"/>
      <c r="E12" s="57" t="s">
        <v>24</v>
      </c>
      <c r="F12" s="58">
        <v>2</v>
      </c>
      <c r="G12" s="59">
        <v>190000</v>
      </c>
      <c r="H12" s="53"/>
      <c r="I12" s="30"/>
      <c r="J12" s="49"/>
      <c r="K12" s="49"/>
      <c r="L12" s="49"/>
      <c r="M12" s="49"/>
    </row>
    <row r="13" spans="1:13" ht="28.2" thickBot="1" x14ac:dyDescent="0.35">
      <c r="A13" s="31" t="s">
        <v>54</v>
      </c>
      <c r="B13" s="45" t="s">
        <v>7</v>
      </c>
      <c r="C13" s="32" t="s">
        <v>42</v>
      </c>
      <c r="D13" s="116" t="s">
        <v>8</v>
      </c>
      <c r="E13" s="32" t="s">
        <v>9</v>
      </c>
      <c r="F13" s="42">
        <v>60</v>
      </c>
      <c r="G13" s="34">
        <v>4490500</v>
      </c>
      <c r="H13" s="34">
        <v>3156.82</v>
      </c>
      <c r="I13" s="35" t="s">
        <v>10</v>
      </c>
      <c r="K13"/>
    </row>
    <row r="14" spans="1:13" ht="28.2" thickBot="1" x14ac:dyDescent="0.35">
      <c r="A14" s="24" t="s">
        <v>55</v>
      </c>
      <c r="B14" s="44" t="s">
        <v>14</v>
      </c>
      <c r="C14" s="25" t="s">
        <v>17</v>
      </c>
      <c r="D14" s="26" t="s">
        <v>15</v>
      </c>
      <c r="E14" s="25" t="s">
        <v>16</v>
      </c>
      <c r="F14" s="41">
        <v>2</v>
      </c>
      <c r="G14" s="27">
        <v>32000</v>
      </c>
      <c r="H14" s="27">
        <v>350</v>
      </c>
      <c r="I14" s="35" t="s">
        <v>10</v>
      </c>
    </row>
    <row r="15" spans="1:13" ht="27.6" x14ac:dyDescent="0.3">
      <c r="A15" s="29" t="s">
        <v>58</v>
      </c>
      <c r="B15" s="12" t="s">
        <v>26</v>
      </c>
      <c r="C15" s="9" t="s">
        <v>25</v>
      </c>
      <c r="D15" s="10" t="s">
        <v>15</v>
      </c>
      <c r="E15" s="9" t="s">
        <v>43</v>
      </c>
      <c r="F15" s="20">
        <v>1</v>
      </c>
      <c r="G15" s="11">
        <v>88000</v>
      </c>
      <c r="H15" s="117">
        <v>820.99</v>
      </c>
      <c r="I15" s="118" t="s">
        <v>52</v>
      </c>
    </row>
    <row r="16" spans="1:13" ht="30" customHeight="1" thickBot="1" x14ac:dyDescent="0.35">
      <c r="A16" s="31" t="s">
        <v>59</v>
      </c>
      <c r="B16" s="45" t="s">
        <v>199</v>
      </c>
      <c r="C16" s="32" t="s">
        <v>27</v>
      </c>
      <c r="D16" s="116" t="s">
        <v>41</v>
      </c>
      <c r="E16" s="32" t="s">
        <v>28</v>
      </c>
      <c r="F16" s="42">
        <v>29</v>
      </c>
      <c r="G16" s="34">
        <v>93115</v>
      </c>
      <c r="H16" s="34">
        <v>1042.8</v>
      </c>
      <c r="I16" s="35" t="s">
        <v>10</v>
      </c>
      <c r="K16"/>
    </row>
    <row r="17" spans="1:12" ht="28.2" thickBot="1" x14ac:dyDescent="0.35">
      <c r="A17" s="68" t="s">
        <v>57</v>
      </c>
      <c r="B17" s="69" t="s">
        <v>45</v>
      </c>
      <c r="C17" s="70" t="s">
        <v>46</v>
      </c>
      <c r="D17" s="71" t="s">
        <v>12</v>
      </c>
      <c r="E17" s="70" t="s">
        <v>35</v>
      </c>
      <c r="F17" s="72">
        <v>21</v>
      </c>
      <c r="G17" s="73">
        <v>4200</v>
      </c>
      <c r="H17" s="73">
        <v>350</v>
      </c>
      <c r="I17" s="74" t="s">
        <v>9</v>
      </c>
    </row>
    <row r="18" spans="1:12" ht="28.2" thickBot="1" x14ac:dyDescent="0.35">
      <c r="A18" s="65" t="s">
        <v>56</v>
      </c>
      <c r="B18" s="39" t="s">
        <v>7</v>
      </c>
      <c r="C18" s="16" t="s">
        <v>29</v>
      </c>
      <c r="D18" s="17" t="s">
        <v>12</v>
      </c>
      <c r="E18" s="16" t="s">
        <v>44</v>
      </c>
      <c r="F18" s="66">
        <v>32</v>
      </c>
      <c r="G18" s="18">
        <v>5881700</v>
      </c>
      <c r="H18" s="18">
        <v>4149.74</v>
      </c>
      <c r="I18" s="67" t="s">
        <v>10</v>
      </c>
    </row>
    <row r="19" spans="1:12" x14ac:dyDescent="0.3">
      <c r="A19" s="29"/>
      <c r="B19" s="12"/>
      <c r="C19" s="9"/>
      <c r="D19" s="10"/>
      <c r="E19" s="9" t="s">
        <v>49</v>
      </c>
      <c r="F19" s="20">
        <v>19</v>
      </c>
      <c r="G19" s="11">
        <v>1987270</v>
      </c>
      <c r="H19" s="11">
        <v>2875.59</v>
      </c>
      <c r="I19" s="28" t="s">
        <v>10</v>
      </c>
    </row>
    <row r="20" spans="1:12" ht="28.2" thickBot="1" x14ac:dyDescent="0.35">
      <c r="A20" s="31"/>
      <c r="B20" s="45"/>
      <c r="C20" s="32"/>
      <c r="D20" s="33"/>
      <c r="E20" s="32" t="s">
        <v>43</v>
      </c>
      <c r="F20" s="42">
        <v>48</v>
      </c>
      <c r="G20" s="34">
        <v>2762100</v>
      </c>
      <c r="H20" s="34">
        <v>0</v>
      </c>
      <c r="I20" s="35" t="s">
        <v>50</v>
      </c>
    </row>
    <row r="21" spans="1:12" ht="41.4" x14ac:dyDescent="0.3">
      <c r="A21" s="65" t="s">
        <v>60</v>
      </c>
      <c r="B21" s="39" t="s">
        <v>31</v>
      </c>
      <c r="C21" s="16" t="s">
        <v>30</v>
      </c>
      <c r="D21" s="17" t="s">
        <v>12</v>
      </c>
      <c r="E21" s="16" t="s">
        <v>32</v>
      </c>
      <c r="F21" s="66">
        <v>61</v>
      </c>
      <c r="G21" s="18">
        <v>253200</v>
      </c>
      <c r="H21" s="119">
        <v>658</v>
      </c>
      <c r="I21" s="120" t="s">
        <v>36</v>
      </c>
    </row>
    <row r="22" spans="1:12" ht="42" thickBot="1" x14ac:dyDescent="0.35">
      <c r="A22" s="31" t="s">
        <v>61</v>
      </c>
      <c r="B22" s="45" t="s">
        <v>34</v>
      </c>
      <c r="C22" s="32" t="s">
        <v>33</v>
      </c>
      <c r="D22" s="33" t="s">
        <v>12</v>
      </c>
      <c r="E22" s="32" t="s">
        <v>35</v>
      </c>
      <c r="F22" s="42">
        <v>153</v>
      </c>
      <c r="G22" s="34">
        <v>30600</v>
      </c>
      <c r="H22" s="34">
        <v>500</v>
      </c>
      <c r="I22" s="35" t="s">
        <v>48</v>
      </c>
    </row>
    <row r="23" spans="1:12" x14ac:dyDescent="0.3">
      <c r="A23" s="24" t="s">
        <v>62</v>
      </c>
      <c r="B23" s="44" t="s">
        <v>37</v>
      </c>
      <c r="C23" s="25" t="s">
        <v>38</v>
      </c>
      <c r="D23" s="26" t="s">
        <v>12</v>
      </c>
      <c r="E23" s="25" t="s">
        <v>39</v>
      </c>
      <c r="F23" s="41">
        <v>3</v>
      </c>
      <c r="G23" s="27">
        <v>15000</v>
      </c>
      <c r="H23" s="27">
        <v>150</v>
      </c>
      <c r="I23" s="28" t="s">
        <v>51</v>
      </c>
    </row>
    <row r="24" spans="1:12" ht="28.2" thickBot="1" x14ac:dyDescent="0.35">
      <c r="A24" s="31"/>
      <c r="B24" s="45"/>
      <c r="C24" s="32"/>
      <c r="D24" s="33"/>
      <c r="E24" s="32" t="s">
        <v>40</v>
      </c>
      <c r="F24" s="42">
        <v>5</v>
      </c>
      <c r="G24" s="34">
        <v>34000</v>
      </c>
      <c r="H24" s="34">
        <v>350</v>
      </c>
      <c r="I24" s="35" t="s">
        <v>51</v>
      </c>
    </row>
    <row r="25" spans="1:12" ht="15" thickBot="1" x14ac:dyDescent="0.35">
      <c r="A25" s="16"/>
      <c r="B25" s="16"/>
      <c r="C25" s="16"/>
      <c r="D25" s="61"/>
      <c r="E25" s="62" t="s">
        <v>192</v>
      </c>
      <c r="F25" s="19">
        <f>SUM(F6:F24)</f>
        <v>499</v>
      </c>
      <c r="G25" s="63">
        <f>G5+G13+G14+G15+G16+G17+G18+G19+G20+G21+G22+G23+G24</f>
        <v>18231685</v>
      </c>
      <c r="H25" s="60">
        <f>SUM(H5:H24)</f>
        <v>20115.939999999999</v>
      </c>
      <c r="I25" s="64"/>
      <c r="L25"/>
    </row>
    <row r="26" spans="1:12" ht="21.75" customHeight="1" thickBot="1" x14ac:dyDescent="0.35">
      <c r="A26" s="13"/>
      <c r="B26" s="13"/>
      <c r="C26" s="13"/>
      <c r="D26" s="14"/>
      <c r="E26" s="36"/>
      <c r="F26" s="43"/>
      <c r="G26" s="38"/>
      <c r="H26"/>
      <c r="I26" s="37"/>
    </row>
    <row r="27" spans="1:12" ht="15.75" customHeight="1" thickBot="1" x14ac:dyDescent="0.35">
      <c r="A27" s="128" t="s">
        <v>193</v>
      </c>
      <c r="B27" s="129"/>
      <c r="C27" s="129"/>
      <c r="D27" s="129"/>
      <c r="E27" s="129"/>
      <c r="F27" s="129"/>
      <c r="G27" s="129"/>
      <c r="H27" s="129"/>
      <c r="I27" s="130"/>
    </row>
    <row r="28" spans="1:12" ht="28.2" thickBot="1" x14ac:dyDescent="0.35">
      <c r="A28" s="24" t="s">
        <v>53</v>
      </c>
      <c r="B28" s="44" t="s">
        <v>131</v>
      </c>
      <c r="C28" s="25" t="s">
        <v>130</v>
      </c>
      <c r="D28" s="26" t="s">
        <v>67</v>
      </c>
      <c r="E28" s="44" t="s">
        <v>129</v>
      </c>
      <c r="F28" s="41">
        <v>71</v>
      </c>
      <c r="G28" s="27">
        <v>2203940</v>
      </c>
      <c r="H28" s="106">
        <v>6354.8</v>
      </c>
      <c r="I28" s="28" t="s">
        <v>128</v>
      </c>
    </row>
    <row r="29" spans="1:12" x14ac:dyDescent="0.3">
      <c r="A29" s="24"/>
      <c r="B29" s="44"/>
      <c r="C29" s="25"/>
      <c r="D29" s="26"/>
      <c r="E29" s="54" t="s">
        <v>127</v>
      </c>
      <c r="F29" s="55">
        <v>11</v>
      </c>
      <c r="G29" s="56">
        <v>993040</v>
      </c>
      <c r="H29" s="99"/>
      <c r="I29" s="28"/>
      <c r="J29" s="78"/>
    </row>
    <row r="30" spans="1:12" x14ac:dyDescent="0.3">
      <c r="A30" s="65"/>
      <c r="B30" s="39"/>
      <c r="C30" s="16"/>
      <c r="D30" s="17"/>
      <c r="E30" s="94" t="s">
        <v>126</v>
      </c>
      <c r="F30" s="93">
        <v>35</v>
      </c>
      <c r="G30" s="92">
        <v>729000</v>
      </c>
      <c r="H30" s="105"/>
      <c r="I30" s="67"/>
      <c r="J30" s="78"/>
    </row>
    <row r="31" spans="1:12" ht="20.399999999999999" x14ac:dyDescent="0.3">
      <c r="A31" s="29"/>
      <c r="B31" s="12"/>
      <c r="C31" s="9"/>
      <c r="D31" s="10"/>
      <c r="E31" s="57" t="s">
        <v>125</v>
      </c>
      <c r="F31" s="58">
        <v>17</v>
      </c>
      <c r="G31" s="59">
        <v>366500</v>
      </c>
      <c r="H31" s="76"/>
      <c r="I31" s="30"/>
      <c r="J31" s="78"/>
    </row>
    <row r="32" spans="1:12" x14ac:dyDescent="0.3">
      <c r="A32" s="29"/>
      <c r="B32" s="12"/>
      <c r="C32" s="9"/>
      <c r="D32" s="10"/>
      <c r="E32" s="57" t="s">
        <v>124</v>
      </c>
      <c r="F32" s="58">
        <v>8</v>
      </c>
      <c r="G32" s="59">
        <v>115400</v>
      </c>
      <c r="H32" s="76"/>
      <c r="I32" s="30"/>
      <c r="J32" s="78"/>
    </row>
    <row r="33" spans="1:14" ht="27.6" x14ac:dyDescent="0.3">
      <c r="A33" s="29" t="s">
        <v>54</v>
      </c>
      <c r="B33" s="12" t="s">
        <v>123</v>
      </c>
      <c r="C33" s="9" t="s">
        <v>122</v>
      </c>
      <c r="D33" s="10" t="s">
        <v>67</v>
      </c>
      <c r="E33" s="9" t="s">
        <v>121</v>
      </c>
      <c r="F33" s="20">
        <v>1</v>
      </c>
      <c r="G33" s="11">
        <v>2000000</v>
      </c>
      <c r="H33" s="117">
        <v>2000</v>
      </c>
      <c r="I33" s="118" t="s">
        <v>120</v>
      </c>
    </row>
    <row r="34" spans="1:14" ht="27.6" x14ac:dyDescent="0.3">
      <c r="A34" s="29" t="s">
        <v>55</v>
      </c>
      <c r="B34" s="12" t="s">
        <v>119</v>
      </c>
      <c r="C34" s="9" t="s">
        <v>118</v>
      </c>
      <c r="D34" s="10" t="s">
        <v>67</v>
      </c>
      <c r="E34" s="9" t="s">
        <v>117</v>
      </c>
      <c r="F34" s="20">
        <v>38</v>
      </c>
      <c r="G34" s="11">
        <v>2000000</v>
      </c>
      <c r="H34" s="117">
        <v>2000</v>
      </c>
      <c r="I34" s="118" t="s">
        <v>116</v>
      </c>
    </row>
    <row r="35" spans="1:14" x14ac:dyDescent="0.3">
      <c r="A35" s="29" t="s">
        <v>58</v>
      </c>
      <c r="B35" s="12" t="s">
        <v>115</v>
      </c>
      <c r="C35" s="9" t="s">
        <v>114</v>
      </c>
      <c r="D35" s="10" t="s">
        <v>67</v>
      </c>
      <c r="E35" s="9" t="s">
        <v>113</v>
      </c>
      <c r="F35" s="20">
        <v>4</v>
      </c>
      <c r="G35" s="11">
        <v>22000</v>
      </c>
      <c r="H35" s="104">
        <v>60</v>
      </c>
      <c r="I35" s="30" t="s">
        <v>9</v>
      </c>
    </row>
    <row r="36" spans="1:14" x14ac:dyDescent="0.3">
      <c r="A36" s="29"/>
      <c r="B36" s="12"/>
      <c r="C36" s="9"/>
      <c r="D36" s="10"/>
      <c r="E36" s="9" t="s">
        <v>112</v>
      </c>
      <c r="F36" s="20">
        <v>4</v>
      </c>
      <c r="G36" s="11">
        <v>30000</v>
      </c>
      <c r="H36" s="103">
        <v>90</v>
      </c>
      <c r="I36" s="30" t="s">
        <v>9</v>
      </c>
    </row>
    <row r="37" spans="1:14" ht="27.6" x14ac:dyDescent="0.3">
      <c r="A37" s="29"/>
      <c r="B37" s="12"/>
      <c r="C37" s="9"/>
      <c r="D37" s="10"/>
      <c r="E37" s="9" t="s">
        <v>111</v>
      </c>
      <c r="F37" s="20">
        <v>64</v>
      </c>
      <c r="G37" s="11">
        <v>1658900</v>
      </c>
      <c r="H37" s="117">
        <v>1500</v>
      </c>
      <c r="I37" s="118" t="s">
        <v>110</v>
      </c>
      <c r="L37" s="102"/>
    </row>
    <row r="38" spans="1:14" ht="27.6" x14ac:dyDescent="0.3">
      <c r="A38" s="29" t="s">
        <v>59</v>
      </c>
      <c r="B38" s="12" t="s">
        <v>109</v>
      </c>
      <c r="C38" s="9" t="s">
        <v>108</v>
      </c>
      <c r="D38" s="10" t="s">
        <v>67</v>
      </c>
      <c r="E38" s="9" t="s">
        <v>107</v>
      </c>
      <c r="F38" s="20">
        <v>147</v>
      </c>
      <c r="G38" s="11">
        <v>2838300</v>
      </c>
      <c r="H38" s="76">
        <v>1362</v>
      </c>
      <c r="I38" s="30" t="s">
        <v>9</v>
      </c>
      <c r="J38" s="97"/>
    </row>
    <row r="39" spans="1:14" ht="69" x14ac:dyDescent="0.3">
      <c r="A39" s="29" t="s">
        <v>57</v>
      </c>
      <c r="B39" s="12" t="s">
        <v>106</v>
      </c>
      <c r="C39" s="9" t="s">
        <v>105</v>
      </c>
      <c r="D39" s="10" t="s">
        <v>67</v>
      </c>
      <c r="E39" s="9" t="s">
        <v>104</v>
      </c>
      <c r="F39" s="20">
        <v>16</v>
      </c>
      <c r="G39" s="11">
        <v>5215400</v>
      </c>
      <c r="H39" s="76">
        <v>5215</v>
      </c>
      <c r="I39" s="30" t="s">
        <v>195</v>
      </c>
      <c r="J39" s="97"/>
    </row>
    <row r="40" spans="1:14" ht="20.399999999999999" x14ac:dyDescent="0.3">
      <c r="A40" s="29" t="s">
        <v>56</v>
      </c>
      <c r="B40" s="12" t="s">
        <v>103</v>
      </c>
      <c r="C40" s="9" t="s">
        <v>102</v>
      </c>
      <c r="D40" s="10" t="s">
        <v>67</v>
      </c>
      <c r="E40" s="9" t="s">
        <v>101</v>
      </c>
      <c r="F40" s="20">
        <v>11</v>
      </c>
      <c r="G40" s="11">
        <v>200000</v>
      </c>
      <c r="H40" s="117">
        <v>500</v>
      </c>
      <c r="I40" s="118" t="s">
        <v>100</v>
      </c>
    </row>
    <row r="41" spans="1:14" ht="27.6" x14ac:dyDescent="0.3">
      <c r="A41" s="29" t="s">
        <v>60</v>
      </c>
      <c r="B41" s="12" t="s">
        <v>99</v>
      </c>
      <c r="C41" s="9" t="s">
        <v>98</v>
      </c>
      <c r="D41" s="10" t="s">
        <v>67</v>
      </c>
      <c r="E41" s="9" t="s">
        <v>97</v>
      </c>
      <c r="F41" s="20">
        <v>14</v>
      </c>
      <c r="G41" s="11">
        <v>500000</v>
      </c>
      <c r="H41" s="76">
        <v>700</v>
      </c>
      <c r="I41" s="30" t="s">
        <v>9</v>
      </c>
      <c r="N41" s="101"/>
    </row>
    <row r="42" spans="1:14" ht="27.6" x14ac:dyDescent="0.3">
      <c r="A42" s="29"/>
      <c r="B42" s="12"/>
      <c r="C42" s="9"/>
      <c r="D42" s="10"/>
      <c r="E42" s="9" t="s">
        <v>96</v>
      </c>
      <c r="F42" s="20">
        <v>1</v>
      </c>
      <c r="G42" s="11">
        <v>10000000</v>
      </c>
      <c r="H42" s="117">
        <v>4800</v>
      </c>
      <c r="I42" s="118" t="s">
        <v>95</v>
      </c>
    </row>
    <row r="43" spans="1:14" ht="20.399999999999999" x14ac:dyDescent="0.3">
      <c r="A43" s="29" t="s">
        <v>61</v>
      </c>
      <c r="B43" s="12" t="s">
        <v>94</v>
      </c>
      <c r="C43" s="9" t="s">
        <v>93</v>
      </c>
      <c r="D43" s="10" t="s">
        <v>67</v>
      </c>
      <c r="E43" s="9" t="s">
        <v>92</v>
      </c>
      <c r="F43" s="20">
        <v>22</v>
      </c>
      <c r="G43" s="11">
        <v>300000</v>
      </c>
      <c r="H43" s="117">
        <v>350</v>
      </c>
      <c r="I43" s="118" t="s">
        <v>91</v>
      </c>
    </row>
    <row r="44" spans="1:14" ht="27.6" x14ac:dyDescent="0.3">
      <c r="A44" s="29" t="s">
        <v>62</v>
      </c>
      <c r="B44" s="12" t="s">
        <v>90</v>
      </c>
      <c r="C44" s="9" t="s">
        <v>89</v>
      </c>
      <c r="D44" s="10" t="s">
        <v>67</v>
      </c>
      <c r="E44" s="9" t="s">
        <v>88</v>
      </c>
      <c r="F44" s="20">
        <v>1</v>
      </c>
      <c r="G44" s="11">
        <v>60000</v>
      </c>
      <c r="H44" s="76">
        <v>350</v>
      </c>
      <c r="I44" s="30" t="s">
        <v>9</v>
      </c>
    </row>
    <row r="45" spans="1:14" ht="42" thickBot="1" x14ac:dyDescent="0.35">
      <c r="A45" s="31" t="s">
        <v>63</v>
      </c>
      <c r="B45" s="45" t="s">
        <v>87</v>
      </c>
      <c r="C45" s="32" t="s">
        <v>86</v>
      </c>
      <c r="D45" s="33" t="s">
        <v>67</v>
      </c>
      <c r="E45" s="32" t="s">
        <v>85</v>
      </c>
      <c r="F45" s="42">
        <v>15</v>
      </c>
      <c r="G45" s="34">
        <v>731000</v>
      </c>
      <c r="H45" s="100">
        <v>800</v>
      </c>
      <c r="I45" s="35" t="s">
        <v>9</v>
      </c>
    </row>
    <row r="46" spans="1:14" s="7" customFormat="1" x14ac:dyDescent="0.3">
      <c r="A46" s="24" t="s">
        <v>64</v>
      </c>
      <c r="B46" s="44" t="s">
        <v>84</v>
      </c>
      <c r="C46" s="25" t="s">
        <v>83</v>
      </c>
      <c r="D46" s="26" t="s">
        <v>67</v>
      </c>
      <c r="E46" s="25" t="s">
        <v>82</v>
      </c>
      <c r="F46" s="41">
        <v>15</v>
      </c>
      <c r="G46" s="27">
        <v>45000</v>
      </c>
      <c r="H46" s="99">
        <v>350</v>
      </c>
      <c r="I46" s="98" t="s">
        <v>9</v>
      </c>
      <c r="J46" s="97"/>
      <c r="K46" s="6"/>
      <c r="L46" s="6"/>
      <c r="M46" s="6"/>
    </row>
    <row r="47" spans="1:14" ht="27.6" x14ac:dyDescent="0.3">
      <c r="A47" s="29" t="s">
        <v>65</v>
      </c>
      <c r="B47" s="12" t="s">
        <v>81</v>
      </c>
      <c r="C47" s="9" t="s">
        <v>80</v>
      </c>
      <c r="D47" s="10" t="s">
        <v>67</v>
      </c>
      <c r="E47" s="12" t="s">
        <v>47</v>
      </c>
      <c r="F47" s="20">
        <f>SUM(F48:F58)</f>
        <v>36</v>
      </c>
      <c r="G47" s="11">
        <f>SUM(G48:G58)</f>
        <v>7959750</v>
      </c>
      <c r="H47" s="76">
        <v>9071</v>
      </c>
      <c r="I47" s="30" t="s">
        <v>79</v>
      </c>
    </row>
    <row r="48" spans="1:14" s="77" customFormat="1" ht="12" x14ac:dyDescent="0.25">
      <c r="A48" s="96"/>
      <c r="B48" s="95"/>
      <c r="C48" s="95"/>
      <c r="D48" s="95"/>
      <c r="E48" s="94" t="s">
        <v>78</v>
      </c>
      <c r="F48" s="93">
        <v>6</v>
      </c>
      <c r="G48" s="92">
        <v>689750</v>
      </c>
      <c r="H48" s="91"/>
      <c r="I48" s="90"/>
      <c r="J48" s="78"/>
      <c r="K48" s="78"/>
      <c r="L48" s="78"/>
      <c r="M48" s="78"/>
    </row>
    <row r="49" spans="1:13" s="77" customFormat="1" ht="12" x14ac:dyDescent="0.25">
      <c r="A49" s="89"/>
      <c r="B49" s="88"/>
      <c r="C49" s="88"/>
      <c r="D49" s="88"/>
      <c r="E49" s="57" t="s">
        <v>77</v>
      </c>
      <c r="F49" s="58">
        <v>1</v>
      </c>
      <c r="G49" s="59">
        <v>200000</v>
      </c>
      <c r="H49" s="87"/>
      <c r="I49" s="86"/>
      <c r="J49" s="78"/>
      <c r="K49" s="78"/>
      <c r="L49" s="78"/>
      <c r="M49" s="78"/>
    </row>
    <row r="50" spans="1:13" s="77" customFormat="1" ht="16.5" customHeight="1" x14ac:dyDescent="0.25">
      <c r="A50" s="89"/>
      <c r="B50" s="88"/>
      <c r="C50" s="88"/>
      <c r="D50" s="88"/>
      <c r="E50" s="57" t="s">
        <v>76</v>
      </c>
      <c r="F50" s="58">
        <v>2</v>
      </c>
      <c r="G50" s="59">
        <v>540000</v>
      </c>
      <c r="H50" s="87"/>
      <c r="I50" s="86"/>
      <c r="J50" s="78"/>
      <c r="K50" s="78"/>
      <c r="L50" s="78"/>
      <c r="M50" s="78"/>
    </row>
    <row r="51" spans="1:13" s="77" customFormat="1" ht="20.399999999999999" x14ac:dyDescent="0.25">
      <c r="A51" s="89"/>
      <c r="B51" s="88"/>
      <c r="C51" s="88"/>
      <c r="D51" s="88"/>
      <c r="E51" s="57" t="s">
        <v>75</v>
      </c>
      <c r="F51" s="58">
        <v>7</v>
      </c>
      <c r="G51" s="59">
        <v>985000</v>
      </c>
      <c r="H51" s="87"/>
      <c r="I51" s="86"/>
      <c r="J51" s="78"/>
      <c r="K51" s="78"/>
      <c r="L51" s="78"/>
      <c r="M51" s="78"/>
    </row>
    <row r="52" spans="1:13" s="77" customFormat="1" ht="12" x14ac:dyDescent="0.25">
      <c r="A52" s="89"/>
      <c r="B52" s="88"/>
      <c r="C52" s="88"/>
      <c r="D52" s="88"/>
      <c r="E52" s="57" t="s">
        <v>74</v>
      </c>
      <c r="F52" s="58">
        <v>3</v>
      </c>
      <c r="G52" s="59">
        <v>1335000</v>
      </c>
      <c r="H52" s="87"/>
      <c r="I52" s="86"/>
      <c r="J52" s="78"/>
      <c r="K52" s="78"/>
      <c r="L52" s="78"/>
      <c r="M52" s="78"/>
    </row>
    <row r="53" spans="1:13" s="77" customFormat="1" ht="12" x14ac:dyDescent="0.25">
      <c r="A53" s="89"/>
      <c r="B53" s="88"/>
      <c r="C53" s="88"/>
      <c r="D53" s="88"/>
      <c r="E53" s="57" t="s">
        <v>73</v>
      </c>
      <c r="F53" s="58">
        <v>6</v>
      </c>
      <c r="G53" s="59">
        <v>1300000</v>
      </c>
      <c r="H53" s="87"/>
      <c r="I53" s="86"/>
      <c r="J53" s="78"/>
      <c r="K53" s="78"/>
      <c r="L53" s="78"/>
      <c r="M53" s="78"/>
    </row>
    <row r="54" spans="1:13" s="77" customFormat="1" ht="12" x14ac:dyDescent="0.25">
      <c r="A54" s="89"/>
      <c r="B54" s="88"/>
      <c r="C54" s="88"/>
      <c r="D54" s="88"/>
      <c r="E54" s="57" t="s">
        <v>72</v>
      </c>
      <c r="F54" s="58">
        <v>1</v>
      </c>
      <c r="G54" s="59">
        <v>100000</v>
      </c>
      <c r="H54" s="87"/>
      <c r="I54" s="86"/>
      <c r="J54" s="78"/>
      <c r="K54" s="78"/>
      <c r="L54" s="78"/>
      <c r="M54" s="78"/>
    </row>
    <row r="55" spans="1:13" s="77" customFormat="1" ht="12" x14ac:dyDescent="0.25">
      <c r="A55" s="89"/>
      <c r="B55" s="88"/>
      <c r="C55" s="88"/>
      <c r="D55" s="88"/>
      <c r="E55" s="57" t="s">
        <v>71</v>
      </c>
      <c r="F55" s="58">
        <v>1</v>
      </c>
      <c r="G55" s="59">
        <v>300000</v>
      </c>
      <c r="H55" s="87"/>
      <c r="I55" s="86"/>
      <c r="J55" s="78"/>
      <c r="K55" s="78"/>
      <c r="L55" s="78"/>
      <c r="M55" s="78"/>
    </row>
    <row r="56" spans="1:13" s="77" customFormat="1" ht="12" x14ac:dyDescent="0.25">
      <c r="A56" s="89"/>
      <c r="B56" s="88"/>
      <c r="C56" s="88"/>
      <c r="D56" s="88"/>
      <c r="E56" s="57" t="s">
        <v>70</v>
      </c>
      <c r="F56" s="58">
        <v>2</v>
      </c>
      <c r="G56" s="59">
        <v>800000</v>
      </c>
      <c r="H56" s="87"/>
      <c r="I56" s="86"/>
      <c r="J56" s="78"/>
      <c r="K56" s="78"/>
      <c r="L56" s="78"/>
      <c r="M56" s="78"/>
    </row>
    <row r="57" spans="1:13" s="77" customFormat="1" ht="12" x14ac:dyDescent="0.25">
      <c r="A57" s="89"/>
      <c r="B57" s="88"/>
      <c r="C57" s="88"/>
      <c r="D57" s="88"/>
      <c r="E57" s="57" t="s">
        <v>69</v>
      </c>
      <c r="F57" s="58">
        <v>6</v>
      </c>
      <c r="G57" s="59">
        <v>1660000</v>
      </c>
      <c r="H57" s="87"/>
      <c r="I57" s="86"/>
      <c r="J57" s="78"/>
      <c r="K57" s="78"/>
      <c r="L57" s="78"/>
      <c r="M57" s="78"/>
    </row>
    <row r="58" spans="1:13" s="77" customFormat="1" ht="12.6" thickBot="1" x14ac:dyDescent="0.3">
      <c r="A58" s="85"/>
      <c r="B58" s="84"/>
      <c r="C58" s="84"/>
      <c r="D58" s="84"/>
      <c r="E58" s="83" t="s">
        <v>68</v>
      </c>
      <c r="F58" s="82">
        <v>1</v>
      </c>
      <c r="G58" s="81">
        <v>50000</v>
      </c>
      <c r="H58" s="80"/>
      <c r="I58" s="79"/>
      <c r="J58" s="78"/>
      <c r="K58" s="78"/>
      <c r="L58" s="78"/>
      <c r="M58" s="78"/>
    </row>
    <row r="59" spans="1:13" ht="15" thickBot="1" x14ac:dyDescent="0.35">
      <c r="A59" s="16"/>
      <c r="B59" s="16"/>
      <c r="C59" s="16"/>
      <c r="D59" s="61"/>
      <c r="E59" s="62" t="s">
        <v>190</v>
      </c>
      <c r="F59" s="19">
        <f>F28+F33+F34+F35+F36+F37+F38+F39+F40+F41+F42+F43+F44+F45+F46+F47</f>
        <v>460</v>
      </c>
      <c r="G59" s="63">
        <f>G28+G33+G34+G35+G36+G37+G38+G39+G40+G41+G42+G43+G44+G45+G46+G47</f>
        <v>35764290</v>
      </c>
      <c r="H59" s="60">
        <f>SUM(H28:H58)</f>
        <v>35502.800000000003</v>
      </c>
      <c r="I59" s="64"/>
      <c r="L59"/>
    </row>
    <row r="60" spans="1:13" ht="14.4" thickBot="1" x14ac:dyDescent="0.35"/>
    <row r="61" spans="1:13" ht="16.2" thickBot="1" x14ac:dyDescent="0.35">
      <c r="A61" s="128" t="s">
        <v>194</v>
      </c>
      <c r="B61" s="129"/>
      <c r="C61" s="129"/>
      <c r="D61" s="129"/>
      <c r="E61" s="129"/>
      <c r="F61" s="129"/>
      <c r="G61" s="129"/>
      <c r="H61" s="129"/>
      <c r="I61" s="130"/>
    </row>
    <row r="62" spans="1:13" ht="41.4" x14ac:dyDescent="0.3">
      <c r="A62" s="29" t="s">
        <v>53</v>
      </c>
      <c r="B62" s="12" t="s">
        <v>188</v>
      </c>
      <c r="C62" s="9" t="s">
        <v>187</v>
      </c>
      <c r="D62" s="10" t="s">
        <v>15</v>
      </c>
      <c r="E62" s="9" t="s">
        <v>186</v>
      </c>
      <c r="F62" s="20">
        <v>2</v>
      </c>
      <c r="G62" s="11">
        <v>175000</v>
      </c>
      <c r="H62" s="11">
        <v>634</v>
      </c>
      <c r="I62" s="30" t="s">
        <v>148</v>
      </c>
    </row>
    <row r="63" spans="1:13" ht="27.6" x14ac:dyDescent="0.3">
      <c r="A63" s="29"/>
      <c r="B63" s="12"/>
      <c r="C63" s="9"/>
      <c r="D63" s="10"/>
      <c r="E63" s="9" t="s">
        <v>185</v>
      </c>
      <c r="F63" s="20">
        <v>91</v>
      </c>
      <c r="G63" s="11">
        <v>384000</v>
      </c>
      <c r="H63" s="11">
        <v>566</v>
      </c>
      <c r="I63" s="30"/>
    </row>
    <row r="64" spans="1:13" ht="41.4" x14ac:dyDescent="0.3">
      <c r="A64" s="65" t="s">
        <v>54</v>
      </c>
      <c r="B64" s="39" t="s">
        <v>184</v>
      </c>
      <c r="C64" s="16" t="s">
        <v>183</v>
      </c>
      <c r="D64" s="17" t="s">
        <v>132</v>
      </c>
      <c r="E64" s="16" t="s">
        <v>182</v>
      </c>
      <c r="F64" s="66">
        <v>20</v>
      </c>
      <c r="G64" s="18">
        <v>2891600</v>
      </c>
      <c r="H64" s="18">
        <v>1481</v>
      </c>
      <c r="I64" s="67" t="s">
        <v>181</v>
      </c>
    </row>
    <row r="65" spans="1:13" ht="14.4" thickBot="1" x14ac:dyDescent="0.35">
      <c r="A65" s="31" t="s">
        <v>55</v>
      </c>
      <c r="B65" s="45" t="s">
        <v>180</v>
      </c>
      <c r="C65" s="32" t="s">
        <v>179</v>
      </c>
      <c r="D65" s="33" t="s">
        <v>178</v>
      </c>
      <c r="E65" s="32" t="s">
        <v>177</v>
      </c>
      <c r="F65" s="42">
        <v>100</v>
      </c>
      <c r="G65" s="34">
        <v>960000</v>
      </c>
      <c r="H65" s="121">
        <v>1200</v>
      </c>
      <c r="I65" s="122" t="s">
        <v>177</v>
      </c>
    </row>
    <row r="66" spans="1:13" ht="41.4" x14ac:dyDescent="0.3">
      <c r="A66" s="24" t="s">
        <v>58</v>
      </c>
      <c r="B66" s="44" t="s">
        <v>176</v>
      </c>
      <c r="C66" s="25" t="s">
        <v>175</v>
      </c>
      <c r="D66" s="114" t="s">
        <v>174</v>
      </c>
      <c r="E66" s="25" t="s">
        <v>162</v>
      </c>
      <c r="F66" s="41">
        <v>23</v>
      </c>
      <c r="G66" s="27">
        <v>1000</v>
      </c>
      <c r="H66" s="27">
        <v>79</v>
      </c>
      <c r="I66" s="28" t="s">
        <v>51</v>
      </c>
    </row>
    <row r="67" spans="1:13" ht="27.6" x14ac:dyDescent="0.3">
      <c r="A67" s="29" t="s">
        <v>59</v>
      </c>
      <c r="B67" s="12" t="s">
        <v>173</v>
      </c>
      <c r="C67" s="9" t="s">
        <v>172</v>
      </c>
      <c r="D67" s="10" t="s">
        <v>132</v>
      </c>
      <c r="E67" s="9" t="s">
        <v>171</v>
      </c>
      <c r="F67" s="20">
        <v>41</v>
      </c>
      <c r="G67" s="11">
        <v>1620000</v>
      </c>
      <c r="H67" s="117">
        <v>1400</v>
      </c>
      <c r="I67" s="123" t="s">
        <v>170</v>
      </c>
    </row>
    <row r="68" spans="1:13" ht="92.4" thickBot="1" x14ac:dyDescent="0.35">
      <c r="A68" s="31" t="s">
        <v>57</v>
      </c>
      <c r="B68" s="45" t="s">
        <v>169</v>
      </c>
      <c r="C68" s="32" t="s">
        <v>168</v>
      </c>
      <c r="D68" s="33" t="s">
        <v>132</v>
      </c>
      <c r="E68" s="32" t="s">
        <v>167</v>
      </c>
      <c r="F68" s="42">
        <v>16</v>
      </c>
      <c r="G68" s="34">
        <v>3001200</v>
      </c>
      <c r="H68" s="121">
        <v>1500</v>
      </c>
      <c r="I68" s="122" t="s">
        <v>166</v>
      </c>
    </row>
    <row r="69" spans="1:13" ht="40.799999999999997" x14ac:dyDescent="0.3">
      <c r="A69" s="24" t="s">
        <v>56</v>
      </c>
      <c r="B69" s="44" t="s">
        <v>165</v>
      </c>
      <c r="C69" s="25" t="s">
        <v>164</v>
      </c>
      <c r="D69" s="114" t="s">
        <v>163</v>
      </c>
      <c r="E69" s="25" t="s">
        <v>162</v>
      </c>
      <c r="F69" s="41">
        <v>48</v>
      </c>
      <c r="G69" s="27">
        <v>144100</v>
      </c>
      <c r="H69" s="27">
        <v>978</v>
      </c>
      <c r="I69" s="28" t="s">
        <v>161</v>
      </c>
    </row>
    <row r="70" spans="1:13" ht="41.4" x14ac:dyDescent="0.3">
      <c r="A70" s="29" t="s">
        <v>60</v>
      </c>
      <c r="B70" s="12" t="s">
        <v>160</v>
      </c>
      <c r="C70" s="9" t="s">
        <v>159</v>
      </c>
      <c r="D70" s="10" t="s">
        <v>132</v>
      </c>
      <c r="E70" s="9" t="s">
        <v>158</v>
      </c>
      <c r="F70" s="20">
        <v>149</v>
      </c>
      <c r="G70" s="11">
        <v>50600</v>
      </c>
      <c r="H70" s="117">
        <v>600</v>
      </c>
      <c r="I70" s="118" t="s">
        <v>139</v>
      </c>
    </row>
    <row r="71" spans="1:13" ht="28.2" thickBot="1" x14ac:dyDescent="0.35">
      <c r="A71" s="31" t="s">
        <v>61</v>
      </c>
      <c r="B71" s="45" t="s">
        <v>157</v>
      </c>
      <c r="C71" s="32" t="s">
        <v>156</v>
      </c>
      <c r="D71" s="33" t="s">
        <v>132</v>
      </c>
      <c r="E71" s="32" t="s">
        <v>155</v>
      </c>
      <c r="F71" s="42">
        <v>109</v>
      </c>
      <c r="G71" s="34">
        <v>136230</v>
      </c>
      <c r="H71" s="121">
        <v>800</v>
      </c>
      <c r="I71" s="122" t="s">
        <v>154</v>
      </c>
    </row>
    <row r="72" spans="1:13" ht="92.4" thickBot="1" x14ac:dyDescent="0.35">
      <c r="A72" s="68" t="s">
        <v>62</v>
      </c>
      <c r="B72" s="69" t="s">
        <v>153</v>
      </c>
      <c r="C72" s="70" t="s">
        <v>152</v>
      </c>
      <c r="D72" s="71" t="s">
        <v>132</v>
      </c>
      <c r="E72" s="71" t="s">
        <v>151</v>
      </c>
      <c r="F72" s="72">
        <v>173</v>
      </c>
      <c r="G72" s="73">
        <v>36230</v>
      </c>
      <c r="H72" s="124">
        <v>800</v>
      </c>
      <c r="I72" s="125" t="s">
        <v>150</v>
      </c>
    </row>
    <row r="73" spans="1:13" ht="27.6" x14ac:dyDescent="0.3">
      <c r="A73" s="65" t="s">
        <v>63</v>
      </c>
      <c r="B73" s="39" t="s">
        <v>149</v>
      </c>
      <c r="C73" s="16" t="s">
        <v>146</v>
      </c>
      <c r="D73" s="17" t="s">
        <v>134</v>
      </c>
      <c r="E73" s="16" t="s">
        <v>133</v>
      </c>
      <c r="F73" s="66">
        <v>85</v>
      </c>
      <c r="G73" s="18">
        <v>60050</v>
      </c>
      <c r="H73" s="18">
        <v>240</v>
      </c>
      <c r="I73" s="67" t="s">
        <v>148</v>
      </c>
    </row>
    <row r="74" spans="1:13" ht="41.4" x14ac:dyDescent="0.3">
      <c r="A74" s="29" t="s">
        <v>64</v>
      </c>
      <c r="B74" s="12" t="s">
        <v>147</v>
      </c>
      <c r="C74" s="9" t="s">
        <v>146</v>
      </c>
      <c r="D74" s="115" t="s">
        <v>145</v>
      </c>
      <c r="E74" s="9" t="s">
        <v>144</v>
      </c>
      <c r="F74" s="20">
        <v>30</v>
      </c>
      <c r="G74" s="11">
        <v>30000</v>
      </c>
      <c r="H74" s="117">
        <v>115.03</v>
      </c>
      <c r="I74" s="118" t="s">
        <v>143</v>
      </c>
    </row>
    <row r="75" spans="1:13" ht="14.4" thickBot="1" x14ac:dyDescent="0.35">
      <c r="A75" s="31" t="s">
        <v>65</v>
      </c>
      <c r="B75" s="45" t="s">
        <v>142</v>
      </c>
      <c r="C75" s="32" t="s">
        <v>141</v>
      </c>
      <c r="D75" s="33" t="s">
        <v>132</v>
      </c>
      <c r="E75" s="32" t="s">
        <v>140</v>
      </c>
      <c r="F75" s="42">
        <v>51</v>
      </c>
      <c r="G75" s="34">
        <v>50980</v>
      </c>
      <c r="H75" s="121">
        <v>600</v>
      </c>
      <c r="I75" s="122" t="s">
        <v>139</v>
      </c>
    </row>
    <row r="76" spans="1:13" ht="31.2" thickBot="1" x14ac:dyDescent="0.35">
      <c r="A76" s="68" t="s">
        <v>66</v>
      </c>
      <c r="B76" s="69" t="s">
        <v>138</v>
      </c>
      <c r="C76" s="70" t="s">
        <v>137</v>
      </c>
      <c r="D76" s="71" t="s">
        <v>132</v>
      </c>
      <c r="E76" s="70" t="s">
        <v>136</v>
      </c>
      <c r="F76" s="72">
        <v>37</v>
      </c>
      <c r="G76" s="73">
        <v>78000</v>
      </c>
      <c r="H76" s="124">
        <v>1200</v>
      </c>
      <c r="I76" s="125" t="s">
        <v>135</v>
      </c>
    </row>
    <row r="77" spans="1:13" ht="15" thickBot="1" x14ac:dyDescent="0.35">
      <c r="A77" s="16"/>
      <c r="B77" s="16"/>
      <c r="C77" s="16"/>
      <c r="D77" s="61"/>
      <c r="E77" s="62" t="s">
        <v>191</v>
      </c>
      <c r="F77" s="19">
        <f>SUM(F62:F76)</f>
        <v>975</v>
      </c>
      <c r="G77" s="63">
        <f>SUM(G62:G76)</f>
        <v>9618990</v>
      </c>
      <c r="H77" s="60">
        <f>SUM(H62:H76)</f>
        <v>12193.03</v>
      </c>
      <c r="L77"/>
    </row>
    <row r="79" spans="1:13" s="109" customFormat="1" ht="31.2" x14ac:dyDescent="0.3">
      <c r="A79" s="107"/>
      <c r="B79" s="107"/>
      <c r="C79" s="107"/>
      <c r="D79" s="107"/>
      <c r="E79" s="110" t="s">
        <v>198</v>
      </c>
      <c r="F79" s="111">
        <f>F25+F59+F77</f>
        <v>1934</v>
      </c>
      <c r="G79" s="112">
        <f>G77+G59+G25</f>
        <v>63614965</v>
      </c>
      <c r="H79" s="113">
        <f>H77+H59+H25</f>
        <v>67811.77</v>
      </c>
      <c r="I79" s="107"/>
      <c r="J79" s="108"/>
      <c r="K79" s="108"/>
      <c r="L79" s="108"/>
      <c r="M79" s="108"/>
    </row>
    <row r="81" spans="5:8" ht="30" customHeight="1" x14ac:dyDescent="0.3">
      <c r="E81" s="131" t="s">
        <v>196</v>
      </c>
      <c r="F81" s="131"/>
      <c r="G81" s="131"/>
      <c r="H81" s="126">
        <f>H15+H21+H33+H34+H37+H40+H42+H43+H65+H67+H68+H70+H71+H72+H74+H75+H76</f>
        <v>20844.019999999997</v>
      </c>
    </row>
    <row r="82" spans="5:8" ht="28.5" customHeight="1" x14ac:dyDescent="0.3">
      <c r="E82" s="132" t="s">
        <v>197</v>
      </c>
      <c r="F82" s="132"/>
      <c r="G82" s="132"/>
      <c r="H82" s="127">
        <f>H79-H81</f>
        <v>46967.750000000007</v>
      </c>
    </row>
  </sheetData>
  <mergeCells count="7">
    <mergeCell ref="A61:I61"/>
    <mergeCell ref="E81:G81"/>
    <mergeCell ref="E82:G82"/>
    <mergeCell ref="A4:I4"/>
    <mergeCell ref="A1:I1"/>
    <mergeCell ref="A2:I2"/>
    <mergeCell ref="A27:I27"/>
  </mergeCells>
  <pageMargins left="0.7" right="0.7" top="0.75" bottom="0.75" header="0.3" footer="0.3"/>
  <pageSetup paperSize="9"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LNMM izstādes 2018-2024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Agita Vīgupa</dc:creator>
  <cp:lastModifiedBy>Daina Ratniece</cp:lastModifiedBy>
  <cp:lastPrinted>2024-12-17T13:24:47Z</cp:lastPrinted>
  <dcterms:created xsi:type="dcterms:W3CDTF">2024-01-07T20:26:12Z</dcterms:created>
  <dcterms:modified xsi:type="dcterms:W3CDTF">2025-05-15T13:44:09Z</dcterms:modified>
</cp:coreProperties>
</file>