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chartsheets/sheet1.xml" ContentType="application/vnd.openxmlformats-officedocument.spreadsheetml.chartsheet+xml"/>
  <Override PartName="/xl/worksheets/sheet8.xml" ContentType="application/vnd.openxmlformats-officedocument.spreadsheetml.worksheet+xml"/>
  <Override PartName="/xl/chartsheets/sheet2.xml" ContentType="application/vnd.openxmlformats-officedocument.spreadsheetml.chart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theme/themeOverride1.xml" ContentType="application/vnd.openxmlformats-officedocument.themeOverride+xml"/>
  <Override PartName="/xl/drawings/drawing2.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3.xml" ContentType="application/vnd.openxmlformats-officedocument.drawing+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theme/themeOverride2.xml" ContentType="application/vnd.openxmlformats-officedocument.themeOverride+xml"/>
  <Override PartName="/xl/drawings/drawing4.xml" ContentType="application/vnd.openxmlformats-officedocument.drawing+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mc:AlternateContent xmlns:mc="http://schemas.openxmlformats.org/markup-compatibility/2006">
    <mc:Choice Requires="x15">
      <x15ac:absPath xmlns:x15ac="http://schemas.microsoft.com/office/spreadsheetml/2010/11/ac" url="S:\IEVIEŠANAS UZRAUDZĪBA\ZIŅOJUMI\MK_zinojumi\2023.gads\46_02.04.2024_pusgada zinojums\4_Zinojums\7_precizesanai-pec-2.saskanosanas\"/>
    </mc:Choice>
  </mc:AlternateContent>
  <xr:revisionPtr revIDLastSave="0" documentId="13_ncr:1_{64FB6DF0-4881-4B94-9FA6-333EEDB0F34C}" xr6:coauthVersionLast="47" xr6:coauthVersionMax="47" xr10:uidLastSave="{00000000-0000-0000-0000-000000000000}"/>
  <bookViews>
    <workbookView xWindow="-110" yWindow="-110" windowWidth="19420" windowHeight="10300" tabRatio="596" firstSheet="4" activeTab="4" xr2:uid="{00000000-000D-0000-FFFF-FFFF00000000}"/>
  </bookViews>
  <sheets>
    <sheet name="1.1_PIVOT" sheetId="23" state="hidden" r:id="rId1"/>
    <sheet name="1.2._PIVOT_bāze" sheetId="35" state="hidden" r:id="rId2"/>
    <sheet name="TP_flat_rate" sheetId="37" state="hidden" r:id="rId3"/>
    <sheet name="AI_mērķu pārrēķins" sheetId="38" state="hidden" r:id="rId4"/>
    <sheet name="FMZINp6_maks-budzets_AI" sheetId="41" r:id="rId5"/>
    <sheet name="2.2_PIVOT_pārdales" sheetId="42" state="hidden" r:id="rId6"/>
    <sheet name="2.3_AI_mērķi, N+3_izp._pārdale" sheetId="40" state="hidden" r:id="rId7"/>
    <sheet name="3_N+3_ministrijas_2025" sheetId="31" state="hidden" r:id="rId8"/>
    <sheet name="3_N+3_grafiks_AI_2025" sheetId="30" state="hidden" r:id="rId9"/>
    <sheet name="4_N+3 grafiks_kopā" sheetId="29" state="hidden" r:id="rId10"/>
    <sheet name="4.N+3 grafiks_kopā" sheetId="28" state="hidden" r:id="rId11"/>
  </sheets>
  <externalReferences>
    <externalReference r:id="rId12"/>
    <externalReference r:id="rId13"/>
    <externalReference r:id="rId14"/>
    <externalReference r:id="rId15"/>
  </externalReferences>
  <definedNames>
    <definedName name="_xlnm._FilterDatabase" localSheetId="6" hidden="1">'2.3_AI_mērķi, N+3_izp._pārdale'!$A$7:$J$46</definedName>
    <definedName name="_xlnm._FilterDatabase" localSheetId="3" hidden="1">'AI_mērķu pārrēķins'!$A$20:$J$48</definedName>
    <definedName name="_xlnm._FilterDatabase" localSheetId="4" hidden="1">'FMZINp6_maks-budzets_AI'!$A$14:$AT$231</definedName>
    <definedName name="_ftn1" localSheetId="4">'FMZINp6_maks-budzets_AI'!#REF!</definedName>
    <definedName name="_ftn2" localSheetId="4">'FMZINp6_maks-budzets_AI'!#REF!</definedName>
    <definedName name="_ftnref1" localSheetId="4">'FMZINp6_maks-budzets_AI'!#REF!</definedName>
    <definedName name="_ftnref2" localSheetId="4">'FMZINp6_maks-budzets_AI'!#REF!</definedName>
    <definedName name="fr">[1]atlases_status!$D:$D</definedName>
    <definedName name="kopa" localSheetId="6">'[2]MP iesniegšanas prognozes'!$BJ:$BJ</definedName>
    <definedName name="kopa" localSheetId="8">'[2]MP iesniegšanas prognozes'!$BJ:$BJ</definedName>
    <definedName name="kopa" localSheetId="10">'[2]MP iesniegšanas prognozes'!$BJ:$BJ</definedName>
    <definedName name="kopa">#REF!</definedName>
    <definedName name="Pr.Nr" localSheetId="6">[3]atlases_status!$D:$D</definedName>
    <definedName name="Pr.Nr" localSheetId="8">[3]atlases_status!$D:$D</definedName>
    <definedName name="Pr.Nr" localSheetId="10">[3]atlases_status!$D:$D</definedName>
    <definedName name="Pr.Nr">#REF!</definedName>
    <definedName name="_xlnm.Print_Titles" localSheetId="4">'FMZINp6_maks-budzets_AI'!$5:$7</definedName>
    <definedName name="rt">[1]atlases_status!$D:$D</definedName>
    <definedName name="SAMP_kārt" localSheetId="6">[4]atlases_status!$D:$D</definedName>
    <definedName name="SAMP_kārt" localSheetId="8">[4]atlases_status!$D:$D</definedName>
    <definedName name="SAMP_kārt" localSheetId="10">[4]atlases_status!$D:$D</definedName>
    <definedName name="SAMP_kārt">#REF!</definedName>
    <definedName name="staat">[1]atlases_status!$C:$C</definedName>
    <definedName name="Stat">[1]atlases_status!$C:$C</definedName>
    <definedName name="Statuss" localSheetId="6">[3]atlases_status!$C:$C</definedName>
    <definedName name="Statuss" localSheetId="8">[3]atlases_status!$C:$C</definedName>
    <definedName name="Statuss" localSheetId="10">[3]atlases_status!$C:$C</definedName>
    <definedName name="Statuss">#REF!</definedName>
    <definedName name="veiktomaks" localSheetId="6">[1]atlases_status!$D:$D</definedName>
    <definedName name="veiktomaks" localSheetId="8">[1]atlases_status!$D:$D</definedName>
    <definedName name="veiktomaks" localSheetId="10">[1]atlases_status!$D:$D</definedName>
    <definedName name="veiktomaks">#REF!</definedName>
    <definedName name="vfdsvdf" localSheetId="6">[1]atlases_status!$C:$C</definedName>
    <definedName name="vfdsvdf" localSheetId="8">[1]atlases_status!$C:$C</definedName>
    <definedName name="vfdsvdf" localSheetId="10">[1]atlases_status!$C:$C</definedName>
    <definedName name="vfdsvdf">#REF!</definedName>
  </definedNames>
  <calcPr calcId="191029"/>
  <pivotCaches>
    <pivotCache cacheId="0" r:id="rId16"/>
    <pivotCache cacheId="1" r:id="rId17"/>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F8" i="41" l="1"/>
  <c r="AE8" i="41"/>
  <c r="AF9" i="41"/>
  <c r="AR12" i="41"/>
  <c r="AQ12" i="41"/>
  <c r="AP12" i="41"/>
  <c r="AO12" i="41"/>
  <c r="AN12" i="41"/>
  <c r="AM12" i="41"/>
  <c r="AL12" i="41"/>
  <c r="AK12" i="41"/>
  <c r="AJ12" i="41"/>
  <c r="AI12" i="41"/>
  <c r="AG12" i="41"/>
  <c r="AF12" i="41"/>
  <c r="AE12" i="41"/>
  <c r="AD12" i="41"/>
  <c r="AC12" i="41"/>
  <c r="AB12" i="41"/>
  <c r="Z12" i="41"/>
  <c r="Y12" i="41"/>
  <c r="X12" i="41"/>
  <c r="W12" i="41"/>
  <c r="V12" i="41"/>
  <c r="U12" i="41"/>
  <c r="T12" i="41"/>
  <c r="S12" i="41"/>
  <c r="R12" i="41"/>
  <c r="Q12" i="41"/>
  <c r="P12" i="41"/>
  <c r="O12" i="41"/>
  <c r="N12" i="41"/>
  <c r="AJ11" i="41"/>
  <c r="AI11" i="41"/>
  <c r="AG11" i="41"/>
  <c r="AF11" i="41"/>
  <c r="AE11" i="41"/>
  <c r="AD11" i="41"/>
  <c r="AC11" i="41"/>
  <c r="AB11" i="41"/>
  <c r="Z11" i="41"/>
  <c r="Y11" i="41"/>
  <c r="X11" i="41"/>
  <c r="W11" i="41"/>
  <c r="V11" i="41"/>
  <c r="U11" i="41"/>
  <c r="T11" i="41"/>
  <c r="S11" i="41"/>
  <c r="R11" i="41"/>
  <c r="Q11" i="41"/>
  <c r="P11" i="41"/>
  <c r="O11" i="41"/>
  <c r="N11" i="41"/>
  <c r="AK10" i="41"/>
  <c r="AJ10" i="41"/>
  <c r="AI10" i="41"/>
  <c r="AG10" i="41"/>
  <c r="AF10" i="41"/>
  <c r="AE10" i="41"/>
  <c r="AD10" i="41"/>
  <c r="AC10" i="41"/>
  <c r="AB10" i="41"/>
  <c r="Z10" i="41"/>
  <c r="Y10" i="41"/>
  <c r="X10" i="41"/>
  <c r="W10" i="41"/>
  <c r="V10" i="41"/>
  <c r="U10" i="41"/>
  <c r="T10" i="41"/>
  <c r="S10" i="41"/>
  <c r="R10" i="41"/>
  <c r="Q10" i="41"/>
  <c r="P10" i="41"/>
  <c r="O10" i="41"/>
  <c r="N10" i="41"/>
  <c r="AJ9" i="41"/>
  <c r="AI9" i="41"/>
  <c r="AG9" i="41"/>
  <c r="AE9" i="41"/>
  <c r="AD9" i="41"/>
  <c r="AC9" i="41"/>
  <c r="AB9" i="41"/>
  <c r="Z9" i="41"/>
  <c r="Y9" i="41"/>
  <c r="X9" i="41"/>
  <c r="W9" i="41"/>
  <c r="V9" i="41"/>
  <c r="U9" i="41"/>
  <c r="T9" i="41"/>
  <c r="S9" i="41"/>
  <c r="R9" i="41"/>
  <c r="Q9" i="41"/>
  <c r="P9" i="41"/>
  <c r="O9" i="41"/>
  <c r="N9" i="41"/>
  <c r="AJ8" i="41"/>
  <c r="AI8" i="41"/>
  <c r="AG8" i="41"/>
  <c r="AD8" i="41"/>
  <c r="AC8" i="41"/>
  <c r="AB8" i="41"/>
  <c r="Z8" i="41"/>
  <c r="Y8" i="41"/>
  <c r="X8" i="41"/>
  <c r="W8" i="41"/>
  <c r="V8" i="41"/>
  <c r="U8" i="41"/>
  <c r="T8" i="41"/>
  <c r="S8" i="41"/>
  <c r="R8" i="41"/>
  <c r="Q8" i="41"/>
  <c r="P8" i="41"/>
  <c r="O8" i="41"/>
  <c r="N8" i="41"/>
  <c r="AS12" i="41" l="1"/>
  <c r="AK11" i="41"/>
  <c r="AK8" i="41"/>
  <c r="AK9" i="41"/>
  <c r="AH12" i="41"/>
  <c r="AA12" i="41"/>
  <c r="Q13" i="41"/>
  <c r="AA8" i="41"/>
  <c r="AA10" i="41"/>
  <c r="P13" i="41"/>
  <c r="AC13" i="41"/>
  <c r="O13" i="41"/>
  <c r="AB13" i="41"/>
  <c r="AA11" i="41"/>
  <c r="U13" i="41"/>
  <c r="R13" i="41"/>
  <c r="AD13" i="41"/>
  <c r="S13" i="41"/>
  <c r="AE13" i="41"/>
  <c r="AF13" i="41"/>
  <c r="T13" i="41"/>
  <c r="AG13" i="41"/>
  <c r="V13" i="41"/>
  <c r="AI13" i="41"/>
  <c r="AJ13" i="41"/>
  <c r="W13" i="41"/>
  <c r="X13" i="41"/>
  <c r="Y13" i="41"/>
  <c r="N13" i="41"/>
  <c r="Z13" i="41"/>
  <c r="AK13" i="41" l="1"/>
  <c r="AL11" i="41"/>
  <c r="AH11" i="41"/>
  <c r="AH8" i="41"/>
  <c r="AH10" i="41"/>
  <c r="AL8" i="41"/>
  <c r="AA9" i="41" l="1"/>
  <c r="AA13" i="41" s="1"/>
  <c r="AL9" i="41"/>
  <c r="AM11" i="41"/>
  <c r="AL10" i="41"/>
  <c r="AN11" i="41"/>
  <c r="AH9" i="41" l="1"/>
  <c r="AH13" i="41" s="1"/>
  <c r="AN9" i="41"/>
  <c r="AL13" i="41"/>
  <c r="AN8" i="41"/>
  <c r="AO11" i="41"/>
  <c r="AM10" i="41"/>
  <c r="AM8" i="41"/>
  <c r="AM9" i="41" l="1"/>
  <c r="AM13" i="41" s="1"/>
  <c r="AO8" i="41"/>
  <c r="AP11" i="41"/>
  <c r="AN10" i="41"/>
  <c r="AN13" i="41" s="1"/>
  <c r="AQ11" i="41"/>
  <c r="AO10" i="41"/>
  <c r="AO9" i="41" l="1"/>
  <c r="AO13" i="41" s="1"/>
  <c r="AP9" i="41"/>
  <c r="AR11" i="41"/>
  <c r="AS11" i="41"/>
  <c r="AP8" i="41"/>
  <c r="AQ9" i="41" l="1"/>
  <c r="AR9" i="41"/>
  <c r="AR8" i="41"/>
  <c r="AP10" i="41"/>
  <c r="AP13" i="41" s="1"/>
  <c r="AS8" i="41"/>
  <c r="AQ8" i="41"/>
  <c r="AS9" i="41" l="1"/>
  <c r="AQ10" i="41"/>
  <c r="AQ13" i="41" s="1"/>
  <c r="AR10" i="41" l="1"/>
  <c r="AR13" i="41" s="1"/>
  <c r="AS10" i="41" l="1"/>
  <c r="AS13" i="41" s="1"/>
  <c r="H46" i="40" l="1"/>
  <c r="G46" i="40"/>
  <c r="F46" i="40"/>
  <c r="E46" i="40"/>
  <c r="D46" i="40"/>
  <c r="C46" i="40"/>
  <c r="H45" i="40"/>
  <c r="G45" i="40"/>
  <c r="F45" i="40"/>
  <c r="E45" i="40"/>
  <c r="D45" i="40"/>
  <c r="C45" i="40"/>
  <c r="H40" i="40"/>
  <c r="G40" i="40"/>
  <c r="F40" i="40"/>
  <c r="E40" i="40"/>
  <c r="D40" i="40"/>
  <c r="C40" i="40"/>
  <c r="H37" i="40"/>
  <c r="G37" i="40"/>
  <c r="F37" i="40"/>
  <c r="E37" i="40"/>
  <c r="D37" i="40"/>
  <c r="C37" i="40"/>
  <c r="H34" i="40"/>
  <c r="G34" i="40"/>
  <c r="F34" i="40"/>
  <c r="E34" i="40"/>
  <c r="D34" i="40"/>
  <c r="C34" i="40"/>
  <c r="H31" i="40"/>
  <c r="G31" i="40"/>
  <c r="F31" i="40"/>
  <c r="E31" i="40"/>
  <c r="D31" i="40"/>
  <c r="C31" i="40"/>
  <c r="H28" i="40"/>
  <c r="G28" i="40"/>
  <c r="F28" i="40"/>
  <c r="E28" i="40"/>
  <c r="D28" i="40"/>
  <c r="C28" i="40"/>
  <c r="H25" i="40"/>
  <c r="G25" i="40"/>
  <c r="F25" i="40"/>
  <c r="E25" i="40"/>
  <c r="D25" i="40"/>
  <c r="C25" i="40"/>
  <c r="H22" i="40"/>
  <c r="G22" i="40"/>
  <c r="F22" i="40"/>
  <c r="E22" i="40"/>
  <c r="D22" i="40"/>
  <c r="C22" i="40"/>
  <c r="H19" i="40"/>
  <c r="G19" i="40"/>
  <c r="F19" i="40"/>
  <c r="E19" i="40"/>
  <c r="D19" i="40"/>
  <c r="C19" i="40"/>
  <c r="H16" i="40"/>
  <c r="G16" i="40"/>
  <c r="F16" i="40"/>
  <c r="E16" i="40"/>
  <c r="D16" i="40"/>
  <c r="C16" i="40"/>
  <c r="H13" i="40"/>
  <c r="G13" i="40"/>
  <c r="F13" i="40"/>
  <c r="E13" i="40"/>
  <c r="D13" i="40"/>
  <c r="C13" i="40"/>
  <c r="H10" i="40"/>
  <c r="G10" i="40"/>
  <c r="F10" i="40"/>
  <c r="E10" i="40"/>
  <c r="D10" i="40"/>
  <c r="C10" i="40"/>
  <c r="H5" i="40"/>
  <c r="G5" i="40"/>
  <c r="F5" i="40"/>
  <c r="E5" i="40"/>
  <c r="D5" i="40"/>
  <c r="C5" i="40"/>
  <c r="H4" i="40"/>
  <c r="G4" i="40"/>
  <c r="F4" i="40"/>
  <c r="E4" i="40"/>
  <c r="D4" i="40"/>
  <c r="C4" i="40"/>
  <c r="J8" i="38"/>
  <c r="J26" i="38" s="1"/>
  <c r="M26" i="38" s="1"/>
  <c r="F46" i="38"/>
  <c r="G46" i="38"/>
  <c r="H46" i="38"/>
  <c r="I46" i="38"/>
  <c r="J46" i="38"/>
  <c r="L46" i="38" s="1"/>
  <c r="E46" i="38"/>
  <c r="F25" i="38"/>
  <c r="G25" i="38"/>
  <c r="H25" i="38"/>
  <c r="I25" i="38"/>
  <c r="J25" i="38"/>
  <c r="L25" i="38" s="1"/>
  <c r="E25" i="38"/>
  <c r="A43" i="38"/>
  <c r="A30" i="38"/>
  <c r="A23" i="38"/>
  <c r="A42" i="38"/>
  <c r="A38" i="38"/>
  <c r="A32" i="38"/>
  <c r="A24" i="38"/>
  <c r="A48" i="38"/>
  <c r="A45" i="38"/>
  <c r="A41" i="38"/>
  <c r="A39" i="38"/>
  <c r="A36" i="38"/>
  <c r="A34" i="38"/>
  <c r="A29" i="38"/>
  <c r="A22" i="38"/>
  <c r="A47" i="38"/>
  <c r="A44" i="38"/>
  <c r="A40" i="38"/>
  <c r="A37" i="38"/>
  <c r="A35" i="38"/>
  <c r="A33" i="38"/>
  <c r="A31" i="38"/>
  <c r="A28" i="38"/>
  <c r="A27" i="38"/>
  <c r="A21" i="38"/>
  <c r="F8" i="38"/>
  <c r="F16" i="38" s="1"/>
  <c r="G8" i="38"/>
  <c r="G16" i="38" s="1"/>
  <c r="H8" i="38"/>
  <c r="H16" i="38" s="1"/>
  <c r="I8" i="38"/>
  <c r="I16" i="38" s="1"/>
  <c r="J16" i="38"/>
  <c r="F9" i="38"/>
  <c r="F17" i="38" s="1"/>
  <c r="G9" i="38"/>
  <c r="G17" i="38" s="1"/>
  <c r="H9" i="38"/>
  <c r="H17" i="38" s="1"/>
  <c r="I9" i="38"/>
  <c r="I17" i="38" s="1"/>
  <c r="J9" i="38"/>
  <c r="J17" i="38" s="1"/>
  <c r="F10" i="38"/>
  <c r="F18" i="38" s="1"/>
  <c r="G10" i="38"/>
  <c r="G18" i="38" s="1"/>
  <c r="H10" i="38"/>
  <c r="H18" i="38" s="1"/>
  <c r="I10" i="38"/>
  <c r="I18" i="38" s="1"/>
  <c r="J10" i="38"/>
  <c r="J18" i="38" s="1"/>
  <c r="F11" i="38"/>
  <c r="F19" i="38" s="1"/>
  <c r="G11" i="38"/>
  <c r="G19" i="38" s="1"/>
  <c r="H11" i="38"/>
  <c r="H19" i="38" s="1"/>
  <c r="I11" i="38"/>
  <c r="I19" i="38" s="1"/>
  <c r="J11" i="38"/>
  <c r="J19" i="38" s="1"/>
  <c r="E11" i="38"/>
  <c r="E19" i="38" s="1"/>
  <c r="E43" i="38" s="1"/>
  <c r="E10" i="38"/>
  <c r="E18" i="38" s="1"/>
  <c r="E9" i="38"/>
  <c r="E17" i="38" s="1"/>
  <c r="E8" i="38"/>
  <c r="E16" i="38" s="1"/>
  <c r="J23" i="38" l="1"/>
  <c r="L23" i="38" s="1"/>
  <c r="M25" i="38"/>
  <c r="M46" i="38"/>
  <c r="J53" i="38"/>
  <c r="J32" i="38"/>
  <c r="I32" i="38"/>
  <c r="D6" i="40"/>
  <c r="F6" i="40"/>
  <c r="G6" i="40"/>
  <c r="H6" i="40"/>
  <c r="C6" i="40"/>
  <c r="E6" i="40"/>
  <c r="F30" i="38"/>
  <c r="F32" i="38"/>
  <c r="E26" i="38"/>
  <c r="E53" i="38" s="1"/>
  <c r="I26" i="38"/>
  <c r="I53" i="38" s="1"/>
  <c r="H26" i="38"/>
  <c r="H53" i="38" s="1"/>
  <c r="G26" i="38"/>
  <c r="G53" i="38" s="1"/>
  <c r="F26" i="38"/>
  <c r="F53" i="38" s="1"/>
  <c r="H36" i="38"/>
  <c r="G36" i="38"/>
  <c r="I36" i="38"/>
  <c r="E42" i="38"/>
  <c r="E32" i="38"/>
  <c r="I28" i="38"/>
  <c r="J39" i="38"/>
  <c r="G31" i="38"/>
  <c r="H41" i="38"/>
  <c r="F36" i="38"/>
  <c r="J33" i="38"/>
  <c r="J45" i="38"/>
  <c r="J27" i="38"/>
  <c r="M27" i="38" s="1"/>
  <c r="F35" i="38"/>
  <c r="F58" i="38" s="1"/>
  <c r="J48" i="38"/>
  <c r="J37" i="38"/>
  <c r="M37" i="38" s="1"/>
  <c r="J24" i="38"/>
  <c r="H40" i="38"/>
  <c r="H32" i="38"/>
  <c r="E44" i="38"/>
  <c r="J38" i="38"/>
  <c r="J43" i="38"/>
  <c r="J47" i="38"/>
  <c r="J42" i="38"/>
  <c r="J34" i="38"/>
  <c r="I22" i="38"/>
  <c r="H23" i="38"/>
  <c r="G21" i="38"/>
  <c r="G51" i="38" s="1"/>
  <c r="J29" i="38"/>
  <c r="E30" i="38"/>
  <c r="I23" i="38"/>
  <c r="G30" i="38"/>
  <c r="H30" i="38"/>
  <c r="H35" i="38"/>
  <c r="G38" i="38"/>
  <c r="I30" i="38"/>
  <c r="I35" i="38"/>
  <c r="E23" i="38"/>
  <c r="J30" i="38"/>
  <c r="E29" i="38"/>
  <c r="F43" i="38"/>
  <c r="G43" i="38"/>
  <c r="F23" i="38"/>
  <c r="H43" i="38"/>
  <c r="G23" i="38"/>
  <c r="I43" i="38"/>
  <c r="E24" i="38"/>
  <c r="E52" i="38" s="1"/>
  <c r="F40" i="38"/>
  <c r="E38" i="38"/>
  <c r="F38" i="38"/>
  <c r="E34" i="38"/>
  <c r="F24" i="38"/>
  <c r="F52" i="38" s="1"/>
  <c r="H38" i="38"/>
  <c r="F29" i="38"/>
  <c r="G24" i="38"/>
  <c r="G52" i="38" s="1"/>
  <c r="I38" i="38"/>
  <c r="G29" i="38"/>
  <c r="H24" i="38"/>
  <c r="H52" i="38" s="1"/>
  <c r="I24" i="38"/>
  <c r="I52" i="38" s="1"/>
  <c r="F42" i="38"/>
  <c r="G42" i="38"/>
  <c r="H42" i="38"/>
  <c r="F21" i="38"/>
  <c r="J41" i="38"/>
  <c r="G32" i="38"/>
  <c r="I42" i="38"/>
  <c r="H21" i="38"/>
  <c r="F45" i="38"/>
  <c r="E22" i="38"/>
  <c r="J22" i="38"/>
  <c r="I41" i="38"/>
  <c r="G40" i="38"/>
  <c r="E36" i="38"/>
  <c r="H29" i="38"/>
  <c r="J36" i="38"/>
  <c r="G45" i="38"/>
  <c r="E21" i="38"/>
  <c r="I40" i="38"/>
  <c r="E39" i="38"/>
  <c r="E60" i="38" s="1"/>
  <c r="I29" i="38"/>
  <c r="F39" i="38"/>
  <c r="F60" i="38" s="1"/>
  <c r="H45" i="38"/>
  <c r="E27" i="38"/>
  <c r="E54" i="38" s="1"/>
  <c r="J40" i="38"/>
  <c r="E41" i="38"/>
  <c r="G39" i="38"/>
  <c r="G60" i="38" s="1"/>
  <c r="I45" i="38"/>
  <c r="E47" i="38"/>
  <c r="E63" i="38" s="1"/>
  <c r="F44" i="38"/>
  <c r="E45" i="38"/>
  <c r="F34" i="38"/>
  <c r="H39" i="38"/>
  <c r="H60" i="38" s="1"/>
  <c r="G44" i="38"/>
  <c r="E48" i="38"/>
  <c r="G34" i="38"/>
  <c r="I39" i="38"/>
  <c r="I60" i="38" s="1"/>
  <c r="F48" i="38"/>
  <c r="H44" i="38"/>
  <c r="H62" i="38" s="1"/>
  <c r="F22" i="38"/>
  <c r="H34" i="38"/>
  <c r="G48" i="38"/>
  <c r="I21" i="38"/>
  <c r="I44" i="38"/>
  <c r="G22" i="38"/>
  <c r="I34" i="38"/>
  <c r="F41" i="38"/>
  <c r="H48" i="38"/>
  <c r="J21" i="38"/>
  <c r="M21" i="38" s="1"/>
  <c r="H47" i="38"/>
  <c r="H63" i="38" s="1"/>
  <c r="H22" i="38"/>
  <c r="G41" i="38"/>
  <c r="I48" i="38"/>
  <c r="F31" i="38"/>
  <c r="F56" i="38" s="1"/>
  <c r="I47" i="38"/>
  <c r="J28" i="38"/>
  <c r="M28" i="38" s="1"/>
  <c r="G35" i="38"/>
  <c r="E31" i="38"/>
  <c r="F27" i="38"/>
  <c r="F54" i="38" s="1"/>
  <c r="H31" i="38"/>
  <c r="H56" i="38" s="1"/>
  <c r="J35" i="38"/>
  <c r="G27" i="38"/>
  <c r="G54" i="38" s="1"/>
  <c r="I31" i="38"/>
  <c r="I56" i="38" s="1"/>
  <c r="F37" i="38"/>
  <c r="F59" i="38" s="1"/>
  <c r="G37" i="38"/>
  <c r="G59" i="38" s="1"/>
  <c r="J31" i="38"/>
  <c r="M31" i="38" s="1"/>
  <c r="E37" i="38"/>
  <c r="I27" i="38"/>
  <c r="I54" i="38" s="1"/>
  <c r="F33" i="38"/>
  <c r="F57" i="38" s="1"/>
  <c r="H37" i="38"/>
  <c r="J44" i="38"/>
  <c r="M44" i="38" s="1"/>
  <c r="E28" i="38"/>
  <c r="H27" i="38"/>
  <c r="H54" i="38" s="1"/>
  <c r="E40" i="38"/>
  <c r="G33" i="38"/>
  <c r="G57" i="38" s="1"/>
  <c r="I37" i="38"/>
  <c r="I59" i="38" s="1"/>
  <c r="F47" i="38"/>
  <c r="F63" i="38" s="1"/>
  <c r="E33" i="38"/>
  <c r="E35" i="38"/>
  <c r="F28" i="38"/>
  <c r="F55" i="38" s="1"/>
  <c r="H33" i="38"/>
  <c r="G47" i="38"/>
  <c r="G28" i="38"/>
  <c r="I33" i="38"/>
  <c r="I57" i="38" s="1"/>
  <c r="H28" i="38"/>
  <c r="G55" i="38" l="1"/>
  <c r="E62" i="38"/>
  <c r="M23" i="38"/>
  <c r="J52" i="38"/>
  <c r="L24" i="38"/>
  <c r="M24" i="38"/>
  <c r="L48" i="38"/>
  <c r="M48" i="38"/>
  <c r="M34" i="38"/>
  <c r="L34" i="38"/>
  <c r="F61" i="38"/>
  <c r="L42" i="38"/>
  <c r="M42" i="38"/>
  <c r="L45" i="38"/>
  <c r="M45" i="38"/>
  <c r="L41" i="38"/>
  <c r="M41" i="38"/>
  <c r="L35" i="38"/>
  <c r="M35" i="38"/>
  <c r="L47" i="38"/>
  <c r="M47" i="38"/>
  <c r="L33" i="38"/>
  <c r="M33" i="38"/>
  <c r="L40" i="38"/>
  <c r="M40" i="38"/>
  <c r="L22" i="38"/>
  <c r="M22" i="38"/>
  <c r="L43" i="38"/>
  <c r="M43" i="38"/>
  <c r="M32" i="38"/>
  <c r="L32" i="38"/>
  <c r="M29" i="38"/>
  <c r="L29" i="38"/>
  <c r="M36" i="38"/>
  <c r="L36" i="38"/>
  <c r="G63" i="38"/>
  <c r="H59" i="38"/>
  <c r="E56" i="38"/>
  <c r="M38" i="38"/>
  <c r="L38" i="38"/>
  <c r="M30" i="38"/>
  <c r="L30" i="38"/>
  <c r="G56" i="38"/>
  <c r="J60" i="38"/>
  <c r="M39" i="38"/>
  <c r="L39" i="38"/>
  <c r="J59" i="38"/>
  <c r="L37" i="38"/>
  <c r="J51" i="38"/>
  <c r="L21" i="38"/>
  <c r="J54" i="38"/>
  <c r="L27" i="38"/>
  <c r="J62" i="38"/>
  <c r="L44" i="38"/>
  <c r="J55" i="38"/>
  <c r="L28" i="38"/>
  <c r="L26" i="38"/>
  <c r="J56" i="38"/>
  <c r="L31" i="38"/>
  <c r="E61" i="38"/>
  <c r="E59" i="38"/>
  <c r="G61" i="38"/>
  <c r="H55" i="38"/>
  <c r="J63" i="38"/>
  <c r="J57" i="38"/>
  <c r="I58" i="38"/>
  <c r="H58" i="38"/>
  <c r="J61" i="38"/>
  <c r="G62" i="38"/>
  <c r="E55" i="38"/>
  <c r="H51" i="38"/>
  <c r="F51" i="38"/>
  <c r="G58" i="38"/>
  <c r="I62" i="38"/>
  <c r="E58" i="38"/>
  <c r="I63" i="38"/>
  <c r="I51" i="38"/>
  <c r="I61" i="38"/>
  <c r="H61" i="38"/>
  <c r="I55" i="38"/>
  <c r="J58" i="38"/>
  <c r="H57" i="38"/>
  <c r="E57" i="38"/>
  <c r="F62" i="38"/>
  <c r="E51" i="38"/>
  <c r="I13" i="37" l="1"/>
  <c r="D13" i="37"/>
  <c r="E13" i="37" s="1"/>
  <c r="I12" i="37"/>
  <c r="D12" i="37"/>
  <c r="E12" i="37" s="1"/>
  <c r="I11" i="37"/>
  <c r="D11" i="37"/>
  <c r="E11" i="37" s="1"/>
  <c r="I10" i="37"/>
  <c r="D10" i="37"/>
  <c r="E10" i="37" s="1"/>
  <c r="I4" i="37"/>
  <c r="I5" i="37"/>
  <c r="I6" i="37"/>
  <c r="I3" i="37"/>
  <c r="D4" i="37"/>
  <c r="D5" i="37"/>
  <c r="D6" i="37"/>
  <c r="D3" i="37"/>
  <c r="B13" i="30" l="1"/>
  <c r="H14" i="30"/>
  <c r="I14" i="30" s="1"/>
  <c r="G13" i="30"/>
  <c r="H12" i="30"/>
  <c r="G12" i="30"/>
  <c r="C12" i="30"/>
  <c r="H11" i="30"/>
  <c r="G11" i="30"/>
  <c r="C11" i="30"/>
  <c r="H10" i="30"/>
  <c r="C10" i="30"/>
  <c r="H9" i="30"/>
  <c r="G9" i="30"/>
  <c r="C9" i="30"/>
  <c r="H8" i="30"/>
  <c r="C8" i="30"/>
  <c r="H7" i="30"/>
  <c r="G7" i="30"/>
  <c r="C7" i="30"/>
  <c r="H6" i="30"/>
  <c r="G6" i="30"/>
  <c r="C6" i="30"/>
  <c r="H5" i="30"/>
  <c r="C5" i="30"/>
  <c r="H4" i="30"/>
  <c r="C4" i="30"/>
  <c r="H3" i="30"/>
  <c r="C3" i="30"/>
  <c r="H2" i="30"/>
  <c r="C2" i="30"/>
  <c r="C13" i="30" l="1"/>
  <c r="H13" i="30" s="1"/>
  <c r="D2" i="28" l="1"/>
  <c r="E2" i="28"/>
  <c r="F2" i="28"/>
  <c r="G2" i="28"/>
  <c r="H2" i="28"/>
  <c r="D3" i="28"/>
  <c r="E3" i="28"/>
  <c r="F3" i="28"/>
  <c r="G3" i="28"/>
  <c r="H3" i="28"/>
</calcChain>
</file>

<file path=xl/sharedStrings.xml><?xml version="1.0" encoding="utf-8"?>
<sst xmlns="http://schemas.openxmlformats.org/spreadsheetml/2006/main" count="2159" uniqueCount="591">
  <si>
    <t>Row Labels</t>
  </si>
  <si>
    <t>Sum of 2025</t>
  </si>
  <si>
    <t>Sum of 2026</t>
  </si>
  <si>
    <t>Sum of 2027</t>
  </si>
  <si>
    <t>Sum of 2028</t>
  </si>
  <si>
    <t>Sum of 2029</t>
  </si>
  <si>
    <t>Sum of 2030</t>
  </si>
  <si>
    <t>EM</t>
  </si>
  <si>
    <t>FM</t>
  </si>
  <si>
    <t>FM TP</t>
  </si>
  <si>
    <t>IeM</t>
  </si>
  <si>
    <t>IZM</t>
  </si>
  <si>
    <t>KEM</t>
  </si>
  <si>
    <t>KM</t>
  </si>
  <si>
    <t>LM</t>
  </si>
  <si>
    <t>SM</t>
  </si>
  <si>
    <t>TM</t>
  </si>
  <si>
    <t>VARAM</t>
  </si>
  <si>
    <t>VK</t>
  </si>
  <si>
    <t>VM</t>
  </si>
  <si>
    <t>Grand Total</t>
  </si>
  <si>
    <t>Prior. Nr.</t>
  </si>
  <si>
    <t xml:space="preserve">Prioritātes nosaukums </t>
  </si>
  <si>
    <t>Pasākuma Nr.</t>
  </si>
  <si>
    <t>Pasākuma nosaukums</t>
  </si>
  <si>
    <t>Kārtas Nr.</t>
  </si>
  <si>
    <t xml:space="preserve">NACIONĀLAIS līdzfinansējums </t>
  </si>
  <si>
    <t>Atbildīgā iestāde</t>
  </si>
  <si>
    <t>Fonds</t>
  </si>
  <si>
    <t>ESF+</t>
  </si>
  <si>
    <t>ERAF</t>
  </si>
  <si>
    <t>KF</t>
  </si>
  <si>
    <t>TPF</t>
  </si>
  <si>
    <t>TP</t>
  </si>
  <si>
    <t>Kopā</t>
  </si>
  <si>
    <t>1.1.</t>
  </si>
  <si>
    <t>Pētniecība un prasmes</t>
  </si>
  <si>
    <t>1.1.1.</t>
  </si>
  <si>
    <t xml:space="preserve"> “Pētniecības un inovāciju kapacitātes stiprināšana un progresīvu tehnoloģiju ieviešana  kopējā P&amp;A sistēmā”</t>
  </si>
  <si>
    <t>1.1.1.1.</t>
  </si>
  <si>
    <t>Zinātnes politikas ieviešana,vadība un kapacitātes stiprināšana</t>
  </si>
  <si>
    <t>_</t>
  </si>
  <si>
    <t>1.1.1.2.</t>
  </si>
  <si>
    <t>RIS3 pētniecības un inovācijas centri</t>
  </si>
  <si>
    <t>1.1.1.3.</t>
  </si>
  <si>
    <t>Praktiskas ievirzes pētījumi</t>
  </si>
  <si>
    <t>1.1.1.4.</t>
  </si>
  <si>
    <t>Mobilitātes, pieredzes apmaiņas un sadarbības aktivitātes starptautiskās konkurētspējas uzlabošanai zinātnē</t>
  </si>
  <si>
    <t>1.1.1.5.</t>
  </si>
  <si>
    <t>Latvijas pilnvērtīga dalība Apvārsnis Eiropa programmā, tajā skaitā nodrošinot kompleksu atbalsta instrumentu klāstu un sasaisti ar RIS3 specializācijas jomu attīstīšanu</t>
  </si>
  <si>
    <t>1.1.1.6.</t>
  </si>
  <si>
    <t>Zinātniskās darbības digitalizācija un  dalība Eiropas Atvērtajā zinātnes mākonī (EOSC market place pakalpojumu iegāde)</t>
  </si>
  <si>
    <t>1.1.1.7.</t>
  </si>
  <si>
    <t>Inovāciju granti studentiem</t>
  </si>
  <si>
    <t>1.1.1.8.</t>
  </si>
  <si>
    <t>Doktorantūras granti</t>
  </si>
  <si>
    <t>1.1.1.9.</t>
  </si>
  <si>
    <t>Pēcdoktorantūras pētījumi</t>
  </si>
  <si>
    <t>1.1.2.</t>
  </si>
  <si>
    <t xml:space="preserve"> “Prasmju attīstīšana viedās specializācijas,  industriālās pārejas un uzņēmējdarbības veicināšanai”</t>
  </si>
  <si>
    <t>1.1.2.1.</t>
  </si>
  <si>
    <t>RIS3 industriālās prasmes</t>
  </si>
  <si>
    <t>1.1.2.2.</t>
  </si>
  <si>
    <t>Uzņēmumu digitālo prasmju attīstība</t>
  </si>
  <si>
    <t>1.2.</t>
  </si>
  <si>
    <t>Atbalsts uzņēmējdarbībai</t>
  </si>
  <si>
    <t>1.2.1.</t>
  </si>
  <si>
    <t>“Pētniecības un inovāciju kapacitātes stiprināšana un progresīvu tehnoloģiju ieviešana uzņēmumiem ”</t>
  </si>
  <si>
    <t>1.2.1.1.</t>
  </si>
  <si>
    <t>Atbalsts jaunu produktu attīstībai un internacionalizācijai</t>
  </si>
  <si>
    <t>1.2.1.; 1.2.2., 1.2.3</t>
  </si>
  <si>
    <t>Finanšu instrumenti</t>
  </si>
  <si>
    <t>1.2.1.2.; 1.2.2.2.; 1.2.3.2.; 1.2.3.3.; 1.2.3.4.; 1.2.3.5.</t>
  </si>
  <si>
    <t>1.2.1.3.</t>
  </si>
  <si>
    <t>Uzņēmuma atbalsts dalībai kapitāla tirgos</t>
  </si>
  <si>
    <t>1.2.1.4.</t>
  </si>
  <si>
    <t>Atbalsts tehnoloģiju pārneses sistēmas pilnveidošanai</t>
  </si>
  <si>
    <t>1.2.2.</t>
  </si>
  <si>
    <t xml:space="preserve"> “Izmantot digitalizācijas priekšrocības uzņēmējdarbības attīstībai ”</t>
  </si>
  <si>
    <t>1.2.2.1.</t>
  </si>
  <si>
    <t>1.2.3.</t>
  </si>
  <si>
    <t>"Veicināt ilgtspējīgu izaugsmi, konkurētspēju un darba vietu radīšanu MVU, tostarp ar produktīvām  investīcijām”</t>
  </si>
  <si>
    <t>1.2.3.1.</t>
  </si>
  <si>
    <t>Atbalsts MVU inovatīvas uzņēmējdarbības attīstībai</t>
  </si>
  <si>
    <t>1.2.3.6.</t>
  </si>
  <si>
    <t>Tūrisma produktu attīstības programma</t>
  </si>
  <si>
    <t>1.2.3.7.</t>
  </si>
  <si>
    <t>1.3.</t>
  </si>
  <si>
    <t>Digitalizācija</t>
  </si>
  <si>
    <t>1.3.1.</t>
  </si>
  <si>
    <t>“Izmantot digitalizācijas priekšrocības  iedzīvotājiem, uzņēmumiem, pētniecības organizācijām un publiskajām iestādēm”</t>
  </si>
  <si>
    <t>1.3.1.1.</t>
  </si>
  <si>
    <t>IKT risinājumu un pakalpojumu attīstība un iespēju radīšana privātajam sektoram</t>
  </si>
  <si>
    <t>1.3.1.2.</t>
  </si>
  <si>
    <t xml:space="preserve">Inovācijas laboratorija digitalizācijas priekšrocību izmantošanai </t>
  </si>
  <si>
    <t>1.4.</t>
  </si>
  <si>
    <t>Digitālā savienojamība</t>
  </si>
  <si>
    <t>1.4.1.</t>
  </si>
  <si>
    <t xml:space="preserve"> “Uzlabot digitālo savienojamību”</t>
  </si>
  <si>
    <t>1.4.1.1.</t>
  </si>
  <si>
    <t>Platjoslas infrastruktūras attīstība
(pēdējā jūdze)</t>
  </si>
  <si>
    <t>1.4.1.2.</t>
  </si>
  <si>
    <t>5G  infrastruktūras izbūve, VIA Baltica un Rail Baltica</t>
  </si>
  <si>
    <t>1.4.1.3.</t>
  </si>
  <si>
    <t>Nākāmās paaudzes tīkla izveide lauku teritorijās</t>
  </si>
  <si>
    <t>1.4.1.4.</t>
  </si>
  <si>
    <t>Vienotā kiberdrošības infrastruktūra</t>
  </si>
  <si>
    <t>2.1.</t>
  </si>
  <si>
    <t>Klimata pārmaiņu mazināšana un pielāgošanās klimata pārmaiņām</t>
  </si>
  <si>
    <t>2.1.1.</t>
  </si>
  <si>
    <t>“Energoefektivitātes veicināšana un siltumnīcefekta gāzu emisiju samazināšana”</t>
  </si>
  <si>
    <t>2.1.1.1.</t>
  </si>
  <si>
    <t>Energoefektivitātes paaugstināšana dzīvojamās ēkās, t.sk. attīstot ESKO tirgu (daudzīvokļu, privātās un neliela dzīvokļu skaita ēku kompleksos)</t>
  </si>
  <si>
    <t>2.1.1.2.</t>
  </si>
  <si>
    <t>AER izmantošana un energoefektivitātes paaugstināšana rūpniecībā un komersantos</t>
  </si>
  <si>
    <t>2.1.1.3.</t>
  </si>
  <si>
    <t>AER izmantošana un energoefektivitātes paaugstināšana lokālajā un individuālajā siltumapgādē un aukstumapgādē</t>
  </si>
  <si>
    <t>2.1.1.4.</t>
  </si>
  <si>
    <t>Energoefektivitātes paaugstināšana valsts ēkās</t>
  </si>
  <si>
    <t>2.1.1.5.</t>
  </si>
  <si>
    <t>Klimata neitrāli risinājumi profesionālās izglītības iestāžu un koledžu izglītības programmās, vidē un infrastruktūrā</t>
  </si>
  <si>
    <t>2.1.1.6.</t>
  </si>
  <si>
    <t>Pašvaldību ēku energoefektivitātes paaugstināšana</t>
  </si>
  <si>
    <t>2.1.1.7.</t>
  </si>
  <si>
    <t>Valsts iestāžu  infrastruktūras optimizācija</t>
  </si>
  <si>
    <t>2.1.1.8.</t>
  </si>
  <si>
    <t>Energoefektivitāti veicinoši pasākumi kultūras infrastruktūrā</t>
  </si>
  <si>
    <t>2.1.2.</t>
  </si>
  <si>
    <t>“Atjaunojamo energoresursu enerģijas veicināšana - biometāns”</t>
  </si>
  <si>
    <t>2.1.2.0.</t>
  </si>
  <si>
    <t>2.1.3.</t>
  </si>
  <si>
    <t>“Veicināt pielāgošanos klimata pārmaiņām, risku novēršanu un noturību pret katastrofām”</t>
  </si>
  <si>
    <t>2.1.3.1.</t>
  </si>
  <si>
    <t>Pašvaldību pielāgošanās klimata pārmaiņām</t>
  </si>
  <si>
    <t>2.1.3.2.</t>
  </si>
  <si>
    <t>Nacionālas nozīmes plūdu un krasta erozijas pasākumi</t>
  </si>
  <si>
    <t>2.1.3.3.</t>
  </si>
  <si>
    <t>Katastrofu risku mazināšanas pasākumi</t>
  </si>
  <si>
    <t>4.1.</t>
  </si>
  <si>
    <t>3.1.</t>
  </si>
  <si>
    <t>3.1.1.</t>
  </si>
  <si>
    <t>2.1.4.</t>
  </si>
  <si>
    <t>“Atjaunojamo energoresursu enerģijas veicināšana – saules enerģija u.c. AER elektroenerģija”</t>
  </si>
  <si>
    <t>2.2.</t>
  </si>
  <si>
    <t>Vides aizsardzība un attīstība</t>
  </si>
  <si>
    <t>2.2.1.</t>
  </si>
  <si>
    <t>“Veicināt ilgtspējīgu ūdenssaimniecību”</t>
  </si>
  <si>
    <t>2.2.1.1.</t>
  </si>
  <si>
    <t>Notekūdeņu un to dūņu apsaimniekošanas sistēmas attīstība piesārņojuma samazināšanai</t>
  </si>
  <si>
    <t>2.2.2.</t>
  </si>
  <si>
    <t>“Pārejas uz aprites ekonomiku veicināšana”</t>
  </si>
  <si>
    <t>2.2.2.1.</t>
  </si>
  <si>
    <t>Atkritumu šķirošana, pārstrāde un reģenerācija</t>
  </si>
  <si>
    <t>2.2.2.2.</t>
  </si>
  <si>
    <t>Atkritumu dalītā vākšana</t>
  </si>
  <si>
    <t>2.2.2.3.</t>
  </si>
  <si>
    <t>Notekūdeņu dūņu pārstrāde</t>
  </si>
  <si>
    <t>2.2.2.4.</t>
  </si>
  <si>
    <t>Aprites ekonomikas principu ieviešana</t>
  </si>
  <si>
    <t>2.2.3.</t>
  </si>
  <si>
    <t>“Uzlabot dabas aizsardzību un bioloģisko daudzveidību, “zaļo” infrastruktūru, it īpaši pilsētvidē, un samazināt piesārņojumu”</t>
  </si>
  <si>
    <t>2.2.3.1.</t>
  </si>
  <si>
    <t>Vēsturiski piesārņoto vietu sanācija</t>
  </si>
  <si>
    <t>2.2.3.2.</t>
  </si>
  <si>
    <t>Vides izglītību veicinoši pasākumi sabiedrības informētībai un prasmju attīstībai</t>
  </si>
  <si>
    <t>2.2.3.3.</t>
  </si>
  <si>
    <t>Pasākumi bioloģiskās daudzveidības veicināšanai un saglabāšanai</t>
  </si>
  <si>
    <t>2.2.3.4.</t>
  </si>
  <si>
    <t>Vides monitoringa attīstība harmonizētai vides un klimata datu informācijas nodrošināšanai</t>
  </si>
  <si>
    <t>2.2.3.5.</t>
  </si>
  <si>
    <t>Gaisa piesārņojuma samazināšanas pasākumi pašvaldībās</t>
  </si>
  <si>
    <t>2.2.3.6.</t>
  </si>
  <si>
    <t>Gaisa piesārņojumu mazinošu pasākumu īstenošana, uzlabojot mājsaimniecību siltumapgādes sistēmas</t>
  </si>
  <si>
    <t>2.2.3.7.</t>
  </si>
  <si>
    <t>Gaisa piesārņojošo vielu emisiju samazināšana pašvaldību siltumapgādē</t>
  </si>
  <si>
    <t>2.3.</t>
  </si>
  <si>
    <t>Ilgtspējīga mobilitāte</t>
  </si>
  <si>
    <t>2.3.1.</t>
  </si>
  <si>
    <t>“Veicināt ilgtspējīgu daudzveidu mobilitāti pilsētās”</t>
  </si>
  <si>
    <t>2.3.1.1.</t>
  </si>
  <si>
    <t>Satiksmes plūsmas viedās tehnoloģijas</t>
  </si>
  <si>
    <t>2.3.1.2.</t>
  </si>
  <si>
    <t xml:space="preserve">Multimodāls sabiedriskā transporta tīkls </t>
  </si>
  <si>
    <t>2.3.1.3.</t>
  </si>
  <si>
    <t>Veloinfrastruktūras attīstība</t>
  </si>
  <si>
    <t>2.3.1.4.</t>
  </si>
  <si>
    <t xml:space="preserve">Bezemisiju vilcieni </t>
  </si>
  <si>
    <t>2.3.1.5.</t>
  </si>
  <si>
    <t xml:space="preserve">Pētījumi ES Zaļā kursa jomā </t>
  </si>
  <si>
    <t>2.4.</t>
  </si>
  <si>
    <t>AER izmantošanas transportā veicināšana</t>
  </si>
  <si>
    <t>2.4.1.</t>
  </si>
  <si>
    <t>“Veicināt ilgtspējīgu multimodālu mobilitāti, attīstot elektrotransportlīdzekļu uzlādes infrastruktūru”</t>
  </si>
  <si>
    <t xml:space="preserve">Elektrotransportlīdzekļiem paredzēti lieljaudas uzlādes punkti </t>
  </si>
  <si>
    <t>Ilgtspējīga TEN-T infrastruktūra</t>
  </si>
  <si>
    <t>“Attīstīt ilgtspējīgu, pret klimatu izturīgu, inteliģentu, drošu un vairākveidu TEN-T infrastruktūru”</t>
  </si>
  <si>
    <t>3.1.1.1.</t>
  </si>
  <si>
    <t xml:space="preserve">Dzelzceļa transporta attīstība un energoefektivitātes uzlabošana sabiedriskajos pasažieru pārvadājumos
</t>
  </si>
  <si>
    <t>3.1.1.2.</t>
  </si>
  <si>
    <t>3.1.1.3.</t>
  </si>
  <si>
    <t>Eiropas transporta tīklā esošās dzelzceļa infrastruktūras attīstība</t>
  </si>
  <si>
    <t>3.1.1.4.</t>
  </si>
  <si>
    <t>Rīgas pilsētas transporta infrastruktūras attīstība</t>
  </si>
  <si>
    <t>3.1.1.5.</t>
  </si>
  <si>
    <t>Nacionālās nozīmes centru maģistrālo ielu un esošo maršrutu attīstība</t>
  </si>
  <si>
    <t>3.1.1.6.</t>
  </si>
  <si>
    <t>Lielo ostu publiskās infrastruktūras attīstība</t>
  </si>
  <si>
    <t>3.1.1.7.</t>
  </si>
  <si>
    <t>3.1.1.8.</t>
  </si>
  <si>
    <t>Robežšķērsošanas punktu attīstība</t>
  </si>
  <si>
    <t>Veselības veicināšana un aprūpe</t>
  </si>
  <si>
    <t>4.1.1.</t>
  </si>
  <si>
    <t>“Nodrošināt vienlīdzīgu piekļuvi veselības aprūpei un stiprināt veselības sistēmu, tostarp primārās veselības aprūpes noturību, un sekmēt pāreju no aprūpes iestādē uz ģimenē un kopienā balstītu aprūpi”</t>
  </si>
  <si>
    <t>4.1.1.1.</t>
  </si>
  <si>
    <t>Ārstniecības iestāžu infrastruktūras attīstība</t>
  </si>
  <si>
    <t>4.1.1.2.</t>
  </si>
  <si>
    <t>P.Stradiņa klīniskās universitātes slimnīcas infrastruktūras attīstība</t>
  </si>
  <si>
    <t>4.1.1.3.</t>
  </si>
  <si>
    <t xml:space="preserve">Primārās veselības aprūpes lomas stiprināšana, attīstot infrastruktūru </t>
  </si>
  <si>
    <t>4.1.1.4.</t>
  </si>
  <si>
    <t>Veselības aprūpes pārvaldības sistēmas stiprināšana un digitalizācija, attīstot digitālos risinājumus</t>
  </si>
  <si>
    <t>4.1.1.5.</t>
  </si>
  <si>
    <t>Neatliekamās medicīniskās palīdzības dienesta attīstība</t>
  </si>
  <si>
    <t>4.1.1.6.</t>
  </si>
  <si>
    <t>Hroniski slimo un nedziedināmi slimo pacientu aprūpei nepieciešamās infrastruktūras attīstība</t>
  </si>
  <si>
    <t>4.1.2.</t>
  </si>
  <si>
    <t xml:space="preserve"> “Uzlabot vienlīdzīgu un savlaicīgu piekļuvi kvalitatīviem, ilgtspējīgiem un izmaksu ziņā pieejamiem veselības aprūpes, veselības veicināšanas un slimību profilakses pakalpojumiem, uzlabojot veselības aprūpes sistēmu efektivitāti un izturētspēju”</t>
  </si>
  <si>
    <t>4.1.2.1.</t>
  </si>
  <si>
    <t>Nacionāla mēroga veselības veicināšanas un slimību profilakses pasākumi</t>
  </si>
  <si>
    <t>4.1.2.2.</t>
  </si>
  <si>
    <t>Veselības veicināšanas un slimību profilakses pasākumu īstenošana vietējai sabiedrībai</t>
  </si>
  <si>
    <t>4.1.2.3.</t>
  </si>
  <si>
    <t>Pasākumi atkarīgo personu resocializācijai un atgriešanai darba tirgū, kā arī preventīvie pasākumi jauniešiem</t>
  </si>
  <si>
    <t>4.1.2.4.</t>
  </si>
  <si>
    <t>Pierādījumos balstītu narkotiku lietošanas profilakses programmu īstenošana un profilakses kvalitātes standartu ieviešana</t>
  </si>
  <si>
    <t>4.1.2.5.</t>
  </si>
  <si>
    <t>Piesaistīt un noturēt ārstniecības personas darbam valsts apmaksāto veselības aprūpes pakalpojumu sektorā, īpaši stacionāros</t>
  </si>
  <si>
    <t>4.1.2.6.</t>
  </si>
  <si>
    <t>Uzlabot izglītības iespējas ārstniecības personām, t.sk. uzlabojot tālākizglītības pieejamību</t>
  </si>
  <si>
    <t>4.1.2.7.</t>
  </si>
  <si>
    <t>Pilnveidot pacientu drošību un aprūpes kvalitāti</t>
  </si>
  <si>
    <t>4.1.2.8.</t>
  </si>
  <si>
    <t>Nevalstisko organizāciju iesaiste veselības veicināšanas un slimību profilakses pasākumu īstenošanā</t>
  </si>
  <si>
    <t>4.2.</t>
  </si>
  <si>
    <t>Izglītība, prasmes un mūžizglītība</t>
  </si>
  <si>
    <t>4.2.1.</t>
  </si>
  <si>
    <t>“Uzlabot vienlīdzīgu piekļuvi iekļaujošiem un kvalitatīviem pakalpojumiem izglītības, mācību un mūžizglītības jomā, attīstot pieejamu infrastruktūru, tostarp, veicinot noturību izglītošanā un mācībā attālinātā un tiešsaistes režīmā”</t>
  </si>
  <si>
    <t>4.2.1.1.</t>
  </si>
  <si>
    <t>Infrastruktūras izveide starpnozaru sadarbības un atbalsta sistēmas izveidei bērnu attīstībai</t>
  </si>
  <si>
    <t>4.2.1.2.</t>
  </si>
  <si>
    <t xml:space="preserve">Izveidot asistīvo tehnoloģiju (tehnisko palīglīdzekļu) apmaiņas sistēmu izglītības iestādēm </t>
  </si>
  <si>
    <t>"Uzlabot vienlīdzīgu piekļuvi iekļaujošiem un kvalitatīviem pakalpojumiem izglītības, mācību un mūžizglītības jomā, attīstot pieejamu infrastruktūru, tostarp, veicinot noturību izglītošanā un mācībā attālinātā un tiešsaistes režīmā”</t>
  </si>
  <si>
    <t>4.2.1.3.</t>
  </si>
  <si>
    <t>Infrastruktūras un mācību vides pilnveide efektīvas, kvalitatīvas un mūsdienīgas izglītības īstenošanai speciālās izglītības iestādēs</t>
  </si>
  <si>
    <t>4.2.1.4.</t>
  </si>
  <si>
    <t>Izglītības iestāžu nodrošinājums pilnveidotā vispārējās izglītības satura kvalitatīvai ieviešanai pirmsskolas izglītības pakāpē</t>
  </si>
  <si>
    <t>4.2.1.5.</t>
  </si>
  <si>
    <t>Izglītības iestāžu nodrošinājums pilnveidotā vispārējās izglītības satura kvalitatīvai ieviešanai pamata un vidējās izglītības pakāpē</t>
  </si>
  <si>
    <t>4.2.1.6.</t>
  </si>
  <si>
    <t xml:space="preserve">Profesionālās izglītības iestāžu un koledžu mācību vide nozarēm aktuālo prasmju apguvei </t>
  </si>
  <si>
    <t>4.2.1.7.</t>
  </si>
  <si>
    <t>Pirmsskolas izglītības iestāžu infrastruktūras attīstība</t>
  </si>
  <si>
    <t xml:space="preserve">4.2.1.8. </t>
  </si>
  <si>
    <t>Augstskolu studiju vides modernizācija</t>
  </si>
  <si>
    <t>4.2.2.</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</si>
  <si>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t>
  </si>
  <si>
    <t>4.2.2.1.</t>
  </si>
  <si>
    <t>Kvalitatīvas un mūsdienīgas izglītības īstenošana pirmsskolas izglītības pakāpē</t>
  </si>
  <si>
    <t>4.2.2.2.</t>
  </si>
  <si>
    <t>Kvalitatīvas un mūsdienīgas izglītības īstenošana pamata un vidējās izglītības pakāpē</t>
  </si>
  <si>
    <t>4.2.2.3.</t>
  </si>
  <si>
    <t>4.2.2.4.</t>
  </si>
  <si>
    <t>Izglītības kvalitātes monitoringa sistēmas attīstība un nodrošināšana</t>
  </si>
  <si>
    <t>4.2.2.5.</t>
  </si>
  <si>
    <t>Dalība starptautiskos izglītības pētījumos izglītības kvalitātes monitoringa sistēmas attīstībai un nodrošināšanai</t>
  </si>
  <si>
    <t>4.2.2.6.</t>
  </si>
  <si>
    <t>Cikliskas institucionālās akreditācijas ieviešana augstākajā izglītībā</t>
  </si>
  <si>
    <t>4.2.2.7.</t>
  </si>
  <si>
    <t>Indukcijas gada ieviešana pedagogu sagatavošanas studiju programmās</t>
  </si>
  <si>
    <t xml:space="preserve">“Uzlabot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t>
  </si>
  <si>
    <t>4.2.2.8.</t>
  </si>
  <si>
    <t>Latviešu valodas apguves piedāvājuma paplašināšana</t>
  </si>
  <si>
    <t>4.2.2.9.</t>
  </si>
  <si>
    <t>Izglītības procesa individualizācija un starpnozaru sadarbība profesionālās izglītības izcilībai</t>
  </si>
  <si>
    <t>4.2.2.10.</t>
  </si>
  <si>
    <t>Akadēmiskās karjeras sistēmas reformas ieviešana</t>
  </si>
  <si>
    <t>4.2.2.11.</t>
  </si>
  <si>
    <t>Studiju procesa digitalizācija</t>
  </si>
  <si>
    <t>4.2.3.</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</si>
  <si>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t>
  </si>
  <si>
    <t>4.2.3.1.</t>
  </si>
  <si>
    <t>Integrēta "skola-kopiena" sadarbības programma atstumtības riska mazināšanai izglītības iestādēs</t>
  </si>
  <si>
    <t>4.2.3.2.</t>
  </si>
  <si>
    <t>Interešu izglītības, brīvā laika un bērnu pieskatīšanas pakalpojumu pieejamības paplašināšana sociālās atstumtības riskam pakļautiem izglītojamajiem un bērniem ar speciālām vajadzībām</t>
  </si>
  <si>
    <t>4.2.3.3.</t>
  </si>
  <si>
    <t xml:space="preserve">Pilsonisko līdzdalību veicinošu kultūras pakalpojumu pieejamības veicināšana
</t>
  </si>
  <si>
    <t>“Sekmēt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t>
  </si>
  <si>
    <t>4.2.3.4.</t>
  </si>
  <si>
    <t>Sekmēt NEET jauniešu integrēšanos izglītībā un nodarbinātībā</t>
  </si>
  <si>
    <t>4.2.4.</t>
  </si>
  <si>
    <t>“Veicināt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t>
  </si>
  <si>
    <t>4.2.4.1.</t>
  </si>
  <si>
    <t>Atbalsts nozaru vajadzībās balstītai pieaugušo izglītībai</t>
  </si>
  <si>
    <t>4.2.4.2.</t>
  </si>
  <si>
    <t>Atbalsts pieaugušo individuālajās vajadzībās balstītai pieaugušo izglītībai</t>
  </si>
  <si>
    <t>4.2.4.3.</t>
  </si>
  <si>
    <t>Digitālo prasmju pilnveide</t>
  </si>
  <si>
    <t>4.3.</t>
  </si>
  <si>
    <t>Nodarbinātība un sociālā iekļaušana</t>
  </si>
  <si>
    <t>4.3.1.</t>
  </si>
  <si>
    <t>“Veicināt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t>
  </si>
  <si>
    <t>4.3.1.1.</t>
  </si>
  <si>
    <t xml:space="preserve">Labklājības ministrijas infrastruktūras pieejamības nodrošināšana
</t>
  </si>
  <si>
    <t>4.3.1.2.</t>
  </si>
  <si>
    <t xml:space="preserve">Pakalpojumu kvalitātes un pieejamības uzlabošana, tuvinot VSAC filiāles kopienā sniegtajiem (ģimeniskā vidē pietuvinātiem) pakalpojumiem 
</t>
  </si>
  <si>
    <t>4.3.1.3.</t>
  </si>
  <si>
    <t>Sociālo mājokļu atjaunošana vai jaunu sociālo mājokļu būvniecība</t>
  </si>
  <si>
    <t>4.3.1.4.</t>
  </si>
  <si>
    <t>Vides pieejamības uzlabošana daudzdzīvokļu ēkās, izbūvējot liftus</t>
  </si>
  <si>
    <t>4.3.1.5.</t>
  </si>
  <si>
    <t>Sabiedrībā balstīto sociālo pakalpojumu infrastruktūras izveide un attīstība</t>
  </si>
  <si>
    <t>4.3.2.</t>
  </si>
  <si>
    <t xml:space="preserve">"Kultūras un tūrisma lomas palielināšana ekonomiskajā attīstībā, sociālajā iekļaušanā un sociālajās inovācijās" </t>
  </si>
  <si>
    <t>4.3.2.0.</t>
  </si>
  <si>
    <t>4.3.3.</t>
  </si>
  <si>
    <t xml:space="preserve">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t>
  </si>
  <si>
    <t>4.3.3.1.</t>
  </si>
  <si>
    <t xml:space="preserve"> Bezdarbnieku, darba meklētāju un bezdarba riskam pakļauto personu kvalifikācijas un prasmju paaugstināšana</t>
  </si>
  <si>
    <t>4.3.3.2.</t>
  </si>
  <si>
    <t xml:space="preserve">Nelabvēlīgākā situācijā esošu bezdarbnieku un ekonomiski neaktīvo iedzīvotāju iekļaušanās darba tirgū sekmēšana </t>
  </si>
  <si>
    <t>4.3.3.3.</t>
  </si>
  <si>
    <t>Atbalsts sociālajai uzņēmējdarbībai</t>
  </si>
  <si>
    <t>“Uzlabot visu darba meklētāju, jo īpaši jauniešu, ilgstošo bezdarbnieku un nelabvēlīgā situācijā esošu grupu, kā arī neaktīvo personu piekļuvi nodarbinātībai, veicināt pašnodarbinātību un sociālo ekonomiku”</t>
  </si>
  <si>
    <t>4.3.3.4.</t>
  </si>
  <si>
    <t>EURES tīkla darbības nodrošināšana Latvijā</t>
  </si>
  <si>
    <t>4.3.3.5.</t>
  </si>
  <si>
    <t xml:space="preserve">Ilgāka un labāka darba mūža veicināšana </t>
  </si>
  <si>
    <t>4.3.3.6.</t>
  </si>
  <si>
    <t>Nodarbinātības valsts aģentūras veiktspējas stiprināšana un pakalpojumu modernizēšana</t>
  </si>
  <si>
    <t>4.3.3.7.</t>
  </si>
  <si>
    <t>Valsts darba inspekcijas veiktspējas stiprināšana un pakalpojumu modernizēšana</t>
  </si>
  <si>
    <t>4.3.4.</t>
  </si>
  <si>
    <t>“Sekmēt aktīvu iekļaušanu, lai veicinātu vienlīdzīgas iespējas, nediskriminēšanu un aktīvu līdzdalību, kā arī uzlabotu nodarbināmību,  jo īpaši attiecībā uz nelabvēlīgā situācijā esošām grupām”</t>
  </si>
  <si>
    <t>4.3.4.1.</t>
  </si>
  <si>
    <t>Vienlīdzīgu iespēju un nediskriminācijas veicināšana</t>
  </si>
  <si>
    <t>4.3.4.2.</t>
  </si>
  <si>
    <t>Atbalsta pasākumi diskriminācijas riskam pakļautajām sabiedrības grupām vienlīdzīgu iespēju un tiesību realizēšanai dažādās dzīves jomās</t>
  </si>
  <si>
    <t>4.3.4.3.</t>
  </si>
  <si>
    <t>Pasākumi ģimenes un darba dzīves saskaņošanai</t>
  </si>
  <si>
    <t>4.3.4.4.</t>
  </si>
  <si>
    <t>Sociālā dialoga attīstība, stiprinot sociālo partneru veiktspēju līdzdarboties likumdošanas, nacionālo reformu un koplīgumu slēgšanas pārrunu procesā</t>
  </si>
  <si>
    <t>4.3.4.5.</t>
  </si>
  <si>
    <t>Atbalsts pilsoniskās sabiedrības organizāciju izaugsmei, stiprinot līdzdalību publiskās pārvaldes lēmumu pieņemšanas procesos</t>
  </si>
  <si>
    <t>4.3.4.6.</t>
  </si>
  <si>
    <t>Resocializācijas pakalpojumu probācijas klientiem pilnveidošana un taisnīguma atjaunošanas pieeju attīstība, veicinot probācijas klientu aktīvu līdzdalību sabiedrības procesos un radot priekšnosacījumus viņu veiksmīgai iekļaušanai un nodarbināmībai</t>
  </si>
  <si>
    <t>4.3.4.7.</t>
  </si>
  <si>
    <t>Nodarbināmības priekšnosacījumu nodrošināšana ieslodzītajiem, pilnveidojot resocializācijas sistēmas efektivitāti,  sekmējot bijušo ieslodzīto iekļaušanos, vienlīdzīgas iespējas un aktīvu līdzdalību</t>
  </si>
  <si>
    <t>4.3.4.8.</t>
  </si>
  <si>
    <t>Sabiedrības saliedēšana, veicinot jauniebraucēju iekļaušanos vietējā sabiedrībā un sekmējot starpkultūru komunikāciju</t>
  </si>
  <si>
    <t>4.3.4.9.</t>
  </si>
  <si>
    <t xml:space="preserve">Sabiedrības saliedēšana, veicinot sabiedrības pašorganizēšanos un paplašinot sadarbības un līdzdarbības prasmes un iespējas
</t>
  </si>
  <si>
    <t>4.3.5.</t>
  </si>
  <si>
    <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t>
  </si>
  <si>
    <t>4.3.5.1.</t>
  </si>
  <si>
    <t>Sabiedrībā balstītu sociālo pakalpojumu pieejamības palielināšana (DI turpinājums)</t>
  </si>
  <si>
    <t>4.3.5.2.</t>
  </si>
  <si>
    <t>Efektīva atbalsta un paliatīvās aprūpes pakalpojuma pilnveide, paaugstinot tā pieejamību pilngadīgām personām, kuru izārstēšana vairs nav iespējama</t>
  </si>
  <si>
    <t>4.3.5.3.</t>
  </si>
  <si>
    <t xml:space="preserve">Sociālo pakalpojumu efektivitātes un pieejamības palielināšana + SPOLIS
</t>
  </si>
  <si>
    <t>4.3.5.4.</t>
  </si>
  <si>
    <t xml:space="preserve"> Profesionāla un mūsdienīga sociālā darba attīstība</t>
  </si>
  <si>
    <t>4.3.5.5.</t>
  </si>
  <si>
    <t>Pieeja tiesiskumam</t>
  </si>
  <si>
    <t>4.3.6.</t>
  </si>
  <si>
    <t>"Veicināt nabadzības vai sociālās atstumtības riskam pakļauto cilvēku, tostarp vistrūcīgāko un bērnu, sociālo integrāciju"</t>
  </si>
  <si>
    <t>4.3.6.1.</t>
  </si>
  <si>
    <t>Speciālistu, kuru profesionālā darbība saistīta ar bērnu tiesību aizsardzības nodrošināšanu, profesionālās kvalifikācijas pilnveide un bērnu likumisko pārstāvju atbildības stiprināšana bērnu tiesību aizsardzības sistēmas reorganizācijas ietvaros</t>
  </si>
  <si>
    <t>4.3.6.2.</t>
  </si>
  <si>
    <t>Atbalsta pasākumi Veselības un darbspēju ekspertīzes ārstu valsts komisijas klientu apkalpošanas efektivitātes un kvalitātes uzlabošanai, speciālistu profesionālo spēju, invaliditātes informatīvās sistēmas procesu un funkcionalitātes pilnveidei</t>
  </si>
  <si>
    <t>4.3.6.3.</t>
  </si>
  <si>
    <t>Atbalsts bērniem ar smagu diagnozi vai funkcionāliem traucējumiem, iespējamu vai esošu invaliditāti un viņu ģimenes locekļiem</t>
  </si>
  <si>
    <t>4.3.6.4.</t>
  </si>
  <si>
    <t>Atbalsta instrumentu izstrāde un ieviešana ģimenes funkcionalitātes stiprināšanai</t>
  </si>
  <si>
    <t>4.3.6.5.</t>
  </si>
  <si>
    <t>Atbalsta pasākumi bērniem ar uzvedības un atkarību problēmām un to ģimenēm</t>
  </si>
  <si>
    <t>4.3.6.6.</t>
  </si>
  <si>
    <t xml:space="preserve">Bērnu pieskatīšanas pakalpojumi </t>
  </si>
  <si>
    <t>4.3.6.7.</t>
  </si>
  <si>
    <t>Starpnozaru sadarbības un atbalsta sistēmas izveide bērnu veselīgais attīstībai un sekmīgai pašrealizācijai</t>
  </si>
  <si>
    <t>4.3.6.8.</t>
  </si>
  <si>
    <t>IKT sistēmu modernizācija labākas bērnu tiesību aizsardzības sistēmas nodrošināšanai</t>
  </si>
  <si>
    <t>4.3.6.9.</t>
  </si>
  <si>
    <t xml:space="preserve">Ģimenei draudzīgas vides un sabiedrības veidošana un intervences psiholoģiskā un emocionālā noturīguma veicināšanai </t>
  </si>
  <si>
    <t>4.4.</t>
  </si>
  <si>
    <t>Sociālās inovācijas</t>
  </si>
  <si>
    <t>4.4.1.</t>
  </si>
  <si>
    <t>"Veicināt nabadzības vai sociālās atstumtības riskam pakļauto personu sociālo integrāciju, izmantojot sociālās inovācijas "</t>
  </si>
  <si>
    <t>4.4.1.1.</t>
  </si>
  <si>
    <t>Atbalsts jaunām pieejām sabiedrībā balstītu sociālo pakalpojumu sniegšanā (inovācijas)</t>
  </si>
  <si>
    <t>4.4.1.2.</t>
  </si>
  <si>
    <t xml:space="preserve">Izmēģinājumprojekts strapprofesionāļu komandas atbalsta sniegšanai nemotivētiem cilvēkiem ar garīga rakstura traucējumiem (18+)  </t>
  </si>
  <si>
    <t>5.1.</t>
  </si>
  <si>
    <t xml:space="preserve">Reģionu līdzsvarota attīstība </t>
  </si>
  <si>
    <t>5.1.1.</t>
  </si>
  <si>
    <t>“Vietējās teritorijas integrētās sociālās, ekonomiskās un vides attīstības un kultūras mantojuma, tūrisma un drošības veicināšana pilsētu funkcionālajās teritorijās”</t>
  </si>
  <si>
    <t>5.1.1.1.</t>
  </si>
  <si>
    <t xml:space="preserve">Infrastruktūra uzņēmējdarbības atbalstam </t>
  </si>
  <si>
    <t>5.1.1.2.</t>
  </si>
  <si>
    <t>Pašvaldību un plānošanas reģionu kapacitātes uzlabošana</t>
  </si>
  <si>
    <t>5.1.1.3.</t>
  </si>
  <si>
    <t>Publiskās ārtelpas attīstība</t>
  </si>
  <si>
    <t>5.1.1.4.</t>
  </si>
  <si>
    <t>Viedās pašvaldības</t>
  </si>
  <si>
    <t>5.1.1.5.</t>
  </si>
  <si>
    <t>Unikāla Eiropas mēroga kultūras  mantojuma  atjaunošana, lai veicinātu to pieejamību,  attīstot kultūras pakalpojumus</t>
  </si>
  <si>
    <t>5.1.1.6.</t>
  </si>
  <si>
    <t>Kultūras mantojuma saglabāšana un jaunu pakalpojumu attīstība</t>
  </si>
  <si>
    <t>Reģionālās kultūras infrastruktūras attīstība kultūras pakalpojumu pieejamības uzlabošana</t>
  </si>
  <si>
    <t>6.1.</t>
  </si>
  <si>
    <t>Pāreja uz klimatneitralitāti</t>
  </si>
  <si>
    <t>6.1.1.</t>
  </si>
  <si>
    <t>"Pārejas uz klimatneitralitāti radīto ekonomisko, sociālo un vides seku mazināšana visvairāk skartajos reģionos"</t>
  </si>
  <si>
    <t>6.1.1.1.</t>
  </si>
  <si>
    <t>Atteikšanās no kūdras izmantošanas enerģētikā</t>
  </si>
  <si>
    <t>6.1.1.2.</t>
  </si>
  <si>
    <t>Pētniecības attīstība dabas resursu ilgtspējīgai izmantošanai vides un klimata mērķu kontekstā</t>
  </si>
  <si>
    <t>6.1.1.3.</t>
  </si>
  <si>
    <t>Atbalsts uzņēmējdarbībai nepieciešamās publiskās infrastruktūras attīstībai, veicinot pāreju uz klimatneitrālu ekonomiku</t>
  </si>
  <si>
    <t>6.1.1.4.</t>
  </si>
  <si>
    <t xml:space="preserve">Uzņēmējdarbības “zaļināšanas” un produktu attīstības pasākumi, veicinot energoefektivitātes paaugstināšanu un energoefektīvu tehnoloģiju ieviešanu uzņēmumos </t>
  </si>
  <si>
    <t>6.1.1.5.</t>
  </si>
  <si>
    <t>Nodarbināto prasmju paaugstināšana un atbalsts kvalifikācijas iegūšanai, atbalsts darbaspēka mācībām saskaņā ar uzņēmumu pieprasījumu</t>
  </si>
  <si>
    <t>6.1.1.6.</t>
  </si>
  <si>
    <t xml:space="preserve">Bezemisiju transportlīdzekļu izmantošanas veicināšana pašvaldībās </t>
  </si>
  <si>
    <t>6.1.1.7.</t>
  </si>
  <si>
    <t>Eiropas Savienības nozīmes biotopu vai purvu ekosistēmu atjaunošana</t>
  </si>
  <si>
    <t>6.1.1.8.</t>
  </si>
  <si>
    <t>Pašvaldību un plānošanas reģionu speciālistu prasmju paaugstināšana klimatneitrālas ekonomikas un sociālekonomisko seku saistībā ar klimata pārmaiņām mazināšanas jautājumos</t>
  </si>
  <si>
    <t>7.1.</t>
  </si>
  <si>
    <t>Kapacitātes stiprināšanas pasākumi</t>
  </si>
  <si>
    <t>7.1.1.</t>
  </si>
  <si>
    <t>Kapacitātes stiprināšanas pasākumi - Administratīvās kapacitātes ceļakarte</t>
  </si>
  <si>
    <t>7.1.1.0.</t>
  </si>
  <si>
    <t>Administratīvās kapacitātes ceļakartei (TP prioritāte)</t>
  </si>
  <si>
    <t>7.1.2.</t>
  </si>
  <si>
    <t>Kapacitātes stiprināšanas pasākumi - Kohēzijas politikas fondu vadības informācijas sistēmas attīstība</t>
  </si>
  <si>
    <t>7.1.2.0.</t>
  </si>
  <si>
    <t>KPVIS attīstība (TP prioritāte)</t>
  </si>
  <si>
    <t>Tehniskā palīdzība</t>
  </si>
  <si>
    <t>N+3 mērķis</t>
  </si>
  <si>
    <t>N+3 izpildes prognoze</t>
  </si>
  <si>
    <r>
      <rPr>
        <sz val="12"/>
        <color rgb="FFFF0000"/>
        <rFont val="Calibri"/>
        <family val="2"/>
        <charset val="186"/>
        <scheme val="minor"/>
      </rPr>
      <t>Neizpilde</t>
    </r>
    <r>
      <rPr>
        <sz val="12"/>
        <color theme="1"/>
        <rFont val="Calibri"/>
        <family val="2"/>
        <scheme val="minor"/>
      </rPr>
      <t>/Rezerve</t>
    </r>
  </si>
  <si>
    <t>Ekonomikas ministrija</t>
  </si>
  <si>
    <r>
      <rPr>
        <sz val="12"/>
        <color rgb="FFFF0000"/>
        <rFont val="Calibri"/>
        <family val="2"/>
        <charset val="186"/>
        <scheme val="minor"/>
      </rPr>
      <t>Neizpilde</t>
    </r>
    <r>
      <rPr>
        <sz val="12"/>
        <color theme="1"/>
        <rFont val="Calibri"/>
        <family val="2"/>
        <charset val="186"/>
        <scheme val="minor"/>
      </rPr>
      <t>/Rezerve</t>
    </r>
  </si>
  <si>
    <t>Klimata un enerģētikas ministrija</t>
  </si>
  <si>
    <t>Iekšlietu ministrija</t>
  </si>
  <si>
    <t>Izglītības un zinātnes ministrija</t>
  </si>
  <si>
    <t>Kultūras ministrija</t>
  </si>
  <si>
    <t>Labklājības ministrija</t>
  </si>
  <si>
    <t>Satiksmes ministrija</t>
  </si>
  <si>
    <t>Tieslietu ministrija</t>
  </si>
  <si>
    <t>Vides aizsardzības un reģionālās attīstības ministrija</t>
  </si>
  <si>
    <t>Veselības ministrija</t>
  </si>
  <si>
    <t>Valsts kanceleja</t>
  </si>
  <si>
    <t>Finanšu ministrija</t>
  </si>
  <si>
    <t>N+3 mērķis TP</t>
  </si>
  <si>
    <t>N+3 mērķis KF</t>
  </si>
  <si>
    <t>N+3 izpildes prognoze TP</t>
  </si>
  <si>
    <t>N+3 izpildes prognoze KF</t>
  </si>
  <si>
    <r>
      <rPr>
        <sz val="12"/>
        <color rgb="FFFF0000"/>
        <rFont val="Calibri"/>
        <family val="2"/>
        <charset val="186"/>
        <scheme val="minor"/>
      </rPr>
      <t>Neizpilde</t>
    </r>
    <r>
      <rPr>
        <sz val="12"/>
        <color theme="1"/>
        <rFont val="Calibri"/>
        <family val="2"/>
        <charset val="186"/>
        <scheme val="minor"/>
      </rPr>
      <t>/Rezerve TP</t>
    </r>
  </si>
  <si>
    <r>
      <rPr>
        <sz val="12"/>
        <color rgb="FFFF0000"/>
        <rFont val="Calibri"/>
        <family val="2"/>
        <charset val="186"/>
        <scheme val="minor"/>
      </rPr>
      <t>Neizpilde</t>
    </r>
    <r>
      <rPr>
        <sz val="12"/>
        <color theme="1"/>
        <rFont val="Calibri"/>
        <family val="2"/>
        <charset val="186"/>
        <scheme val="minor"/>
      </rPr>
      <t>/Rezerve KF</t>
    </r>
  </si>
  <si>
    <t>Ministrija</t>
  </si>
  <si>
    <t>Tumšās kolonnas: N+3 izpildes prognoze 2025. gadā (698 milj. EUR)</t>
  </si>
  <si>
    <t>Tehniska kolonna</t>
  </si>
  <si>
    <t>Gaišās kolonnas: N+3 mērķis 2025. gadā (600 milj. EUR)</t>
  </si>
  <si>
    <t>PV 9 vilcienu sastāvu pārcelšana uz 2021-2027 ES fondu periodu</t>
  </si>
  <si>
    <t>Mīnusi</t>
  </si>
  <si>
    <t>Plusi</t>
  </si>
  <si>
    <t>Rezerve/iztrūkums</t>
  </si>
  <si>
    <t>FM
-8,2</t>
  </si>
  <si>
    <t>-8,2</t>
  </si>
  <si>
    <t>IZM
-4,3</t>
  </si>
  <si>
    <t>-4,3</t>
  </si>
  <si>
    <t>IeM
-3,2</t>
  </si>
  <si>
    <t>TM
-0,1</t>
  </si>
  <si>
    <t>KM
+1,9</t>
  </si>
  <si>
    <t>+1,9</t>
  </si>
  <si>
    <t>LM
+1,9</t>
  </si>
  <si>
    <t>VK
+2,0</t>
  </si>
  <si>
    <t>+2,0</t>
  </si>
  <si>
    <t>KEM
+3,8</t>
  </si>
  <si>
    <t>+3,8</t>
  </si>
  <si>
    <t>VARAM 
+4,1</t>
  </si>
  <si>
    <t>+4,1</t>
  </si>
  <si>
    <t>VM
+10,2</t>
  </si>
  <si>
    <t>+10,2</t>
  </si>
  <si>
    <t>EM
+33,4</t>
  </si>
  <si>
    <t>+33,4</t>
  </si>
  <si>
    <t>SM
+52,9</t>
  </si>
  <si>
    <t>+52,9</t>
  </si>
  <si>
    <t>TP*</t>
  </si>
  <si>
    <t>1. Potenciālā Eiropas Komisijai pieprasāmo izdevumu rezerve atbilstoši budžeta prognozei</t>
  </si>
  <si>
    <t>2. Potenciālā Eiropas Komisijai pieprasāmo izdevumu rezerve pieņemot papildu izdevumu pārcelšanu uz 2021-2027 periodu (5. līkne - 3.līkne)</t>
  </si>
  <si>
    <t>2. Eiropas Komisijai pieprasāmo maksājumu mērķis (N+3), lai nezaudētu ES fondu neto piešķīrumu</t>
  </si>
  <si>
    <t>3. 18.01.2024. Eiropas Komisijai pieprasāmo maksājumu (N+3) izpildes prognoze atbilstoši CFLA/ministriju maksājumu prognozēm</t>
  </si>
  <si>
    <t>5. 26.10.2023. Eiropas Komisijai pieprasāmo maksājumu (N+3) izpilde, ja papildus tiek pieņemti lēmumi par izdevumu pārcelšanu attiecināšanai 2021-2027 periodā</t>
  </si>
  <si>
    <t>2.1.4.0.</t>
  </si>
  <si>
    <t>TP flat rate</t>
  </si>
  <si>
    <t>Piešķ.</t>
  </si>
  <si>
    <t>Oriģināli</t>
  </si>
  <si>
    <t>Pārdales</t>
  </si>
  <si>
    <t>Piešķīrums</t>
  </si>
  <si>
    <t>Tehn.pal</t>
  </si>
  <si>
    <t>37.pants</t>
  </si>
  <si>
    <t>VKanc</t>
  </si>
  <si>
    <t>Mērķi</t>
  </si>
  <si>
    <t>Finansējums, no kā rēķināt AI mērķus</t>
  </si>
  <si>
    <t>ERAF 37.p.</t>
  </si>
  <si>
    <t>ESF+ 37.p.</t>
  </si>
  <si>
    <t>FM KF</t>
  </si>
  <si>
    <t>Katastrofu risku mazināšanas pasākumi (DEPO)</t>
  </si>
  <si>
    <t>27.02.2024.</t>
  </si>
  <si>
    <r>
      <rPr>
        <b/>
        <sz val="14"/>
        <color theme="1"/>
        <rFont val="Calibri"/>
        <family val="2"/>
        <charset val="186"/>
        <scheme val="minor"/>
      </rPr>
      <t xml:space="preserve">Pārdaļu scenārijs: </t>
    </r>
    <r>
      <rPr>
        <sz val="14"/>
        <color theme="1"/>
        <rFont val="Calibri"/>
        <family val="2"/>
        <scheme val="minor"/>
      </rPr>
      <t xml:space="preserve">2021-2027 perioda N+3 izpildes prognoze (iekļauj AI papildu investīcijas, valsts budžeta projekti, papildu finansējums bērnudārziem, Depo+saglabāts Dienvidu tilta projekts)
</t>
    </r>
    <r>
      <rPr>
        <i/>
        <sz val="11"/>
        <color theme="1"/>
        <rFont val="Calibri"/>
        <family val="2"/>
        <charset val="186"/>
        <scheme val="minor"/>
      </rPr>
      <t>(Prognoze balstīta uz [līdz] 23.02.2024. AI sniegto un CFLA koriģēto maksājumu plūsmas prognozi)</t>
    </r>
  </si>
  <si>
    <t>2.5.</t>
  </si>
  <si>
    <t>2.5.1.</t>
  </si>
  <si>
    <t>2.5.1.0.</t>
  </si>
  <si>
    <t>2.4.1.1.</t>
  </si>
  <si>
    <t>2.4.1.2.</t>
  </si>
  <si>
    <t>5.1.1.7.</t>
  </si>
  <si>
    <t>Iekšzemes intermodālo termināļu ("sauso ostu") attīstības projekti</t>
  </si>
  <si>
    <t>Ieguldījumi TEN-T tīkla autoceļu drošībā un vides pieejamībā</t>
  </si>
  <si>
    <t>2.4.1.3.</t>
  </si>
  <si>
    <t>Bezemisiju vilcienu (elektrovilcieni) iegāde</t>
  </si>
  <si>
    <t>Bezemisiju (bateriju) vilcieni</t>
  </si>
  <si>
    <t>Janvāris</t>
  </si>
  <si>
    <t>2023
Fakts</t>
  </si>
  <si>
    <t>2024. gads, prognoze</t>
  </si>
  <si>
    <t>2021
Fakts</t>
  </si>
  <si>
    <t>2022
Fakts</t>
  </si>
  <si>
    <t>2024
Prognoze</t>
  </si>
  <si>
    <t>2025
Prognoze</t>
  </si>
  <si>
    <t>2026
Prognoze</t>
  </si>
  <si>
    <t>2027
Prognoze</t>
  </si>
  <si>
    <t>2028
Prognoze</t>
  </si>
  <si>
    <t>2029
Prognoze</t>
  </si>
  <si>
    <t>2030
Prognoze</t>
  </si>
  <si>
    <t>2024 kopā Prognoze</t>
  </si>
  <si>
    <t>2025 kopā Prognoze</t>
  </si>
  <si>
    <t>2026 kopā Prognoze</t>
  </si>
  <si>
    <t>2027 kopā Prognoze</t>
  </si>
  <si>
    <t>2028 kopā Prognoze</t>
  </si>
  <si>
    <t>2029 kopā Prognoze</t>
  </si>
  <si>
    <t>2030 kopā Prognoze</t>
  </si>
  <si>
    <t>Kopā plānošanas periodā
Prognoze</t>
  </si>
  <si>
    <t>Specifiskā atbalsta mērķa Nr.</t>
  </si>
  <si>
    <t>Specifiskā atbalsta mērķa nosaukums</t>
  </si>
  <si>
    <t>KOPĀ (ar nac. līdzfinansējumu +15%)</t>
  </si>
  <si>
    <t>6. pielikums 
Informatīvajam ziņojumam "Informatīvais ziņojums par Finanšu ministrijas pārziņā esošo Eiropas Savienības fondu un ārvalstu finanšu palīdzības aktualitātēm līdz 2024. gada 
1. martam (pusgada ziņojums)"</t>
  </si>
  <si>
    <r>
      <t>ES FONDU finansējums</t>
    </r>
    <r>
      <rPr>
        <sz val="9"/>
        <rFont val="Times New Roman"/>
        <family val="1"/>
        <charset val="186"/>
      </rPr>
      <t xml:space="preserve"> 
(ieskaitot elastības finansējumu)</t>
    </r>
  </si>
  <si>
    <t>Februāris</t>
  </si>
  <si>
    <t>Marts</t>
  </si>
  <si>
    <t>Aprīlis</t>
  </si>
  <si>
    <t>Maijs</t>
  </si>
  <si>
    <t>Jūnijs</t>
  </si>
  <si>
    <t>Jūlijs</t>
  </si>
  <si>
    <t>Augusts</t>
  </si>
  <si>
    <t>Septembris</t>
  </si>
  <si>
    <t>Oktobris</t>
  </si>
  <si>
    <t>Novembris</t>
  </si>
  <si>
    <t>Decembris</t>
  </si>
  <si>
    <t>Sagatavots 07.05.2024.</t>
  </si>
  <si>
    <t>Budžeta izdevumu prognozes (ES fondi un valsts budžets), EUR</t>
  </si>
  <si>
    <t>Finanšu ministrs</t>
  </si>
  <si>
    <t>A. Ašeradens</t>
  </si>
  <si>
    <t>reinis.dzelzkalejs@fm.gov.lv</t>
  </si>
  <si>
    <t>dainis.linuzs@fm.gov.lv</t>
  </si>
  <si>
    <t>Dainis Linužs, 26496398</t>
  </si>
  <si>
    <t>Reinis Dzelzkalējs, 27319547</t>
  </si>
  <si>
    <t>ES fondu maksājumu un budžeta izdevumu prognožu mērķi ES fondu 2021.-2027. gada plānošanas periodā, ņemot vērā ierosinātās programmas pārdales investīciju tempa optimizēšanai.</t>
  </si>
  <si>
    <r>
      <t>Atbildīgo iestāžu maksājumu prognozes Centrālās finanšu un līgumu aģentūras korekcijas (ES fondu daļa, ko aģentūra veiks atmaksās projektu ieviesējiem, t.sk. starpposma, noslēguma un avansa maksājumi), EUR</t>
    </r>
    <r>
      <rPr>
        <b/>
        <vertAlign val="superscript"/>
        <sz val="10"/>
        <color theme="1"/>
        <rFont val="Times New Roman"/>
        <family val="1"/>
        <charset val="186"/>
      </rPr>
      <t>[1]</t>
    </r>
  </si>
  <si>
    <t>Atbalsts jaunu darba vietu radīšanai uz eksportu orientētiem komersantiem</t>
  </si>
  <si>
    <t>Enerģētiskās neatkarības un atjaunīgās enerģijas kapacitātes celšana</t>
  </si>
  <si>
    <t>Ieguldījumi, kas atbalsta STEP mērķu sasniegšanu</t>
  </si>
  <si>
    <t>Atbalsts procesu digitalizācijai komercdarbībā</t>
  </si>
  <si>
    <t>Mācību procesa kvalitātes nodrošināšana, īstenojot pedagogu profesionālās darbības atbalsta sistēmas attīstību, skolēnu izcilības aktivitāšu nodrošināšanu un metodisko atbalsta līdzekļu izstrādi pedagogam</t>
  </si>
  <si>
    <r>
      <t>EM</t>
    </r>
    <r>
      <rPr>
        <b/>
        <vertAlign val="superscript"/>
        <sz val="9"/>
        <rFont val="Times New Roman"/>
        <family val="1"/>
        <charset val="186"/>
      </rPr>
      <t>[4]</t>
    </r>
  </si>
  <si>
    <r>
      <t xml:space="preserve">Fonds </t>
    </r>
    <r>
      <rPr>
        <b/>
        <vertAlign val="superscript"/>
        <sz val="9"/>
        <color theme="1"/>
        <rFont val="Times New Roman"/>
        <family val="1"/>
        <charset val="186"/>
      </rPr>
      <t>[2]</t>
    </r>
  </si>
  <si>
    <r>
      <t>VARAM (plānots pārņemt KEM atbildībā)</t>
    </r>
    <r>
      <rPr>
        <b/>
        <vertAlign val="superscript"/>
        <sz val="9"/>
        <rFont val="Times New Roman"/>
        <family val="1"/>
        <charset val="186"/>
      </rPr>
      <t xml:space="preserve"> [3]</t>
    </r>
  </si>
  <si>
    <r>
      <t xml:space="preserve">VARAM (plānots pārņemt KEM atbildībā) </t>
    </r>
    <r>
      <rPr>
        <b/>
        <vertAlign val="superscript"/>
        <sz val="9"/>
        <rFont val="Times New Roman"/>
        <family val="1"/>
        <charset val="186"/>
      </rPr>
      <t>[3]</t>
    </r>
  </si>
  <si>
    <t>[1] Prognozes, ņemot vērā ierosinātās pārdales investīciju tempa optimizēšanai Kohēzijas politikas ES fondu 2021.-2027. gada programmā;
[2] ESF+ - Eirpoas Sociālais fonds Plus; ERAF - Eirpas Reģisonālās attīstības fonds; KF - Kohēzijas fonds; TPF - Taisnīgas pārkārtošanās fonds; TP - Tehniskā palīdzība ES fondu administrēšanai;
[3] Investīcijas pārņes KEM, kad stāsies spēkā VARAM TAP virzītais rīkojums "Par Vides aizsardzības un reģionālās attīstības ministrijas un Klimata un enerģētikas ministrijas reorganizāciju un Klimata, enerģētikas un vides ministrijas un Dabas aizsardzības un reģionālās attīstības ministrijas izveidošanu." (24-AT-UZ-59877);
[4] Atbildīgā iestāde par attiecīgo investīciju vēl var tikt precizēta.</t>
  </si>
  <si>
    <t>Politikas mērķa Nr.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</si>
</sst>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3" formatCode="_-* #,##0.00_-;\-* #,##0.00_-;_-* &quot;-&quot;??_-;_-@_-"/>
    <numFmt numFmtId="164" formatCode="mmmm"/>
    <numFmt numFmtId="165" formatCode="#,##0.0"/>
    <numFmt numFmtId="166" formatCode="#,##0.0,,"/>
    <numFmt numFmtId="167" formatCode="#,##0,,"/>
    <numFmt numFmtId="168" formatCode="0.0"/>
    <numFmt numFmtId="169" formatCode="0.0%"/>
  </numFmts>
  <fonts count="63" x14ac:knownFonts="1">
    <font>
      <sz val="11"/>
      <color theme="1"/>
      <name val="Calibri"/>
      <family val="2"/>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Arial"/>
      <family val="2"/>
      <charset val="186"/>
    </font>
    <font>
      <sz val="11"/>
      <color theme="1"/>
      <name val="Calibri"/>
      <family val="2"/>
      <scheme val="minor"/>
    </font>
    <font>
      <sz val="10"/>
      <color rgb="FF000000"/>
      <name val="Arial"/>
      <family val="2"/>
    </font>
    <font>
      <sz val="12"/>
      <color theme="1"/>
      <name val="Times New Roman"/>
      <family val="2"/>
      <charset val="186"/>
    </font>
    <font>
      <sz val="10"/>
      <color rgb="FF000000"/>
      <name val="Arial"/>
      <family val="2"/>
      <charset val="186"/>
    </font>
    <font>
      <sz val="10"/>
      <color rgb="FF000000"/>
      <name val="Arial"/>
      <family val="2"/>
      <charset val="186"/>
    </font>
    <font>
      <u/>
      <sz val="11"/>
      <color theme="10"/>
      <name val="Calibri"/>
      <family val="2"/>
      <charset val="186"/>
      <scheme val="minor"/>
    </font>
    <font>
      <sz val="18"/>
      <color theme="3"/>
      <name val="Calibri Light"/>
      <family val="2"/>
      <charset val="186"/>
      <scheme val="major"/>
    </font>
    <font>
      <b/>
      <sz val="15"/>
      <color theme="3"/>
      <name val="Calibri"/>
      <family val="2"/>
      <charset val="186"/>
      <scheme val="minor"/>
    </font>
    <font>
      <b/>
      <sz val="13"/>
      <color theme="3"/>
      <name val="Calibri"/>
      <family val="2"/>
      <charset val="186"/>
      <scheme val="minor"/>
    </font>
    <font>
      <b/>
      <sz val="11"/>
      <color theme="3"/>
      <name val="Calibri"/>
      <family val="2"/>
      <charset val="186"/>
      <scheme val="minor"/>
    </font>
    <font>
      <sz val="11"/>
      <color rgb="FF006100"/>
      <name val="Calibri"/>
      <family val="2"/>
      <charset val="186"/>
      <scheme val="minor"/>
    </font>
    <font>
      <sz val="11"/>
      <color rgb="FF9C0006"/>
      <name val="Calibri"/>
      <family val="2"/>
      <charset val="186"/>
      <scheme val="minor"/>
    </font>
    <font>
      <sz val="11"/>
      <color rgb="FF9C5700"/>
      <name val="Calibri"/>
      <family val="2"/>
      <charset val="186"/>
      <scheme val="minor"/>
    </font>
    <font>
      <sz val="11"/>
      <color rgb="FF3F3F76"/>
      <name val="Calibri"/>
      <family val="2"/>
      <charset val="186"/>
      <scheme val="minor"/>
    </font>
    <font>
      <b/>
      <sz val="11"/>
      <color rgb="FF3F3F3F"/>
      <name val="Calibri"/>
      <family val="2"/>
      <charset val="186"/>
      <scheme val="minor"/>
    </font>
    <font>
      <b/>
      <sz val="11"/>
      <color rgb="FFFA7D00"/>
      <name val="Calibri"/>
      <family val="2"/>
      <charset val="186"/>
      <scheme val="minor"/>
    </font>
    <font>
      <sz val="11"/>
      <color rgb="FFFA7D00"/>
      <name val="Calibri"/>
      <family val="2"/>
      <charset val="186"/>
      <scheme val="minor"/>
    </font>
    <font>
      <b/>
      <sz val="11"/>
      <color theme="0"/>
      <name val="Calibri"/>
      <family val="2"/>
      <charset val="186"/>
      <scheme val="minor"/>
    </font>
    <font>
      <sz val="11"/>
      <color rgb="FFFF0000"/>
      <name val="Calibri"/>
      <family val="2"/>
      <charset val="186"/>
      <scheme val="minor"/>
    </font>
    <font>
      <i/>
      <sz val="11"/>
      <color rgb="FF7F7F7F"/>
      <name val="Calibri"/>
      <family val="2"/>
      <charset val="186"/>
      <scheme val="minor"/>
    </font>
    <font>
      <b/>
      <sz val="11"/>
      <color theme="1"/>
      <name val="Calibri"/>
      <family val="2"/>
      <charset val="186"/>
      <scheme val="minor"/>
    </font>
    <font>
      <sz val="11"/>
      <color theme="0"/>
      <name val="Calibri"/>
      <family val="2"/>
      <charset val="186"/>
      <scheme val="minor"/>
    </font>
    <font>
      <sz val="14"/>
      <color theme="1"/>
      <name val="Calibri"/>
      <family val="2"/>
      <scheme val="minor"/>
    </font>
    <font>
      <i/>
      <sz val="11"/>
      <color theme="1"/>
      <name val="Calibri"/>
      <family val="2"/>
      <charset val="186"/>
      <scheme val="minor"/>
    </font>
    <font>
      <b/>
      <sz val="12"/>
      <color theme="1"/>
      <name val="Calibri"/>
      <family val="2"/>
      <charset val="186"/>
      <scheme val="minor"/>
    </font>
    <font>
      <b/>
      <sz val="12"/>
      <name val="Calibri"/>
      <family val="2"/>
      <charset val="186"/>
      <scheme val="minor"/>
    </font>
    <font>
      <sz val="12"/>
      <color theme="1"/>
      <name val="Calibri"/>
      <family val="2"/>
      <charset val="186"/>
      <scheme val="minor"/>
    </font>
    <font>
      <sz val="12"/>
      <name val="Calibri"/>
      <family val="2"/>
      <charset val="186"/>
      <scheme val="minor"/>
    </font>
    <font>
      <sz val="12"/>
      <color rgb="FFFF0000"/>
      <name val="Calibri"/>
      <family val="2"/>
      <charset val="186"/>
      <scheme val="minor"/>
    </font>
    <font>
      <i/>
      <u/>
      <sz val="11"/>
      <color theme="1"/>
      <name val="Calibri"/>
      <family val="2"/>
      <charset val="186"/>
      <scheme val="minor"/>
    </font>
    <font>
      <b/>
      <sz val="12"/>
      <color theme="1"/>
      <name val="Calibri"/>
      <family val="2"/>
      <scheme val="minor"/>
    </font>
    <font>
      <sz val="12"/>
      <color theme="1"/>
      <name val="Calibri"/>
      <family val="2"/>
      <scheme val="minor"/>
    </font>
    <font>
      <b/>
      <sz val="11"/>
      <color theme="1"/>
      <name val="Calibri"/>
      <family val="2"/>
      <scheme val="minor"/>
    </font>
    <font>
      <b/>
      <sz val="14"/>
      <color theme="1"/>
      <name val="Calibri"/>
      <family val="2"/>
      <charset val="186"/>
      <scheme val="minor"/>
    </font>
    <font>
      <sz val="14"/>
      <color theme="1"/>
      <name val="Calibri"/>
      <family val="2"/>
      <charset val="186"/>
      <scheme val="minor"/>
    </font>
    <font>
      <sz val="9"/>
      <color theme="1"/>
      <name val="Times New Roman"/>
      <family val="1"/>
      <charset val="186"/>
    </font>
    <font>
      <b/>
      <sz val="9"/>
      <color theme="1"/>
      <name val="Times New Roman"/>
      <family val="1"/>
      <charset val="186"/>
    </font>
    <font>
      <b/>
      <sz val="9"/>
      <name val="Times New Roman"/>
      <family val="1"/>
      <charset val="186"/>
    </font>
    <font>
      <sz val="9"/>
      <name val="Times New Roman"/>
      <family val="1"/>
      <charset val="186"/>
    </font>
    <font>
      <sz val="9"/>
      <color rgb="FFFF0000"/>
      <name val="Times New Roman"/>
      <family val="1"/>
      <charset val="186"/>
    </font>
    <font>
      <b/>
      <sz val="12"/>
      <color theme="1"/>
      <name val="Times New Roman"/>
      <family val="1"/>
      <charset val="186"/>
    </font>
    <font>
      <sz val="11"/>
      <color theme="1"/>
      <name val="Times New Roman"/>
      <family val="1"/>
      <charset val="186"/>
    </font>
    <font>
      <sz val="14"/>
      <color theme="1"/>
      <name val="Times New Roman"/>
      <family val="1"/>
      <charset val="186"/>
    </font>
    <font>
      <b/>
      <sz val="10"/>
      <color theme="1"/>
      <name val="Times New Roman"/>
      <family val="1"/>
      <charset val="186"/>
    </font>
    <font>
      <b/>
      <vertAlign val="superscript"/>
      <sz val="10"/>
      <color theme="1"/>
      <name val="Times New Roman"/>
      <family val="1"/>
      <charset val="186"/>
    </font>
    <font>
      <sz val="8"/>
      <color theme="1"/>
      <name val="Times New Roman"/>
      <family val="1"/>
      <charset val="186"/>
    </font>
    <font>
      <b/>
      <vertAlign val="superscript"/>
      <sz val="9"/>
      <name val="Times New Roman"/>
      <family val="1"/>
      <charset val="186"/>
    </font>
    <font>
      <b/>
      <vertAlign val="superscript"/>
      <sz val="9"/>
      <color theme="1"/>
      <name val="Times New Roman"/>
      <family val="1"/>
      <charset val="186"/>
    </font>
  </fonts>
  <fills count="39">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
      <patternFill patternType="solid">
        <fgColor theme="4" tint="0.59999389629810485"/>
        <bgColor indexed="64"/>
      </patternFill>
    </fill>
    <fill>
      <patternFill patternType="solid">
        <fgColor theme="7" tint="0.79998168889431442"/>
        <bgColor indexed="64"/>
      </patternFill>
    </fill>
    <fill>
      <patternFill patternType="solid">
        <fgColor rgb="FFFFFF00"/>
        <bgColor indexed="64"/>
      </patternFill>
    </fill>
    <fill>
      <patternFill patternType="solid">
        <fgColor theme="0" tint="-4.9989318521683403E-2"/>
        <bgColor indexed="64"/>
      </patternFill>
    </fill>
    <fill>
      <patternFill patternType="solid">
        <fgColor theme="4" tint="0.79998168889431442"/>
        <bgColor indexed="64"/>
      </patternFill>
    </fill>
  </fills>
  <borders count="2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5"/>
      </left>
      <right/>
      <top style="thin">
        <color indexed="65"/>
      </top>
      <bottom/>
      <diagonal/>
    </border>
    <border>
      <left/>
      <right/>
      <top/>
      <bottom style="thin">
        <color theme="4" tint="0.39997558519241921"/>
      </bottom>
      <diagonal/>
    </border>
    <border>
      <left style="thin">
        <color rgb="FFABABAB"/>
      </left>
      <right/>
      <top style="thin">
        <color rgb="FFABABAB"/>
      </top>
      <bottom/>
      <diagonal/>
    </border>
    <border>
      <left style="thin">
        <color indexed="65"/>
      </left>
      <right/>
      <top style="thin">
        <color rgb="FFABABAB"/>
      </top>
      <bottom/>
      <diagonal/>
    </border>
    <border>
      <left style="thin">
        <color indexed="65"/>
      </left>
      <right style="thin">
        <color rgb="FFABABAB"/>
      </right>
      <top style="thin">
        <color rgb="FFABABAB"/>
      </top>
      <bottom/>
      <diagonal/>
    </border>
    <border>
      <left style="thin">
        <color rgb="FFABABAB"/>
      </left>
      <right/>
      <top style="thin">
        <color indexed="65"/>
      </top>
      <bottom/>
      <diagonal/>
    </border>
    <border>
      <left style="thin">
        <color indexed="65"/>
      </left>
      <right style="thin">
        <color rgb="FFABABAB"/>
      </right>
      <top style="thin">
        <color indexed="65"/>
      </top>
      <bottom/>
      <diagonal/>
    </border>
    <border>
      <left style="thin">
        <color rgb="FFABABAB"/>
      </left>
      <right/>
      <top style="thin">
        <color indexed="65"/>
      </top>
      <bottom style="thin">
        <color rgb="FFABABAB"/>
      </bottom>
      <diagonal/>
    </border>
    <border>
      <left style="thin">
        <color indexed="65"/>
      </left>
      <right/>
      <top style="thin">
        <color indexed="65"/>
      </top>
      <bottom style="thin">
        <color rgb="FFABABAB"/>
      </bottom>
      <diagonal/>
    </border>
    <border>
      <left style="thin">
        <color indexed="65"/>
      </left>
      <right style="thin">
        <color rgb="FFABABAB"/>
      </right>
      <top style="thin">
        <color indexed="65"/>
      </top>
      <bottom style="thin">
        <color rgb="FFABABAB"/>
      </bottom>
      <diagonal/>
    </border>
  </borders>
  <cellStyleXfs count="267">
    <xf numFmtId="0" fontId="0" fillId="0" borderId="0"/>
    <xf numFmtId="0" fontId="13" fillId="0" borderId="0"/>
    <xf numFmtId="0" fontId="14" fillId="0" borderId="0"/>
    <xf numFmtId="0" fontId="13" fillId="0" borderId="0"/>
    <xf numFmtId="0" fontId="13" fillId="0" borderId="0"/>
    <xf numFmtId="0" fontId="14" fillId="0" borderId="0"/>
    <xf numFmtId="9" fontId="13" fillId="0" borderId="0" applyFont="0" applyFill="0" applyBorder="0" applyAlignment="0" applyProtection="0"/>
    <xf numFmtId="43" fontId="13" fillId="0" borderId="0" applyFont="0" applyFill="0" applyBorder="0" applyAlignment="0" applyProtection="0"/>
    <xf numFmtId="0" fontId="12" fillId="0" borderId="0"/>
    <xf numFmtId="0" fontId="12" fillId="0" borderId="0"/>
    <xf numFmtId="0" fontId="12" fillId="0" borderId="0"/>
    <xf numFmtId="9" fontId="12" fillId="0" borderId="0" applyFont="0" applyFill="0" applyBorder="0" applyAlignment="0" applyProtection="0"/>
    <xf numFmtId="43" fontId="12" fillId="0" borderId="0" applyFont="0" applyFill="0" applyBorder="0" applyAlignment="0" applyProtection="0"/>
    <xf numFmtId="0" fontId="16" fillId="0" borderId="0"/>
    <xf numFmtId="9" fontId="16" fillId="0" borderId="0" applyFont="0" applyFill="0" applyBorder="0" applyAlignment="0" applyProtection="0"/>
    <xf numFmtId="0" fontId="12" fillId="0" borderId="0"/>
    <xf numFmtId="0" fontId="12" fillId="0" borderId="0"/>
    <xf numFmtId="0" fontId="17" fillId="0" borderId="0"/>
    <xf numFmtId="43" fontId="17" fillId="0" borderId="0" applyFont="0" applyFill="0" applyBorder="0" applyAlignment="0" applyProtection="0"/>
    <xf numFmtId="9" fontId="17" fillId="0" borderId="0" applyFont="0" applyFill="0" applyBorder="0" applyAlignment="0" applyProtection="0"/>
    <xf numFmtId="0" fontId="11" fillId="0" borderId="0"/>
    <xf numFmtId="0" fontId="10" fillId="0" borderId="0"/>
    <xf numFmtId="0" fontId="9" fillId="0" borderId="0"/>
    <xf numFmtId="0" fontId="9" fillId="0" borderId="0"/>
    <xf numFmtId="0" fontId="8" fillId="0" borderId="0"/>
    <xf numFmtId="0" fontId="18" fillId="0" borderId="0"/>
    <xf numFmtId="0" fontId="19" fillId="0" borderId="0"/>
    <xf numFmtId="0" fontId="7" fillId="0" borderId="0"/>
    <xf numFmtId="0" fontId="7" fillId="0" borderId="0"/>
    <xf numFmtId="0" fontId="7" fillId="0" borderId="0"/>
    <xf numFmtId="0" fontId="7"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43" fontId="6" fillId="0" borderId="0" applyFont="0" applyFill="0" applyBorder="0" applyAlignment="0" applyProtection="0"/>
    <xf numFmtId="0" fontId="6" fillId="0" borderId="0"/>
    <xf numFmtId="0" fontId="6" fillId="0" borderId="0"/>
    <xf numFmtId="0" fontId="20" fillId="0" borderId="0" applyNumberFormat="0" applyFill="0" applyBorder="0" applyAlignment="0" applyProtection="0"/>
    <xf numFmtId="0" fontId="5" fillId="10" borderId="0" applyNumberFormat="0" applyBorder="0" applyAlignment="0" applyProtection="0"/>
    <xf numFmtId="0" fontId="5" fillId="14" borderId="0" applyNumberFormat="0" applyBorder="0" applyAlignment="0" applyProtection="0"/>
    <xf numFmtId="0" fontId="5" fillId="18" borderId="0" applyNumberFormat="0" applyBorder="0" applyAlignment="0" applyProtection="0"/>
    <xf numFmtId="0" fontId="5" fillId="22" borderId="0" applyNumberFormat="0" applyBorder="0" applyAlignment="0" applyProtection="0"/>
    <xf numFmtId="0" fontId="5" fillId="26" borderId="0" applyNumberFormat="0" applyBorder="0" applyAlignment="0" applyProtection="0"/>
    <xf numFmtId="0" fontId="5" fillId="30" borderId="0" applyNumberFormat="0" applyBorder="0" applyAlignment="0" applyProtection="0"/>
    <xf numFmtId="0" fontId="5" fillId="11" borderId="0" applyNumberFormat="0" applyBorder="0" applyAlignment="0" applyProtection="0"/>
    <xf numFmtId="0" fontId="5" fillId="15" borderId="0" applyNumberFormat="0" applyBorder="0" applyAlignment="0" applyProtection="0"/>
    <xf numFmtId="0" fontId="5" fillId="19" borderId="0" applyNumberFormat="0" applyBorder="0" applyAlignment="0" applyProtection="0"/>
    <xf numFmtId="0" fontId="5" fillId="23" borderId="0" applyNumberFormat="0" applyBorder="0" applyAlignment="0" applyProtection="0"/>
    <xf numFmtId="0" fontId="5" fillId="27" borderId="0" applyNumberFormat="0" applyBorder="0" applyAlignment="0" applyProtection="0"/>
    <xf numFmtId="0" fontId="5" fillId="31" borderId="0" applyNumberFormat="0" applyBorder="0" applyAlignment="0" applyProtection="0"/>
    <xf numFmtId="0" fontId="5" fillId="12" borderId="0" applyNumberFormat="0" applyBorder="0" applyAlignment="0" applyProtection="0"/>
    <xf numFmtId="0" fontId="5" fillId="16" borderId="0" applyNumberFormat="0" applyBorder="0" applyAlignment="0" applyProtection="0"/>
    <xf numFmtId="0" fontId="5" fillId="20" borderId="0" applyNumberFormat="0" applyBorder="0" applyAlignment="0" applyProtection="0"/>
    <xf numFmtId="0" fontId="5" fillId="24" borderId="0" applyNumberFormat="0" applyBorder="0" applyAlignment="0" applyProtection="0"/>
    <xf numFmtId="0" fontId="5" fillId="28" borderId="0" applyNumberFormat="0" applyBorder="0" applyAlignment="0" applyProtection="0"/>
    <xf numFmtId="0" fontId="5" fillId="32" borderId="0" applyNumberFormat="0" applyBorder="0" applyAlignment="0" applyProtection="0"/>
    <xf numFmtId="0" fontId="30" fillId="6" borderId="9" applyNumberFormat="0" applyAlignment="0" applyProtection="0"/>
    <xf numFmtId="0" fontId="33" fillId="0" borderId="0" applyNumberFormat="0" applyFill="0" applyBorder="0" applyAlignment="0" applyProtection="0"/>
    <xf numFmtId="0" fontId="28" fillId="5" borderId="9" applyNumberFormat="0" applyAlignment="0" applyProtection="0"/>
    <xf numFmtId="0" fontId="36" fillId="9" borderId="0" applyNumberFormat="0" applyBorder="0" applyAlignment="0" applyProtection="0"/>
    <xf numFmtId="0" fontId="36" fillId="13" borderId="0" applyNumberFormat="0" applyBorder="0" applyAlignment="0" applyProtection="0"/>
    <xf numFmtId="0" fontId="36" fillId="17" borderId="0" applyNumberFormat="0" applyBorder="0" applyAlignment="0" applyProtection="0"/>
    <xf numFmtId="0" fontId="36" fillId="21" borderId="0" applyNumberFormat="0" applyBorder="0" applyAlignment="0" applyProtection="0"/>
    <xf numFmtId="0" fontId="36" fillId="25" borderId="0" applyNumberFormat="0" applyBorder="0" applyAlignment="0" applyProtection="0"/>
    <xf numFmtId="0" fontId="36" fillId="29" borderId="0" applyNumberFormat="0" applyBorder="0" applyAlignment="0" applyProtection="0"/>
    <xf numFmtId="0" fontId="29" fillId="6" borderId="10" applyNumberFormat="0" applyAlignment="0" applyProtection="0"/>
    <xf numFmtId="0" fontId="35" fillId="0" borderId="14" applyNumberFormat="0" applyFill="0" applyAlignment="0" applyProtection="0"/>
    <xf numFmtId="0" fontId="25" fillId="2" borderId="0" applyNumberFormat="0" applyBorder="0" applyAlignment="0" applyProtection="0"/>
    <xf numFmtId="0" fontId="27" fillId="4" borderId="0" applyNumberFormat="0" applyBorder="0" applyAlignment="0" applyProtection="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21" fillId="0" borderId="0" applyNumberFormat="0" applyFill="0" applyBorder="0" applyAlignment="0" applyProtection="0"/>
    <xf numFmtId="0" fontId="34" fillId="0" borderId="0" applyNumberFormat="0" applyFill="0" applyBorder="0" applyAlignment="0" applyProtection="0"/>
    <xf numFmtId="0" fontId="32" fillId="7" borderId="12" applyNumberFormat="0" applyAlignment="0" applyProtection="0"/>
    <xf numFmtId="0" fontId="15" fillId="8" borderId="13" applyNumberFormat="0" applyFont="0" applyAlignment="0" applyProtection="0"/>
    <xf numFmtId="0" fontId="31" fillId="0" borderId="11" applyNumberFormat="0" applyFill="0" applyAlignment="0" applyProtection="0"/>
    <xf numFmtId="0" fontId="26" fillId="3" borderId="0" applyNumberFormat="0" applyBorder="0" applyAlignment="0" applyProtection="0"/>
    <xf numFmtId="0" fontId="22" fillId="0" borderId="6" applyNumberFormat="0" applyFill="0" applyAlignment="0" applyProtection="0"/>
    <xf numFmtId="0" fontId="23" fillId="0" borderId="7" applyNumberFormat="0" applyFill="0" applyAlignment="0" applyProtection="0"/>
    <xf numFmtId="0" fontId="24" fillId="0" borderId="8" applyNumberFormat="0" applyFill="0" applyAlignment="0" applyProtection="0"/>
    <xf numFmtId="0" fontId="24" fillId="0" borderId="0" applyNumberFormat="0" applyFill="0" applyBorder="0" applyAlignment="0" applyProtection="0"/>
    <xf numFmtId="0" fontId="4" fillId="0" borderId="0"/>
    <xf numFmtId="0" fontId="4" fillId="0" borderId="0"/>
    <xf numFmtId="0" fontId="4" fillId="0" borderId="0"/>
    <xf numFmtId="0" fontId="15" fillId="0" borderId="0"/>
    <xf numFmtId="0" fontId="3" fillId="0" borderId="0"/>
    <xf numFmtId="0" fontId="3"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0" fontId="3" fillId="0" borderId="0"/>
    <xf numFmtId="9" fontId="3" fillId="0" borderId="0" applyFont="0" applyFill="0" applyBorder="0" applyAlignment="0" applyProtection="0"/>
    <xf numFmtId="43" fontId="3" fillId="0" borderId="0" applyFont="0" applyFill="0" applyBorder="0" applyAlignment="0" applyProtection="0"/>
    <xf numFmtId="0" fontId="3" fillId="0" borderId="0"/>
    <xf numFmtId="0" fontId="3" fillId="0" borderId="0"/>
    <xf numFmtId="43" fontId="17" fillId="0" borderId="0" applyFont="0" applyFill="0" applyBorder="0" applyAlignment="0" applyProtection="0"/>
    <xf numFmtId="0" fontId="3" fillId="0" borderId="0"/>
    <xf numFmtId="0" fontId="3" fillId="0" borderId="0"/>
    <xf numFmtId="0" fontId="3" fillId="0" borderId="0"/>
    <xf numFmtId="0" fontId="3" fillId="0" borderId="0"/>
    <xf numFmtId="0" fontId="3" fillId="0" borderId="0"/>
    <xf numFmtId="0" fontId="18"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0" fontId="3" fillId="0" borderId="0"/>
    <xf numFmtId="43" fontId="3" fillId="0" borderId="0" applyFont="0" applyFill="0" applyBorder="0" applyAlignment="0" applyProtection="0"/>
    <xf numFmtId="0" fontId="3" fillId="0" borderId="0"/>
    <xf numFmtId="0" fontId="3" fillId="0" borderId="0"/>
    <xf numFmtId="43" fontId="15" fillId="0" borderId="0" applyFont="0" applyFill="0" applyBorder="0" applyAlignment="0" applyProtection="0"/>
    <xf numFmtId="0" fontId="3" fillId="10" borderId="0" applyNumberFormat="0" applyBorder="0" applyAlignment="0" applyProtection="0"/>
    <xf numFmtId="0" fontId="3" fillId="14" borderId="0" applyNumberFormat="0" applyBorder="0" applyAlignment="0" applyProtection="0"/>
    <xf numFmtId="0" fontId="3" fillId="18" borderId="0" applyNumberFormat="0" applyBorder="0" applyAlignment="0" applyProtection="0"/>
    <xf numFmtId="0" fontId="3" fillId="22" borderId="0" applyNumberFormat="0" applyBorder="0" applyAlignment="0" applyProtection="0"/>
    <xf numFmtId="0" fontId="3" fillId="26" borderId="0" applyNumberFormat="0" applyBorder="0" applyAlignment="0" applyProtection="0"/>
    <xf numFmtId="0" fontId="3" fillId="30" borderId="0" applyNumberFormat="0" applyBorder="0" applyAlignment="0" applyProtection="0"/>
    <xf numFmtId="0" fontId="3" fillId="11" borderId="0" applyNumberFormat="0" applyBorder="0" applyAlignment="0" applyProtection="0"/>
    <xf numFmtId="0" fontId="3" fillId="15" borderId="0" applyNumberFormat="0" applyBorder="0" applyAlignment="0" applyProtection="0"/>
    <xf numFmtId="0" fontId="3" fillId="19" borderId="0" applyNumberFormat="0" applyBorder="0" applyAlignment="0" applyProtection="0"/>
    <xf numFmtId="0" fontId="3" fillId="23" borderId="0" applyNumberFormat="0" applyBorder="0" applyAlignment="0" applyProtection="0"/>
    <xf numFmtId="0" fontId="3" fillId="27" borderId="0" applyNumberFormat="0" applyBorder="0" applyAlignment="0" applyProtection="0"/>
    <xf numFmtId="0" fontId="3" fillId="31" borderId="0" applyNumberFormat="0" applyBorder="0" applyAlignment="0" applyProtection="0"/>
    <xf numFmtId="0" fontId="3" fillId="12" borderId="0" applyNumberFormat="0" applyBorder="0" applyAlignment="0" applyProtection="0"/>
    <xf numFmtId="0" fontId="3" fillId="16" borderId="0" applyNumberFormat="0" applyBorder="0" applyAlignment="0" applyProtection="0"/>
    <xf numFmtId="0" fontId="3" fillId="20" borderId="0" applyNumberFormat="0" applyBorder="0" applyAlignment="0" applyProtection="0"/>
    <xf numFmtId="0" fontId="3" fillId="24" borderId="0" applyNumberFormat="0" applyBorder="0" applyAlignment="0" applyProtection="0"/>
    <xf numFmtId="0" fontId="3" fillId="28" borderId="0" applyNumberFormat="0" applyBorder="0" applyAlignment="0" applyProtection="0"/>
    <xf numFmtId="0" fontId="3" fillId="32" borderId="0" applyNumberFormat="0" applyBorder="0" applyAlignment="0" applyProtection="0"/>
    <xf numFmtId="0" fontId="3" fillId="0" borderId="0"/>
    <xf numFmtId="0" fontId="3" fillId="0" borderId="0"/>
    <xf numFmtId="0" fontId="3" fillId="0" borderId="0"/>
    <xf numFmtId="0" fontId="2" fillId="0" borderId="0"/>
    <xf numFmtId="0" fontId="1" fillId="0" borderId="0"/>
    <xf numFmtId="9" fontId="15"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43" fontId="1" fillId="0" borderId="0" applyFont="0" applyFill="0" applyBorder="0" applyAlignment="0" applyProtection="0"/>
    <xf numFmtId="0" fontId="1" fillId="0" borderId="0"/>
    <xf numFmtId="0" fontId="1" fillId="0" borderId="0"/>
    <xf numFmtId="43" fontId="17"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1" fillId="0" borderId="0" applyFont="0" applyFill="0" applyBorder="0" applyAlignment="0" applyProtection="0"/>
    <xf numFmtId="0" fontId="1" fillId="0" borderId="0"/>
    <xf numFmtId="0" fontId="1" fillId="0" borderId="0"/>
    <xf numFmtId="43" fontId="15" fillId="0" borderId="0" applyFont="0" applyFill="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12" borderId="0" applyNumberFormat="0" applyBorder="0" applyAlignment="0" applyProtection="0"/>
    <xf numFmtId="0" fontId="1" fillId="16" borderId="0" applyNumberFormat="0" applyBorder="0" applyAlignment="0" applyProtection="0"/>
    <xf numFmtId="0" fontId="1" fillId="20" borderId="0" applyNumberFormat="0" applyBorder="0" applyAlignment="0" applyProtection="0"/>
    <xf numFmtId="0" fontId="1" fillId="24" borderId="0" applyNumberFormat="0" applyBorder="0" applyAlignment="0" applyProtection="0"/>
    <xf numFmtId="0" fontId="1" fillId="28" borderId="0" applyNumberFormat="0" applyBorder="0" applyAlignment="0" applyProtection="0"/>
    <xf numFmtId="0" fontId="1" fillId="32" borderId="0" applyNumberFormat="0" applyBorder="0" applyAlignment="0" applyProtection="0"/>
    <xf numFmtId="0" fontId="1" fillId="0" borderId="0"/>
    <xf numFmtId="0" fontId="1" fillId="0" borderId="0"/>
    <xf numFmtId="0" fontId="1" fillId="0" borderId="0"/>
    <xf numFmtId="0" fontId="1" fillId="0" borderId="0"/>
  </cellStyleXfs>
  <cellXfs count="151">
    <xf numFmtId="0" fontId="0" fillId="0" borderId="0" xfId="0"/>
    <xf numFmtId="0" fontId="0" fillId="0" borderId="0" xfId="0" pivotButton="1"/>
    <xf numFmtId="0" fontId="0" fillId="0" borderId="0" xfId="0" applyAlignment="1">
      <alignment horizontal="left"/>
    </xf>
    <xf numFmtId="4" fontId="0" fillId="0" borderId="0" xfId="0" applyNumberFormat="1"/>
    <xf numFmtId="3" fontId="0" fillId="0" borderId="0" xfId="0" applyNumberFormat="1"/>
    <xf numFmtId="0" fontId="39" fillId="37" borderId="2" xfId="5" applyFont="1" applyFill="1" applyBorder="1" applyAlignment="1">
      <alignment horizontal="center" vertical="center"/>
    </xf>
    <xf numFmtId="166" fontId="40" fillId="37" borderId="2" xfId="5" applyNumberFormat="1" applyFont="1" applyFill="1" applyBorder="1" applyAlignment="1">
      <alignment horizontal="center" vertical="center"/>
    </xf>
    <xf numFmtId="165" fontId="0" fillId="0" borderId="0" xfId="0" applyNumberFormat="1"/>
    <xf numFmtId="0" fontId="41" fillId="37" borderId="2" xfId="5" applyFont="1" applyFill="1" applyBorder="1" applyAlignment="1">
      <alignment horizontal="center" vertical="center"/>
    </xf>
    <xf numFmtId="166" fontId="42" fillId="37" borderId="2" xfId="5" applyNumberFormat="1" applyFont="1" applyFill="1" applyBorder="1" applyAlignment="1">
      <alignment horizontal="center" vertical="center"/>
    </xf>
    <xf numFmtId="167" fontId="0" fillId="0" borderId="0" xfId="0" applyNumberFormat="1"/>
    <xf numFmtId="0" fontId="39" fillId="0" borderId="2" xfId="5" applyFont="1" applyBorder="1" applyAlignment="1">
      <alignment horizontal="center" vertical="center"/>
    </xf>
    <xf numFmtId="166" fontId="40" fillId="0" borderId="2" xfId="5" applyNumberFormat="1" applyFont="1" applyBorder="1" applyAlignment="1">
      <alignment horizontal="center" vertical="center"/>
    </xf>
    <xf numFmtId="0" fontId="41" fillId="0" borderId="2" xfId="5" applyFont="1" applyBorder="1" applyAlignment="1">
      <alignment horizontal="center" vertical="center"/>
    </xf>
    <xf numFmtId="166" fontId="42" fillId="0" borderId="2" xfId="5" applyNumberFormat="1" applyFont="1" applyBorder="1" applyAlignment="1">
      <alignment horizontal="center" vertical="center"/>
    </xf>
    <xf numFmtId="166" fontId="43" fillId="37" borderId="2" xfId="5" applyNumberFormat="1" applyFont="1" applyFill="1" applyBorder="1" applyAlignment="1">
      <alignment horizontal="center" vertical="center"/>
    </xf>
    <xf numFmtId="166" fontId="43" fillId="0" borderId="2" xfId="5" applyNumberFormat="1" applyFont="1" applyBorder="1" applyAlignment="1">
      <alignment horizontal="center" vertical="center"/>
    </xf>
    <xf numFmtId="0" fontId="35" fillId="0" borderId="2" xfId="0" applyFont="1" applyBorder="1"/>
    <xf numFmtId="0" fontId="35" fillId="0" borderId="5" xfId="0" applyFont="1" applyBorder="1"/>
    <xf numFmtId="0" fontId="0" fillId="0" borderId="2" xfId="0" applyBorder="1" applyAlignment="1">
      <alignment horizontal="left" wrapText="1"/>
    </xf>
    <xf numFmtId="165" fontId="0" fillId="0" borderId="2" xfId="0" applyNumberFormat="1" applyBorder="1"/>
    <xf numFmtId="3" fontId="0" fillId="0" borderId="2" xfId="0" applyNumberFormat="1" applyBorder="1"/>
    <xf numFmtId="49" fontId="0" fillId="0" borderId="0" xfId="0" applyNumberFormat="1"/>
    <xf numFmtId="168" fontId="0" fillId="0" borderId="0" xfId="0" applyNumberFormat="1"/>
    <xf numFmtId="166" fontId="40" fillId="35" borderId="2" xfId="5" applyNumberFormat="1" applyFont="1" applyFill="1" applyBorder="1" applyAlignment="1">
      <alignment horizontal="center" vertical="center"/>
    </xf>
    <xf numFmtId="166" fontId="42" fillId="35" borderId="2" xfId="5" applyNumberFormat="1" applyFont="1" applyFill="1" applyBorder="1" applyAlignment="1">
      <alignment horizontal="center" vertical="center"/>
    </xf>
    <xf numFmtId="0" fontId="45" fillId="35" borderId="2" xfId="0" applyFont="1" applyFill="1" applyBorder="1" applyAlignment="1">
      <alignment horizontal="center" vertical="center"/>
    </xf>
    <xf numFmtId="0" fontId="46" fillId="35" borderId="2" xfId="0" applyFont="1" applyFill="1" applyBorder="1" applyAlignment="1">
      <alignment horizontal="center" vertical="center"/>
    </xf>
    <xf numFmtId="0" fontId="44" fillId="38" borderId="2" xfId="0" applyFont="1" applyFill="1" applyBorder="1" applyAlignment="1">
      <alignment horizontal="center" vertical="center"/>
    </xf>
    <xf numFmtId="0" fontId="15" fillId="0" borderId="0" xfId="98"/>
    <xf numFmtId="3" fontId="15" fillId="0" borderId="0" xfId="98" applyNumberFormat="1"/>
    <xf numFmtId="0" fontId="0" fillId="0" borderId="0" xfId="98" applyFont="1"/>
    <xf numFmtId="0" fontId="41" fillId="35" borderId="2" xfId="0" applyFont="1" applyFill="1" applyBorder="1" applyAlignment="1">
      <alignment horizontal="center" vertical="center"/>
    </xf>
    <xf numFmtId="3" fontId="0" fillId="0" borderId="19" xfId="0" applyNumberFormat="1" applyBorder="1"/>
    <xf numFmtId="169" fontId="0" fillId="0" borderId="0" xfId="0" applyNumberFormat="1"/>
    <xf numFmtId="0" fontId="0" fillId="0" borderId="2" xfId="0" applyBorder="1"/>
    <xf numFmtId="169" fontId="0" fillId="0" borderId="2" xfId="157" applyNumberFormat="1" applyFont="1" applyBorder="1"/>
    <xf numFmtId="0" fontId="47" fillId="0" borderId="0" xfId="0" applyFont="1"/>
    <xf numFmtId="0" fontId="47" fillId="0" borderId="20" xfId="0" applyFont="1" applyBorder="1"/>
    <xf numFmtId="0" fontId="0" fillId="33" borderId="0" xfId="0" applyFill="1"/>
    <xf numFmtId="0" fontId="47" fillId="33" borderId="0" xfId="0" applyFont="1" applyFill="1"/>
    <xf numFmtId="3" fontId="0" fillId="33" borderId="0" xfId="0" applyNumberFormat="1" applyFill="1"/>
    <xf numFmtId="0" fontId="47" fillId="33" borderId="20" xfId="0" applyFont="1" applyFill="1" applyBorder="1"/>
    <xf numFmtId="3" fontId="0" fillId="36" borderId="0" xfId="0" applyNumberFormat="1" applyFill="1"/>
    <xf numFmtId="0" fontId="0" fillId="0" borderId="21" xfId="0" applyBorder="1"/>
    <xf numFmtId="0" fontId="0" fillId="0" borderId="22" xfId="0" applyBorder="1"/>
    <xf numFmtId="0" fontId="0" fillId="0" borderId="23" xfId="0" applyBorder="1"/>
    <xf numFmtId="3" fontId="0" fillId="0" borderId="24" xfId="0" applyNumberFormat="1" applyBorder="1"/>
    <xf numFmtId="3" fontId="0" fillId="0" borderId="25" xfId="0" applyNumberFormat="1" applyBorder="1"/>
    <xf numFmtId="3" fontId="0" fillId="0" borderId="26" xfId="0" applyNumberFormat="1" applyBorder="1"/>
    <xf numFmtId="3" fontId="0" fillId="0" borderId="27" xfId="0" applyNumberFormat="1" applyBorder="1"/>
    <xf numFmtId="3" fontId="0" fillId="0" borderId="28" xfId="0" applyNumberFormat="1" applyBorder="1"/>
    <xf numFmtId="0" fontId="50" fillId="0" borderId="0" xfId="155" applyFont="1" applyAlignment="1">
      <alignment horizontal="center" vertical="top"/>
    </xf>
    <xf numFmtId="0" fontId="50" fillId="0" borderId="0" xfId="155" applyFont="1" applyAlignment="1">
      <alignment horizontal="center"/>
    </xf>
    <xf numFmtId="0" fontId="50" fillId="0" borderId="0" xfId="155" applyFont="1"/>
    <xf numFmtId="0" fontId="51" fillId="0" borderId="0" xfId="155" applyFont="1" applyAlignment="1">
      <alignment horizontal="center"/>
    </xf>
    <xf numFmtId="4" fontId="50" fillId="0" borderId="0" xfId="155" applyNumberFormat="1" applyFont="1"/>
    <xf numFmtId="3" fontId="50" fillId="0" borderId="0" xfId="155" applyNumberFormat="1" applyFont="1"/>
    <xf numFmtId="0" fontId="50" fillId="0" borderId="0" xfId="155" applyFont="1" applyAlignment="1">
      <alignment horizontal="left" vertical="top"/>
    </xf>
    <xf numFmtId="3" fontId="50" fillId="0" borderId="0" xfId="155" applyNumberFormat="1" applyFont="1" applyAlignment="1">
      <alignment horizontal="center" vertical="center"/>
    </xf>
    <xf numFmtId="3" fontId="50" fillId="0" borderId="0" xfId="155" applyNumberFormat="1" applyFont="1" applyAlignment="1">
      <alignment horizontal="center" vertical="top"/>
    </xf>
    <xf numFmtId="3" fontId="50" fillId="0" borderId="0" xfId="155" applyNumberFormat="1" applyFont="1" applyAlignment="1">
      <alignment horizontal="left" vertical="center"/>
    </xf>
    <xf numFmtId="0" fontId="53" fillId="0" borderId="2" xfId="155" applyFont="1" applyBorder="1" applyAlignment="1">
      <alignment horizontal="center" vertical="top" wrapText="1"/>
    </xf>
    <xf numFmtId="0" fontId="51" fillId="33" borderId="2" xfId="155" applyFont="1" applyFill="1" applyBorder="1" applyAlignment="1">
      <alignment horizontal="center" vertical="center" wrapText="1"/>
    </xf>
    <xf numFmtId="164" fontId="51" fillId="34" borderId="2" xfId="155" applyNumberFormat="1" applyFont="1" applyFill="1" applyBorder="1" applyAlignment="1">
      <alignment horizontal="center" vertical="center" wrapText="1"/>
    </xf>
    <xf numFmtId="0" fontId="51" fillId="34" borderId="2" xfId="155" applyFont="1" applyFill="1" applyBorder="1" applyAlignment="1">
      <alignment horizontal="center" vertical="center" wrapText="1"/>
    </xf>
    <xf numFmtId="0" fontId="50" fillId="33" borderId="2" xfId="155" applyFont="1" applyFill="1" applyBorder="1" applyAlignment="1">
      <alignment horizontal="center" vertical="top"/>
    </xf>
    <xf numFmtId="3" fontId="50" fillId="0" borderId="2" xfId="155" applyNumberFormat="1" applyFont="1" applyBorder="1" applyAlignment="1">
      <alignment horizontal="center" vertical="top"/>
    </xf>
    <xf numFmtId="0" fontId="52" fillId="33" borderId="2" xfId="155" applyFont="1" applyFill="1" applyBorder="1" applyAlignment="1">
      <alignment horizontal="center" vertical="center" wrapText="1"/>
    </xf>
    <xf numFmtId="0" fontId="53" fillId="0" borderId="4" xfId="155" applyFont="1" applyBorder="1" applyAlignment="1">
      <alignment horizontal="center" vertical="top"/>
    </xf>
    <xf numFmtId="1" fontId="53" fillId="0" borderId="4" xfId="155" applyNumberFormat="1" applyFont="1" applyBorder="1" applyAlignment="1">
      <alignment horizontal="center" vertical="top" wrapText="1"/>
    </xf>
    <xf numFmtId="0" fontId="53" fillId="0" borderId="4" xfId="155" applyFont="1" applyBorder="1" applyAlignment="1">
      <alignment horizontal="left" vertical="top" wrapText="1"/>
    </xf>
    <xf numFmtId="0" fontId="53" fillId="0" borderId="4" xfId="155" applyFont="1" applyBorder="1" applyAlignment="1">
      <alignment horizontal="center" vertical="top" wrapText="1"/>
    </xf>
    <xf numFmtId="3" fontId="53" fillId="0" borderId="4" xfId="155" applyNumberFormat="1" applyFont="1" applyBorder="1" applyAlignment="1">
      <alignment horizontal="center" vertical="top" wrapText="1"/>
    </xf>
    <xf numFmtId="0" fontId="52" fillId="0" borderId="4" xfId="155" applyFont="1" applyBorder="1" applyAlignment="1">
      <alignment horizontal="center" vertical="top"/>
    </xf>
    <xf numFmtId="0" fontId="53" fillId="0" borderId="15" xfId="155" applyFont="1" applyBorder="1" applyAlignment="1">
      <alignment horizontal="center" vertical="top"/>
    </xf>
    <xf numFmtId="3" fontId="53" fillId="0" borderId="15" xfId="155" applyNumberFormat="1" applyFont="1" applyBorder="1" applyAlignment="1">
      <alignment horizontal="center" vertical="top"/>
    </xf>
    <xf numFmtId="3" fontId="50" fillId="0" borderId="4" xfId="155" applyNumberFormat="1" applyFont="1" applyBorder="1" applyAlignment="1">
      <alignment horizontal="center" vertical="center"/>
    </xf>
    <xf numFmtId="3" fontId="50" fillId="0" borderId="0" xfId="155" applyNumberFormat="1" applyFont="1" applyAlignment="1">
      <alignment horizontal="left" vertical="top"/>
    </xf>
    <xf numFmtId="0" fontId="53" fillId="0" borderId="2" xfId="155" applyFont="1" applyBorder="1" applyAlignment="1">
      <alignment horizontal="center" vertical="top"/>
    </xf>
    <xf numFmtId="1" fontId="53" fillId="0" borderId="2" xfId="155" applyNumberFormat="1" applyFont="1" applyBorder="1" applyAlignment="1">
      <alignment horizontal="center" vertical="top" wrapText="1"/>
    </xf>
    <xf numFmtId="0" fontId="53" fillId="0" borderId="2" xfId="155" applyFont="1" applyBorder="1" applyAlignment="1">
      <alignment horizontal="left" vertical="top" wrapText="1"/>
    </xf>
    <xf numFmtId="0" fontId="52" fillId="0" borderId="2" xfId="155" applyFont="1" applyBorder="1" applyAlignment="1">
      <alignment horizontal="center" vertical="top"/>
    </xf>
    <xf numFmtId="3" fontId="50" fillId="0" borderId="2" xfId="155" applyNumberFormat="1" applyFont="1" applyBorder="1" applyAlignment="1">
      <alignment horizontal="center" vertical="center"/>
    </xf>
    <xf numFmtId="3" fontId="50" fillId="0" borderId="4" xfId="266" applyNumberFormat="1" applyFont="1" applyBorder="1" applyAlignment="1">
      <alignment horizontal="center" vertical="center"/>
    </xf>
    <xf numFmtId="14" fontId="53" fillId="0" borderId="2" xfId="155" applyNumberFormat="1" applyFont="1" applyBorder="1" applyAlignment="1">
      <alignment horizontal="center" vertical="top"/>
    </xf>
    <xf numFmtId="3" fontId="52" fillId="0" borderId="2" xfId="155" applyNumberFormat="1" applyFont="1" applyBorder="1" applyAlignment="1">
      <alignment horizontal="center" vertical="top"/>
    </xf>
    <xf numFmtId="1" fontId="53" fillId="0" borderId="2" xfId="155" applyNumberFormat="1" applyFont="1" applyBorder="1" applyAlignment="1">
      <alignment horizontal="center" vertical="top"/>
    </xf>
    <xf numFmtId="0" fontId="53" fillId="0" borderId="2" xfId="155" applyFont="1" applyBorder="1" applyAlignment="1">
      <alignment horizontal="left" vertical="top"/>
    </xf>
    <xf numFmtId="49" fontId="53" fillId="0" borderId="2" xfId="155" applyNumberFormat="1" applyFont="1" applyBorder="1" applyAlignment="1">
      <alignment horizontal="center" vertical="top"/>
    </xf>
    <xf numFmtId="3" fontId="53" fillId="0" borderId="2" xfId="155" applyNumberFormat="1" applyFont="1" applyBorder="1" applyAlignment="1">
      <alignment horizontal="center" vertical="top"/>
    </xf>
    <xf numFmtId="0" fontId="52" fillId="0" borderId="2" xfId="155" applyFont="1" applyBorder="1" applyAlignment="1">
      <alignment horizontal="center" vertical="top" wrapText="1"/>
    </xf>
    <xf numFmtId="0" fontId="53" fillId="0" borderId="2" xfId="155" applyFont="1" applyBorder="1" applyAlignment="1">
      <alignment vertical="top" wrapText="1"/>
    </xf>
    <xf numFmtId="0" fontId="54" fillId="0" borderId="0" xfId="155" applyFont="1" applyAlignment="1">
      <alignment horizontal="left" vertical="top"/>
    </xf>
    <xf numFmtId="0" fontId="53" fillId="0" borderId="2" xfId="155" applyFont="1" applyBorder="1" applyAlignment="1">
      <alignment horizontal="justify" vertical="top" wrapText="1"/>
    </xf>
    <xf numFmtId="4" fontId="52" fillId="0" borderId="2" xfId="155" applyNumberFormat="1" applyFont="1" applyBorder="1" applyAlignment="1">
      <alignment horizontal="center" vertical="top" wrapText="1"/>
    </xf>
    <xf numFmtId="3" fontId="52" fillId="0" borderId="2" xfId="155" applyNumberFormat="1" applyFont="1" applyBorder="1" applyAlignment="1">
      <alignment horizontal="center" vertical="top" wrapText="1"/>
    </xf>
    <xf numFmtId="0" fontId="51" fillId="0" borderId="2" xfId="155" applyFont="1" applyBorder="1" applyAlignment="1">
      <alignment horizontal="center"/>
    </xf>
    <xf numFmtId="0" fontId="50" fillId="0" borderId="2" xfId="155" applyFont="1" applyBorder="1" applyAlignment="1">
      <alignment horizontal="center" vertical="top"/>
    </xf>
    <xf numFmtId="0" fontId="50" fillId="0" borderId="2" xfId="155" applyFont="1" applyBorder="1" applyAlignment="1">
      <alignment horizontal="center"/>
    </xf>
    <xf numFmtId="3" fontId="53" fillId="0" borderId="0" xfId="155" applyNumberFormat="1" applyFont="1" applyAlignment="1">
      <alignment horizontal="center" vertical="top" wrapText="1"/>
    </xf>
    <xf numFmtId="0" fontId="57" fillId="0" borderId="0" xfId="155" applyFont="1" applyAlignment="1">
      <alignment horizontal="left" vertical="top"/>
    </xf>
    <xf numFmtId="0" fontId="56" fillId="0" borderId="0" xfId="0" applyFont="1"/>
    <xf numFmtId="0" fontId="50" fillId="0" borderId="0" xfId="266" applyFont="1"/>
    <xf numFmtId="0" fontId="52" fillId="0" borderId="0" xfId="266" applyFont="1" applyAlignment="1">
      <alignment vertical="center"/>
    </xf>
    <xf numFmtId="0" fontId="50" fillId="0" borderId="0" xfId="266" applyFont="1" applyAlignment="1">
      <alignment horizontal="center" vertical="top"/>
    </xf>
    <xf numFmtId="0" fontId="50" fillId="0" borderId="0" xfId="266" applyFont="1" applyAlignment="1">
      <alignment horizontal="center"/>
    </xf>
    <xf numFmtId="0" fontId="53" fillId="0" borderId="2" xfId="266" applyFont="1" applyBorder="1" applyAlignment="1">
      <alignment horizontal="center" vertical="center" wrapText="1"/>
    </xf>
    <xf numFmtId="4" fontId="50" fillId="0" borderId="0" xfId="266" applyNumberFormat="1" applyFont="1" applyAlignment="1">
      <alignment horizontal="center" vertical="top"/>
    </xf>
    <xf numFmtId="0" fontId="51" fillId="0" borderId="0" xfId="266" applyFont="1" applyAlignment="1">
      <alignment horizontal="center" wrapText="1"/>
    </xf>
    <xf numFmtId="0" fontId="60" fillId="0" borderId="0" xfId="0" applyFont="1" applyAlignment="1">
      <alignment wrapText="1"/>
    </xf>
    <xf numFmtId="0" fontId="52" fillId="0" borderId="2" xfId="155" applyFont="1" applyBorder="1" applyAlignment="1">
      <alignment horizontal="left" vertical="top"/>
    </xf>
    <xf numFmtId="0" fontId="0" fillId="0" borderId="0" xfId="0" applyAlignment="1">
      <alignment horizontal="center"/>
    </xf>
    <xf numFmtId="0" fontId="0" fillId="0" borderId="2" xfId="0" applyBorder="1" applyAlignment="1">
      <alignment horizontal="center" vertical="center"/>
    </xf>
    <xf numFmtId="0" fontId="0" fillId="0" borderId="1" xfId="0" applyBorder="1" applyAlignment="1">
      <alignment horizont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55" fillId="0" borderId="16" xfId="266" applyFont="1" applyBorder="1" applyAlignment="1">
      <alignment horizontal="center" vertical="center"/>
    </xf>
    <xf numFmtId="0" fontId="55" fillId="0" borderId="17" xfId="266" applyFont="1" applyBorder="1" applyAlignment="1">
      <alignment horizontal="center" vertical="center"/>
    </xf>
    <xf numFmtId="0" fontId="55" fillId="0" borderId="18" xfId="266" applyFont="1" applyBorder="1" applyAlignment="1">
      <alignment horizontal="center" vertical="center"/>
    </xf>
    <xf numFmtId="0" fontId="50" fillId="0" borderId="0" xfId="155" applyFont="1" applyAlignment="1">
      <alignment horizontal="right" wrapText="1"/>
    </xf>
    <xf numFmtId="0" fontId="50" fillId="0" borderId="0" xfId="155" applyFont="1" applyAlignment="1">
      <alignment horizontal="right"/>
    </xf>
    <xf numFmtId="3" fontId="51" fillId="34" borderId="2" xfId="155" applyNumberFormat="1" applyFont="1" applyFill="1" applyBorder="1" applyAlignment="1">
      <alignment horizontal="center"/>
    </xf>
    <xf numFmtId="0" fontId="51" fillId="33" borderId="3" xfId="155" applyFont="1" applyFill="1" applyBorder="1" applyAlignment="1">
      <alignment horizontal="center" vertical="center" wrapText="1"/>
    </xf>
    <xf numFmtId="0" fontId="51" fillId="33" borderId="5" xfId="155" applyFont="1" applyFill="1" applyBorder="1" applyAlignment="1">
      <alignment horizontal="center" vertical="center" wrapText="1"/>
    </xf>
    <xf numFmtId="0" fontId="51" fillId="33" borderId="4" xfId="155" applyFont="1" applyFill="1" applyBorder="1" applyAlignment="1">
      <alignment horizontal="center" vertical="center" wrapText="1"/>
    </xf>
    <xf numFmtId="0" fontId="58" fillId="0" borderId="2" xfId="266" applyFont="1" applyBorder="1" applyAlignment="1">
      <alignment horizontal="center" vertical="center" wrapText="1"/>
    </xf>
    <xf numFmtId="0" fontId="58" fillId="0" borderId="2" xfId="266" applyFont="1" applyBorder="1" applyAlignment="1">
      <alignment horizontal="center" vertical="center"/>
    </xf>
    <xf numFmtId="0" fontId="57" fillId="0" borderId="0" xfId="155" applyFont="1" applyAlignment="1">
      <alignment horizontal="center"/>
    </xf>
    <xf numFmtId="3" fontId="58" fillId="0" borderId="16" xfId="266" applyNumberFormat="1" applyFont="1" applyBorder="1" applyAlignment="1">
      <alignment horizontal="center" vertical="center"/>
    </xf>
    <xf numFmtId="3" fontId="58" fillId="0" borderId="17" xfId="266" applyNumberFormat="1" applyFont="1" applyBorder="1" applyAlignment="1">
      <alignment horizontal="center" vertical="center"/>
    </xf>
    <xf numFmtId="3" fontId="58" fillId="0" borderId="18" xfId="266" applyNumberFormat="1" applyFont="1" applyBorder="1" applyAlignment="1">
      <alignment horizontal="center" vertical="center"/>
    </xf>
    <xf numFmtId="0" fontId="50" fillId="0" borderId="0" xfId="266" applyFont="1" applyAlignment="1">
      <alignment horizontal="left" vertical="top" wrapText="1"/>
    </xf>
    <xf numFmtId="0" fontId="50" fillId="0" borderId="0" xfId="266" applyFont="1" applyAlignment="1">
      <alignment horizontal="left" vertical="top"/>
    </xf>
    <xf numFmtId="0" fontId="39" fillId="0" borderId="3" xfId="5" applyFont="1" applyBorder="1" applyAlignment="1">
      <alignment horizontal="left" vertical="center"/>
    </xf>
    <xf numFmtId="0" fontId="39" fillId="0" borderId="5" xfId="5" applyFont="1" applyBorder="1" applyAlignment="1">
      <alignment horizontal="left" vertical="center"/>
    </xf>
    <xf numFmtId="0" fontId="39" fillId="0" borderId="4" xfId="5" applyFont="1" applyBorder="1" applyAlignment="1">
      <alignment horizontal="left" vertical="center"/>
    </xf>
    <xf numFmtId="0" fontId="49" fillId="0" borderId="0" xfId="0" applyFont="1" applyAlignment="1">
      <alignment horizontal="center" vertical="center" wrapText="1"/>
    </xf>
    <xf numFmtId="0" fontId="37" fillId="0" borderId="0" xfId="0" applyFont="1" applyAlignment="1">
      <alignment horizontal="center" vertical="center" wrapText="1"/>
    </xf>
    <xf numFmtId="0" fontId="39" fillId="35" borderId="2" xfId="0" applyFont="1" applyFill="1" applyBorder="1" applyAlignment="1">
      <alignment horizontal="center" vertical="center"/>
    </xf>
    <xf numFmtId="0" fontId="39" fillId="37" borderId="3" xfId="5" applyFont="1" applyFill="1" applyBorder="1" applyAlignment="1">
      <alignment horizontal="left" vertical="center"/>
    </xf>
    <xf numFmtId="0" fontId="39" fillId="37" borderId="5" xfId="5" applyFont="1" applyFill="1" applyBorder="1" applyAlignment="1">
      <alignment horizontal="left" vertical="center"/>
    </xf>
    <xf numFmtId="0" fontId="39" fillId="37" borderId="4" xfId="5" applyFont="1" applyFill="1" applyBorder="1" applyAlignment="1">
      <alignment horizontal="left" vertical="center"/>
    </xf>
    <xf numFmtId="0" fontId="39" fillId="37" borderId="3" xfId="5" applyFont="1" applyFill="1" applyBorder="1" applyAlignment="1">
      <alignment horizontal="left" vertical="center" wrapText="1"/>
    </xf>
    <xf numFmtId="0" fontId="39" fillId="37" borderId="5" xfId="5" applyFont="1" applyFill="1" applyBorder="1" applyAlignment="1">
      <alignment horizontal="left" vertical="center" wrapText="1"/>
    </xf>
    <xf numFmtId="0" fontId="39" fillId="37" borderId="4" xfId="5" applyFont="1" applyFill="1" applyBorder="1" applyAlignment="1">
      <alignment horizontal="left" vertical="center" wrapText="1"/>
    </xf>
    <xf numFmtId="0" fontId="51" fillId="33" borderId="3" xfId="155" applyFont="1" applyFill="1" applyBorder="1" applyAlignment="1">
      <alignment horizontal="center" vertical="center"/>
    </xf>
    <xf numFmtId="0" fontId="51" fillId="33" borderId="5" xfId="155" applyFont="1" applyFill="1" applyBorder="1" applyAlignment="1">
      <alignment horizontal="center" vertical="center"/>
    </xf>
    <xf numFmtId="0" fontId="51" fillId="33" borderId="4" xfId="155" applyFont="1" applyFill="1" applyBorder="1" applyAlignment="1">
      <alignment horizontal="center" vertical="center"/>
    </xf>
    <xf numFmtId="0" fontId="52" fillId="33" borderId="2" xfId="155" applyFont="1" applyFill="1" applyBorder="1" applyAlignment="1">
      <alignment horizontal="center" vertical="center"/>
    </xf>
  </cellXfs>
  <cellStyles count="267">
    <cellStyle name="20% no 1. izcēluma" xfId="43" xr:uid="{00000000-0005-0000-0000-000000000000}"/>
    <cellStyle name="20% no 1. izcēluma 2" xfId="134" xr:uid="{00000000-0005-0000-0000-000001000000}"/>
    <cellStyle name="20% no 1. izcēluma 2 2" xfId="245" xr:uid="{00000000-0005-0000-0000-000002000000}"/>
    <cellStyle name="20% no 1. izcēluma 3" xfId="190" xr:uid="{00000000-0005-0000-0000-000003000000}"/>
    <cellStyle name="20% no 2. izcēluma" xfId="44" xr:uid="{00000000-0005-0000-0000-000004000000}"/>
    <cellStyle name="20% no 2. izcēluma 2" xfId="135" xr:uid="{00000000-0005-0000-0000-000005000000}"/>
    <cellStyle name="20% no 2. izcēluma 2 2" xfId="246" xr:uid="{00000000-0005-0000-0000-000006000000}"/>
    <cellStyle name="20% no 2. izcēluma 3" xfId="191" xr:uid="{00000000-0005-0000-0000-000007000000}"/>
    <cellStyle name="20% no 3. izcēluma" xfId="45" xr:uid="{00000000-0005-0000-0000-000008000000}"/>
    <cellStyle name="20% no 3. izcēluma 2" xfId="136" xr:uid="{00000000-0005-0000-0000-000009000000}"/>
    <cellStyle name="20% no 3. izcēluma 2 2" xfId="247" xr:uid="{00000000-0005-0000-0000-00000A000000}"/>
    <cellStyle name="20% no 3. izcēluma 3" xfId="192" xr:uid="{00000000-0005-0000-0000-00000B000000}"/>
    <cellStyle name="20% no 4. izcēluma" xfId="46" xr:uid="{00000000-0005-0000-0000-00000C000000}"/>
    <cellStyle name="20% no 4. izcēluma 2" xfId="137" xr:uid="{00000000-0005-0000-0000-00000D000000}"/>
    <cellStyle name="20% no 4. izcēluma 2 2" xfId="248" xr:uid="{00000000-0005-0000-0000-00000E000000}"/>
    <cellStyle name="20% no 4. izcēluma 3" xfId="193" xr:uid="{00000000-0005-0000-0000-00000F000000}"/>
    <cellStyle name="20% no 5. izcēluma" xfId="47" xr:uid="{00000000-0005-0000-0000-000010000000}"/>
    <cellStyle name="20% no 5. izcēluma 2" xfId="138" xr:uid="{00000000-0005-0000-0000-000011000000}"/>
    <cellStyle name="20% no 5. izcēluma 2 2" xfId="249" xr:uid="{00000000-0005-0000-0000-000012000000}"/>
    <cellStyle name="20% no 5. izcēluma 3" xfId="194" xr:uid="{00000000-0005-0000-0000-000013000000}"/>
    <cellStyle name="20% no 6. izcēluma" xfId="48" xr:uid="{00000000-0005-0000-0000-000014000000}"/>
    <cellStyle name="20% no 6. izcēluma 2" xfId="139" xr:uid="{00000000-0005-0000-0000-000015000000}"/>
    <cellStyle name="20% no 6. izcēluma 2 2" xfId="250" xr:uid="{00000000-0005-0000-0000-000016000000}"/>
    <cellStyle name="20% no 6. izcēluma 3" xfId="195" xr:uid="{00000000-0005-0000-0000-000017000000}"/>
    <cellStyle name="40% no 1. izcēluma" xfId="49" xr:uid="{00000000-0005-0000-0000-000018000000}"/>
    <cellStyle name="40% no 1. izcēluma 2" xfId="140" xr:uid="{00000000-0005-0000-0000-000019000000}"/>
    <cellStyle name="40% no 1. izcēluma 2 2" xfId="251" xr:uid="{00000000-0005-0000-0000-00001A000000}"/>
    <cellStyle name="40% no 1. izcēluma 3" xfId="196" xr:uid="{00000000-0005-0000-0000-00001B000000}"/>
    <cellStyle name="40% no 2. izcēluma" xfId="50" xr:uid="{00000000-0005-0000-0000-00001C000000}"/>
    <cellStyle name="40% no 2. izcēluma 2" xfId="141" xr:uid="{00000000-0005-0000-0000-00001D000000}"/>
    <cellStyle name="40% no 2. izcēluma 2 2" xfId="252" xr:uid="{00000000-0005-0000-0000-00001E000000}"/>
    <cellStyle name="40% no 2. izcēluma 3" xfId="197" xr:uid="{00000000-0005-0000-0000-00001F000000}"/>
    <cellStyle name="40% no 3. izcēluma" xfId="51" xr:uid="{00000000-0005-0000-0000-000020000000}"/>
    <cellStyle name="40% no 3. izcēluma 2" xfId="142" xr:uid="{00000000-0005-0000-0000-000021000000}"/>
    <cellStyle name="40% no 3. izcēluma 2 2" xfId="253" xr:uid="{00000000-0005-0000-0000-000022000000}"/>
    <cellStyle name="40% no 3. izcēluma 3" xfId="198" xr:uid="{00000000-0005-0000-0000-000023000000}"/>
    <cellStyle name="40% no 4. izcēluma" xfId="52" xr:uid="{00000000-0005-0000-0000-000024000000}"/>
    <cellStyle name="40% no 4. izcēluma 2" xfId="143" xr:uid="{00000000-0005-0000-0000-000025000000}"/>
    <cellStyle name="40% no 4. izcēluma 2 2" xfId="254" xr:uid="{00000000-0005-0000-0000-000026000000}"/>
    <cellStyle name="40% no 4. izcēluma 3" xfId="199" xr:uid="{00000000-0005-0000-0000-000027000000}"/>
    <cellStyle name="40% no 5. izcēluma" xfId="53" xr:uid="{00000000-0005-0000-0000-000028000000}"/>
    <cellStyle name="40% no 5. izcēluma 2" xfId="144" xr:uid="{00000000-0005-0000-0000-000029000000}"/>
    <cellStyle name="40% no 5. izcēluma 2 2" xfId="255" xr:uid="{00000000-0005-0000-0000-00002A000000}"/>
    <cellStyle name="40% no 5. izcēluma 3" xfId="200" xr:uid="{00000000-0005-0000-0000-00002B000000}"/>
    <cellStyle name="40% no 6. izcēluma" xfId="54" xr:uid="{00000000-0005-0000-0000-00002C000000}"/>
    <cellStyle name="40% no 6. izcēluma 2" xfId="145" xr:uid="{00000000-0005-0000-0000-00002D000000}"/>
    <cellStyle name="40% no 6. izcēluma 2 2" xfId="256" xr:uid="{00000000-0005-0000-0000-00002E000000}"/>
    <cellStyle name="40% no 6. izcēluma 3" xfId="201" xr:uid="{00000000-0005-0000-0000-00002F000000}"/>
    <cellStyle name="60% no 1. izcēluma" xfId="55" xr:uid="{00000000-0005-0000-0000-000030000000}"/>
    <cellStyle name="60% no 1. izcēluma 2" xfId="146" xr:uid="{00000000-0005-0000-0000-000031000000}"/>
    <cellStyle name="60% no 1. izcēluma 2 2" xfId="257" xr:uid="{00000000-0005-0000-0000-000032000000}"/>
    <cellStyle name="60% no 1. izcēluma 3" xfId="202" xr:uid="{00000000-0005-0000-0000-000033000000}"/>
    <cellStyle name="60% no 2. izcēluma" xfId="56" xr:uid="{00000000-0005-0000-0000-000034000000}"/>
    <cellStyle name="60% no 2. izcēluma 2" xfId="147" xr:uid="{00000000-0005-0000-0000-000035000000}"/>
    <cellStyle name="60% no 2. izcēluma 2 2" xfId="258" xr:uid="{00000000-0005-0000-0000-000036000000}"/>
    <cellStyle name="60% no 2. izcēluma 3" xfId="203" xr:uid="{00000000-0005-0000-0000-000037000000}"/>
    <cellStyle name="60% no 3. izcēluma" xfId="57" xr:uid="{00000000-0005-0000-0000-000038000000}"/>
    <cellStyle name="60% no 3. izcēluma 2" xfId="148" xr:uid="{00000000-0005-0000-0000-000039000000}"/>
    <cellStyle name="60% no 3. izcēluma 2 2" xfId="259" xr:uid="{00000000-0005-0000-0000-00003A000000}"/>
    <cellStyle name="60% no 3. izcēluma 3" xfId="204" xr:uid="{00000000-0005-0000-0000-00003B000000}"/>
    <cellStyle name="60% no 4. izcēluma" xfId="58" xr:uid="{00000000-0005-0000-0000-00003C000000}"/>
    <cellStyle name="60% no 4. izcēluma 2" xfId="149" xr:uid="{00000000-0005-0000-0000-00003D000000}"/>
    <cellStyle name="60% no 4. izcēluma 2 2" xfId="260" xr:uid="{00000000-0005-0000-0000-00003E000000}"/>
    <cellStyle name="60% no 4. izcēluma 3" xfId="205" xr:uid="{00000000-0005-0000-0000-00003F000000}"/>
    <cellStyle name="60% no 5. izcēluma" xfId="59" xr:uid="{00000000-0005-0000-0000-000040000000}"/>
    <cellStyle name="60% no 5. izcēluma 2" xfId="150" xr:uid="{00000000-0005-0000-0000-000041000000}"/>
    <cellStyle name="60% no 5. izcēluma 2 2" xfId="261" xr:uid="{00000000-0005-0000-0000-000042000000}"/>
    <cellStyle name="60% no 5. izcēluma 3" xfId="206" xr:uid="{00000000-0005-0000-0000-000043000000}"/>
    <cellStyle name="60% no 6. izcēluma" xfId="60" xr:uid="{00000000-0005-0000-0000-000044000000}"/>
    <cellStyle name="60% no 6. izcēluma 2" xfId="151" xr:uid="{00000000-0005-0000-0000-000045000000}"/>
    <cellStyle name="60% no 6. izcēluma 2 2" xfId="262" xr:uid="{00000000-0005-0000-0000-000046000000}"/>
    <cellStyle name="60% no 6. izcēluma 3" xfId="207" xr:uid="{00000000-0005-0000-0000-000047000000}"/>
    <cellStyle name="Aprēķināšana" xfId="61" xr:uid="{00000000-0005-0000-0000-000048000000}"/>
    <cellStyle name="Brīdinājuma teksts" xfId="62" xr:uid="{00000000-0005-0000-0000-000049000000}"/>
    <cellStyle name="Comma 2" xfId="7" xr:uid="{00000000-0005-0000-0000-00004A000000}"/>
    <cellStyle name="Comma 2 2" xfId="103" xr:uid="{00000000-0005-0000-0000-00004B000000}"/>
    <cellStyle name="Comma 2 2 2" xfId="215" xr:uid="{00000000-0005-0000-0000-00004C000000}"/>
    <cellStyle name="Comma 2 3" xfId="162" xr:uid="{00000000-0005-0000-0000-00004D000000}"/>
    <cellStyle name="Comma 3" xfId="12" xr:uid="{00000000-0005-0000-0000-00004E000000}"/>
    <cellStyle name="Comma 3 2" xfId="108" xr:uid="{00000000-0005-0000-0000-00004F000000}"/>
    <cellStyle name="Comma 3 2 2" xfId="220" xr:uid="{00000000-0005-0000-0000-000050000000}"/>
    <cellStyle name="Comma 3 3" xfId="166" xr:uid="{00000000-0005-0000-0000-000051000000}"/>
    <cellStyle name="Comma 4" xfId="18" xr:uid="{00000000-0005-0000-0000-000052000000}"/>
    <cellStyle name="Comma 4 2" xfId="111" xr:uid="{00000000-0005-0000-0000-000053000000}"/>
    <cellStyle name="Comma 4 2 2" xfId="223" xr:uid="{00000000-0005-0000-0000-000054000000}"/>
    <cellStyle name="Comma 4 3" xfId="169" xr:uid="{00000000-0005-0000-0000-000055000000}"/>
    <cellStyle name="Comma 5" xfId="39" xr:uid="{00000000-0005-0000-0000-000056000000}"/>
    <cellStyle name="Comma 5 2" xfId="130" xr:uid="{00000000-0005-0000-0000-000057000000}"/>
    <cellStyle name="Comma 5 2 2" xfId="241" xr:uid="{00000000-0005-0000-0000-000058000000}"/>
    <cellStyle name="Comma 5 3" xfId="187" xr:uid="{00000000-0005-0000-0000-000059000000}"/>
    <cellStyle name="Comma 6" xfId="133" xr:uid="{00000000-0005-0000-0000-00005A000000}"/>
    <cellStyle name="Comma 6 2" xfId="244" xr:uid="{00000000-0005-0000-0000-00005B000000}"/>
    <cellStyle name="Hyperlink 2" xfId="42" xr:uid="{00000000-0005-0000-0000-00005C000000}"/>
    <cellStyle name="Ievade" xfId="63" xr:uid="{00000000-0005-0000-0000-00005D000000}"/>
    <cellStyle name="Izcēlums (1. veids)" xfId="64" xr:uid="{00000000-0005-0000-0000-00005E000000}"/>
    <cellStyle name="Izcēlums (2. veids)" xfId="65" xr:uid="{00000000-0005-0000-0000-00005F000000}"/>
    <cellStyle name="Izcēlums (3. veids)" xfId="66" xr:uid="{00000000-0005-0000-0000-000060000000}"/>
    <cellStyle name="Izcēlums (4. veids)" xfId="67" xr:uid="{00000000-0005-0000-0000-000061000000}"/>
    <cellStyle name="Izcēlums (5. veids)" xfId="68" xr:uid="{00000000-0005-0000-0000-000062000000}"/>
    <cellStyle name="Izcēlums (6. veids)" xfId="69" xr:uid="{00000000-0005-0000-0000-000063000000}"/>
    <cellStyle name="Izvade" xfId="70" xr:uid="{00000000-0005-0000-0000-000064000000}"/>
    <cellStyle name="Kopsumma" xfId="71" xr:uid="{00000000-0005-0000-0000-000065000000}"/>
    <cellStyle name="Labs" xfId="72" xr:uid="{00000000-0005-0000-0000-000066000000}"/>
    <cellStyle name="Neitrāls" xfId="73" xr:uid="{00000000-0005-0000-0000-000067000000}"/>
    <cellStyle name="Normal" xfId="0" builtinId="0"/>
    <cellStyle name="Normal 10" xfId="24" xr:uid="{00000000-0005-0000-0000-000069000000}"/>
    <cellStyle name="Normal 10 2" xfId="116" xr:uid="{00000000-0005-0000-0000-00006A000000}"/>
    <cellStyle name="Normal 10 2 2" xfId="228" xr:uid="{00000000-0005-0000-0000-00006B000000}"/>
    <cellStyle name="Normal 10 3" xfId="174" xr:uid="{00000000-0005-0000-0000-00006C000000}"/>
    <cellStyle name="Normal 11" xfId="26" xr:uid="{00000000-0005-0000-0000-00006D000000}"/>
    <cellStyle name="Normal 11 2" xfId="117" xr:uid="{00000000-0005-0000-0000-00006E000000}"/>
    <cellStyle name="Normal 12" xfId="27" xr:uid="{00000000-0005-0000-0000-00006F000000}"/>
    <cellStyle name="Normal 12 2" xfId="118" xr:uid="{00000000-0005-0000-0000-000070000000}"/>
    <cellStyle name="Normal 12 2 2" xfId="229" xr:uid="{00000000-0005-0000-0000-000071000000}"/>
    <cellStyle name="Normal 12 3" xfId="175" xr:uid="{00000000-0005-0000-0000-000072000000}"/>
    <cellStyle name="Normal 2" xfId="1" xr:uid="{00000000-0005-0000-0000-000073000000}"/>
    <cellStyle name="Normal 2 10 2" xfId="16" xr:uid="{00000000-0005-0000-0000-000074000000}"/>
    <cellStyle name="Normal 2 10 2 2" xfId="30" xr:uid="{00000000-0005-0000-0000-000075000000}"/>
    <cellStyle name="Normal 2 10 2 2 2" xfId="36" xr:uid="{00000000-0005-0000-0000-000076000000}"/>
    <cellStyle name="Normal 2 10 2 2 2 2" xfId="127" xr:uid="{00000000-0005-0000-0000-000077000000}"/>
    <cellStyle name="Normal 2 10 2 2 2 2 2" xfId="155" xr:uid="{00000000-0005-0000-0000-000078000000}"/>
    <cellStyle name="Normal 2 10 2 2 2 2 2 2" xfId="266" xr:uid="{00000000-0005-0000-0000-000079000000}"/>
    <cellStyle name="Normal 2 10 2 2 2 2 3" xfId="238" xr:uid="{00000000-0005-0000-0000-00007A000000}"/>
    <cellStyle name="Normal 2 10 2 2 2 3" xfId="184" xr:uid="{00000000-0005-0000-0000-00007B000000}"/>
    <cellStyle name="Normal 2 10 2 2 3" xfId="121" xr:uid="{00000000-0005-0000-0000-00007C000000}"/>
    <cellStyle name="Normal 2 10 2 2 3 2" xfId="232" xr:uid="{00000000-0005-0000-0000-00007D000000}"/>
    <cellStyle name="Normal 2 10 2 2 4" xfId="178" xr:uid="{00000000-0005-0000-0000-00007E000000}"/>
    <cellStyle name="Normal 2 10 2 2_modelis21-27" xfId="76" xr:uid="{00000000-0005-0000-0000-00007F000000}"/>
    <cellStyle name="Normal 2 10 2 3" xfId="110" xr:uid="{00000000-0005-0000-0000-000080000000}"/>
    <cellStyle name="Normal 2 10 2 3 2" xfId="222" xr:uid="{00000000-0005-0000-0000-000081000000}"/>
    <cellStyle name="Normal 2 10 2 4" xfId="168" xr:uid="{00000000-0005-0000-0000-000082000000}"/>
    <cellStyle name="Normal 2 10 2_modelis21-27" xfId="75" xr:uid="{00000000-0005-0000-0000-000083000000}"/>
    <cellStyle name="Normal 2 2" xfId="5" xr:uid="{00000000-0005-0000-0000-000084000000}"/>
    <cellStyle name="Normal 2 2 2 2 2 3" xfId="15" xr:uid="{00000000-0005-0000-0000-000085000000}"/>
    <cellStyle name="Normal 2 2 2 2 2 3 2" xfId="29" xr:uid="{00000000-0005-0000-0000-000086000000}"/>
    <cellStyle name="Normal 2 2 2 2 2 3 2 2" xfId="35" xr:uid="{00000000-0005-0000-0000-000087000000}"/>
    <cellStyle name="Normal 2 2 2 2 2 3 2 2 2" xfId="126" xr:uid="{00000000-0005-0000-0000-000088000000}"/>
    <cellStyle name="Normal 2 2 2 2 2 3 2 2 2 2" xfId="237" xr:uid="{00000000-0005-0000-0000-000089000000}"/>
    <cellStyle name="Normal 2 2 2 2 2 3 2 2 3" xfId="183" xr:uid="{00000000-0005-0000-0000-00008A000000}"/>
    <cellStyle name="Normal 2 2 2 2 2 3 2 3" xfId="120" xr:uid="{00000000-0005-0000-0000-00008B000000}"/>
    <cellStyle name="Normal 2 2 2 2 2 3 2 3 2" xfId="231" xr:uid="{00000000-0005-0000-0000-00008C000000}"/>
    <cellStyle name="Normal 2 2 2 2 2 3 2 4" xfId="177" xr:uid="{00000000-0005-0000-0000-00008D000000}"/>
    <cellStyle name="Normal 2 2 2 2 2 3 2_modelis21-27" xfId="78" xr:uid="{00000000-0005-0000-0000-00008E000000}"/>
    <cellStyle name="Normal 2 2 2 2 2 3 3" xfId="109" xr:uid="{00000000-0005-0000-0000-00008F000000}"/>
    <cellStyle name="Normal 2 2 2 2 2 3 3 2" xfId="221" xr:uid="{00000000-0005-0000-0000-000090000000}"/>
    <cellStyle name="Normal 2 2 2 2 2 3 4" xfId="167" xr:uid="{00000000-0005-0000-0000-000091000000}"/>
    <cellStyle name="Normal 2 2 2 2 2 3_modelis21-27" xfId="77" xr:uid="{00000000-0005-0000-0000-000092000000}"/>
    <cellStyle name="Normal 2 2 2 3" xfId="98" xr:uid="{00000000-0005-0000-0000-000093000000}"/>
    <cellStyle name="Normal 2 3" xfId="20" xr:uid="{00000000-0005-0000-0000-000094000000}"/>
    <cellStyle name="Normal 2 3 2" xfId="112" xr:uid="{00000000-0005-0000-0000-000095000000}"/>
    <cellStyle name="Normal 2 3 2 2" xfId="224" xr:uid="{00000000-0005-0000-0000-000096000000}"/>
    <cellStyle name="Normal 2 3 3" xfId="170" xr:uid="{00000000-0005-0000-0000-000097000000}"/>
    <cellStyle name="Normal 2 4" xfId="3" xr:uid="{00000000-0005-0000-0000-000098000000}"/>
    <cellStyle name="Normal 2 4 2" xfId="10" xr:uid="{00000000-0005-0000-0000-000099000000}"/>
    <cellStyle name="Normal 2 4 2 2" xfId="106" xr:uid="{00000000-0005-0000-0000-00009A000000}"/>
    <cellStyle name="Normal 2 4 2 2 2" xfId="218" xr:uid="{00000000-0005-0000-0000-00009B000000}"/>
    <cellStyle name="Normal 2 4 2 3" xfId="164" xr:uid="{00000000-0005-0000-0000-00009C000000}"/>
    <cellStyle name="Normal 2 4 3" xfId="38" xr:uid="{00000000-0005-0000-0000-00009D000000}"/>
    <cellStyle name="Normal 2 4 3 2" xfId="95" xr:uid="{00000000-0005-0000-0000-00009E000000}"/>
    <cellStyle name="Normal 2 4 3 2 2" xfId="152" xr:uid="{00000000-0005-0000-0000-00009F000000}"/>
    <cellStyle name="Normal 2 4 3 2 2 2" xfId="263" xr:uid="{00000000-0005-0000-0000-0000A0000000}"/>
    <cellStyle name="Normal 2 4 3 2 3" xfId="208" xr:uid="{00000000-0005-0000-0000-0000A1000000}"/>
    <cellStyle name="Normal 2 4 3 3" xfId="129" xr:uid="{00000000-0005-0000-0000-0000A2000000}"/>
    <cellStyle name="Normal 2 4 3 3 2" xfId="240" xr:uid="{00000000-0005-0000-0000-0000A3000000}"/>
    <cellStyle name="Normal 2 4 3 4" xfId="186" xr:uid="{00000000-0005-0000-0000-0000A4000000}"/>
    <cellStyle name="Normal 2 4 4" xfId="100" xr:uid="{00000000-0005-0000-0000-0000A5000000}"/>
    <cellStyle name="Normal 2 4 4 2" xfId="212" xr:uid="{00000000-0005-0000-0000-0000A6000000}"/>
    <cellStyle name="Normal 2 4 5" xfId="159" xr:uid="{00000000-0005-0000-0000-0000A7000000}"/>
    <cellStyle name="Normal 2 4_modelis21-27" xfId="79" xr:uid="{00000000-0005-0000-0000-0000A8000000}"/>
    <cellStyle name="Normal 2 5" xfId="23" xr:uid="{00000000-0005-0000-0000-0000A9000000}"/>
    <cellStyle name="Normal 2 5 2" xfId="34" xr:uid="{00000000-0005-0000-0000-0000AA000000}"/>
    <cellStyle name="Normal 2 5 2 2" xfId="125" xr:uid="{00000000-0005-0000-0000-0000AB000000}"/>
    <cellStyle name="Normal 2 5 2 2 2" xfId="236" xr:uid="{00000000-0005-0000-0000-0000AC000000}"/>
    <cellStyle name="Normal 2 5 2 3" xfId="182" xr:uid="{00000000-0005-0000-0000-0000AD000000}"/>
    <cellStyle name="Normal 2 5 3" xfId="115" xr:uid="{00000000-0005-0000-0000-0000AE000000}"/>
    <cellStyle name="Normal 2 5 3 2" xfId="227" xr:uid="{00000000-0005-0000-0000-0000AF000000}"/>
    <cellStyle name="Normal 2 5 4" xfId="173" xr:uid="{00000000-0005-0000-0000-0000B0000000}"/>
    <cellStyle name="Normal 2 5_modelis21-27" xfId="80" xr:uid="{00000000-0005-0000-0000-0000B1000000}"/>
    <cellStyle name="Normal 2 6" xfId="28" xr:uid="{00000000-0005-0000-0000-0000B2000000}"/>
    <cellStyle name="Normal 2 6 2" xfId="33" xr:uid="{00000000-0005-0000-0000-0000B3000000}"/>
    <cellStyle name="Normal 2 6 2 2" xfId="124" xr:uid="{00000000-0005-0000-0000-0000B4000000}"/>
    <cellStyle name="Normal 2 6 2 2 2" xfId="235" xr:uid="{00000000-0005-0000-0000-0000B5000000}"/>
    <cellStyle name="Normal 2 6 2 3" xfId="181" xr:uid="{00000000-0005-0000-0000-0000B6000000}"/>
    <cellStyle name="Normal 2 6 3" xfId="119" xr:uid="{00000000-0005-0000-0000-0000B7000000}"/>
    <cellStyle name="Normal 2 6 3 2" xfId="230" xr:uid="{00000000-0005-0000-0000-0000B8000000}"/>
    <cellStyle name="Normal 2 6 4" xfId="176" xr:uid="{00000000-0005-0000-0000-0000B9000000}"/>
    <cellStyle name="Normal 2 6_modelis21-27" xfId="81" xr:uid="{00000000-0005-0000-0000-0000BA000000}"/>
    <cellStyle name="Normal 2 7" xfId="99" xr:uid="{00000000-0005-0000-0000-0000BB000000}"/>
    <cellStyle name="Normal 2 7 2" xfId="211" xr:uid="{00000000-0005-0000-0000-0000BC000000}"/>
    <cellStyle name="Normal 2 8" xfId="158" xr:uid="{00000000-0005-0000-0000-0000BD000000}"/>
    <cellStyle name="Normal 2_modelis21-27" xfId="74" xr:uid="{00000000-0005-0000-0000-0000BE000000}"/>
    <cellStyle name="Normal 3" xfId="2" xr:uid="{00000000-0005-0000-0000-0000BF000000}"/>
    <cellStyle name="Normal 4" xfId="8" xr:uid="{00000000-0005-0000-0000-0000C0000000}"/>
    <cellStyle name="Normal 4 2" xfId="25" xr:uid="{00000000-0005-0000-0000-0000C1000000}"/>
    <cellStyle name="Normal 4 3" xfId="41" xr:uid="{00000000-0005-0000-0000-0000C2000000}"/>
    <cellStyle name="Normal 4 3 2" xfId="132" xr:uid="{00000000-0005-0000-0000-0000C3000000}"/>
    <cellStyle name="Normal 4 3 2 2" xfId="243" xr:uid="{00000000-0005-0000-0000-0000C4000000}"/>
    <cellStyle name="Normal 4 3 3" xfId="189" xr:uid="{00000000-0005-0000-0000-0000C5000000}"/>
    <cellStyle name="Normal 4 4" xfId="97" xr:uid="{00000000-0005-0000-0000-0000C6000000}"/>
    <cellStyle name="Normal 4 4 2" xfId="154" xr:uid="{00000000-0005-0000-0000-0000C7000000}"/>
    <cellStyle name="Normal 4 4 2 2" xfId="265" xr:uid="{00000000-0005-0000-0000-0000C8000000}"/>
    <cellStyle name="Normal 4 4 3" xfId="210" xr:uid="{00000000-0005-0000-0000-0000C9000000}"/>
    <cellStyle name="Normal 4 5" xfId="104" xr:uid="{00000000-0005-0000-0000-0000CA000000}"/>
    <cellStyle name="Normal 4 5 2" xfId="216" xr:uid="{00000000-0005-0000-0000-0000CB000000}"/>
    <cellStyle name="Normal 4 6" xfId="156" xr:uid="{00000000-0005-0000-0000-0000CC000000}"/>
    <cellStyle name="Normal 4_modelis21-27" xfId="82" xr:uid="{00000000-0005-0000-0000-0000CD000000}"/>
    <cellStyle name="Normal 5" xfId="13" xr:uid="{00000000-0005-0000-0000-0000CE000000}"/>
    <cellStyle name="Normal 5 2" xfId="40" xr:uid="{00000000-0005-0000-0000-0000CF000000}"/>
    <cellStyle name="Normal 5 2 2" xfId="131" xr:uid="{00000000-0005-0000-0000-0000D0000000}"/>
    <cellStyle name="Normal 5 2 2 2" xfId="242" xr:uid="{00000000-0005-0000-0000-0000D1000000}"/>
    <cellStyle name="Normal 5 2 3" xfId="188" xr:uid="{00000000-0005-0000-0000-0000D2000000}"/>
    <cellStyle name="Normal 6" xfId="17" xr:uid="{00000000-0005-0000-0000-0000D3000000}"/>
    <cellStyle name="Normal 6 2" xfId="96" xr:uid="{00000000-0005-0000-0000-0000D4000000}"/>
    <cellStyle name="Normal 6 2 2" xfId="153" xr:uid="{00000000-0005-0000-0000-0000D5000000}"/>
    <cellStyle name="Normal 6 2 2 2" xfId="264" xr:uid="{00000000-0005-0000-0000-0000D6000000}"/>
    <cellStyle name="Normal 6 2 3" xfId="209" xr:uid="{00000000-0005-0000-0000-0000D7000000}"/>
    <cellStyle name="Normal 7" xfId="4" xr:uid="{00000000-0005-0000-0000-0000D8000000}"/>
    <cellStyle name="Normal 7 2" xfId="9" xr:uid="{00000000-0005-0000-0000-0000D9000000}"/>
    <cellStyle name="Normal 7 2 2" xfId="105" xr:uid="{00000000-0005-0000-0000-0000DA000000}"/>
    <cellStyle name="Normal 7 2 2 2" xfId="217" xr:uid="{00000000-0005-0000-0000-0000DB000000}"/>
    <cellStyle name="Normal 7 2 3" xfId="163" xr:uid="{00000000-0005-0000-0000-0000DC000000}"/>
    <cellStyle name="Normal 7 3" xfId="37" xr:uid="{00000000-0005-0000-0000-0000DD000000}"/>
    <cellStyle name="Normal 7 3 2" xfId="128" xr:uid="{00000000-0005-0000-0000-0000DE000000}"/>
    <cellStyle name="Normal 7 3 2 2" xfId="239" xr:uid="{00000000-0005-0000-0000-0000DF000000}"/>
    <cellStyle name="Normal 7 3 3" xfId="185" xr:uid="{00000000-0005-0000-0000-0000E0000000}"/>
    <cellStyle name="Normal 7 4" xfId="101" xr:uid="{00000000-0005-0000-0000-0000E1000000}"/>
    <cellStyle name="Normal 7 4 2" xfId="213" xr:uid="{00000000-0005-0000-0000-0000E2000000}"/>
    <cellStyle name="Normal 7 5" xfId="160" xr:uid="{00000000-0005-0000-0000-0000E3000000}"/>
    <cellStyle name="Normal 7_modelis21-27" xfId="83" xr:uid="{00000000-0005-0000-0000-0000E4000000}"/>
    <cellStyle name="Normal 8" xfId="21" xr:uid="{00000000-0005-0000-0000-0000E5000000}"/>
    <cellStyle name="Normal 8 2" xfId="113" xr:uid="{00000000-0005-0000-0000-0000E6000000}"/>
    <cellStyle name="Normal 8 2 2" xfId="225" xr:uid="{00000000-0005-0000-0000-0000E7000000}"/>
    <cellStyle name="Normal 8 3" xfId="171" xr:uid="{00000000-0005-0000-0000-0000E8000000}"/>
    <cellStyle name="Normal 9" xfId="22" xr:uid="{00000000-0005-0000-0000-0000E9000000}"/>
    <cellStyle name="Normal 9 2" xfId="31" xr:uid="{00000000-0005-0000-0000-0000EA000000}"/>
    <cellStyle name="Normal 9 2 2" xfId="122" xr:uid="{00000000-0005-0000-0000-0000EB000000}"/>
    <cellStyle name="Normal 9 2 2 2" xfId="233" xr:uid="{00000000-0005-0000-0000-0000EC000000}"/>
    <cellStyle name="Normal 9 2 3" xfId="179" xr:uid="{00000000-0005-0000-0000-0000ED000000}"/>
    <cellStyle name="Normal 9 3" xfId="114" xr:uid="{00000000-0005-0000-0000-0000EE000000}"/>
    <cellStyle name="Normal 9 3 2" xfId="226" xr:uid="{00000000-0005-0000-0000-0000EF000000}"/>
    <cellStyle name="Normal 9 4" xfId="172" xr:uid="{00000000-0005-0000-0000-0000F0000000}"/>
    <cellStyle name="Normal 9_modelis21-27" xfId="84" xr:uid="{00000000-0005-0000-0000-0000F1000000}"/>
    <cellStyle name="Nosaukums" xfId="85" xr:uid="{00000000-0005-0000-0000-0000F2000000}"/>
    <cellStyle name="Parasts 2" xfId="32" xr:uid="{00000000-0005-0000-0000-0000F3000000}"/>
    <cellStyle name="Parasts 2 2" xfId="123" xr:uid="{00000000-0005-0000-0000-0000F4000000}"/>
    <cellStyle name="Parasts 2 2 2" xfId="234" xr:uid="{00000000-0005-0000-0000-0000F5000000}"/>
    <cellStyle name="Parasts 2 3" xfId="180" xr:uid="{00000000-0005-0000-0000-0000F6000000}"/>
    <cellStyle name="Paskaidrojošs teksts" xfId="86" xr:uid="{00000000-0005-0000-0000-0000F7000000}"/>
    <cellStyle name="Pārbaudes šūna" xfId="87" xr:uid="{00000000-0005-0000-0000-0000F8000000}"/>
    <cellStyle name="Percent" xfId="157" builtinId="5"/>
    <cellStyle name="Percent 2" xfId="6" xr:uid="{00000000-0005-0000-0000-0000FA000000}"/>
    <cellStyle name="Percent 2 2" xfId="102" xr:uid="{00000000-0005-0000-0000-0000FB000000}"/>
    <cellStyle name="Percent 2 2 2" xfId="214" xr:uid="{00000000-0005-0000-0000-0000FC000000}"/>
    <cellStyle name="Percent 2 3" xfId="161" xr:uid="{00000000-0005-0000-0000-0000FD000000}"/>
    <cellStyle name="Percent 3" xfId="11" xr:uid="{00000000-0005-0000-0000-0000FE000000}"/>
    <cellStyle name="Percent 3 2" xfId="107" xr:uid="{00000000-0005-0000-0000-0000FF000000}"/>
    <cellStyle name="Percent 3 2 2" xfId="219" xr:uid="{00000000-0005-0000-0000-000000010000}"/>
    <cellStyle name="Percent 3 3" xfId="165" xr:uid="{00000000-0005-0000-0000-000001010000}"/>
    <cellStyle name="Percent 4" xfId="14" xr:uid="{00000000-0005-0000-0000-000002010000}"/>
    <cellStyle name="Percent 5" xfId="19" xr:uid="{00000000-0005-0000-0000-000003010000}"/>
    <cellStyle name="Piezīme" xfId="88" xr:uid="{00000000-0005-0000-0000-000004010000}"/>
    <cellStyle name="Saistīta šūna" xfId="89" xr:uid="{00000000-0005-0000-0000-000005010000}"/>
    <cellStyle name="Slikts" xfId="90" xr:uid="{00000000-0005-0000-0000-000006010000}"/>
    <cellStyle name="Virsraksts 1" xfId="91" xr:uid="{00000000-0005-0000-0000-000007010000}"/>
    <cellStyle name="Virsraksts 2" xfId="92" xr:uid="{00000000-0005-0000-0000-000008010000}"/>
    <cellStyle name="Virsraksts 3" xfId="93" xr:uid="{00000000-0005-0000-0000-000009010000}"/>
    <cellStyle name="Virsraksts 4" xfId="94" xr:uid="{00000000-0005-0000-0000-00000A010000}"/>
  </cellStyles>
  <dxfs count="4">
    <dxf>
      <numFmt numFmtId="3" formatCode="#,##0"/>
    </dxf>
    <dxf>
      <numFmt numFmtId="3" formatCode="#,##0"/>
    </dxf>
    <dxf>
      <numFmt numFmtId="3" formatCode="#,##0"/>
    </dxf>
    <dxf>
      <numFmt numFmtId="4" formatCode="#,##0.00"/>
    </dxf>
  </dxfs>
  <tableStyles count="0" defaultTableStyle="TableStyleMedium2" defaultPivotStyle="PivotStyleLight16"/>
  <colors>
    <mruColors>
      <color rgb="FF9FE6FF"/>
      <color rgb="FF5600AC"/>
      <color rgb="FF4C004C"/>
      <color rgb="FFFFFFCC"/>
      <color rgb="FF9A0000"/>
      <color rgb="FFFFFFD9"/>
      <color rgb="FFA26000"/>
      <color rgb="FFD07C00"/>
      <color rgb="FFC9A4E4"/>
      <color rgb="FF49009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hartsheet" Target="chartsheets/sheet1.xml"/><Relationship Id="rId13" Type="http://schemas.openxmlformats.org/officeDocument/2006/relationships/externalLink" Target="externalLinks/externalLink2.xml"/><Relationship Id="rId18"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externalLink" Target="externalLinks/externalLink1.xml"/><Relationship Id="rId17" Type="http://schemas.openxmlformats.org/officeDocument/2006/relationships/pivotCacheDefinition" Target="pivotCache/pivotCacheDefinition2.xml"/><Relationship Id="rId2" Type="http://schemas.openxmlformats.org/officeDocument/2006/relationships/worksheet" Target="worksheets/sheet2.xml"/><Relationship Id="rId16" Type="http://schemas.openxmlformats.org/officeDocument/2006/relationships/pivotCacheDefinition" Target="pivotCache/pivotCacheDefinition1.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9.xml"/><Relationship Id="rId5" Type="http://schemas.openxmlformats.org/officeDocument/2006/relationships/worksheet" Target="worksheets/sheet5.xml"/><Relationship Id="rId15" Type="http://schemas.openxmlformats.org/officeDocument/2006/relationships/externalLink" Target="externalLinks/externalLink4.xml"/><Relationship Id="rId10" Type="http://schemas.openxmlformats.org/officeDocument/2006/relationships/chartsheet" Target="chartsheets/sheet2.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8.xml"/><Relationship Id="rId14" Type="http://schemas.openxmlformats.org/officeDocument/2006/relationships/externalLink" Target="externalLinks/externalLink3.xml"/></Relationships>
</file>

<file path=xl/charts/_rels/chart1.xml.rels><?xml version="1.0" encoding="UTF-8" standalone="yes"?>
<Relationships xmlns="http://schemas.openxmlformats.org/package/2006/relationships"><Relationship Id="rId3" Type="http://schemas.openxmlformats.org/officeDocument/2006/relationships/themeOverride" Target="../theme/themeOverride1.xml"/><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3" Type="http://schemas.openxmlformats.org/officeDocument/2006/relationships/themeOverride" Target="../theme/themeOverride2.xml"/><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r>
              <a:rPr lang="en-GB"/>
              <a:t>2025. gada N+3 mērķu izpilde, ņemot vērā CFLA/AI 17.01.2024. maksājumu plūsmas prognozi, t.sk. posmoto projektu ietekmi</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1"/>
          <c:order val="0"/>
          <c:tx>
            <c:strRef>
              <c:f>'3_N+3_grafiks_AI_2025'!$D$1</c:f>
              <c:strCache>
                <c:ptCount val="1"/>
                <c:pt idx="0">
                  <c:v>Gaišās kolonnas: N+3 mērķis 2025. gadā (600 milj. EUR)</c:v>
                </c:pt>
              </c:strCache>
            </c:strRef>
          </c:tx>
          <c:spPr>
            <a:solidFill>
              <a:schemeClr val="accent2"/>
            </a:solidFill>
            <a:ln>
              <a:noFill/>
            </a:ln>
            <a:effectLst/>
          </c:spPr>
          <c:invertIfNegative val="0"/>
          <c:dPt>
            <c:idx val="0"/>
            <c:invertIfNegative val="0"/>
            <c:bubble3D val="0"/>
            <c:spPr>
              <a:solidFill>
                <a:srgbClr val="ACC5FE"/>
              </a:solidFill>
              <a:ln>
                <a:noFill/>
              </a:ln>
              <a:effectLst/>
            </c:spPr>
            <c:extLst>
              <c:ext xmlns:c16="http://schemas.microsoft.com/office/drawing/2014/chart" uri="{C3380CC4-5D6E-409C-BE32-E72D297353CC}">
                <c16:uniqueId val="{00000001-6020-40AB-A476-5F9D4A090B5D}"/>
              </c:ext>
            </c:extLst>
          </c:dPt>
          <c:dPt>
            <c:idx val="1"/>
            <c:invertIfNegative val="0"/>
            <c:bubble3D val="0"/>
            <c:spPr>
              <a:solidFill>
                <a:srgbClr val="D6CAE4"/>
              </a:solidFill>
              <a:ln>
                <a:noFill/>
              </a:ln>
              <a:effectLst/>
            </c:spPr>
            <c:extLst>
              <c:ext xmlns:c16="http://schemas.microsoft.com/office/drawing/2014/chart" uri="{C3380CC4-5D6E-409C-BE32-E72D297353CC}">
                <c16:uniqueId val="{00000003-6020-40AB-A476-5F9D4A090B5D}"/>
              </c:ext>
            </c:extLst>
          </c:dPt>
          <c:dPt>
            <c:idx val="2"/>
            <c:invertIfNegative val="0"/>
            <c:bubble3D val="0"/>
            <c:spPr>
              <a:solidFill>
                <a:srgbClr val="B2BEDC"/>
              </a:solidFill>
              <a:ln>
                <a:noFill/>
              </a:ln>
              <a:effectLst/>
            </c:spPr>
            <c:extLst>
              <c:ext xmlns:c16="http://schemas.microsoft.com/office/drawing/2014/chart" uri="{C3380CC4-5D6E-409C-BE32-E72D297353CC}">
                <c16:uniqueId val="{00000005-6020-40AB-A476-5F9D4A090B5D}"/>
              </c:ext>
            </c:extLst>
          </c:dPt>
          <c:dPt>
            <c:idx val="3"/>
            <c:invertIfNegative val="0"/>
            <c:bubble3D val="0"/>
            <c:spPr>
              <a:solidFill>
                <a:srgbClr val="F7A3D7"/>
              </a:solidFill>
              <a:ln>
                <a:noFill/>
              </a:ln>
              <a:effectLst/>
            </c:spPr>
            <c:extLst>
              <c:ext xmlns:c16="http://schemas.microsoft.com/office/drawing/2014/chart" uri="{C3380CC4-5D6E-409C-BE32-E72D297353CC}">
                <c16:uniqueId val="{00000007-6020-40AB-A476-5F9D4A090B5D}"/>
              </c:ext>
            </c:extLst>
          </c:dPt>
          <c:dPt>
            <c:idx val="4"/>
            <c:invertIfNegative val="0"/>
            <c:bubble3D val="0"/>
            <c:spPr>
              <a:solidFill>
                <a:srgbClr val="FFAFBE"/>
              </a:solidFill>
              <a:ln>
                <a:noFill/>
              </a:ln>
              <a:effectLst/>
            </c:spPr>
            <c:extLst>
              <c:ext xmlns:c16="http://schemas.microsoft.com/office/drawing/2014/chart" uri="{C3380CC4-5D6E-409C-BE32-E72D297353CC}">
                <c16:uniqueId val="{00000009-6020-40AB-A476-5F9D4A090B5D}"/>
              </c:ext>
            </c:extLst>
          </c:dPt>
          <c:dPt>
            <c:idx val="5"/>
            <c:invertIfNegative val="0"/>
            <c:bubble3D val="0"/>
            <c:spPr>
              <a:solidFill>
                <a:srgbClr val="B3D993"/>
              </a:solidFill>
              <a:ln>
                <a:noFill/>
              </a:ln>
              <a:effectLst/>
            </c:spPr>
            <c:extLst>
              <c:ext xmlns:c16="http://schemas.microsoft.com/office/drawing/2014/chart" uri="{C3380CC4-5D6E-409C-BE32-E72D297353CC}">
                <c16:uniqueId val="{0000000B-6020-40AB-A476-5F9D4A090B5D}"/>
              </c:ext>
            </c:extLst>
          </c:dPt>
          <c:dPt>
            <c:idx val="6"/>
            <c:invertIfNegative val="0"/>
            <c:bubble3D val="0"/>
            <c:spPr>
              <a:solidFill>
                <a:srgbClr val="EDADB6"/>
              </a:solidFill>
              <a:ln>
                <a:noFill/>
              </a:ln>
              <a:effectLst/>
            </c:spPr>
            <c:extLst>
              <c:ext xmlns:c16="http://schemas.microsoft.com/office/drawing/2014/chart" uri="{C3380CC4-5D6E-409C-BE32-E72D297353CC}">
                <c16:uniqueId val="{0000000D-6020-40AB-A476-5F9D4A090B5D}"/>
              </c:ext>
            </c:extLst>
          </c:dPt>
          <c:dPt>
            <c:idx val="7"/>
            <c:invertIfNegative val="0"/>
            <c:bubble3D val="0"/>
            <c:spPr>
              <a:solidFill>
                <a:srgbClr val="BCEEED"/>
              </a:solidFill>
              <a:ln>
                <a:noFill/>
              </a:ln>
              <a:effectLst/>
            </c:spPr>
            <c:extLst>
              <c:ext xmlns:c16="http://schemas.microsoft.com/office/drawing/2014/chart" uri="{C3380CC4-5D6E-409C-BE32-E72D297353CC}">
                <c16:uniqueId val="{0000000F-6020-40AB-A476-5F9D4A090B5D}"/>
              </c:ext>
            </c:extLst>
          </c:dPt>
          <c:dPt>
            <c:idx val="8"/>
            <c:invertIfNegative val="0"/>
            <c:bubble3D val="0"/>
            <c:spPr>
              <a:solidFill>
                <a:srgbClr val="B3D3A9"/>
              </a:solidFill>
              <a:ln>
                <a:noFill/>
              </a:ln>
              <a:effectLst/>
            </c:spPr>
            <c:extLst>
              <c:ext xmlns:c16="http://schemas.microsoft.com/office/drawing/2014/chart" uri="{C3380CC4-5D6E-409C-BE32-E72D297353CC}">
                <c16:uniqueId val="{00000011-6020-40AB-A476-5F9D4A090B5D}"/>
              </c:ext>
            </c:extLst>
          </c:dPt>
          <c:dPt>
            <c:idx val="9"/>
            <c:invertIfNegative val="0"/>
            <c:bubble3D val="0"/>
            <c:spPr>
              <a:solidFill>
                <a:srgbClr val="FFC58B"/>
              </a:solidFill>
              <a:ln>
                <a:noFill/>
              </a:ln>
              <a:effectLst/>
            </c:spPr>
            <c:extLst>
              <c:ext xmlns:c16="http://schemas.microsoft.com/office/drawing/2014/chart" uri="{C3380CC4-5D6E-409C-BE32-E72D297353CC}">
                <c16:uniqueId val="{00000013-6020-40AB-A476-5F9D4A090B5D}"/>
              </c:ext>
            </c:extLst>
          </c:dPt>
          <c:dPt>
            <c:idx val="10"/>
            <c:invertIfNegative val="0"/>
            <c:bubble3D val="0"/>
            <c:spPr>
              <a:solidFill>
                <a:srgbClr val="A3F2FF"/>
              </a:solidFill>
              <a:ln>
                <a:noFill/>
              </a:ln>
              <a:effectLst/>
            </c:spPr>
            <c:extLst>
              <c:ext xmlns:c16="http://schemas.microsoft.com/office/drawing/2014/chart" uri="{C3380CC4-5D6E-409C-BE32-E72D297353CC}">
                <c16:uniqueId val="{00000015-6020-40AB-A476-5F9D4A090B5D}"/>
              </c:ext>
            </c:extLst>
          </c:dPt>
          <c:dPt>
            <c:idx val="11"/>
            <c:invertIfNegative val="0"/>
            <c:bubble3D val="0"/>
            <c:spPr>
              <a:solidFill>
                <a:srgbClr val="BECBD4"/>
              </a:solidFill>
              <a:ln>
                <a:noFill/>
              </a:ln>
              <a:effectLst/>
            </c:spPr>
            <c:extLst>
              <c:ext xmlns:c16="http://schemas.microsoft.com/office/drawing/2014/chart" uri="{C3380CC4-5D6E-409C-BE32-E72D297353CC}">
                <c16:uniqueId val="{00000017-6020-40AB-A476-5F9D4A090B5D}"/>
              </c:ext>
            </c:extLst>
          </c:dPt>
          <c:dPt>
            <c:idx val="12"/>
            <c:invertIfNegative val="0"/>
            <c:bubble3D val="0"/>
            <c:extLst>
              <c:ext xmlns:c16="http://schemas.microsoft.com/office/drawing/2014/chart" uri="{C3380CC4-5D6E-409C-BE32-E72D297353CC}">
                <c16:uniqueId val="{00000018-6020-40AB-A476-5F9D4A090B5D}"/>
              </c:ext>
            </c:extLst>
          </c:dPt>
          <c:dLbls>
            <c:dLbl>
              <c:idx val="0"/>
              <c:layout>
                <c:manualLayout>
                  <c:x val="-1.1420413990007138E-2"/>
                  <c:y val="6.206360004065898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6020-40AB-A476-5F9D4A090B5D}"/>
                </c:ext>
              </c:extLst>
            </c:dLbl>
            <c:dLbl>
              <c:idx val="1"/>
              <c:layout>
                <c:manualLayout>
                  <c:x val="-4.4254104211277671E-2"/>
                  <c:y val="-4.13757333604393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6020-40AB-A476-5F9D4A090B5D}"/>
                </c:ext>
              </c:extLst>
            </c:dLbl>
            <c:dLbl>
              <c:idx val="2"/>
              <c:layout>
                <c:manualLayout>
                  <c:x val="-4.2826552462526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6020-40AB-A476-5F9D4A090B5D}"/>
                </c:ext>
              </c:extLst>
            </c:dLbl>
            <c:dLbl>
              <c:idx val="4"/>
              <c:layout>
                <c:manualLayout>
                  <c:x val="-9.992862241256297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6020-40AB-A476-5F9D4A090B5D}"/>
                </c:ext>
              </c:extLst>
            </c:dLbl>
            <c:dLbl>
              <c:idx val="5"/>
              <c:layout>
                <c:manualLayout>
                  <c:x val="-2.1413276231263489E-2"/>
                  <c:y val="-7.5854634881590345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6020-40AB-A476-5F9D4A090B5D}"/>
                </c:ext>
              </c:extLst>
            </c:dLbl>
            <c:dLbl>
              <c:idx val="6"/>
              <c:layout>
                <c:manualLayout>
                  <c:x val="-2.426837972876527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6020-40AB-A476-5F9D4A090B5D}"/>
                </c:ext>
              </c:extLst>
            </c:dLbl>
            <c:dLbl>
              <c:idx val="7"/>
              <c:layout>
                <c:manualLayout>
                  <c:x val="-1.8558172733761598E-2"/>
                  <c:y val="2.068786668021966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6020-40AB-A476-5F9D4A090B5D}"/>
                </c:ext>
              </c:extLst>
            </c:dLbl>
            <c:dLbl>
              <c:idx val="8"/>
              <c:layout>
                <c:manualLayout>
                  <c:x val="-3.4261241970021415E-2"/>
                  <c:y val="2.068786668021966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6020-40AB-A476-5F9D4A090B5D}"/>
                </c:ext>
              </c:extLst>
            </c:dLbl>
            <c:dLbl>
              <c:idx val="9"/>
              <c:layout>
                <c:manualLayout>
                  <c:x val="-2.284082798001438E-2"/>
                  <c:y val="8.275146672087865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6020-40AB-A476-5F9D4A090B5D}"/>
                </c:ext>
              </c:extLst>
            </c:dLbl>
            <c:dLbl>
              <c:idx val="10"/>
              <c:layout>
                <c:manualLayout>
                  <c:x val="-2.56959314775160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6020-40AB-A476-5F9D4A090B5D}"/>
                </c:ext>
              </c:extLst>
            </c:dLbl>
            <c:dLbl>
              <c:idx val="11"/>
              <c:layout>
                <c:manualLayout>
                  <c:x val="-2.28408279800143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6020-40AB-A476-5F9D4A090B5D}"/>
                </c:ext>
              </c:extLst>
            </c:dLbl>
            <c:spPr>
              <a:noFill/>
              <a:ln>
                <a:noFill/>
              </a:ln>
              <a:effectLst/>
            </c:spPr>
            <c:txPr>
              <a:bodyPr rot="0" spcFirstLastPara="1" vertOverflow="ellipsis" vert="horz" wrap="square" lIns="38100" tIns="19050" rIns="38100" bIns="19050" anchor="ctr" anchorCtr="1">
                <a:spAutoFit/>
              </a:bodyPr>
              <a:lstStyle/>
              <a:p>
                <a:pPr>
                  <a:defRPr sz="1100" b="0" i="1"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plus"/>
            <c:errValType val="cust"/>
            <c:noEndCap val="0"/>
            <c:plus>
              <c:numRef>
                <c:f>'3_N+3_grafiks_AI_2025'!$G$2:$G$13</c:f>
                <c:numCache>
                  <c:formatCode>General</c:formatCode>
                  <c:ptCount val="12"/>
                  <c:pt idx="4">
                    <c:v>1861935.3324286584</c:v>
                  </c:pt>
                  <c:pt idx="5">
                    <c:v>1920837.9893198013</c:v>
                  </c:pt>
                  <c:pt idx="6">
                    <c:v>2036976.8365684869</c:v>
                  </c:pt>
                  <c:pt idx="7">
                    <c:v>3848640.1747256499</c:v>
                  </c:pt>
                  <c:pt idx="8">
                    <c:v>4097673.0738653839</c:v>
                  </c:pt>
                  <c:pt idx="9">
                    <c:v>10179320.341273971</c:v>
                  </c:pt>
                  <c:pt idx="10">
                    <c:v>33372836.266252488</c:v>
                  </c:pt>
                  <c:pt idx="11">
                    <c:v>52906506.425724179</c:v>
                  </c:pt>
                </c:numCache>
              </c:numRef>
            </c:plus>
            <c:minus>
              <c:numRef>
                <c:f>'3_N+3_grafiks_AI_2025'!$F$2:$F$13</c:f>
                <c:numCache>
                  <c:formatCode>General</c:formatCode>
                  <c:ptCount val="12"/>
                  <c:pt idx="0">
                    <c:v>-4871038.0657697469</c:v>
                  </c:pt>
                  <c:pt idx="1">
                    <c:v>-4374367.8437903225</c:v>
                  </c:pt>
                  <c:pt idx="2">
                    <c:v>-3180483.2511278857</c:v>
                  </c:pt>
                  <c:pt idx="3">
                    <c:v>-137916.55041260342</c:v>
                  </c:pt>
                </c:numCache>
              </c:numRef>
            </c:minus>
            <c:spPr>
              <a:noFill/>
              <a:ln w="9525" cap="flat" cmpd="sng" algn="ctr">
                <a:solidFill>
                  <a:srgbClr val="00B050"/>
                </a:solidFill>
                <a:round/>
              </a:ln>
              <a:effectLst/>
            </c:spPr>
          </c:errBars>
          <c:cat>
            <c:strRef>
              <c:f>'3_N+3_grafiks_AI_2025'!$A$2:$A$13</c:f>
              <c:strCache>
                <c:ptCount val="12"/>
                <c:pt idx="0">
                  <c:v>FM
-8,2</c:v>
                </c:pt>
                <c:pt idx="1">
                  <c:v>IZM
-4,3</c:v>
                </c:pt>
                <c:pt idx="2">
                  <c:v>IeM
-3,2</c:v>
                </c:pt>
                <c:pt idx="3">
                  <c:v>TM
-0,1</c:v>
                </c:pt>
                <c:pt idx="4">
                  <c:v>KM
+1,9</c:v>
                </c:pt>
                <c:pt idx="5">
                  <c:v>LM
+1,9</c:v>
                </c:pt>
                <c:pt idx="6">
                  <c:v>VK
+2,0</c:v>
                </c:pt>
                <c:pt idx="7">
                  <c:v>KEM
+3,8</c:v>
                </c:pt>
                <c:pt idx="8">
                  <c:v>VARAM 
+4,1</c:v>
                </c:pt>
                <c:pt idx="9">
                  <c:v>VM
+10,2</c:v>
                </c:pt>
                <c:pt idx="10">
                  <c:v>EM
+33,4</c:v>
                </c:pt>
                <c:pt idx="11">
                  <c:v>SM
+52,9</c:v>
                </c:pt>
              </c:strCache>
            </c:strRef>
          </c:cat>
          <c:val>
            <c:numRef>
              <c:f>'3_N+3_grafiks_AI_2025'!$D$2:$D$13</c:f>
              <c:numCache>
                <c:formatCode>#\ ##0.0</c:formatCode>
                <c:ptCount val="12"/>
                <c:pt idx="0">
                  <c:v>8300000</c:v>
                </c:pt>
                <c:pt idx="1">
                  <c:v>93478547.054637909</c:v>
                </c:pt>
                <c:pt idx="2">
                  <c:v>7016443.3687733179</c:v>
                </c:pt>
                <c:pt idx="3">
                  <c:v>869146.58914299996</c:v>
                </c:pt>
                <c:pt idx="4">
                  <c:v>9979271.8966246434</c:v>
                </c:pt>
                <c:pt idx="5">
                  <c:v>39266646.042613387</c:v>
                </c:pt>
                <c:pt idx="6">
                  <c:v>7775851.9006271111</c:v>
                </c:pt>
                <c:pt idx="7">
                  <c:v>8477070.1429076027</c:v>
                </c:pt>
                <c:pt idx="8">
                  <c:v>136252356.97924107</c:v>
                </c:pt>
                <c:pt idx="9">
                  <c:v>41298760.951951146</c:v>
                </c:pt>
                <c:pt idx="10">
                  <c:v>111367703.56623799</c:v>
                </c:pt>
                <c:pt idx="11">
                  <c:v>115107857.27212381</c:v>
                </c:pt>
              </c:numCache>
            </c:numRef>
          </c:val>
          <c:extLst>
            <c:ext xmlns:c16="http://schemas.microsoft.com/office/drawing/2014/chart" uri="{C3380CC4-5D6E-409C-BE32-E72D297353CC}">
              <c16:uniqueId val="{00000019-6020-40AB-A476-5F9D4A090B5D}"/>
            </c:ext>
          </c:extLst>
        </c:ser>
        <c:ser>
          <c:idx val="2"/>
          <c:order val="2"/>
          <c:tx>
            <c:strRef>
              <c:f>'3_N+3_grafiks_AI_2025'!$C$1</c:f>
              <c:strCache>
                <c:ptCount val="1"/>
                <c:pt idx="0">
                  <c:v>Tehniska kolonna</c:v>
                </c:pt>
              </c:strCache>
            </c:strRef>
          </c:tx>
          <c:spPr>
            <a:noFill/>
            <a:ln>
              <a:noFill/>
            </a:ln>
            <a:effectLst/>
          </c:spPr>
          <c:invertIfNegative val="0"/>
          <c:dLbls>
            <c:dLbl>
              <c:idx val="0"/>
              <c:layout>
                <c:manualLayout>
                  <c:x val="9.9928622412562198E-3"/>
                  <c:y val="-2.2756653348241628E-2"/>
                </c:manualLayout>
              </c:layout>
              <c:tx>
                <c:rich>
                  <a:bodyPr/>
                  <a:lstStyle/>
                  <a:p>
                    <a:fld id="{0189AB25-FB56-4422-8E6D-6FFFDA6E72A7}"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6020-40AB-A476-5F9D4A090B5D}"/>
                </c:ext>
              </c:extLst>
            </c:dLbl>
            <c:dLbl>
              <c:idx val="1"/>
              <c:layout>
                <c:manualLayout>
                  <c:x val="8.5653104925053278E-3"/>
                  <c:y val="-1.4481506676153765E-2"/>
                </c:manualLayout>
              </c:layout>
              <c:tx>
                <c:rich>
                  <a:bodyPr/>
                  <a:lstStyle/>
                  <a:p>
                    <a:fld id="{BC6ABF5C-EC41-474A-B7E8-6C0C030CA697}"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6020-40AB-A476-5F9D4A090B5D}"/>
                </c:ext>
              </c:extLst>
            </c:dLbl>
            <c:dLbl>
              <c:idx val="2"/>
              <c:layout>
                <c:manualLayout>
                  <c:x val="2.855103497501732E-3"/>
                  <c:y val="-4.1375733360440843E-3"/>
                </c:manualLayout>
              </c:layout>
              <c:tx>
                <c:rich>
                  <a:bodyPr/>
                  <a:lstStyle/>
                  <a:p>
                    <a:fld id="{3E4F6FF5-11CA-4080-88B1-139EBA3DFAE6}"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6020-40AB-A476-5F9D4A090B5D}"/>
                </c:ext>
              </c:extLst>
            </c:dLbl>
            <c:dLbl>
              <c:idx val="3"/>
              <c:layout>
                <c:manualLayout>
                  <c:x val="7.1377587437544609E-3"/>
                  <c:y val="8.2751466720877142E-3"/>
                </c:manualLayout>
              </c:layout>
              <c:tx>
                <c:rich>
                  <a:bodyPr/>
                  <a:lstStyle/>
                  <a:p>
                    <a:fld id="{66A8A83C-CDEB-4042-BB0A-77F88411D6B9}"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6020-40AB-A476-5F9D4A090B5D}"/>
                </c:ext>
              </c:extLst>
            </c:dLbl>
            <c:dLbl>
              <c:idx val="4"/>
              <c:layout>
                <c:manualLayout>
                  <c:x val="7.1377587437544609E-3"/>
                  <c:y val="2.0687866680219663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74EAEB95-B9C2-424A-88D3-057F0F67746B}"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6020-40AB-A476-5F9D4A090B5D}"/>
                </c:ext>
              </c:extLst>
            </c:dLbl>
            <c:dLbl>
              <c:idx val="5"/>
              <c:layout>
                <c:manualLayout>
                  <c:x val="1.4275517487507875E-3"/>
                  <c:y val="2.0687866680220422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93177732-9234-4DCB-BE60-32CA27FE68C2}"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6020-40AB-A476-5F9D4A090B5D}"/>
                </c:ext>
              </c:extLst>
            </c:dLbl>
            <c:dLbl>
              <c:idx val="6"/>
              <c:layout>
                <c:manualLayout>
                  <c:x val="-8.5653104925053538E-3"/>
                  <c:y val="-6.2063600040658988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E4EC828B-6A6A-4D9B-99C7-C7042700E06B}"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6020-40AB-A476-5F9D4A090B5D}"/>
                </c:ext>
              </c:extLst>
            </c:dLbl>
            <c:dLbl>
              <c:idx val="7"/>
              <c:layout>
                <c:manualLayout>
                  <c:x val="-9.9928622412563499E-3"/>
                  <c:y val="0"/>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E5EC8DD1-BDDE-4F0E-95A1-38BCFED82850}"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1-6020-40AB-A476-5F9D4A090B5D}"/>
                </c:ext>
              </c:extLst>
            </c:dLbl>
            <c:dLbl>
              <c:idx val="8"/>
              <c:layout>
                <c:manualLayout>
                  <c:x val="-1.4275517487508922E-3"/>
                  <c:y val="-4.1375733360439326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72627D22-B085-4850-B9B8-03E80D3A2C24}"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2-6020-40AB-A476-5F9D4A090B5D}"/>
                </c:ext>
              </c:extLst>
            </c:dLbl>
            <c:dLbl>
              <c:idx val="9"/>
              <c:layout>
                <c:manualLayout>
                  <c:x val="-2.1413276231263382E-2"/>
                  <c:y val="-2.0687866680220422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54F08955-C0A3-4EA4-BE49-12FD52BF0AC7}"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6020-40AB-A476-5F9D4A090B5D}"/>
                </c:ext>
              </c:extLst>
            </c:dLbl>
            <c:dLbl>
              <c:idx val="10"/>
              <c:layout>
                <c:manualLayout>
                  <c:x val="-2.1413276231263382E-2"/>
                  <c:y val="4.1375733360438944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6EB096D7-0709-475B-9947-1229FC0A0E8C}"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4-6020-40AB-A476-5F9D4A090B5D}"/>
                </c:ext>
              </c:extLst>
            </c:dLbl>
            <c:dLbl>
              <c:idx val="11"/>
              <c:layout>
                <c:manualLayout>
                  <c:x val="0"/>
                  <c:y val="4.1375733360439135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762161D2-80B3-4BB8-B312-46A743EEBBBC}"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5-6020-40AB-A476-5F9D4A090B5D}"/>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FF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errBars>
            <c:errBarType val="minus"/>
            <c:errValType val="cust"/>
            <c:noEndCap val="0"/>
            <c:plus>
              <c:numRef>
                <c:f>'3_N+3_grafiks_AI_2025'!$G$2:$G$13</c:f>
                <c:numCache>
                  <c:formatCode>General</c:formatCode>
                  <c:ptCount val="12"/>
                  <c:pt idx="4">
                    <c:v>1861935.3324286584</c:v>
                  </c:pt>
                  <c:pt idx="5">
                    <c:v>1920837.9893198013</c:v>
                  </c:pt>
                  <c:pt idx="6">
                    <c:v>2036976.8365684869</c:v>
                  </c:pt>
                  <c:pt idx="7">
                    <c:v>3848640.1747256499</c:v>
                  </c:pt>
                  <c:pt idx="8">
                    <c:v>4097673.0738653839</c:v>
                  </c:pt>
                  <c:pt idx="9">
                    <c:v>10179320.341273971</c:v>
                  </c:pt>
                  <c:pt idx="10">
                    <c:v>33372836.266252488</c:v>
                  </c:pt>
                  <c:pt idx="11">
                    <c:v>52906506.425724179</c:v>
                  </c:pt>
                </c:numCache>
              </c:numRef>
            </c:plus>
            <c:minus>
              <c:numRef>
                <c:f>'3_N+3_grafiks_AI_2025'!$F$2:$F$13</c:f>
                <c:numCache>
                  <c:formatCode>General</c:formatCode>
                  <c:ptCount val="12"/>
                  <c:pt idx="0">
                    <c:v>-4871038.0657697469</c:v>
                  </c:pt>
                  <c:pt idx="1">
                    <c:v>-4374367.8437903225</c:v>
                  </c:pt>
                  <c:pt idx="2">
                    <c:v>-3180483.2511278857</c:v>
                  </c:pt>
                  <c:pt idx="3">
                    <c:v>-137916.55041260342</c:v>
                  </c:pt>
                </c:numCache>
              </c:numRef>
            </c:minus>
            <c:spPr>
              <a:noFill/>
              <a:ln w="9525" cap="flat" cmpd="sng" algn="ctr">
                <a:solidFill>
                  <a:srgbClr val="FF0000"/>
                </a:solidFill>
                <a:round/>
              </a:ln>
              <a:effectLst/>
            </c:spPr>
          </c:errBars>
          <c:val>
            <c:numRef>
              <c:f>'3_N+3_grafiks_AI_2025'!$C$2:$C$13</c:f>
              <c:numCache>
                <c:formatCode>#\ ##0.0</c:formatCode>
                <c:ptCount val="12"/>
                <c:pt idx="0">
                  <c:v>72745.310296055104</c:v>
                </c:pt>
                <c:pt idx="1">
                  <c:v>89104179.210847586</c:v>
                </c:pt>
                <c:pt idx="2">
                  <c:v>3835960.1176454322</c:v>
                </c:pt>
                <c:pt idx="3">
                  <c:v>731230.03873039654</c:v>
                </c:pt>
                <c:pt idx="4">
                  <c:v>11841207.229053302</c:v>
                </c:pt>
                <c:pt idx="5">
                  <c:v>41187484.031933188</c:v>
                </c:pt>
                <c:pt idx="6">
                  <c:v>9812828.737195598</c:v>
                </c:pt>
                <c:pt idx="7">
                  <c:v>12325710.317633253</c:v>
                </c:pt>
                <c:pt idx="8">
                  <c:v>140350030.05310646</c:v>
                </c:pt>
                <c:pt idx="9">
                  <c:v>51478081.293225117</c:v>
                </c:pt>
                <c:pt idx="10">
                  <c:v>144740539.83249047</c:v>
                </c:pt>
                <c:pt idx="11">
                  <c:v>168014363.69784799</c:v>
                </c:pt>
              </c:numCache>
            </c:numRef>
          </c:val>
          <c:extLst>
            <c:ext xmlns:c15="http://schemas.microsoft.com/office/drawing/2012/chart" uri="{02D57815-91ED-43cb-92C2-25804820EDAC}">
              <c15:datalabelsRange>
                <c15:f>'3_N+3_grafiks_AI_2025'!$I$2:$I$13</c15:f>
                <c15:dlblRangeCache>
                  <c:ptCount val="12"/>
                  <c:pt idx="0">
                    <c:v>-8,2</c:v>
                  </c:pt>
                  <c:pt idx="1">
                    <c:v>-4,3</c:v>
                  </c:pt>
                  <c:pt idx="2">
                    <c:v>-3,2</c:v>
                  </c:pt>
                  <c:pt idx="3">
                    <c:v>-0,1</c:v>
                  </c:pt>
                  <c:pt idx="4">
                    <c:v>+1,9</c:v>
                  </c:pt>
                  <c:pt idx="5">
                    <c:v>+1,9</c:v>
                  </c:pt>
                  <c:pt idx="6">
                    <c:v>+2,0</c:v>
                  </c:pt>
                  <c:pt idx="7">
                    <c:v>+3,8</c:v>
                  </c:pt>
                  <c:pt idx="8">
                    <c:v>+4,1</c:v>
                  </c:pt>
                  <c:pt idx="9">
                    <c:v>+10,2</c:v>
                  </c:pt>
                  <c:pt idx="10">
                    <c:v>+33,4</c:v>
                  </c:pt>
                  <c:pt idx="11">
                    <c:v>+52,9</c:v>
                  </c:pt>
                </c15:dlblRangeCache>
              </c15:datalabelsRange>
            </c:ext>
            <c:ext xmlns:c16="http://schemas.microsoft.com/office/drawing/2014/chart" uri="{C3380CC4-5D6E-409C-BE32-E72D297353CC}">
              <c16:uniqueId val="{00000026-6020-40AB-A476-5F9D4A090B5D}"/>
            </c:ext>
          </c:extLst>
        </c:ser>
        <c:dLbls>
          <c:showLegendKey val="0"/>
          <c:showVal val="0"/>
          <c:showCatName val="0"/>
          <c:showSerName val="0"/>
          <c:showPercent val="0"/>
          <c:showBubbleSize val="0"/>
        </c:dLbls>
        <c:gapWidth val="69"/>
        <c:overlap val="4"/>
        <c:axId val="1219609904"/>
        <c:axId val="424848912"/>
      </c:barChart>
      <c:barChart>
        <c:barDir val="col"/>
        <c:grouping val="stacked"/>
        <c:varyColors val="0"/>
        <c:ser>
          <c:idx val="0"/>
          <c:order val="1"/>
          <c:tx>
            <c:strRef>
              <c:f>'3_N+3_grafiks_AI_2025'!$B$1</c:f>
              <c:strCache>
                <c:ptCount val="1"/>
                <c:pt idx="0">
                  <c:v>Tumšās kolonnas: N+3 izpildes prognoze 2025. gadā (698 milj. EUR)</c:v>
                </c:pt>
              </c:strCache>
            </c:strRef>
          </c:tx>
          <c:spPr>
            <a:solidFill>
              <a:schemeClr val="accent1"/>
            </a:solidFill>
            <a:ln>
              <a:noFill/>
            </a:ln>
            <a:effectLst/>
          </c:spPr>
          <c:invertIfNegative val="0"/>
          <c:dPt>
            <c:idx val="0"/>
            <c:invertIfNegative val="0"/>
            <c:bubble3D val="0"/>
            <c:spPr>
              <a:solidFill>
                <a:srgbClr val="012169"/>
              </a:solidFill>
              <a:ln>
                <a:noFill/>
              </a:ln>
              <a:effectLst/>
            </c:spPr>
            <c:extLst>
              <c:ext xmlns:c16="http://schemas.microsoft.com/office/drawing/2014/chart" uri="{C3380CC4-5D6E-409C-BE32-E72D297353CC}">
                <c16:uniqueId val="{00000028-6020-40AB-A476-5F9D4A090B5D}"/>
              </c:ext>
            </c:extLst>
          </c:dPt>
          <c:dPt>
            <c:idx val="1"/>
            <c:invertIfNegative val="0"/>
            <c:bubble3D val="0"/>
            <c:spPr>
              <a:solidFill>
                <a:srgbClr val="68478D"/>
              </a:solidFill>
              <a:ln>
                <a:noFill/>
              </a:ln>
              <a:effectLst/>
            </c:spPr>
            <c:extLst>
              <c:ext xmlns:c16="http://schemas.microsoft.com/office/drawing/2014/chart" uri="{C3380CC4-5D6E-409C-BE32-E72D297353CC}">
                <c16:uniqueId val="{0000002A-6020-40AB-A476-5F9D4A090B5D}"/>
              </c:ext>
            </c:extLst>
          </c:dPt>
          <c:dPt>
            <c:idx val="2"/>
            <c:invertIfNegative val="0"/>
            <c:bubble3D val="0"/>
            <c:spPr>
              <a:solidFill>
                <a:srgbClr val="1F2A44"/>
              </a:solidFill>
              <a:ln>
                <a:noFill/>
              </a:ln>
              <a:effectLst/>
            </c:spPr>
            <c:extLst>
              <c:ext xmlns:c16="http://schemas.microsoft.com/office/drawing/2014/chart" uri="{C3380CC4-5D6E-409C-BE32-E72D297353CC}">
                <c16:uniqueId val="{0000002C-6020-40AB-A476-5F9D4A090B5D}"/>
              </c:ext>
            </c:extLst>
          </c:dPt>
          <c:dPt>
            <c:idx val="3"/>
            <c:invertIfNegative val="0"/>
            <c:bubble3D val="0"/>
            <c:spPr>
              <a:solidFill>
                <a:srgbClr val="840B55"/>
              </a:solidFill>
              <a:ln>
                <a:noFill/>
              </a:ln>
              <a:effectLst/>
            </c:spPr>
            <c:extLst>
              <c:ext xmlns:c16="http://schemas.microsoft.com/office/drawing/2014/chart" uri="{C3380CC4-5D6E-409C-BE32-E72D297353CC}">
                <c16:uniqueId val="{0000002E-6020-40AB-A476-5F9D4A090B5D}"/>
              </c:ext>
            </c:extLst>
          </c:dPt>
          <c:dPt>
            <c:idx val="4"/>
            <c:invertIfNegative val="0"/>
            <c:bubble3D val="0"/>
            <c:spPr>
              <a:solidFill>
                <a:srgbClr val="E4002B"/>
              </a:solidFill>
              <a:ln>
                <a:noFill/>
              </a:ln>
              <a:effectLst/>
            </c:spPr>
            <c:extLst>
              <c:ext xmlns:c16="http://schemas.microsoft.com/office/drawing/2014/chart" uri="{C3380CC4-5D6E-409C-BE32-E72D297353CC}">
                <c16:uniqueId val="{00000030-6020-40AB-A476-5F9D4A090B5D}"/>
              </c:ext>
            </c:extLst>
          </c:dPt>
          <c:dPt>
            <c:idx val="5"/>
            <c:invertIfNegative val="0"/>
            <c:bubble3D val="0"/>
            <c:spPr>
              <a:solidFill>
                <a:srgbClr val="6BA539"/>
              </a:solidFill>
              <a:ln>
                <a:noFill/>
              </a:ln>
              <a:effectLst/>
            </c:spPr>
            <c:extLst>
              <c:ext xmlns:c16="http://schemas.microsoft.com/office/drawing/2014/chart" uri="{C3380CC4-5D6E-409C-BE32-E72D297353CC}">
                <c16:uniqueId val="{00000032-6020-40AB-A476-5F9D4A090B5D}"/>
              </c:ext>
            </c:extLst>
          </c:dPt>
          <c:dPt>
            <c:idx val="6"/>
            <c:invertIfNegative val="0"/>
            <c:bubble3D val="0"/>
            <c:spPr>
              <a:solidFill>
                <a:srgbClr val="9D2235"/>
              </a:solidFill>
              <a:ln>
                <a:noFill/>
              </a:ln>
              <a:effectLst/>
            </c:spPr>
            <c:extLst>
              <c:ext xmlns:c16="http://schemas.microsoft.com/office/drawing/2014/chart" uri="{C3380CC4-5D6E-409C-BE32-E72D297353CC}">
                <c16:uniqueId val="{00000034-6020-40AB-A476-5F9D4A090B5D}"/>
              </c:ext>
            </c:extLst>
          </c:dPt>
          <c:dPt>
            <c:idx val="7"/>
            <c:invertIfNegative val="0"/>
            <c:bubble3D val="0"/>
            <c:spPr>
              <a:solidFill>
                <a:srgbClr val="155452"/>
              </a:solidFill>
              <a:ln>
                <a:noFill/>
              </a:ln>
              <a:effectLst/>
            </c:spPr>
            <c:extLst>
              <c:ext xmlns:c16="http://schemas.microsoft.com/office/drawing/2014/chart" uri="{C3380CC4-5D6E-409C-BE32-E72D297353CC}">
                <c16:uniqueId val="{00000036-6020-40AB-A476-5F9D4A090B5D}"/>
              </c:ext>
            </c:extLst>
          </c:dPt>
          <c:dPt>
            <c:idx val="8"/>
            <c:invertIfNegative val="0"/>
            <c:bubble3D val="0"/>
            <c:spPr>
              <a:solidFill>
                <a:srgbClr val="4A773C"/>
              </a:solidFill>
              <a:ln>
                <a:noFill/>
              </a:ln>
              <a:effectLst/>
            </c:spPr>
            <c:extLst>
              <c:ext xmlns:c16="http://schemas.microsoft.com/office/drawing/2014/chart" uri="{C3380CC4-5D6E-409C-BE32-E72D297353CC}">
                <c16:uniqueId val="{00000038-6020-40AB-A476-5F9D4A090B5D}"/>
              </c:ext>
            </c:extLst>
          </c:dPt>
          <c:dPt>
            <c:idx val="9"/>
            <c:invertIfNegative val="0"/>
            <c:bubble3D val="0"/>
            <c:spPr>
              <a:solidFill>
                <a:srgbClr val="E57200"/>
              </a:solidFill>
              <a:ln>
                <a:noFill/>
              </a:ln>
              <a:effectLst/>
            </c:spPr>
            <c:extLst>
              <c:ext xmlns:c16="http://schemas.microsoft.com/office/drawing/2014/chart" uri="{C3380CC4-5D6E-409C-BE32-E72D297353CC}">
                <c16:uniqueId val="{0000003A-6020-40AB-A476-5F9D4A090B5D}"/>
              </c:ext>
            </c:extLst>
          </c:dPt>
          <c:dPt>
            <c:idx val="10"/>
            <c:invertIfNegative val="0"/>
            <c:bubble3D val="0"/>
            <c:spPr>
              <a:solidFill>
                <a:srgbClr val="00859B"/>
              </a:solidFill>
              <a:ln>
                <a:noFill/>
              </a:ln>
              <a:effectLst/>
            </c:spPr>
            <c:extLst>
              <c:ext xmlns:c16="http://schemas.microsoft.com/office/drawing/2014/chart" uri="{C3380CC4-5D6E-409C-BE32-E72D297353CC}">
                <c16:uniqueId val="{0000003C-6020-40AB-A476-5F9D4A090B5D}"/>
              </c:ext>
            </c:extLst>
          </c:dPt>
          <c:dPt>
            <c:idx val="11"/>
            <c:invertIfNegative val="0"/>
            <c:bubble3D val="0"/>
            <c:spPr>
              <a:solidFill>
                <a:srgbClr val="425563"/>
              </a:solidFill>
              <a:ln>
                <a:noFill/>
              </a:ln>
              <a:effectLst/>
            </c:spPr>
            <c:extLst>
              <c:ext xmlns:c16="http://schemas.microsoft.com/office/drawing/2014/chart" uri="{C3380CC4-5D6E-409C-BE32-E72D297353CC}">
                <c16:uniqueId val="{0000003E-6020-40AB-A476-5F9D4A090B5D}"/>
              </c:ext>
            </c:extLst>
          </c:dPt>
          <c:cat>
            <c:strRef>
              <c:f>'3_N+3_grafiks_AI_2025'!$A$2:$A$13</c:f>
              <c:strCache>
                <c:ptCount val="12"/>
                <c:pt idx="0">
                  <c:v>FM
-8,2</c:v>
                </c:pt>
                <c:pt idx="1">
                  <c:v>IZM
-4,3</c:v>
                </c:pt>
                <c:pt idx="2">
                  <c:v>IeM
-3,2</c:v>
                </c:pt>
                <c:pt idx="3">
                  <c:v>TM
-0,1</c:v>
                </c:pt>
                <c:pt idx="4">
                  <c:v>KM
+1,9</c:v>
                </c:pt>
                <c:pt idx="5">
                  <c:v>LM
+1,9</c:v>
                </c:pt>
                <c:pt idx="6">
                  <c:v>VK
+2,0</c:v>
                </c:pt>
                <c:pt idx="7">
                  <c:v>KEM
+3,8</c:v>
                </c:pt>
                <c:pt idx="8">
                  <c:v>VARAM 
+4,1</c:v>
                </c:pt>
                <c:pt idx="9">
                  <c:v>VM
+10,2</c:v>
                </c:pt>
                <c:pt idx="10">
                  <c:v>EM
+33,4</c:v>
                </c:pt>
                <c:pt idx="11">
                  <c:v>SM
+52,9</c:v>
                </c:pt>
              </c:strCache>
            </c:strRef>
          </c:cat>
          <c:val>
            <c:numRef>
              <c:f>'3_N+3_grafiks_AI_2025'!$B$2:$B$13</c:f>
              <c:numCache>
                <c:formatCode>#\ ##0.0</c:formatCode>
                <c:ptCount val="12"/>
                <c:pt idx="0">
                  <c:v>72745.310296055104</c:v>
                </c:pt>
                <c:pt idx="1">
                  <c:v>89104179.210847586</c:v>
                </c:pt>
                <c:pt idx="2">
                  <c:v>3835960.1176454322</c:v>
                </c:pt>
                <c:pt idx="3">
                  <c:v>731230.03873039654</c:v>
                </c:pt>
                <c:pt idx="4">
                  <c:v>11841207.229053302</c:v>
                </c:pt>
                <c:pt idx="5">
                  <c:v>41187484.031933188</c:v>
                </c:pt>
                <c:pt idx="6">
                  <c:v>9812828.737195598</c:v>
                </c:pt>
                <c:pt idx="7">
                  <c:v>12325710.317633253</c:v>
                </c:pt>
                <c:pt idx="8">
                  <c:v>140350030.05310646</c:v>
                </c:pt>
                <c:pt idx="9">
                  <c:v>51478081.293225117</c:v>
                </c:pt>
                <c:pt idx="10">
                  <c:v>144740539.83249047</c:v>
                </c:pt>
                <c:pt idx="11">
                  <c:v>113959013.69784799</c:v>
                </c:pt>
              </c:numCache>
            </c:numRef>
          </c:val>
          <c:extLst>
            <c:ext xmlns:c16="http://schemas.microsoft.com/office/drawing/2014/chart" uri="{C3380CC4-5D6E-409C-BE32-E72D297353CC}">
              <c16:uniqueId val="{0000003F-6020-40AB-A476-5F9D4A090B5D}"/>
            </c:ext>
          </c:extLst>
        </c:ser>
        <c:ser>
          <c:idx val="3"/>
          <c:order val="3"/>
          <c:tx>
            <c:strRef>
              <c:f>'3_N+3_grafiks_AI_2025'!$E$1</c:f>
              <c:strCache>
                <c:ptCount val="1"/>
                <c:pt idx="0">
                  <c:v>PV 9 vilcienu sastāvu pārcelšana uz 2021-2027 ES fondu periodu</c:v>
                </c:pt>
              </c:strCache>
            </c:strRef>
          </c:tx>
          <c:spPr>
            <a:pattFill prst="dkUpDiag">
              <a:fgClr>
                <a:srgbClr val="425563"/>
              </a:fgClr>
              <a:bgClr>
                <a:schemeClr val="bg1"/>
              </a:bgClr>
            </a:pattFill>
            <a:ln>
              <a:noFill/>
            </a:ln>
            <a:effectLst/>
          </c:spPr>
          <c:invertIfNegative val="0"/>
          <c:dLbls>
            <c:dLbl>
              <c:idx val="11"/>
              <c:layout>
                <c:manualLayout>
                  <c:x val="2.4268379728765273E-2"/>
                  <c:y val="-2.068786668021966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0-6020-40AB-A476-5F9D4A090B5D}"/>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'3_N+3_grafiks_AI_2025'!$E$2:$E$13</c:f>
              <c:numCache>
                <c:formatCode>#\ ##0.0</c:formatCode>
                <c:ptCount val="12"/>
                <c:pt idx="11">
                  <c:v>54055350</c:v>
                </c:pt>
              </c:numCache>
            </c:numRef>
          </c:val>
          <c:extLst>
            <c:ext xmlns:c16="http://schemas.microsoft.com/office/drawing/2014/chart" uri="{C3380CC4-5D6E-409C-BE32-E72D297353CC}">
              <c16:uniqueId val="{00000041-6020-40AB-A476-5F9D4A090B5D}"/>
            </c:ext>
          </c:extLst>
        </c:ser>
        <c:dLbls>
          <c:showLegendKey val="0"/>
          <c:showVal val="0"/>
          <c:showCatName val="0"/>
          <c:showSerName val="0"/>
          <c:showPercent val="0"/>
          <c:showBubbleSize val="0"/>
        </c:dLbls>
        <c:gapWidth val="289"/>
        <c:overlap val="100"/>
        <c:axId val="728972744"/>
        <c:axId val="728975040"/>
      </c:barChart>
      <c:catAx>
        <c:axId val="12196099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424848912"/>
        <c:crosses val="autoZero"/>
        <c:auto val="1"/>
        <c:lblAlgn val="ctr"/>
        <c:lblOffset val="100"/>
        <c:noMultiLvlLbl val="0"/>
      </c:catAx>
      <c:valAx>
        <c:axId val="424848912"/>
        <c:scaling>
          <c:orientation val="minMax"/>
        </c:scaling>
        <c:delete val="0"/>
        <c:axPos val="l"/>
        <c:numFmt formatCode="#\ ##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219609904"/>
        <c:crosses val="autoZero"/>
        <c:crossBetween val="between"/>
        <c:dispUnits>
          <c:builtInUnit val="millions"/>
          <c:dispUnitsLbl>
            <c:tx>
              <c:rich>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r>
                    <a:rPr lang="en-US"/>
                    <a:t>Milj. EUR</a:t>
                  </a:r>
                </a:p>
              </c:rich>
            </c:tx>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dispUnitsLbl>
        </c:dispUnits>
      </c:valAx>
      <c:valAx>
        <c:axId val="728975040"/>
        <c:scaling>
          <c:orientation val="minMax"/>
          <c:max val="180000000"/>
        </c:scaling>
        <c:delete val="0"/>
        <c:axPos val="r"/>
        <c:numFmt formatCode="#\ ##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728972744"/>
        <c:crosses val="max"/>
        <c:crossBetween val="between"/>
        <c:dispUnits>
          <c:builtInUnit val="millions"/>
        </c:dispUnits>
      </c:valAx>
      <c:catAx>
        <c:axId val="728972744"/>
        <c:scaling>
          <c:orientation val="minMax"/>
        </c:scaling>
        <c:delete val="1"/>
        <c:axPos val="b"/>
        <c:numFmt formatCode="General" sourceLinked="1"/>
        <c:majorTickMark val="out"/>
        <c:minorTickMark val="none"/>
        <c:tickLblPos val="nextTo"/>
        <c:crossAx val="728975040"/>
        <c:crosses val="autoZero"/>
        <c:auto val="1"/>
        <c:lblAlgn val="ctr"/>
        <c:lblOffset val="100"/>
        <c:noMultiLvlLbl val="0"/>
      </c:cat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Verdana" panose="020B0604030504040204" pitchFamily="34" charset="0"/>
          <a:ea typeface="Verdana" panose="020B0604030504040204" pitchFamily="34" charset="0"/>
        </a:defRPr>
      </a:pPr>
      <a:endParaRPr lang="lv-LV"/>
    </a:p>
  </c:txPr>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r>
              <a:rPr lang="en-GB"/>
              <a:t>2025. gada N+3 mērķu izpilde, ņemot vērā CFLA/AI 1</a:t>
            </a:r>
            <a:r>
              <a:rPr lang="lv-LV"/>
              <a:t>6</a:t>
            </a:r>
            <a:r>
              <a:rPr lang="en-GB"/>
              <a:t>.01.2024. maksājumu plūsmas prognozi, t.sk. posmoto projektu ietekmi</a:t>
            </a:r>
            <a:endParaRPr lang="lv-LV"/>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endParaRPr lang="lv-LV"/>
        </a:p>
      </c:txPr>
    </c:title>
    <c:autoTitleDeleted val="0"/>
    <c:plotArea>
      <c:layout/>
      <c:barChart>
        <c:barDir val="col"/>
        <c:grouping val="clustered"/>
        <c:varyColors val="0"/>
        <c:ser>
          <c:idx val="1"/>
          <c:order val="0"/>
          <c:tx>
            <c:strRef>
              <c:f>'3_N+3_grafiks_AI_2025'!$D$1</c:f>
              <c:strCache>
                <c:ptCount val="1"/>
                <c:pt idx="0">
                  <c:v>Gaišās kolonnas: N+3 mērķis 2025. gadā (600 milj. EUR)</c:v>
                </c:pt>
              </c:strCache>
            </c:strRef>
          </c:tx>
          <c:spPr>
            <a:solidFill>
              <a:schemeClr val="accent2"/>
            </a:solidFill>
            <a:ln>
              <a:noFill/>
            </a:ln>
            <a:effectLst/>
          </c:spPr>
          <c:invertIfNegative val="0"/>
          <c:dPt>
            <c:idx val="0"/>
            <c:invertIfNegative val="0"/>
            <c:bubble3D val="0"/>
            <c:spPr>
              <a:solidFill>
                <a:srgbClr val="ACC5FE"/>
              </a:solidFill>
              <a:ln>
                <a:noFill/>
              </a:ln>
              <a:effectLst/>
            </c:spPr>
            <c:extLst>
              <c:ext xmlns:c16="http://schemas.microsoft.com/office/drawing/2014/chart" uri="{C3380CC4-5D6E-409C-BE32-E72D297353CC}">
                <c16:uniqueId val="{00000001-AFF2-432A-A1A0-DEEB0CFA1530}"/>
              </c:ext>
            </c:extLst>
          </c:dPt>
          <c:dPt>
            <c:idx val="1"/>
            <c:invertIfNegative val="0"/>
            <c:bubble3D val="0"/>
            <c:spPr>
              <a:solidFill>
                <a:srgbClr val="D6CAE4"/>
              </a:solidFill>
              <a:ln>
                <a:noFill/>
              </a:ln>
              <a:effectLst/>
            </c:spPr>
            <c:extLst>
              <c:ext xmlns:c16="http://schemas.microsoft.com/office/drawing/2014/chart" uri="{C3380CC4-5D6E-409C-BE32-E72D297353CC}">
                <c16:uniqueId val="{00000003-AFF2-432A-A1A0-DEEB0CFA1530}"/>
              </c:ext>
            </c:extLst>
          </c:dPt>
          <c:dPt>
            <c:idx val="2"/>
            <c:invertIfNegative val="0"/>
            <c:bubble3D val="0"/>
            <c:spPr>
              <a:solidFill>
                <a:srgbClr val="B2BEDC"/>
              </a:solidFill>
              <a:ln>
                <a:noFill/>
              </a:ln>
              <a:effectLst/>
            </c:spPr>
            <c:extLst>
              <c:ext xmlns:c16="http://schemas.microsoft.com/office/drawing/2014/chart" uri="{C3380CC4-5D6E-409C-BE32-E72D297353CC}">
                <c16:uniqueId val="{00000005-AFF2-432A-A1A0-DEEB0CFA1530}"/>
              </c:ext>
            </c:extLst>
          </c:dPt>
          <c:dPt>
            <c:idx val="3"/>
            <c:invertIfNegative val="0"/>
            <c:bubble3D val="0"/>
            <c:spPr>
              <a:solidFill>
                <a:srgbClr val="F7A3D7"/>
              </a:solidFill>
              <a:ln>
                <a:noFill/>
              </a:ln>
              <a:effectLst/>
            </c:spPr>
            <c:extLst>
              <c:ext xmlns:c16="http://schemas.microsoft.com/office/drawing/2014/chart" uri="{C3380CC4-5D6E-409C-BE32-E72D297353CC}">
                <c16:uniqueId val="{00000007-AFF2-432A-A1A0-DEEB0CFA1530}"/>
              </c:ext>
            </c:extLst>
          </c:dPt>
          <c:dPt>
            <c:idx val="4"/>
            <c:invertIfNegative val="0"/>
            <c:bubble3D val="0"/>
            <c:spPr>
              <a:solidFill>
                <a:srgbClr val="FFAFBE"/>
              </a:solidFill>
              <a:ln>
                <a:noFill/>
              </a:ln>
              <a:effectLst/>
            </c:spPr>
            <c:extLst>
              <c:ext xmlns:c16="http://schemas.microsoft.com/office/drawing/2014/chart" uri="{C3380CC4-5D6E-409C-BE32-E72D297353CC}">
                <c16:uniqueId val="{00000009-AFF2-432A-A1A0-DEEB0CFA1530}"/>
              </c:ext>
            </c:extLst>
          </c:dPt>
          <c:dPt>
            <c:idx val="5"/>
            <c:invertIfNegative val="0"/>
            <c:bubble3D val="0"/>
            <c:spPr>
              <a:solidFill>
                <a:srgbClr val="B3D993"/>
              </a:solidFill>
              <a:ln>
                <a:noFill/>
              </a:ln>
              <a:effectLst/>
            </c:spPr>
            <c:extLst>
              <c:ext xmlns:c16="http://schemas.microsoft.com/office/drawing/2014/chart" uri="{C3380CC4-5D6E-409C-BE32-E72D297353CC}">
                <c16:uniqueId val="{0000000B-AFF2-432A-A1A0-DEEB0CFA1530}"/>
              </c:ext>
            </c:extLst>
          </c:dPt>
          <c:dPt>
            <c:idx val="6"/>
            <c:invertIfNegative val="0"/>
            <c:bubble3D val="0"/>
            <c:spPr>
              <a:solidFill>
                <a:srgbClr val="EDADB6"/>
              </a:solidFill>
              <a:ln>
                <a:noFill/>
              </a:ln>
              <a:effectLst/>
            </c:spPr>
            <c:extLst>
              <c:ext xmlns:c16="http://schemas.microsoft.com/office/drawing/2014/chart" uri="{C3380CC4-5D6E-409C-BE32-E72D297353CC}">
                <c16:uniqueId val="{0000000D-AFF2-432A-A1A0-DEEB0CFA1530}"/>
              </c:ext>
            </c:extLst>
          </c:dPt>
          <c:dPt>
            <c:idx val="7"/>
            <c:invertIfNegative val="0"/>
            <c:bubble3D val="0"/>
            <c:spPr>
              <a:solidFill>
                <a:srgbClr val="BCEEED"/>
              </a:solidFill>
              <a:ln>
                <a:noFill/>
              </a:ln>
              <a:effectLst/>
            </c:spPr>
            <c:extLst>
              <c:ext xmlns:c16="http://schemas.microsoft.com/office/drawing/2014/chart" uri="{C3380CC4-5D6E-409C-BE32-E72D297353CC}">
                <c16:uniqueId val="{0000000F-AFF2-432A-A1A0-DEEB0CFA1530}"/>
              </c:ext>
            </c:extLst>
          </c:dPt>
          <c:dPt>
            <c:idx val="8"/>
            <c:invertIfNegative val="0"/>
            <c:bubble3D val="0"/>
            <c:spPr>
              <a:solidFill>
                <a:srgbClr val="B3D3A9"/>
              </a:solidFill>
              <a:ln>
                <a:noFill/>
              </a:ln>
              <a:effectLst/>
            </c:spPr>
            <c:extLst>
              <c:ext xmlns:c16="http://schemas.microsoft.com/office/drawing/2014/chart" uri="{C3380CC4-5D6E-409C-BE32-E72D297353CC}">
                <c16:uniqueId val="{00000011-AFF2-432A-A1A0-DEEB0CFA1530}"/>
              </c:ext>
            </c:extLst>
          </c:dPt>
          <c:dPt>
            <c:idx val="9"/>
            <c:invertIfNegative val="0"/>
            <c:bubble3D val="0"/>
            <c:spPr>
              <a:solidFill>
                <a:srgbClr val="FFC58B"/>
              </a:solidFill>
              <a:ln>
                <a:noFill/>
              </a:ln>
              <a:effectLst/>
            </c:spPr>
            <c:extLst>
              <c:ext xmlns:c16="http://schemas.microsoft.com/office/drawing/2014/chart" uri="{C3380CC4-5D6E-409C-BE32-E72D297353CC}">
                <c16:uniqueId val="{00000013-AFF2-432A-A1A0-DEEB0CFA1530}"/>
              </c:ext>
            </c:extLst>
          </c:dPt>
          <c:dPt>
            <c:idx val="10"/>
            <c:invertIfNegative val="0"/>
            <c:bubble3D val="0"/>
            <c:spPr>
              <a:solidFill>
                <a:srgbClr val="A3F2FF"/>
              </a:solidFill>
              <a:ln>
                <a:noFill/>
              </a:ln>
              <a:effectLst/>
            </c:spPr>
            <c:extLst>
              <c:ext xmlns:c16="http://schemas.microsoft.com/office/drawing/2014/chart" uri="{C3380CC4-5D6E-409C-BE32-E72D297353CC}">
                <c16:uniqueId val="{00000015-AFF2-432A-A1A0-DEEB0CFA1530}"/>
              </c:ext>
            </c:extLst>
          </c:dPt>
          <c:dPt>
            <c:idx val="11"/>
            <c:invertIfNegative val="0"/>
            <c:bubble3D val="0"/>
            <c:spPr>
              <a:solidFill>
                <a:srgbClr val="BECBD4"/>
              </a:solidFill>
              <a:ln>
                <a:noFill/>
              </a:ln>
              <a:effectLst/>
            </c:spPr>
            <c:extLst>
              <c:ext xmlns:c16="http://schemas.microsoft.com/office/drawing/2014/chart" uri="{C3380CC4-5D6E-409C-BE32-E72D297353CC}">
                <c16:uniqueId val="{00000017-AFF2-432A-A1A0-DEEB0CFA1530}"/>
              </c:ext>
            </c:extLst>
          </c:dPt>
          <c:dPt>
            <c:idx val="12"/>
            <c:invertIfNegative val="0"/>
            <c:bubble3D val="0"/>
            <c:extLst>
              <c:ext xmlns:c16="http://schemas.microsoft.com/office/drawing/2014/chart" uri="{C3380CC4-5D6E-409C-BE32-E72D297353CC}">
                <c16:uniqueId val="{00000018-AFF2-432A-A1A0-DEEB0CFA1530}"/>
              </c:ext>
            </c:extLst>
          </c:dPt>
          <c:dLbls>
            <c:dLbl>
              <c:idx val="0"/>
              <c:layout>
                <c:manualLayout>
                  <c:x val="-1.1420413990007138E-2"/>
                  <c:y val="6.2063600040658988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FF2-432A-A1A0-DEEB0CFA1530}"/>
                </c:ext>
              </c:extLst>
            </c:dLbl>
            <c:dLbl>
              <c:idx val="1"/>
              <c:layout>
                <c:manualLayout>
                  <c:x val="-4.4254104211277671E-2"/>
                  <c:y val="-4.1375733360439326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FF2-432A-A1A0-DEEB0CFA1530}"/>
                </c:ext>
              </c:extLst>
            </c:dLbl>
            <c:dLbl>
              <c:idx val="2"/>
              <c:layout>
                <c:manualLayout>
                  <c:x val="-4.282655246252676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FF2-432A-A1A0-DEEB0CFA1530}"/>
                </c:ext>
              </c:extLst>
            </c:dLbl>
            <c:dLbl>
              <c:idx val="4"/>
              <c:layout>
                <c:manualLayout>
                  <c:x val="-9.9928622412562979E-3"/>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AFF2-432A-A1A0-DEEB0CFA1530}"/>
                </c:ext>
              </c:extLst>
            </c:dLbl>
            <c:dLbl>
              <c:idx val="5"/>
              <c:layout>
                <c:manualLayout>
                  <c:x val="-2.1413276231263489E-2"/>
                  <c:y val="-7.5854634881590345E-17"/>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B-AFF2-432A-A1A0-DEEB0CFA1530}"/>
                </c:ext>
              </c:extLst>
            </c:dLbl>
            <c:dLbl>
              <c:idx val="6"/>
              <c:layout>
                <c:manualLayout>
                  <c:x val="-2.4268379728765273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D-AFF2-432A-A1A0-DEEB0CFA1530}"/>
                </c:ext>
              </c:extLst>
            </c:dLbl>
            <c:dLbl>
              <c:idx val="7"/>
              <c:layout>
                <c:manualLayout>
                  <c:x val="-1.8558172733761598E-2"/>
                  <c:y val="2.068786668021966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F-AFF2-432A-A1A0-DEEB0CFA1530}"/>
                </c:ext>
              </c:extLst>
            </c:dLbl>
            <c:dLbl>
              <c:idx val="8"/>
              <c:layout>
                <c:manualLayout>
                  <c:x val="-3.4261241970021415E-2"/>
                  <c:y val="2.068786668021966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1-AFF2-432A-A1A0-DEEB0CFA1530}"/>
                </c:ext>
              </c:extLst>
            </c:dLbl>
            <c:dLbl>
              <c:idx val="9"/>
              <c:layout>
                <c:manualLayout>
                  <c:x val="-2.284082798001438E-2"/>
                  <c:y val="8.2751466720878651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3-AFF2-432A-A1A0-DEEB0CFA1530}"/>
                </c:ext>
              </c:extLst>
            </c:dLbl>
            <c:dLbl>
              <c:idx val="10"/>
              <c:layout>
                <c:manualLayout>
                  <c:x val="-2.569593147751606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5-AFF2-432A-A1A0-DEEB0CFA1530}"/>
                </c:ext>
              </c:extLst>
            </c:dLbl>
            <c:dLbl>
              <c:idx val="11"/>
              <c:layout>
                <c:manualLayout>
                  <c:x val="-2.284082798001438E-2"/>
                  <c:y val="0"/>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17-AFF2-432A-A1A0-DEEB0CFA1530}"/>
                </c:ext>
              </c:extLst>
            </c:dLbl>
            <c:spPr>
              <a:noFill/>
              <a:ln>
                <a:noFill/>
              </a:ln>
              <a:effectLst/>
            </c:spPr>
            <c:txPr>
              <a:bodyPr rot="0" spcFirstLastPara="1" vertOverflow="ellipsis" vert="horz" wrap="square" lIns="38100" tIns="19050" rIns="38100" bIns="19050" anchor="ctr" anchorCtr="1">
                <a:spAutoFit/>
              </a:bodyPr>
              <a:lstStyle/>
              <a:p>
                <a:pPr>
                  <a:defRPr sz="1100" b="0" i="1"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errBars>
            <c:errBarType val="plus"/>
            <c:errValType val="cust"/>
            <c:noEndCap val="0"/>
            <c:plus>
              <c:numRef>
                <c:f>'3_N+3_grafiks_AI_2025'!$G$2:$G$13</c:f>
                <c:numCache>
                  <c:formatCode>General</c:formatCode>
                  <c:ptCount val="12"/>
                  <c:pt idx="4">
                    <c:v>1861935.3324286584</c:v>
                  </c:pt>
                  <c:pt idx="5">
                    <c:v>1920837.9893198013</c:v>
                  </c:pt>
                  <c:pt idx="6">
                    <c:v>2036976.8365684869</c:v>
                  </c:pt>
                  <c:pt idx="7">
                    <c:v>3848640.1747256499</c:v>
                  </c:pt>
                  <c:pt idx="8">
                    <c:v>4097673.0738653839</c:v>
                  </c:pt>
                  <c:pt idx="9">
                    <c:v>10179320.341273971</c:v>
                  </c:pt>
                  <c:pt idx="10">
                    <c:v>33372836.266252488</c:v>
                  </c:pt>
                  <c:pt idx="11">
                    <c:v>52906506.425724179</c:v>
                  </c:pt>
                </c:numCache>
              </c:numRef>
            </c:plus>
            <c:minus>
              <c:numRef>
                <c:f>'3_N+3_grafiks_AI_2025'!$F$2:$F$13</c:f>
                <c:numCache>
                  <c:formatCode>General</c:formatCode>
                  <c:ptCount val="12"/>
                  <c:pt idx="0">
                    <c:v>-4871038.0657697469</c:v>
                  </c:pt>
                  <c:pt idx="1">
                    <c:v>-4374367.8437903225</c:v>
                  </c:pt>
                  <c:pt idx="2">
                    <c:v>-3180483.2511278857</c:v>
                  </c:pt>
                  <c:pt idx="3">
                    <c:v>-137916.55041260342</c:v>
                  </c:pt>
                </c:numCache>
              </c:numRef>
            </c:minus>
            <c:spPr>
              <a:noFill/>
              <a:ln w="9525" cap="flat" cmpd="sng" algn="ctr">
                <a:solidFill>
                  <a:srgbClr val="00B050"/>
                </a:solidFill>
                <a:round/>
              </a:ln>
              <a:effectLst/>
            </c:spPr>
          </c:errBars>
          <c:cat>
            <c:strRef>
              <c:f>'3_N+3_grafiks_AI_2025'!$A$2:$A$13</c:f>
              <c:strCache>
                <c:ptCount val="12"/>
                <c:pt idx="0">
                  <c:v>FM
-8,2</c:v>
                </c:pt>
                <c:pt idx="1">
                  <c:v>IZM
-4,3</c:v>
                </c:pt>
                <c:pt idx="2">
                  <c:v>IeM
-3,2</c:v>
                </c:pt>
                <c:pt idx="3">
                  <c:v>TM
-0,1</c:v>
                </c:pt>
                <c:pt idx="4">
                  <c:v>KM
+1,9</c:v>
                </c:pt>
                <c:pt idx="5">
                  <c:v>LM
+1,9</c:v>
                </c:pt>
                <c:pt idx="6">
                  <c:v>VK
+2,0</c:v>
                </c:pt>
                <c:pt idx="7">
                  <c:v>KEM
+3,8</c:v>
                </c:pt>
                <c:pt idx="8">
                  <c:v>VARAM 
+4,1</c:v>
                </c:pt>
                <c:pt idx="9">
                  <c:v>VM
+10,2</c:v>
                </c:pt>
                <c:pt idx="10">
                  <c:v>EM
+33,4</c:v>
                </c:pt>
                <c:pt idx="11">
                  <c:v>SM
+52,9</c:v>
                </c:pt>
              </c:strCache>
            </c:strRef>
          </c:cat>
          <c:val>
            <c:numRef>
              <c:f>'3_N+3_grafiks_AI_2025'!$D$2:$D$13</c:f>
              <c:numCache>
                <c:formatCode>#\ ##0.0</c:formatCode>
                <c:ptCount val="12"/>
                <c:pt idx="0">
                  <c:v>8300000</c:v>
                </c:pt>
                <c:pt idx="1">
                  <c:v>93478547.054637909</c:v>
                </c:pt>
                <c:pt idx="2">
                  <c:v>7016443.3687733179</c:v>
                </c:pt>
                <c:pt idx="3">
                  <c:v>869146.58914299996</c:v>
                </c:pt>
                <c:pt idx="4">
                  <c:v>9979271.8966246434</c:v>
                </c:pt>
                <c:pt idx="5">
                  <c:v>39266646.042613387</c:v>
                </c:pt>
                <c:pt idx="6">
                  <c:v>7775851.9006271111</c:v>
                </c:pt>
                <c:pt idx="7">
                  <c:v>8477070.1429076027</c:v>
                </c:pt>
                <c:pt idx="8">
                  <c:v>136252356.97924107</c:v>
                </c:pt>
                <c:pt idx="9">
                  <c:v>41298760.951951146</c:v>
                </c:pt>
                <c:pt idx="10">
                  <c:v>111367703.56623799</c:v>
                </c:pt>
                <c:pt idx="11">
                  <c:v>115107857.27212381</c:v>
                </c:pt>
              </c:numCache>
            </c:numRef>
          </c:val>
          <c:extLst>
            <c:ext xmlns:c16="http://schemas.microsoft.com/office/drawing/2014/chart" uri="{C3380CC4-5D6E-409C-BE32-E72D297353CC}">
              <c16:uniqueId val="{00000019-AFF2-432A-A1A0-DEEB0CFA1530}"/>
            </c:ext>
          </c:extLst>
        </c:ser>
        <c:ser>
          <c:idx val="2"/>
          <c:order val="2"/>
          <c:tx>
            <c:strRef>
              <c:f>'3_N+3_grafiks_AI_2025'!$C$1</c:f>
              <c:strCache>
                <c:ptCount val="1"/>
                <c:pt idx="0">
                  <c:v>Tehniska kolonna</c:v>
                </c:pt>
              </c:strCache>
            </c:strRef>
          </c:tx>
          <c:spPr>
            <a:noFill/>
            <a:ln>
              <a:noFill/>
            </a:ln>
            <a:effectLst/>
          </c:spPr>
          <c:invertIfNegative val="0"/>
          <c:dLbls>
            <c:dLbl>
              <c:idx val="0"/>
              <c:layout>
                <c:manualLayout>
                  <c:x val="9.9928622412562198E-3"/>
                  <c:y val="-2.2756653348241628E-2"/>
                </c:manualLayout>
              </c:layout>
              <c:tx>
                <c:rich>
                  <a:bodyPr/>
                  <a:lstStyle/>
                  <a:p>
                    <a:fld id="{7FA015EF-331D-4AAE-9F9B-96DE3503002D}"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A-AFF2-432A-A1A0-DEEB0CFA1530}"/>
                </c:ext>
              </c:extLst>
            </c:dLbl>
            <c:dLbl>
              <c:idx val="1"/>
              <c:layout>
                <c:manualLayout>
                  <c:x val="8.5653104925053278E-3"/>
                  <c:y val="-1.4481506676153765E-2"/>
                </c:manualLayout>
              </c:layout>
              <c:tx>
                <c:rich>
                  <a:bodyPr/>
                  <a:lstStyle/>
                  <a:p>
                    <a:fld id="{29ED11DB-638D-4535-B601-AFC56A90DF48}"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B-AFF2-432A-A1A0-DEEB0CFA1530}"/>
                </c:ext>
              </c:extLst>
            </c:dLbl>
            <c:dLbl>
              <c:idx val="2"/>
              <c:layout>
                <c:manualLayout>
                  <c:x val="2.855103497501732E-3"/>
                  <c:y val="-4.1375733360440843E-3"/>
                </c:manualLayout>
              </c:layout>
              <c:tx>
                <c:rich>
                  <a:bodyPr/>
                  <a:lstStyle/>
                  <a:p>
                    <a:fld id="{0C8330D1-C8F3-49AA-B92A-46FBE00B69E2}"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C-AFF2-432A-A1A0-DEEB0CFA1530}"/>
                </c:ext>
              </c:extLst>
            </c:dLbl>
            <c:dLbl>
              <c:idx val="3"/>
              <c:layout>
                <c:manualLayout>
                  <c:x val="7.1377587437544609E-3"/>
                  <c:y val="8.2751466720877142E-3"/>
                </c:manualLayout>
              </c:layout>
              <c:tx>
                <c:rich>
                  <a:bodyPr/>
                  <a:lstStyle/>
                  <a:p>
                    <a:fld id="{B76DFA01-BCFF-4973-BFED-9EF5EC5D46EE}" type="CELLRANGE">
                      <a:rPr lang="en-US"/>
                      <a:pPr/>
                      <a:t>[CELLRANGE]</a:t>
                    </a:fld>
                    <a:endParaRPr lang="lv-LV"/>
                  </a:p>
                </c:rich>
              </c:tx>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D-AFF2-432A-A1A0-DEEB0CFA1530}"/>
                </c:ext>
              </c:extLst>
            </c:dLbl>
            <c:dLbl>
              <c:idx val="4"/>
              <c:layout>
                <c:manualLayout>
                  <c:x val="7.1377587437544609E-3"/>
                  <c:y val="2.0687866680219663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17BDB5E6-40A0-4B41-8670-4B7B6D74B6CC}"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E-AFF2-432A-A1A0-DEEB0CFA1530}"/>
                </c:ext>
              </c:extLst>
            </c:dLbl>
            <c:dLbl>
              <c:idx val="5"/>
              <c:layout>
                <c:manualLayout>
                  <c:x val="1.4275517487507875E-3"/>
                  <c:y val="2.0687866680220422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3AA3A438-AD5A-45DD-80F6-FAEF4B80200F}"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1F-AFF2-432A-A1A0-DEEB0CFA1530}"/>
                </c:ext>
              </c:extLst>
            </c:dLbl>
            <c:dLbl>
              <c:idx val="6"/>
              <c:layout>
                <c:manualLayout>
                  <c:x val="-8.5653104925053538E-3"/>
                  <c:y val="-6.2063600040658988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65ADCB18-AE96-4799-A487-B9F4013BCAC8}"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0-AFF2-432A-A1A0-DEEB0CFA1530}"/>
                </c:ext>
              </c:extLst>
            </c:dLbl>
            <c:dLbl>
              <c:idx val="7"/>
              <c:layout>
                <c:manualLayout>
                  <c:x val="-9.9928622412563499E-3"/>
                  <c:y val="0"/>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3F4DA17F-6E47-47DF-9424-2CA7A95FF011}"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1-AFF2-432A-A1A0-DEEB0CFA1530}"/>
                </c:ext>
              </c:extLst>
            </c:dLbl>
            <c:dLbl>
              <c:idx val="8"/>
              <c:layout>
                <c:manualLayout>
                  <c:x val="-1.4275517487508922E-3"/>
                  <c:y val="-4.1375733360439326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25D60380-EBAB-455E-BAE0-08E9203D6188}"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2-AFF2-432A-A1A0-DEEB0CFA1530}"/>
                </c:ext>
              </c:extLst>
            </c:dLbl>
            <c:dLbl>
              <c:idx val="9"/>
              <c:layout>
                <c:manualLayout>
                  <c:x val="-2.1413276231263382E-2"/>
                  <c:y val="-2.0687866680220422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DB4486AD-0E41-49F1-BA38-B78FF3D77AB2}"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3-AFF2-432A-A1A0-DEEB0CFA1530}"/>
                </c:ext>
              </c:extLst>
            </c:dLbl>
            <c:dLbl>
              <c:idx val="10"/>
              <c:layout>
                <c:manualLayout>
                  <c:x val="-2.1413276231263382E-2"/>
                  <c:y val="4.1375733360438944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FCEDB223-C42C-40C6-9A78-24C95A4C54CA}"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4-AFF2-432A-A1A0-DEEB0CFA1530}"/>
                </c:ext>
              </c:extLst>
            </c:dLbl>
            <c:dLbl>
              <c:idx val="11"/>
              <c:layout>
                <c:manualLayout>
                  <c:x val="0"/>
                  <c:y val="4.1375733360439135E-3"/>
                </c:manualLayout>
              </c:layout>
              <c:tx>
                <c:rich>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fld id="{35CCE7AD-F333-411A-B713-F7D960FD408E}" type="CELLRANGE">
                      <a:rPr lang="en-US"/>
                      <a:pPr>
                        <a:defRPr sz="1100">
                          <a:solidFill>
                            <a:srgbClr val="00B050"/>
                          </a:solidFill>
                        </a:defRPr>
                      </a:pPr>
                      <a:t>[CELLRANGE]</a:t>
                    </a:fld>
                    <a:endParaRPr lang="lv-LV"/>
                  </a:p>
                </c:rich>
              </c:tx>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00B05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extLst>
                <c:ext xmlns:c15="http://schemas.microsoft.com/office/drawing/2012/chart" uri="{CE6537A1-D6FC-4f65-9D91-7224C49458BB}">
                  <c15:dlblFieldTable/>
                  <c15:showDataLabelsRange val="1"/>
                </c:ext>
                <c:ext xmlns:c16="http://schemas.microsoft.com/office/drawing/2014/chart" uri="{C3380CC4-5D6E-409C-BE32-E72D297353CC}">
                  <c16:uniqueId val="{00000025-AFF2-432A-A1A0-DEEB0CFA1530}"/>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FF0000"/>
                    </a:solidFill>
                    <a:latin typeface="Verdana" panose="020B0604030504040204" pitchFamily="34" charset="0"/>
                    <a:ea typeface="Verdana" panose="020B0604030504040204" pitchFamily="34" charset="0"/>
                    <a:cs typeface="+mn-cs"/>
                  </a:defRPr>
                </a:pPr>
                <a:endParaRPr lang="lv-LV"/>
              </a:p>
            </c:txPr>
            <c:showLegendKey val="0"/>
            <c:showVal val="0"/>
            <c:showCatName val="0"/>
            <c:showSerName val="0"/>
            <c:showPercent val="0"/>
            <c:showBubbleSize val="0"/>
            <c:showLeaderLines val="0"/>
            <c:extLst>
              <c:ext xmlns:c15="http://schemas.microsoft.com/office/drawing/2012/chart" uri="{CE6537A1-D6FC-4f65-9D91-7224C49458BB}">
                <c15:showDataLabelsRange val="1"/>
                <c15:showLeaderLines val="0"/>
              </c:ext>
            </c:extLst>
          </c:dLbls>
          <c:errBars>
            <c:errBarType val="minus"/>
            <c:errValType val="cust"/>
            <c:noEndCap val="0"/>
            <c:plus>
              <c:numRef>
                <c:f>'3_N+3_grafiks_AI_2025'!$G$2:$G$13</c:f>
                <c:numCache>
                  <c:formatCode>General</c:formatCode>
                  <c:ptCount val="12"/>
                  <c:pt idx="4">
                    <c:v>1861935.3324286584</c:v>
                  </c:pt>
                  <c:pt idx="5">
                    <c:v>1920837.9893198013</c:v>
                  </c:pt>
                  <c:pt idx="6">
                    <c:v>2036976.8365684869</c:v>
                  </c:pt>
                  <c:pt idx="7">
                    <c:v>3848640.1747256499</c:v>
                  </c:pt>
                  <c:pt idx="8">
                    <c:v>4097673.0738653839</c:v>
                  </c:pt>
                  <c:pt idx="9">
                    <c:v>10179320.341273971</c:v>
                  </c:pt>
                  <c:pt idx="10">
                    <c:v>33372836.266252488</c:v>
                  </c:pt>
                  <c:pt idx="11">
                    <c:v>52906506.425724179</c:v>
                  </c:pt>
                </c:numCache>
              </c:numRef>
            </c:plus>
            <c:minus>
              <c:numRef>
                <c:f>'3_N+3_grafiks_AI_2025'!$F$2:$F$13</c:f>
                <c:numCache>
                  <c:formatCode>General</c:formatCode>
                  <c:ptCount val="12"/>
                  <c:pt idx="0">
                    <c:v>-4871038.0657697469</c:v>
                  </c:pt>
                  <c:pt idx="1">
                    <c:v>-4374367.8437903225</c:v>
                  </c:pt>
                  <c:pt idx="2">
                    <c:v>-3180483.2511278857</c:v>
                  </c:pt>
                  <c:pt idx="3">
                    <c:v>-137916.55041260342</c:v>
                  </c:pt>
                </c:numCache>
              </c:numRef>
            </c:minus>
            <c:spPr>
              <a:noFill/>
              <a:ln w="9525" cap="flat" cmpd="sng" algn="ctr">
                <a:solidFill>
                  <a:srgbClr val="FF0000"/>
                </a:solidFill>
                <a:round/>
              </a:ln>
              <a:effectLst/>
            </c:spPr>
          </c:errBars>
          <c:val>
            <c:numRef>
              <c:f>'3_N+3_grafiks_AI_2025'!$C$2:$C$13</c:f>
              <c:numCache>
                <c:formatCode>#\ ##0.0</c:formatCode>
                <c:ptCount val="12"/>
                <c:pt idx="0">
                  <c:v>72745.310296055104</c:v>
                </c:pt>
                <c:pt idx="1">
                  <c:v>89104179.210847586</c:v>
                </c:pt>
                <c:pt idx="2">
                  <c:v>3835960.1176454322</c:v>
                </c:pt>
                <c:pt idx="3">
                  <c:v>731230.03873039654</c:v>
                </c:pt>
                <c:pt idx="4">
                  <c:v>11841207.229053302</c:v>
                </c:pt>
                <c:pt idx="5">
                  <c:v>41187484.031933188</c:v>
                </c:pt>
                <c:pt idx="6">
                  <c:v>9812828.737195598</c:v>
                </c:pt>
                <c:pt idx="7">
                  <c:v>12325710.317633253</c:v>
                </c:pt>
                <c:pt idx="8">
                  <c:v>140350030.05310646</c:v>
                </c:pt>
                <c:pt idx="9">
                  <c:v>51478081.293225117</c:v>
                </c:pt>
                <c:pt idx="10">
                  <c:v>144740539.83249047</c:v>
                </c:pt>
                <c:pt idx="11">
                  <c:v>168014363.69784799</c:v>
                </c:pt>
              </c:numCache>
            </c:numRef>
          </c:val>
          <c:extLst>
            <c:ext xmlns:c15="http://schemas.microsoft.com/office/drawing/2012/chart" uri="{02D57815-91ED-43cb-92C2-25804820EDAC}">
              <c15:datalabelsRange>
                <c15:f>'3_N+3_grafiks_AI_2025'!$I$2:$I$13</c15:f>
                <c15:dlblRangeCache>
                  <c:ptCount val="12"/>
                  <c:pt idx="0">
                    <c:v>-8,2</c:v>
                  </c:pt>
                  <c:pt idx="1">
                    <c:v>-4,3</c:v>
                  </c:pt>
                  <c:pt idx="2">
                    <c:v>-3,2</c:v>
                  </c:pt>
                  <c:pt idx="3">
                    <c:v>-0,1</c:v>
                  </c:pt>
                  <c:pt idx="4">
                    <c:v>+1,9</c:v>
                  </c:pt>
                  <c:pt idx="5">
                    <c:v>+1,9</c:v>
                  </c:pt>
                  <c:pt idx="6">
                    <c:v>+2,0</c:v>
                  </c:pt>
                  <c:pt idx="7">
                    <c:v>+3,8</c:v>
                  </c:pt>
                  <c:pt idx="8">
                    <c:v>+4,1</c:v>
                  </c:pt>
                  <c:pt idx="9">
                    <c:v>+10,2</c:v>
                  </c:pt>
                  <c:pt idx="10">
                    <c:v>+33,4</c:v>
                  </c:pt>
                  <c:pt idx="11">
                    <c:v>+52,9</c:v>
                  </c:pt>
                </c15:dlblRangeCache>
              </c15:datalabelsRange>
            </c:ext>
            <c:ext xmlns:c16="http://schemas.microsoft.com/office/drawing/2014/chart" uri="{C3380CC4-5D6E-409C-BE32-E72D297353CC}">
              <c16:uniqueId val="{00000026-AFF2-432A-A1A0-DEEB0CFA1530}"/>
            </c:ext>
          </c:extLst>
        </c:ser>
        <c:dLbls>
          <c:showLegendKey val="0"/>
          <c:showVal val="0"/>
          <c:showCatName val="0"/>
          <c:showSerName val="0"/>
          <c:showPercent val="0"/>
          <c:showBubbleSize val="0"/>
        </c:dLbls>
        <c:gapWidth val="69"/>
        <c:overlap val="4"/>
        <c:axId val="1219609904"/>
        <c:axId val="424848912"/>
      </c:barChart>
      <c:barChart>
        <c:barDir val="col"/>
        <c:grouping val="stacked"/>
        <c:varyColors val="0"/>
        <c:ser>
          <c:idx val="0"/>
          <c:order val="1"/>
          <c:tx>
            <c:strRef>
              <c:f>'3_N+3_grafiks_AI_2025'!$B$1</c:f>
              <c:strCache>
                <c:ptCount val="1"/>
                <c:pt idx="0">
                  <c:v>Tumšās kolonnas: N+3 izpildes prognoze 2025. gadā (698 milj. EUR)</c:v>
                </c:pt>
              </c:strCache>
            </c:strRef>
          </c:tx>
          <c:spPr>
            <a:solidFill>
              <a:schemeClr val="accent1"/>
            </a:solidFill>
            <a:ln>
              <a:noFill/>
            </a:ln>
            <a:effectLst/>
          </c:spPr>
          <c:invertIfNegative val="0"/>
          <c:dPt>
            <c:idx val="0"/>
            <c:invertIfNegative val="0"/>
            <c:bubble3D val="0"/>
            <c:spPr>
              <a:solidFill>
                <a:srgbClr val="012169"/>
              </a:solidFill>
              <a:ln>
                <a:noFill/>
              </a:ln>
              <a:effectLst/>
            </c:spPr>
            <c:extLst>
              <c:ext xmlns:c16="http://schemas.microsoft.com/office/drawing/2014/chart" uri="{C3380CC4-5D6E-409C-BE32-E72D297353CC}">
                <c16:uniqueId val="{00000028-AFF2-432A-A1A0-DEEB0CFA1530}"/>
              </c:ext>
            </c:extLst>
          </c:dPt>
          <c:dPt>
            <c:idx val="1"/>
            <c:invertIfNegative val="0"/>
            <c:bubble3D val="0"/>
            <c:spPr>
              <a:solidFill>
                <a:srgbClr val="68478D"/>
              </a:solidFill>
              <a:ln>
                <a:noFill/>
              </a:ln>
              <a:effectLst/>
            </c:spPr>
            <c:extLst>
              <c:ext xmlns:c16="http://schemas.microsoft.com/office/drawing/2014/chart" uri="{C3380CC4-5D6E-409C-BE32-E72D297353CC}">
                <c16:uniqueId val="{0000002A-AFF2-432A-A1A0-DEEB0CFA1530}"/>
              </c:ext>
            </c:extLst>
          </c:dPt>
          <c:dPt>
            <c:idx val="2"/>
            <c:invertIfNegative val="0"/>
            <c:bubble3D val="0"/>
            <c:spPr>
              <a:solidFill>
                <a:srgbClr val="1F2A44"/>
              </a:solidFill>
              <a:ln>
                <a:noFill/>
              </a:ln>
              <a:effectLst/>
            </c:spPr>
            <c:extLst>
              <c:ext xmlns:c16="http://schemas.microsoft.com/office/drawing/2014/chart" uri="{C3380CC4-5D6E-409C-BE32-E72D297353CC}">
                <c16:uniqueId val="{0000002C-AFF2-432A-A1A0-DEEB0CFA1530}"/>
              </c:ext>
            </c:extLst>
          </c:dPt>
          <c:dPt>
            <c:idx val="3"/>
            <c:invertIfNegative val="0"/>
            <c:bubble3D val="0"/>
            <c:spPr>
              <a:solidFill>
                <a:srgbClr val="840B55"/>
              </a:solidFill>
              <a:ln>
                <a:noFill/>
              </a:ln>
              <a:effectLst/>
            </c:spPr>
            <c:extLst>
              <c:ext xmlns:c16="http://schemas.microsoft.com/office/drawing/2014/chart" uri="{C3380CC4-5D6E-409C-BE32-E72D297353CC}">
                <c16:uniqueId val="{0000002E-AFF2-432A-A1A0-DEEB0CFA1530}"/>
              </c:ext>
            </c:extLst>
          </c:dPt>
          <c:dPt>
            <c:idx val="4"/>
            <c:invertIfNegative val="0"/>
            <c:bubble3D val="0"/>
            <c:spPr>
              <a:solidFill>
                <a:srgbClr val="E4002B"/>
              </a:solidFill>
              <a:ln>
                <a:noFill/>
              </a:ln>
              <a:effectLst/>
            </c:spPr>
            <c:extLst>
              <c:ext xmlns:c16="http://schemas.microsoft.com/office/drawing/2014/chart" uri="{C3380CC4-5D6E-409C-BE32-E72D297353CC}">
                <c16:uniqueId val="{00000030-AFF2-432A-A1A0-DEEB0CFA1530}"/>
              </c:ext>
            </c:extLst>
          </c:dPt>
          <c:dPt>
            <c:idx val="5"/>
            <c:invertIfNegative val="0"/>
            <c:bubble3D val="0"/>
            <c:spPr>
              <a:solidFill>
                <a:srgbClr val="6BA539"/>
              </a:solidFill>
              <a:ln>
                <a:noFill/>
              </a:ln>
              <a:effectLst/>
            </c:spPr>
            <c:extLst>
              <c:ext xmlns:c16="http://schemas.microsoft.com/office/drawing/2014/chart" uri="{C3380CC4-5D6E-409C-BE32-E72D297353CC}">
                <c16:uniqueId val="{00000032-AFF2-432A-A1A0-DEEB0CFA1530}"/>
              </c:ext>
            </c:extLst>
          </c:dPt>
          <c:dPt>
            <c:idx val="6"/>
            <c:invertIfNegative val="0"/>
            <c:bubble3D val="0"/>
            <c:spPr>
              <a:solidFill>
                <a:srgbClr val="9D2235"/>
              </a:solidFill>
              <a:ln>
                <a:noFill/>
              </a:ln>
              <a:effectLst/>
            </c:spPr>
            <c:extLst>
              <c:ext xmlns:c16="http://schemas.microsoft.com/office/drawing/2014/chart" uri="{C3380CC4-5D6E-409C-BE32-E72D297353CC}">
                <c16:uniqueId val="{00000034-AFF2-432A-A1A0-DEEB0CFA1530}"/>
              </c:ext>
            </c:extLst>
          </c:dPt>
          <c:dPt>
            <c:idx val="7"/>
            <c:invertIfNegative val="0"/>
            <c:bubble3D val="0"/>
            <c:spPr>
              <a:solidFill>
                <a:srgbClr val="155452"/>
              </a:solidFill>
              <a:ln>
                <a:noFill/>
              </a:ln>
              <a:effectLst/>
            </c:spPr>
            <c:extLst>
              <c:ext xmlns:c16="http://schemas.microsoft.com/office/drawing/2014/chart" uri="{C3380CC4-5D6E-409C-BE32-E72D297353CC}">
                <c16:uniqueId val="{00000036-AFF2-432A-A1A0-DEEB0CFA1530}"/>
              </c:ext>
            </c:extLst>
          </c:dPt>
          <c:dPt>
            <c:idx val="8"/>
            <c:invertIfNegative val="0"/>
            <c:bubble3D val="0"/>
            <c:spPr>
              <a:solidFill>
                <a:srgbClr val="4A773C"/>
              </a:solidFill>
              <a:ln>
                <a:noFill/>
              </a:ln>
              <a:effectLst/>
            </c:spPr>
            <c:extLst>
              <c:ext xmlns:c16="http://schemas.microsoft.com/office/drawing/2014/chart" uri="{C3380CC4-5D6E-409C-BE32-E72D297353CC}">
                <c16:uniqueId val="{00000038-AFF2-432A-A1A0-DEEB0CFA1530}"/>
              </c:ext>
            </c:extLst>
          </c:dPt>
          <c:dPt>
            <c:idx val="9"/>
            <c:invertIfNegative val="0"/>
            <c:bubble3D val="0"/>
            <c:spPr>
              <a:solidFill>
                <a:srgbClr val="E57200"/>
              </a:solidFill>
              <a:ln>
                <a:noFill/>
              </a:ln>
              <a:effectLst/>
            </c:spPr>
            <c:extLst>
              <c:ext xmlns:c16="http://schemas.microsoft.com/office/drawing/2014/chart" uri="{C3380CC4-5D6E-409C-BE32-E72D297353CC}">
                <c16:uniqueId val="{0000003A-AFF2-432A-A1A0-DEEB0CFA1530}"/>
              </c:ext>
            </c:extLst>
          </c:dPt>
          <c:dPt>
            <c:idx val="10"/>
            <c:invertIfNegative val="0"/>
            <c:bubble3D val="0"/>
            <c:spPr>
              <a:solidFill>
                <a:srgbClr val="00859B"/>
              </a:solidFill>
              <a:ln>
                <a:noFill/>
              </a:ln>
              <a:effectLst/>
            </c:spPr>
            <c:extLst>
              <c:ext xmlns:c16="http://schemas.microsoft.com/office/drawing/2014/chart" uri="{C3380CC4-5D6E-409C-BE32-E72D297353CC}">
                <c16:uniqueId val="{0000003C-AFF2-432A-A1A0-DEEB0CFA1530}"/>
              </c:ext>
            </c:extLst>
          </c:dPt>
          <c:dPt>
            <c:idx val="11"/>
            <c:invertIfNegative val="0"/>
            <c:bubble3D val="0"/>
            <c:spPr>
              <a:solidFill>
                <a:srgbClr val="425563"/>
              </a:solidFill>
              <a:ln>
                <a:noFill/>
              </a:ln>
              <a:effectLst/>
            </c:spPr>
            <c:extLst>
              <c:ext xmlns:c16="http://schemas.microsoft.com/office/drawing/2014/chart" uri="{C3380CC4-5D6E-409C-BE32-E72D297353CC}">
                <c16:uniqueId val="{0000003E-AFF2-432A-A1A0-DEEB0CFA1530}"/>
              </c:ext>
            </c:extLst>
          </c:dPt>
          <c:cat>
            <c:strRef>
              <c:f>'3_N+3_grafiks_AI_2025'!$A$2:$A$13</c:f>
              <c:strCache>
                <c:ptCount val="12"/>
                <c:pt idx="0">
                  <c:v>FM
-8,2</c:v>
                </c:pt>
                <c:pt idx="1">
                  <c:v>IZM
-4,3</c:v>
                </c:pt>
                <c:pt idx="2">
                  <c:v>IeM
-3,2</c:v>
                </c:pt>
                <c:pt idx="3">
                  <c:v>TM
-0,1</c:v>
                </c:pt>
                <c:pt idx="4">
                  <c:v>KM
+1,9</c:v>
                </c:pt>
                <c:pt idx="5">
                  <c:v>LM
+1,9</c:v>
                </c:pt>
                <c:pt idx="6">
                  <c:v>VK
+2,0</c:v>
                </c:pt>
                <c:pt idx="7">
                  <c:v>KEM
+3,8</c:v>
                </c:pt>
                <c:pt idx="8">
                  <c:v>VARAM 
+4,1</c:v>
                </c:pt>
                <c:pt idx="9">
                  <c:v>VM
+10,2</c:v>
                </c:pt>
                <c:pt idx="10">
                  <c:v>EM
+33,4</c:v>
                </c:pt>
                <c:pt idx="11">
                  <c:v>SM
+52,9</c:v>
                </c:pt>
              </c:strCache>
            </c:strRef>
          </c:cat>
          <c:val>
            <c:numRef>
              <c:f>'3_N+3_grafiks_AI_2025'!$B$2:$B$13</c:f>
              <c:numCache>
                <c:formatCode>#\ ##0.0</c:formatCode>
                <c:ptCount val="12"/>
                <c:pt idx="0">
                  <c:v>72745.310296055104</c:v>
                </c:pt>
                <c:pt idx="1">
                  <c:v>89104179.210847586</c:v>
                </c:pt>
                <c:pt idx="2">
                  <c:v>3835960.1176454322</c:v>
                </c:pt>
                <c:pt idx="3">
                  <c:v>731230.03873039654</c:v>
                </c:pt>
                <c:pt idx="4">
                  <c:v>11841207.229053302</c:v>
                </c:pt>
                <c:pt idx="5">
                  <c:v>41187484.031933188</c:v>
                </c:pt>
                <c:pt idx="6">
                  <c:v>9812828.737195598</c:v>
                </c:pt>
                <c:pt idx="7">
                  <c:v>12325710.317633253</c:v>
                </c:pt>
                <c:pt idx="8">
                  <c:v>140350030.05310646</c:v>
                </c:pt>
                <c:pt idx="9">
                  <c:v>51478081.293225117</c:v>
                </c:pt>
                <c:pt idx="10">
                  <c:v>144740539.83249047</c:v>
                </c:pt>
                <c:pt idx="11">
                  <c:v>113959013.69784799</c:v>
                </c:pt>
              </c:numCache>
            </c:numRef>
          </c:val>
          <c:extLst>
            <c:ext xmlns:c16="http://schemas.microsoft.com/office/drawing/2014/chart" uri="{C3380CC4-5D6E-409C-BE32-E72D297353CC}">
              <c16:uniqueId val="{0000003F-AFF2-432A-A1A0-DEEB0CFA1530}"/>
            </c:ext>
          </c:extLst>
        </c:ser>
        <c:ser>
          <c:idx val="3"/>
          <c:order val="3"/>
          <c:tx>
            <c:strRef>
              <c:f>'3_N+3_grafiks_AI_2025'!$E$1</c:f>
              <c:strCache>
                <c:ptCount val="1"/>
                <c:pt idx="0">
                  <c:v>PV 9 vilcienu sastāvu pārcelšana uz 2021-2027 ES fondu periodu</c:v>
                </c:pt>
              </c:strCache>
            </c:strRef>
          </c:tx>
          <c:spPr>
            <a:pattFill prst="dkUpDiag">
              <a:fgClr>
                <a:srgbClr val="425563"/>
              </a:fgClr>
              <a:bgClr>
                <a:schemeClr val="bg1"/>
              </a:bgClr>
            </a:pattFill>
            <a:ln>
              <a:noFill/>
            </a:ln>
            <a:effectLst/>
          </c:spPr>
          <c:invertIfNegative val="0"/>
          <c:dLbls>
            <c:dLbl>
              <c:idx val="11"/>
              <c:layout>
                <c:manualLayout>
                  <c:x val="2.4268379728765273E-2"/>
                  <c:y val="-2.0687866680219663E-3"/>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40-AFF2-432A-A1A0-DEEB0CFA1530}"/>
                </c:ext>
              </c:extLst>
            </c:dLbl>
            <c:spPr>
              <a:noFill/>
              <a:ln>
                <a:noFill/>
              </a:ln>
              <a:effectLst/>
            </c:spPr>
            <c:txPr>
              <a:bodyPr rot="0" spcFirstLastPara="1" vertOverflow="ellipsis" vert="horz" wrap="square" lIns="38100" tIns="19050" rIns="38100" bIns="19050" anchor="ctr" anchorCtr="1">
                <a:spAutoFit/>
              </a:bodyPr>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val>
            <c:numRef>
              <c:f>'3_N+3_grafiks_AI_2025'!$E$2:$E$13</c:f>
              <c:numCache>
                <c:formatCode>#\ ##0.0</c:formatCode>
                <c:ptCount val="12"/>
                <c:pt idx="11">
                  <c:v>54055350</c:v>
                </c:pt>
              </c:numCache>
            </c:numRef>
          </c:val>
          <c:extLst>
            <c:ext xmlns:c16="http://schemas.microsoft.com/office/drawing/2014/chart" uri="{C3380CC4-5D6E-409C-BE32-E72D297353CC}">
              <c16:uniqueId val="{00000041-AFF2-432A-A1A0-DEEB0CFA1530}"/>
            </c:ext>
          </c:extLst>
        </c:ser>
        <c:dLbls>
          <c:showLegendKey val="0"/>
          <c:showVal val="0"/>
          <c:showCatName val="0"/>
          <c:showSerName val="0"/>
          <c:showPercent val="0"/>
          <c:showBubbleSize val="0"/>
        </c:dLbls>
        <c:gapWidth val="289"/>
        <c:overlap val="100"/>
        <c:axId val="728972744"/>
        <c:axId val="728975040"/>
      </c:barChart>
      <c:catAx>
        <c:axId val="12196099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424848912"/>
        <c:crosses val="autoZero"/>
        <c:auto val="1"/>
        <c:lblAlgn val="ctr"/>
        <c:lblOffset val="100"/>
        <c:noMultiLvlLbl val="0"/>
      </c:catAx>
      <c:valAx>
        <c:axId val="424848912"/>
        <c:scaling>
          <c:orientation val="minMax"/>
        </c:scaling>
        <c:delete val="0"/>
        <c:axPos val="l"/>
        <c:numFmt formatCode="#\ ##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219609904"/>
        <c:crosses val="autoZero"/>
        <c:crossBetween val="between"/>
        <c:dispUnits>
          <c:builtInUnit val="millions"/>
          <c:dispUnitsLbl>
            <c:tx>
              <c:rich>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r>
                    <a:rPr lang="en-US"/>
                    <a:t>Milj. EUR</a:t>
                  </a:r>
                </a:p>
              </c:rich>
            </c:tx>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dispUnitsLbl>
        </c:dispUnits>
      </c:valAx>
      <c:valAx>
        <c:axId val="728975040"/>
        <c:scaling>
          <c:orientation val="minMax"/>
          <c:max val="180000000"/>
        </c:scaling>
        <c:delete val="0"/>
        <c:axPos val="r"/>
        <c:numFmt formatCode="#\ ##0.0" sourceLinked="1"/>
        <c:majorTickMark val="out"/>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728972744"/>
        <c:crosses val="max"/>
        <c:crossBetween val="between"/>
        <c:dispUnits>
          <c:builtInUnit val="millions"/>
        </c:dispUnits>
      </c:valAx>
      <c:catAx>
        <c:axId val="728972744"/>
        <c:scaling>
          <c:orientation val="minMax"/>
        </c:scaling>
        <c:delete val="1"/>
        <c:axPos val="b"/>
        <c:numFmt formatCode="General" sourceLinked="1"/>
        <c:majorTickMark val="out"/>
        <c:minorTickMark val="none"/>
        <c:tickLblPos val="nextTo"/>
        <c:crossAx val="728975040"/>
        <c:crosses val="autoZero"/>
        <c:auto val="1"/>
        <c:lblAlgn val="ctr"/>
        <c:lblOffset val="100"/>
        <c:noMultiLvlLbl val="0"/>
      </c:catAx>
      <c:spPr>
        <a:noFill/>
        <a:ln>
          <a:noFill/>
        </a:ln>
        <a:effectLst/>
      </c:spPr>
    </c:plotArea>
    <c:legend>
      <c:legendPos val="b"/>
      <c:legendEntry>
        <c:idx val="1"/>
        <c:delete val="1"/>
      </c:legendEntry>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lrMapOvr bg1="lt1" tx1="dk1" bg2="lt2" tx2="dk2" accent1="accent1" accent2="accent2" accent3="accent3" accent4="accent4" accent5="accent5" accent6="accent6" hlink="hlink" folHlink="folHlink"/>
  <c:chart>
    <c:title>
      <c:tx>
        <c:rich>
          <a:bodyPr rot="0" spcFirstLastPara="1" vertOverflow="ellipsis" vert="horz" wrap="square" anchor="ctr" anchorCtr="1"/>
          <a:lstStyle/>
          <a:p>
            <a:pPr>
              <a:defRPr sz="1400" b="0"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r>
              <a:rPr lang="lv-LV"/>
              <a:t>N+3 izpildes prognoze ES fondu 2021-2027 periodā</a:t>
            </a:r>
          </a:p>
        </c:rich>
      </c:tx>
      <c:overlay val="0"/>
      <c:spPr>
        <a:noFill/>
        <a:ln>
          <a:noFill/>
        </a:ln>
        <a:effectLst/>
      </c:spPr>
      <c:txPr>
        <a:bodyPr rot="0" spcFirstLastPara="1" vertOverflow="ellipsis" vert="horz" wrap="square" anchor="ctr" anchorCtr="1"/>
        <a:lstStyle/>
        <a:p>
          <a:pPr>
            <a:defRPr sz="1400" b="0" i="0" u="none" strike="noStrike" kern="1200" spc="0" baseline="0">
              <a:solidFill>
                <a:sysClr val="windowText" lastClr="000000"/>
              </a:solidFill>
              <a:latin typeface="Verdana" panose="020B0604030504040204" pitchFamily="34" charset="0"/>
              <a:ea typeface="Verdana" panose="020B0604030504040204" pitchFamily="34" charset="0"/>
              <a:cs typeface="+mn-cs"/>
            </a:defRPr>
          </a:pPr>
          <a:endParaRPr lang="lv-LV"/>
        </a:p>
      </c:txPr>
    </c:title>
    <c:autoTitleDeleted val="0"/>
    <c:plotArea>
      <c:layout>
        <c:manualLayout>
          <c:layoutTarget val="inner"/>
          <c:xMode val="edge"/>
          <c:yMode val="edge"/>
          <c:x val="6.5743974985582945E-2"/>
          <c:y val="2.3965141612200435E-2"/>
          <c:w val="0.92200317065629955"/>
          <c:h val="0.73678126018561407"/>
        </c:manualLayout>
      </c:layout>
      <c:barChart>
        <c:barDir val="col"/>
        <c:grouping val="clustered"/>
        <c:varyColors val="0"/>
        <c:ser>
          <c:idx val="0"/>
          <c:order val="0"/>
          <c:tx>
            <c:strRef>
              <c:f>'4.N+3 grafiks_kopā'!$B$2</c:f>
              <c:strCache>
                <c:ptCount val="1"/>
                <c:pt idx="0">
                  <c:v>1. Potenciālā Eiropas Komisijai pieprasāmo izdevumu rezerve atbilstoši budžeta prognozei</c:v>
                </c:pt>
              </c:strCache>
            </c:strRef>
          </c:tx>
          <c:spPr>
            <a:solidFill>
              <a:srgbClr val="F68282"/>
            </a:solidFill>
            <a:ln>
              <a:noFill/>
            </a:ln>
            <a:effectLst/>
          </c:spPr>
          <c:invertIfNegative val="0"/>
          <c:dPt>
            <c:idx val="1"/>
            <c:invertIfNegative val="0"/>
            <c:bubble3D val="0"/>
            <c:spPr>
              <a:solidFill>
                <a:srgbClr val="9FE6FF"/>
              </a:solidFill>
              <a:ln>
                <a:noFill/>
              </a:ln>
              <a:effectLst/>
            </c:spPr>
            <c:extLst>
              <c:ext xmlns:c16="http://schemas.microsoft.com/office/drawing/2014/chart" uri="{C3380CC4-5D6E-409C-BE32-E72D297353CC}">
                <c16:uniqueId val="{00000001-AB00-425E-87FE-BF873DA02B85}"/>
              </c:ext>
            </c:extLst>
          </c:dPt>
          <c:dPt>
            <c:idx val="4"/>
            <c:invertIfNegative val="0"/>
            <c:bubble3D val="0"/>
            <c:spPr>
              <a:solidFill>
                <a:srgbClr val="9FE6FF"/>
              </a:solidFill>
              <a:ln>
                <a:noFill/>
              </a:ln>
              <a:effectLst/>
            </c:spPr>
            <c:extLst>
              <c:ext xmlns:c16="http://schemas.microsoft.com/office/drawing/2014/chart" uri="{C3380CC4-5D6E-409C-BE32-E72D297353CC}">
                <c16:uniqueId val="{00000004-AB00-425E-87FE-BF873DA02B85}"/>
              </c:ext>
            </c:extLst>
          </c:dPt>
          <c:dPt>
            <c:idx val="5"/>
            <c:invertIfNegative val="0"/>
            <c:bubble3D val="0"/>
            <c:spPr>
              <a:solidFill>
                <a:srgbClr val="9FE6FF"/>
              </a:solidFill>
              <a:ln>
                <a:noFill/>
              </a:ln>
              <a:effectLst/>
            </c:spPr>
            <c:extLst>
              <c:ext xmlns:c16="http://schemas.microsoft.com/office/drawing/2014/chart" uri="{C3380CC4-5D6E-409C-BE32-E72D297353CC}">
                <c16:uniqueId val="{00000005-AB00-425E-87FE-BF873DA02B85}"/>
              </c:ext>
            </c:extLst>
          </c:dPt>
          <c:dLbls>
            <c:dLbl>
              <c:idx val="1"/>
              <c:layout>
                <c:manualLayout>
                  <c:x val="-1.1111111111111112E-2"/>
                  <c:y val="1.1569052783803326E-2"/>
                </c:manualLayout>
              </c:layout>
              <c:spPr>
                <a:solidFill>
                  <a:srgbClr val="9FE6FF"/>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AB00-425E-87FE-BF873DA02B85}"/>
                </c:ext>
              </c:extLst>
            </c:dLbl>
            <c:dLbl>
              <c:idx val="2"/>
              <c:layout>
                <c:manualLayout>
                  <c:x val="-3.3416875522138681E-4"/>
                  <c:y val="5.08229118419021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AB00-425E-87FE-BF873DA02B85}"/>
                </c:ext>
              </c:extLst>
            </c:dLbl>
            <c:dLbl>
              <c:idx val="3"/>
              <c:layout>
                <c:manualLayout>
                  <c:x val="1.5316506489320414E-3"/>
                  <c:y val="6.24673631482339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AB00-425E-87FE-BF873DA02B85}"/>
                </c:ext>
              </c:extLst>
            </c:dLbl>
            <c:dLbl>
              <c:idx val="4"/>
              <c:layout>
                <c:manualLayout>
                  <c:x val="-7.0780889966788672E-4"/>
                  <c:y val="-4.228547543346819E-3"/>
                </c:manualLayout>
              </c:layout>
              <c:spPr>
                <a:solidFill>
                  <a:srgbClr val="9FE6FF"/>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AB00-425E-87FE-BF873DA02B85}"/>
                </c:ext>
              </c:extLst>
            </c:dLbl>
            <c:dLbl>
              <c:idx val="5"/>
              <c:layout>
                <c:manualLayout>
                  <c:x val="6.5903822617716904E-4"/>
                  <c:y val="1.2873500376279156E-4"/>
                </c:manualLayout>
              </c:layout>
              <c:spPr>
                <a:solidFill>
                  <a:srgbClr val="9FE6FF"/>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AB00-425E-87FE-BF873DA02B85}"/>
                </c:ext>
              </c:extLst>
            </c:dLbl>
            <c:spPr>
              <a:solidFill>
                <a:srgbClr val="F68282"/>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'4.N+3 grafiks_kopā'!$C$1:$I$1</c:f>
              <c:numCache>
                <c:formatCode>General</c:formatCode>
                <c:ptCount val="7"/>
                <c:pt idx="0">
                  <c:v>2024</c:v>
                </c:pt>
                <c:pt idx="1">
                  <c:v>2025</c:v>
                </c:pt>
                <c:pt idx="2">
                  <c:v>2026</c:v>
                </c:pt>
                <c:pt idx="3">
                  <c:v>2027</c:v>
                </c:pt>
                <c:pt idx="4">
                  <c:v>2028</c:v>
                </c:pt>
                <c:pt idx="5">
                  <c:v>2029</c:v>
                </c:pt>
                <c:pt idx="6">
                  <c:v>2030</c:v>
                </c:pt>
              </c:numCache>
            </c:numRef>
          </c:cat>
          <c:val>
            <c:numRef>
              <c:f>'4.N+3 grafiks_kopā'!$C$2:$I$2</c:f>
              <c:numCache>
                <c:formatCode>#,##0</c:formatCode>
                <c:ptCount val="7"/>
                <c:pt idx="1">
                  <c:v>97757680.937009573</c:v>
                </c:pt>
                <c:pt idx="2">
                  <c:v>-14494717.335052013</c:v>
                </c:pt>
                <c:pt idx="3">
                  <c:v>-70783373.567819834</c:v>
                </c:pt>
                <c:pt idx="4">
                  <c:v>36680534.503871441</c:v>
                </c:pt>
                <c:pt idx="5">
                  <c:v>36132666.906826496</c:v>
                </c:pt>
              </c:numCache>
            </c:numRef>
          </c:val>
          <c:extLst>
            <c:ext xmlns:c16="http://schemas.microsoft.com/office/drawing/2014/chart" uri="{C3380CC4-5D6E-409C-BE32-E72D297353CC}">
              <c16:uniqueId val="{00000006-AB00-425E-87FE-BF873DA02B85}"/>
            </c:ext>
          </c:extLst>
        </c:ser>
        <c:dLbls>
          <c:showLegendKey val="0"/>
          <c:showVal val="0"/>
          <c:showCatName val="0"/>
          <c:showSerName val="0"/>
          <c:showPercent val="0"/>
          <c:showBubbleSize val="0"/>
        </c:dLbls>
        <c:gapWidth val="219"/>
        <c:overlap val="40"/>
        <c:axId val="1959600880"/>
        <c:axId val="1981514480"/>
        <c:extLst>
          <c:ext xmlns:c15="http://schemas.microsoft.com/office/drawing/2012/chart" uri="{02D57815-91ED-43cb-92C2-25804820EDAC}">
            <c15:filteredBarSeries>
              <c15:ser>
                <c:idx val="1"/>
                <c:order val="1"/>
                <c:tx>
                  <c:strRef>
                    <c:extLst>
                      <c:ext uri="{02D57815-91ED-43cb-92C2-25804820EDAC}">
                        <c15:formulaRef>
                          <c15:sqref>'4.N+3 grafiks_kopā'!$B$3</c15:sqref>
                        </c15:formulaRef>
                      </c:ext>
                    </c:extLst>
                    <c:strCache>
                      <c:ptCount val="1"/>
                      <c:pt idx="0">
                        <c:v>2. Potenciālā Eiropas Komisijai pieprasāmo izdevumu rezerve pieņemot papildu izdevumu pārcelšanu uz 2021-2027 periodu (5. līkne - 3.līkne)</c:v>
                      </c:pt>
                    </c:strCache>
                  </c:strRef>
                </c:tx>
                <c:spPr>
                  <a:solidFill>
                    <a:srgbClr val="CAD3ED"/>
                  </a:solidFill>
                  <a:ln>
                    <a:noFill/>
                  </a:ln>
                  <a:effectLst/>
                </c:spPr>
                <c:invertIfNegative val="0"/>
                <c:dLbls>
                  <c:dLbl>
                    <c:idx val="1"/>
                    <c:layout>
                      <c:manualLayout>
                        <c:x val="2.5925925925925925E-2"/>
                        <c:y val="1.735357917570499E-2"/>
                      </c:manualLayout>
                    </c:layout>
                    <c:showLegendKey val="0"/>
                    <c:showVal val="1"/>
                    <c:showCatName val="0"/>
                    <c:showSerName val="0"/>
                    <c:showPercent val="0"/>
                    <c:showBubbleSize val="0"/>
                    <c:extLst>
                      <c:ext uri="{CE6537A1-D6FC-4f65-9D91-7224C49458BB}"/>
                      <c:ext xmlns:c16="http://schemas.microsoft.com/office/drawing/2014/chart" uri="{C3380CC4-5D6E-409C-BE32-E72D297353CC}">
                        <c16:uniqueId val="{0000000A-AB00-425E-87FE-BF873DA02B85}"/>
                      </c:ext>
                    </c:extLst>
                  </c:dLbl>
                  <c:spPr>
                    <a:solidFill>
                      <a:srgbClr val="CAD3ED"/>
                    </a:solid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uri="{02D57815-91ED-43cb-92C2-25804820EDAC}">
                        <c15:formulaRef>
                          <c15:sqref>'4.N+3 grafiks_kopā'!$C$1:$I$1</c15:sqref>
                        </c15:formulaRef>
                      </c:ext>
                    </c:extLst>
                    <c:numCache>
                      <c:formatCode>General</c:formatCode>
                      <c:ptCount val="7"/>
                      <c:pt idx="0">
                        <c:v>2024</c:v>
                      </c:pt>
                      <c:pt idx="1">
                        <c:v>2025</c:v>
                      </c:pt>
                      <c:pt idx="2">
                        <c:v>2026</c:v>
                      </c:pt>
                      <c:pt idx="3">
                        <c:v>2027</c:v>
                      </c:pt>
                      <c:pt idx="4">
                        <c:v>2028</c:v>
                      </c:pt>
                      <c:pt idx="5">
                        <c:v>2029</c:v>
                      </c:pt>
                      <c:pt idx="6">
                        <c:v>2030</c:v>
                      </c:pt>
                    </c:numCache>
                  </c:numRef>
                </c:cat>
                <c:val>
                  <c:numRef>
                    <c:extLst>
                      <c:ext uri="{02D57815-91ED-43cb-92C2-25804820EDAC}">
                        <c15:formulaRef>
                          <c15:sqref>'4.N+3 grafiks_kopā'!$C$3:$I$3</c15:sqref>
                        </c15:formulaRef>
                      </c:ext>
                    </c:extLst>
                    <c:numCache>
                      <c:formatCode>#,##0</c:formatCode>
                      <c:ptCount val="7"/>
                      <c:pt idx="1">
                        <c:v>396706910.10319138</c:v>
                      </c:pt>
                      <c:pt idx="2">
                        <c:v>363467857.62935543</c:v>
                      </c:pt>
                      <c:pt idx="3">
                        <c:v>544457400.22245097</c:v>
                      </c:pt>
                      <c:pt idx="4">
                        <c:v>765071106.24533081</c:v>
                      </c:pt>
                      <c:pt idx="5">
                        <c:v>849741891.51401758</c:v>
                      </c:pt>
                    </c:numCache>
                  </c:numRef>
                </c:val>
                <c:extLst>
                  <c:ext xmlns:c16="http://schemas.microsoft.com/office/drawing/2014/chart" uri="{C3380CC4-5D6E-409C-BE32-E72D297353CC}">
                    <c16:uniqueId val="{0000000B-AB00-425E-87FE-BF873DA02B85}"/>
                  </c:ext>
                </c:extLst>
              </c15:ser>
            </c15:filteredBarSeries>
          </c:ext>
        </c:extLst>
      </c:barChart>
      <c:lineChart>
        <c:grouping val="standard"/>
        <c:varyColors val="0"/>
        <c:ser>
          <c:idx val="2"/>
          <c:order val="2"/>
          <c:tx>
            <c:strRef>
              <c:f>'4.N+3 grafiks_kopā'!$B$4</c:f>
              <c:strCache>
                <c:ptCount val="1"/>
                <c:pt idx="0">
                  <c:v>2. Eiropas Komisijai pieprasāmo maksājumu mērķis (N+3), lai nezaudētu ES fondu neto piešķīrumu</c:v>
                </c:pt>
              </c:strCache>
            </c:strRef>
          </c:tx>
          <c:spPr>
            <a:ln w="28575" cap="rnd">
              <a:solidFill>
                <a:srgbClr val="FF0000"/>
              </a:solidFill>
              <a:prstDash val="sysDash"/>
              <a:round/>
            </a:ln>
            <a:effectLst/>
          </c:spPr>
          <c:marker>
            <c:symbol val="none"/>
          </c:marker>
          <c:dLbls>
            <c:dLbl>
              <c:idx val="1"/>
              <c:layout>
                <c:manualLayout>
                  <c:x val="8.9194990977005065E-3"/>
                  <c:y val="9.4009572332870162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AB00-425E-87FE-BF873DA02B85}"/>
                </c:ext>
              </c:extLst>
            </c:dLbl>
            <c:dLbl>
              <c:idx val="4"/>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735F-434F-905D-F60998804BCF}"/>
                </c:ext>
              </c:extLst>
            </c:dLbl>
            <c:dLbl>
              <c:idx val="5"/>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735F-434F-905D-F60998804BCF}"/>
                </c:ext>
              </c:extLst>
            </c:dLbl>
            <c:dLbl>
              <c:idx val="6"/>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735F-434F-905D-F60998804BCF}"/>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FF0000"/>
                    </a:solidFill>
                    <a:latin typeface="Verdana" panose="020B0604030504040204" pitchFamily="34" charset="0"/>
                    <a:ea typeface="Verdana" panose="020B0604030504040204" pitchFamily="34" charset="0"/>
                    <a:cs typeface="+mn-cs"/>
                  </a:defRPr>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'4.N+3 grafiks_kopā'!$C$1:$I$1</c:f>
              <c:numCache>
                <c:formatCode>General</c:formatCode>
                <c:ptCount val="7"/>
                <c:pt idx="0">
                  <c:v>2024</c:v>
                </c:pt>
                <c:pt idx="1">
                  <c:v>2025</c:v>
                </c:pt>
                <c:pt idx="2">
                  <c:v>2026</c:v>
                </c:pt>
                <c:pt idx="3">
                  <c:v>2027</c:v>
                </c:pt>
                <c:pt idx="4">
                  <c:v>2028</c:v>
                </c:pt>
                <c:pt idx="5">
                  <c:v>2029</c:v>
                </c:pt>
                <c:pt idx="6">
                  <c:v>2030</c:v>
                </c:pt>
              </c:numCache>
            </c:numRef>
          </c:cat>
          <c:val>
            <c:numRef>
              <c:f>'4.N+3 grafiks_kopā'!$C$4:$I$4</c:f>
              <c:numCache>
                <c:formatCode>#,##0</c:formatCode>
                <c:ptCount val="7"/>
                <c:pt idx="1">
                  <c:v>600432249.02499986</c:v>
                </c:pt>
                <c:pt idx="2">
                  <c:v>1354532379.4300003</c:v>
                </c:pt>
                <c:pt idx="3">
                  <c:v>2101332778.4300005</c:v>
                </c:pt>
                <c:pt idx="4">
                  <c:v>2873643294.4300003</c:v>
                </c:pt>
                <c:pt idx="5">
                  <c:v>3536859281.4300008</c:v>
                </c:pt>
                <c:pt idx="6">
                  <c:v>4401748924</c:v>
                </c:pt>
              </c:numCache>
            </c:numRef>
          </c:val>
          <c:smooth val="0"/>
          <c:extLst>
            <c:ext xmlns:c16="http://schemas.microsoft.com/office/drawing/2014/chart" uri="{C3380CC4-5D6E-409C-BE32-E72D297353CC}">
              <c16:uniqueId val="{00000008-AB00-425E-87FE-BF873DA02B85}"/>
            </c:ext>
          </c:extLst>
        </c:ser>
        <c:ser>
          <c:idx val="3"/>
          <c:order val="3"/>
          <c:tx>
            <c:strRef>
              <c:f>'4.N+3 grafiks_kopā'!$B$5</c:f>
              <c:strCache>
                <c:ptCount val="1"/>
                <c:pt idx="0">
                  <c:v>3. 18.01.2024. Eiropas Komisijai pieprasāmo maksājumu (N+3) izpildes prognoze atbilstoši CFLA/ministriju maksājumu prognozēm</c:v>
                </c:pt>
              </c:strCache>
            </c:strRef>
          </c:tx>
          <c:spPr>
            <a:ln w="28575" cap="rnd">
              <a:solidFill>
                <a:srgbClr val="2739C5"/>
              </a:solidFill>
              <a:round/>
            </a:ln>
            <a:effectLst/>
          </c:spPr>
          <c:marker>
            <c:symbol val="none"/>
          </c:marker>
          <c:dLbls>
            <c:dLbl>
              <c:idx val="4"/>
              <c:layout>
                <c:manualLayout>
                  <c:x val="-3.7880747056032664E-2"/>
                  <c:y val="-1.009218856658341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735F-434F-905D-F60998804BCF}"/>
                </c:ext>
              </c:extLst>
            </c:dLbl>
            <c:dLbl>
              <c:idx val="5"/>
              <c:layout>
                <c:manualLayout>
                  <c:x val="-3.7880747056032664E-2"/>
                  <c:y val="-8.073750853266730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735F-434F-905D-F60998804BCF}"/>
                </c:ext>
              </c:extLst>
            </c:dLbl>
            <c:dLbl>
              <c:idx val="6"/>
              <c:layout>
                <c:manualLayout>
                  <c:x val="-3.7880747056032768E-2"/>
                  <c:y val="-6.0553131399500573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735F-434F-905D-F60998804BCF}"/>
                </c:ext>
              </c:extLst>
            </c:dLbl>
            <c:spPr>
              <a:solidFill>
                <a:srgbClr val="2739C5"/>
              </a:solid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Verdana" panose="020B0604030504040204" pitchFamily="34" charset="0"/>
                    <a:ea typeface="Verdana" panose="020B0604030504040204" pitchFamily="34" charset="0"/>
                    <a:cs typeface="+mn-cs"/>
                  </a:defRPr>
                </a:pPr>
                <a:endParaRPr lang="lv-LV"/>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'4.N+3 grafiks_kopā'!$C$1:$I$1</c:f>
              <c:numCache>
                <c:formatCode>General</c:formatCode>
                <c:ptCount val="7"/>
                <c:pt idx="0">
                  <c:v>2024</c:v>
                </c:pt>
                <c:pt idx="1">
                  <c:v>2025</c:v>
                </c:pt>
                <c:pt idx="2">
                  <c:v>2026</c:v>
                </c:pt>
                <c:pt idx="3">
                  <c:v>2027</c:v>
                </c:pt>
                <c:pt idx="4">
                  <c:v>2028</c:v>
                </c:pt>
                <c:pt idx="5">
                  <c:v>2029</c:v>
                </c:pt>
                <c:pt idx="6">
                  <c:v>2030</c:v>
                </c:pt>
              </c:numCache>
            </c:numRef>
          </c:cat>
          <c:val>
            <c:numRef>
              <c:f>'4.N+3 grafiks_kopā'!$C$5:$I$5</c:f>
              <c:numCache>
                <c:formatCode>#,##0</c:formatCode>
                <c:ptCount val="7"/>
                <c:pt idx="0">
                  <c:v>154740120.43938145</c:v>
                </c:pt>
                <c:pt idx="1">
                  <c:v>698189929.96200943</c:v>
                </c:pt>
                <c:pt idx="2">
                  <c:v>1340037662.0949483</c:v>
                </c:pt>
                <c:pt idx="3">
                  <c:v>2030549404.8621807</c:v>
                </c:pt>
                <c:pt idx="4">
                  <c:v>2910323828.9338717</c:v>
                </c:pt>
                <c:pt idx="5">
                  <c:v>3572991948.3368273</c:v>
                </c:pt>
                <c:pt idx="6">
                  <c:v>4401748923.6854439</c:v>
                </c:pt>
              </c:numCache>
            </c:numRef>
          </c:val>
          <c:smooth val="0"/>
          <c:extLst>
            <c:ext xmlns:c16="http://schemas.microsoft.com/office/drawing/2014/chart" uri="{C3380CC4-5D6E-409C-BE32-E72D297353CC}">
              <c16:uniqueId val="{00000009-AB00-425E-87FE-BF873DA02B85}"/>
            </c:ext>
          </c:extLst>
        </c:ser>
        <c:dLbls>
          <c:showLegendKey val="0"/>
          <c:showVal val="0"/>
          <c:showCatName val="0"/>
          <c:showSerName val="0"/>
          <c:showPercent val="0"/>
          <c:showBubbleSize val="0"/>
        </c:dLbls>
        <c:marker val="1"/>
        <c:smooth val="0"/>
        <c:axId val="1959600880"/>
        <c:axId val="1981514480"/>
      </c:lineChart>
      <c:catAx>
        <c:axId val="1959600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981514480"/>
        <c:crosses val="autoZero"/>
        <c:auto val="1"/>
        <c:lblAlgn val="ctr"/>
        <c:lblOffset val="100"/>
        <c:noMultiLvlLbl val="0"/>
      </c:catAx>
      <c:valAx>
        <c:axId val="1981514480"/>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959600880"/>
        <c:crosses val="autoZero"/>
        <c:crossBetween val="between"/>
        <c:dispUnits>
          <c:builtInUnit val="millions"/>
          <c:dispUnitsLbl>
            <c:tx>
              <c:rich>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r>
                    <a:rPr lang="lv-LV"/>
                    <a:t>Milj. EUR</a:t>
                  </a:r>
                </a:p>
              </c:rich>
            </c:tx>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dispUnitsLbl>
        </c:dispUnits>
      </c:valAx>
      <c:spPr>
        <a:noFill/>
        <a:ln>
          <a:noFill/>
        </a:ln>
        <a:effectLst/>
      </c:spPr>
    </c:plotArea>
    <c:legend>
      <c:legendPos val="b"/>
      <c:layout>
        <c:manualLayout>
          <c:xMode val="edge"/>
          <c:yMode val="edge"/>
          <c:x val="7.6005762437590052E-2"/>
          <c:y val="0.73013517918103377"/>
          <c:w val="0.91287220676362801"/>
          <c:h val="0.25042372154461084"/>
        </c:manualLayout>
      </c:layout>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Verdana" panose="020B0604030504040204" pitchFamily="34" charset="0"/>
          <a:ea typeface="Verdana" panose="020B0604030504040204" pitchFamily="34" charset="0"/>
        </a:defRPr>
      </a:pPr>
      <a:endParaRPr lang="lv-LV"/>
    </a:p>
  </c:txPr>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manualLayout>
          <c:layoutTarget val="inner"/>
          <c:xMode val="edge"/>
          <c:yMode val="edge"/>
          <c:x val="6.5743974985582945E-2"/>
          <c:y val="2.3965141612200435E-2"/>
          <c:w val="0.92200317065629955"/>
          <c:h val="0.73678126018561407"/>
        </c:manualLayout>
      </c:layout>
      <c:barChart>
        <c:barDir val="col"/>
        <c:grouping val="clustered"/>
        <c:varyColors val="0"/>
        <c:ser>
          <c:idx val="0"/>
          <c:order val="0"/>
          <c:tx>
            <c:strRef>
              <c:f>'4.N+3 grafiks_kopā'!$B$2</c:f>
              <c:strCache>
                <c:ptCount val="1"/>
                <c:pt idx="0">
                  <c:v>1. Potenciālā Eiropas Komisijai pieprasāmo izdevumu rezerve atbilstoši budžeta prognozei</c:v>
                </c:pt>
              </c:strCache>
            </c:strRef>
          </c:tx>
          <c:spPr>
            <a:solidFill>
              <a:srgbClr val="F68282"/>
            </a:solidFill>
            <a:ln>
              <a:noFill/>
            </a:ln>
            <a:effectLst/>
          </c:spPr>
          <c:invertIfNegative val="0"/>
          <c:dPt>
            <c:idx val="1"/>
            <c:invertIfNegative val="0"/>
            <c:bubble3D val="0"/>
            <c:spPr>
              <a:solidFill>
                <a:srgbClr val="9FE6FF"/>
              </a:solidFill>
              <a:ln>
                <a:noFill/>
              </a:ln>
              <a:effectLst/>
            </c:spPr>
            <c:extLst>
              <c:ext xmlns:c16="http://schemas.microsoft.com/office/drawing/2014/chart" uri="{C3380CC4-5D6E-409C-BE32-E72D297353CC}">
                <c16:uniqueId val="{00000001-47F0-4897-A109-9064BAE49C84}"/>
              </c:ext>
            </c:extLst>
          </c:dPt>
          <c:dPt>
            <c:idx val="4"/>
            <c:invertIfNegative val="0"/>
            <c:bubble3D val="0"/>
            <c:spPr>
              <a:solidFill>
                <a:srgbClr val="9FE6FF"/>
              </a:solidFill>
              <a:ln>
                <a:noFill/>
              </a:ln>
              <a:effectLst/>
            </c:spPr>
            <c:extLst>
              <c:ext xmlns:c16="http://schemas.microsoft.com/office/drawing/2014/chart" uri="{C3380CC4-5D6E-409C-BE32-E72D297353CC}">
                <c16:uniqueId val="{00000004-47F0-4897-A109-9064BAE49C84}"/>
              </c:ext>
            </c:extLst>
          </c:dPt>
          <c:dPt>
            <c:idx val="5"/>
            <c:invertIfNegative val="0"/>
            <c:bubble3D val="0"/>
            <c:spPr>
              <a:solidFill>
                <a:srgbClr val="9FE6FF"/>
              </a:solidFill>
              <a:ln>
                <a:noFill/>
              </a:ln>
              <a:effectLst/>
            </c:spPr>
            <c:extLst>
              <c:ext xmlns:c16="http://schemas.microsoft.com/office/drawing/2014/chart" uri="{C3380CC4-5D6E-409C-BE32-E72D297353CC}">
                <c16:uniqueId val="{00000005-47F0-4897-A109-9064BAE49C84}"/>
              </c:ext>
            </c:extLst>
          </c:dPt>
          <c:dLbls>
            <c:dLbl>
              <c:idx val="1"/>
              <c:layout>
                <c:manualLayout>
                  <c:x val="-1.1111111111111112E-2"/>
                  <c:y val="1.1569052783803326E-2"/>
                </c:manualLayout>
              </c:layout>
              <c:spPr>
                <a:solidFill>
                  <a:srgbClr val="9FE6FF"/>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1-47F0-4897-A109-9064BAE49C84}"/>
                </c:ext>
              </c:extLst>
            </c:dLbl>
            <c:dLbl>
              <c:idx val="2"/>
              <c:layout>
                <c:manualLayout>
                  <c:x val="-3.3416875522138681E-4"/>
                  <c:y val="5.0822911841902116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2-47F0-4897-A109-9064BAE49C84}"/>
                </c:ext>
              </c:extLst>
            </c:dLbl>
            <c:dLbl>
              <c:idx val="3"/>
              <c:layout>
                <c:manualLayout>
                  <c:x val="1.5316506489320414E-3"/>
                  <c:y val="6.2467363148233923E-2"/>
                </c:manualLayout>
              </c:layout>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47F0-4897-A109-9064BAE49C84}"/>
                </c:ext>
              </c:extLst>
            </c:dLbl>
            <c:dLbl>
              <c:idx val="4"/>
              <c:layout>
                <c:manualLayout>
                  <c:x val="-1.0582010582009765E-3"/>
                  <c:y val="2.1788207846567399E-3"/>
                </c:manualLayout>
              </c:layout>
              <c:spPr>
                <a:solidFill>
                  <a:srgbClr val="9FE6FF"/>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4-47F0-4897-A109-9064BAE49C84}"/>
                </c:ext>
              </c:extLst>
            </c:dLbl>
            <c:dLbl>
              <c:idx val="5"/>
              <c:layout>
                <c:manualLayout>
                  <c:x val="-1.5687512745117386E-3"/>
                  <c:y val="4.357470022129507E-3"/>
                </c:manualLayout>
              </c:layout>
              <c:spPr>
                <a:solidFill>
                  <a:srgbClr val="9FE6FF"/>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5-47F0-4897-A109-9064BAE49C84}"/>
                </c:ext>
              </c:extLst>
            </c:dLbl>
            <c:spPr>
              <a:solidFill>
                <a:srgbClr val="F68282"/>
              </a:solid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'4.N+3 grafiks_kopā'!$C$1:$I$1</c:f>
              <c:numCache>
                <c:formatCode>General</c:formatCode>
                <c:ptCount val="7"/>
                <c:pt idx="0">
                  <c:v>2024</c:v>
                </c:pt>
                <c:pt idx="1">
                  <c:v>2025</c:v>
                </c:pt>
                <c:pt idx="2">
                  <c:v>2026</c:v>
                </c:pt>
                <c:pt idx="3">
                  <c:v>2027</c:v>
                </c:pt>
                <c:pt idx="4">
                  <c:v>2028</c:v>
                </c:pt>
                <c:pt idx="5">
                  <c:v>2029</c:v>
                </c:pt>
                <c:pt idx="6">
                  <c:v>2030</c:v>
                </c:pt>
              </c:numCache>
            </c:numRef>
          </c:cat>
          <c:val>
            <c:numRef>
              <c:f>'4.N+3 grafiks_kopā'!$C$2:$I$2</c:f>
              <c:numCache>
                <c:formatCode>#,##0</c:formatCode>
                <c:ptCount val="7"/>
                <c:pt idx="1">
                  <c:v>97757680.937009573</c:v>
                </c:pt>
                <c:pt idx="2">
                  <c:v>-14494717.335052013</c:v>
                </c:pt>
                <c:pt idx="3">
                  <c:v>-70783373.567819834</c:v>
                </c:pt>
                <c:pt idx="4">
                  <c:v>36680534.503871441</c:v>
                </c:pt>
                <c:pt idx="5">
                  <c:v>36132666.906826496</c:v>
                </c:pt>
              </c:numCache>
            </c:numRef>
          </c:val>
          <c:extLst>
            <c:ext xmlns:c16="http://schemas.microsoft.com/office/drawing/2014/chart" uri="{C3380CC4-5D6E-409C-BE32-E72D297353CC}">
              <c16:uniqueId val="{00000006-47F0-4897-A109-9064BAE49C84}"/>
            </c:ext>
          </c:extLst>
        </c:ser>
        <c:dLbls>
          <c:showLegendKey val="0"/>
          <c:showVal val="0"/>
          <c:showCatName val="0"/>
          <c:showSerName val="0"/>
          <c:showPercent val="0"/>
          <c:showBubbleSize val="0"/>
        </c:dLbls>
        <c:gapWidth val="219"/>
        <c:overlap val="40"/>
        <c:axId val="1959600880"/>
        <c:axId val="1981514480"/>
        <c:extLst>
          <c:ext xmlns:c15="http://schemas.microsoft.com/office/drawing/2012/chart" uri="{02D57815-91ED-43cb-92C2-25804820EDAC}">
            <c15:filteredBarSeries>
              <c15:ser>
                <c:idx val="1"/>
                <c:order val="1"/>
                <c:tx>
                  <c:strRef>
                    <c:extLst>
                      <c:ext uri="{02D57815-91ED-43cb-92C2-25804820EDAC}">
                        <c15:formulaRef>
                          <c15:sqref>'4.N+3 grafiks_kopā'!$B$3</c15:sqref>
                        </c15:formulaRef>
                      </c:ext>
                    </c:extLst>
                    <c:strCache>
                      <c:ptCount val="1"/>
                      <c:pt idx="0">
                        <c:v>2. Potenciālā Eiropas Komisijai pieprasāmo izdevumu rezerve pieņemot papildu izdevumu pārcelšanu uz 2021-2027 periodu (5. līkne - 3.līkne)</c:v>
                      </c:pt>
                    </c:strCache>
                  </c:strRef>
                </c:tx>
                <c:spPr>
                  <a:solidFill>
                    <a:srgbClr val="CAD3ED"/>
                  </a:solidFill>
                  <a:ln>
                    <a:noFill/>
                  </a:ln>
                  <a:effectLst/>
                </c:spPr>
                <c:invertIfNegative val="0"/>
                <c:dLbls>
                  <c:dLbl>
                    <c:idx val="1"/>
                    <c:layout>
                      <c:manualLayout>
                        <c:x val="2.5925925925925925E-2"/>
                        <c:y val="1.735357917570499E-2"/>
                      </c:manualLayout>
                    </c:layout>
                    <c:showLegendKey val="0"/>
                    <c:showVal val="1"/>
                    <c:showCatName val="0"/>
                    <c:showSerName val="0"/>
                    <c:showPercent val="0"/>
                    <c:showBubbleSize val="0"/>
                    <c:extLst>
                      <c:ext uri="{CE6537A1-D6FC-4f65-9D91-7224C49458BB}"/>
                      <c:ext xmlns:c16="http://schemas.microsoft.com/office/drawing/2014/chart" uri="{C3380CC4-5D6E-409C-BE32-E72D297353CC}">
                        <c16:uniqueId val="{0000000A-47F0-4897-A109-9064BAE49C84}"/>
                      </c:ext>
                    </c:extLst>
                  </c:dLbl>
                  <c:spPr>
                    <a:solidFill>
                      <a:srgbClr val="CAD3ED"/>
                    </a:solid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showLegendKey val="0"/>
                  <c:showVal val="1"/>
                  <c:showCatName val="0"/>
                  <c:showSerName val="0"/>
                  <c:showPercent val="0"/>
                  <c:showBubbleSize val="0"/>
                  <c:showLeaderLines val="0"/>
                  <c:extLst>
                    <c:ext uri="{CE6537A1-D6FC-4f65-9D91-7224C49458BB}">
                      <c15:showLeaderLines val="1"/>
                      <c15:leaderLines>
                        <c:spPr>
                          <a:ln w="9525" cap="flat" cmpd="sng" algn="ctr">
                            <a:solidFill>
                              <a:schemeClr val="tx1">
                                <a:lumMod val="35000"/>
                                <a:lumOff val="65000"/>
                              </a:schemeClr>
                            </a:solidFill>
                            <a:round/>
                          </a:ln>
                          <a:effectLst/>
                        </c:spPr>
                      </c15:leaderLines>
                    </c:ext>
                  </c:extLst>
                </c:dLbls>
                <c:cat>
                  <c:numRef>
                    <c:extLst>
                      <c:ext uri="{02D57815-91ED-43cb-92C2-25804820EDAC}">
                        <c15:formulaRef>
                          <c15:sqref>'4.N+3 grafiks_kopā'!$C$1:$I$1</c15:sqref>
                        </c15:formulaRef>
                      </c:ext>
                    </c:extLst>
                    <c:numCache>
                      <c:formatCode>General</c:formatCode>
                      <c:ptCount val="7"/>
                      <c:pt idx="0">
                        <c:v>2024</c:v>
                      </c:pt>
                      <c:pt idx="1">
                        <c:v>2025</c:v>
                      </c:pt>
                      <c:pt idx="2">
                        <c:v>2026</c:v>
                      </c:pt>
                      <c:pt idx="3">
                        <c:v>2027</c:v>
                      </c:pt>
                      <c:pt idx="4">
                        <c:v>2028</c:v>
                      </c:pt>
                      <c:pt idx="5">
                        <c:v>2029</c:v>
                      </c:pt>
                      <c:pt idx="6">
                        <c:v>2030</c:v>
                      </c:pt>
                    </c:numCache>
                  </c:numRef>
                </c:cat>
                <c:val>
                  <c:numRef>
                    <c:extLst>
                      <c:ext uri="{02D57815-91ED-43cb-92C2-25804820EDAC}">
                        <c15:formulaRef>
                          <c15:sqref>'4.N+3 grafiks_kopā'!$C$3:$I$3</c15:sqref>
                        </c15:formulaRef>
                      </c:ext>
                    </c:extLst>
                    <c:numCache>
                      <c:formatCode>#,##0</c:formatCode>
                      <c:ptCount val="7"/>
                      <c:pt idx="1">
                        <c:v>396706910.10319138</c:v>
                      </c:pt>
                      <c:pt idx="2">
                        <c:v>363467857.62935543</c:v>
                      </c:pt>
                      <c:pt idx="3">
                        <c:v>544457400.22245097</c:v>
                      </c:pt>
                      <c:pt idx="4">
                        <c:v>765071106.24533081</c:v>
                      </c:pt>
                      <c:pt idx="5">
                        <c:v>849741891.51401758</c:v>
                      </c:pt>
                    </c:numCache>
                  </c:numRef>
                </c:val>
                <c:extLst>
                  <c:ext xmlns:c16="http://schemas.microsoft.com/office/drawing/2014/chart" uri="{C3380CC4-5D6E-409C-BE32-E72D297353CC}">
                    <c16:uniqueId val="{0000000B-47F0-4897-A109-9064BAE49C84}"/>
                  </c:ext>
                </c:extLst>
              </c15:ser>
            </c15:filteredBarSeries>
          </c:ext>
        </c:extLst>
      </c:barChart>
      <c:lineChart>
        <c:grouping val="standard"/>
        <c:varyColors val="0"/>
        <c:ser>
          <c:idx val="2"/>
          <c:order val="2"/>
          <c:tx>
            <c:strRef>
              <c:f>'4.N+3 grafiks_kopā'!$B$4</c:f>
              <c:strCache>
                <c:ptCount val="1"/>
                <c:pt idx="0">
                  <c:v>2. Eiropas Komisijai pieprasāmo maksājumu mērķis (N+3), lai nezaudētu ES fondu neto piešķīrumu</c:v>
                </c:pt>
              </c:strCache>
            </c:strRef>
          </c:tx>
          <c:spPr>
            <a:ln w="28575" cap="rnd">
              <a:solidFill>
                <a:srgbClr val="FF0000"/>
              </a:solidFill>
              <a:prstDash val="sysDash"/>
              <a:round/>
            </a:ln>
            <a:effectLst/>
          </c:spPr>
          <c:marker>
            <c:symbol val="none"/>
          </c:marker>
          <c:dLbls>
            <c:dLbl>
              <c:idx val="1"/>
              <c:layout>
                <c:manualLayout>
                  <c:x val="8.9194990977005065E-3"/>
                  <c:y val="9.4009572332870162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47F0-4897-A109-9064BAE49C84}"/>
                </c:ext>
              </c:extLst>
            </c:dLbl>
            <c:dLbl>
              <c:idx val="4"/>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6-96B0-45B8-A732-D8848C492CE5}"/>
                </c:ext>
              </c:extLst>
            </c:dLbl>
            <c:dLbl>
              <c:idx val="5"/>
              <c:dLblPos val="b"/>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8-96B0-45B8-A732-D8848C492CE5}"/>
                </c:ext>
              </c:extLst>
            </c:dLbl>
            <c:spPr>
              <a:noFill/>
              <a:ln>
                <a:noFill/>
              </a:ln>
              <a:effectLst/>
            </c:spPr>
            <c:txPr>
              <a:bodyPr rot="0" spcFirstLastPara="1" vertOverflow="ellipsis" vert="horz" wrap="square" lIns="38100" tIns="19050" rIns="38100" bIns="19050" anchor="ctr" anchorCtr="1">
                <a:spAutoFit/>
              </a:bodyPr>
              <a:lstStyle/>
              <a:p>
                <a:pPr>
                  <a:defRPr sz="1100" b="0" i="0" u="none" strike="noStrike" kern="1200" baseline="0">
                    <a:solidFill>
                      <a:srgbClr val="FF0000"/>
                    </a:solidFill>
                    <a:latin typeface="Verdana" panose="020B0604030504040204" pitchFamily="34" charset="0"/>
                    <a:ea typeface="Verdana" panose="020B0604030504040204" pitchFamily="34" charset="0"/>
                    <a:cs typeface="+mn-cs"/>
                  </a:defRPr>
                </a:pPr>
                <a:endParaRPr lang="lv-LV"/>
              </a:p>
            </c:txPr>
            <c:dLblPos val="t"/>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'4.N+3 grafiks_kopā'!$C$1:$I$1</c:f>
              <c:numCache>
                <c:formatCode>General</c:formatCode>
                <c:ptCount val="7"/>
                <c:pt idx="0">
                  <c:v>2024</c:v>
                </c:pt>
                <c:pt idx="1">
                  <c:v>2025</c:v>
                </c:pt>
                <c:pt idx="2">
                  <c:v>2026</c:v>
                </c:pt>
                <c:pt idx="3">
                  <c:v>2027</c:v>
                </c:pt>
                <c:pt idx="4">
                  <c:v>2028</c:v>
                </c:pt>
                <c:pt idx="5">
                  <c:v>2029</c:v>
                </c:pt>
                <c:pt idx="6">
                  <c:v>2030</c:v>
                </c:pt>
              </c:numCache>
            </c:numRef>
          </c:cat>
          <c:val>
            <c:numRef>
              <c:f>'4.N+3 grafiks_kopā'!$C$4:$I$4</c:f>
              <c:numCache>
                <c:formatCode>#,##0</c:formatCode>
                <c:ptCount val="7"/>
                <c:pt idx="1">
                  <c:v>600432249.02499986</c:v>
                </c:pt>
                <c:pt idx="2">
                  <c:v>1354532379.4300003</c:v>
                </c:pt>
                <c:pt idx="3">
                  <c:v>2101332778.4300005</c:v>
                </c:pt>
                <c:pt idx="4">
                  <c:v>2873643294.4300003</c:v>
                </c:pt>
                <c:pt idx="5">
                  <c:v>3536859281.4300008</c:v>
                </c:pt>
                <c:pt idx="6">
                  <c:v>4401748924</c:v>
                </c:pt>
              </c:numCache>
            </c:numRef>
          </c:val>
          <c:smooth val="0"/>
          <c:extLst>
            <c:ext xmlns:c16="http://schemas.microsoft.com/office/drawing/2014/chart" uri="{C3380CC4-5D6E-409C-BE32-E72D297353CC}">
              <c16:uniqueId val="{00000008-47F0-4897-A109-9064BAE49C84}"/>
            </c:ext>
          </c:extLst>
        </c:ser>
        <c:ser>
          <c:idx val="3"/>
          <c:order val="3"/>
          <c:tx>
            <c:strRef>
              <c:f>'4.N+3 grafiks_kopā'!$B$5</c:f>
              <c:strCache>
                <c:ptCount val="1"/>
                <c:pt idx="0">
                  <c:v>3. 18.01.2024. Eiropas Komisijai pieprasāmo maksājumu (N+3) izpildes prognoze atbilstoši CFLA/ministriju maksājumu prognozēm</c:v>
                </c:pt>
              </c:strCache>
            </c:strRef>
          </c:tx>
          <c:spPr>
            <a:ln w="28575" cap="rnd">
              <a:solidFill>
                <a:srgbClr val="2739C5"/>
              </a:solidFill>
              <a:round/>
            </a:ln>
            <a:effectLst/>
          </c:spPr>
          <c:marker>
            <c:symbol val="none"/>
          </c:marker>
          <c:dLbls>
            <c:dLbl>
              <c:idx val="2"/>
              <c:layout>
                <c:manualLayout>
                  <c:x val="-2.8816485658590921E-2"/>
                  <c:y val="6.535947712418300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3-96B0-45B8-A732-D8848C492CE5}"/>
                </c:ext>
              </c:extLst>
            </c:dLbl>
            <c:dLbl>
              <c:idx val="4"/>
              <c:layout>
                <c:manualLayout>
                  <c:x val="-2.8816485658591004E-2"/>
                  <c:y val="-6.5359477124183408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7-96B0-45B8-A732-D8848C492CE5}"/>
                </c:ext>
              </c:extLst>
            </c:dLbl>
            <c:dLbl>
              <c:idx val="5"/>
              <c:layout>
                <c:manualLayout>
                  <c:x val="-2.9930381509328877E-2"/>
                  <c:y val="-1.3071895424836602E-2"/>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9-96B0-45B8-A732-D8848C492CE5}"/>
                </c:ext>
              </c:extLst>
            </c:dLbl>
            <c:dLbl>
              <c:idx val="6"/>
              <c:layout>
                <c:manualLayout>
                  <c:x val="-2.8816485658591084E-2"/>
                  <c:y val="6.5359477124182809E-3"/>
                </c:manualLayout>
              </c:layout>
              <c:dLblPos val="r"/>
              <c:showLegendKey val="0"/>
              <c:showVal val="1"/>
              <c:showCatName val="0"/>
              <c:showSerName val="0"/>
              <c:showPercent val="0"/>
              <c:showBubbleSize val="0"/>
              <c:extLst>
                <c:ext xmlns:c15="http://schemas.microsoft.com/office/drawing/2012/chart" uri="{CE6537A1-D6FC-4f65-9D91-7224C49458BB}"/>
                <c:ext xmlns:c16="http://schemas.microsoft.com/office/drawing/2014/chart" uri="{C3380CC4-5D6E-409C-BE32-E72D297353CC}">
                  <c16:uniqueId val="{0000000A-96B0-45B8-A732-D8848C492CE5}"/>
                </c:ext>
              </c:extLst>
            </c:dLbl>
            <c:spPr>
              <a:solidFill>
                <a:srgbClr val="2739C5"/>
              </a:solidFill>
              <a:ln>
                <a:noFill/>
              </a:ln>
              <a:effectLst/>
            </c:spPr>
            <c:txPr>
              <a:bodyPr rot="0" spcFirstLastPara="1" vertOverflow="ellipsis" vert="horz" wrap="square" lIns="38100" tIns="19050" rIns="38100" bIns="19050" anchor="ctr" anchorCtr="1">
                <a:spAutoFit/>
              </a:bodyPr>
              <a:lstStyle/>
              <a:p>
                <a:pPr>
                  <a:defRPr sz="1200" b="0" i="0" u="none" strike="noStrike" kern="1200" baseline="0">
                    <a:solidFill>
                      <a:schemeClr val="bg1"/>
                    </a:solidFill>
                    <a:latin typeface="Verdana" panose="020B0604030504040204" pitchFamily="34" charset="0"/>
                    <a:ea typeface="Verdana" panose="020B0604030504040204" pitchFamily="34" charset="0"/>
                    <a:cs typeface="+mn-cs"/>
                  </a:defRPr>
                </a:pPr>
                <a:endParaRPr lang="lv-LV"/>
              </a:p>
            </c:txPr>
            <c:dLblPos val="ctr"/>
            <c:showLegendKey val="0"/>
            <c:showVal val="1"/>
            <c:showCatName val="0"/>
            <c:showSerName val="0"/>
            <c:showPercent val="0"/>
            <c:showBubbleSize val="0"/>
            <c:showLeaderLines val="0"/>
            <c:extLst>
              <c:ext xmlns:c15="http://schemas.microsoft.com/office/drawing/2012/chart" uri="{CE6537A1-D6FC-4f65-9D91-7224C49458BB}">
                <c15:showLeaderLines val="1"/>
                <c15:leaderLines>
                  <c:spPr>
                    <a:ln w="9525" cap="flat" cmpd="sng" algn="ctr">
                      <a:solidFill>
                        <a:schemeClr val="tx1">
                          <a:lumMod val="35000"/>
                          <a:lumOff val="65000"/>
                        </a:schemeClr>
                      </a:solidFill>
                      <a:round/>
                    </a:ln>
                    <a:effectLst/>
                  </c:spPr>
                </c15:leaderLines>
              </c:ext>
            </c:extLst>
          </c:dLbls>
          <c:cat>
            <c:numRef>
              <c:f>'4.N+3 grafiks_kopā'!$C$1:$I$1</c:f>
              <c:numCache>
                <c:formatCode>General</c:formatCode>
                <c:ptCount val="7"/>
                <c:pt idx="0">
                  <c:v>2024</c:v>
                </c:pt>
                <c:pt idx="1">
                  <c:v>2025</c:v>
                </c:pt>
                <c:pt idx="2">
                  <c:v>2026</c:v>
                </c:pt>
                <c:pt idx="3">
                  <c:v>2027</c:v>
                </c:pt>
                <c:pt idx="4">
                  <c:v>2028</c:v>
                </c:pt>
                <c:pt idx="5">
                  <c:v>2029</c:v>
                </c:pt>
                <c:pt idx="6">
                  <c:v>2030</c:v>
                </c:pt>
              </c:numCache>
            </c:numRef>
          </c:cat>
          <c:val>
            <c:numRef>
              <c:f>'4.N+3 grafiks_kopā'!$C$5:$I$5</c:f>
              <c:numCache>
                <c:formatCode>#,##0</c:formatCode>
                <c:ptCount val="7"/>
                <c:pt idx="0">
                  <c:v>154740120.43938145</c:v>
                </c:pt>
                <c:pt idx="1">
                  <c:v>698189929.96200943</c:v>
                </c:pt>
                <c:pt idx="2">
                  <c:v>1340037662.0949483</c:v>
                </c:pt>
                <c:pt idx="3">
                  <c:v>2030549404.8621807</c:v>
                </c:pt>
                <c:pt idx="4">
                  <c:v>2910323828.9338717</c:v>
                </c:pt>
                <c:pt idx="5">
                  <c:v>3572991948.3368273</c:v>
                </c:pt>
                <c:pt idx="6">
                  <c:v>4401748923.6854439</c:v>
                </c:pt>
              </c:numCache>
            </c:numRef>
          </c:val>
          <c:smooth val="0"/>
          <c:extLst>
            <c:ext xmlns:c16="http://schemas.microsoft.com/office/drawing/2014/chart" uri="{C3380CC4-5D6E-409C-BE32-E72D297353CC}">
              <c16:uniqueId val="{00000009-47F0-4897-A109-9064BAE49C84}"/>
            </c:ext>
          </c:extLst>
        </c:ser>
        <c:dLbls>
          <c:showLegendKey val="0"/>
          <c:showVal val="0"/>
          <c:showCatName val="0"/>
          <c:showSerName val="0"/>
          <c:showPercent val="0"/>
          <c:showBubbleSize val="0"/>
        </c:dLbls>
        <c:marker val="1"/>
        <c:smooth val="0"/>
        <c:axId val="1959600880"/>
        <c:axId val="1981514480"/>
      </c:lineChart>
      <c:catAx>
        <c:axId val="1959600880"/>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05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981514480"/>
        <c:crosses val="autoZero"/>
        <c:auto val="1"/>
        <c:lblAlgn val="ctr"/>
        <c:lblOffset val="100"/>
        <c:noMultiLvlLbl val="0"/>
      </c:catAx>
      <c:valAx>
        <c:axId val="1981514480"/>
        <c:scaling>
          <c:orientation val="minMax"/>
        </c:scaling>
        <c:delete val="0"/>
        <c:axPos val="l"/>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crossAx val="1959600880"/>
        <c:crosses val="autoZero"/>
        <c:crossBetween val="between"/>
        <c:dispUnits>
          <c:builtInUnit val="millions"/>
          <c:dispUnitsLbl>
            <c:tx>
              <c:rich>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r>
                    <a:rPr lang="lv-LV"/>
                    <a:t>Milj. EUR</a:t>
                  </a:r>
                </a:p>
              </c:rich>
            </c:tx>
            <c:spPr>
              <a:noFill/>
              <a:ln>
                <a:noFill/>
              </a:ln>
              <a:effectLst/>
            </c:spPr>
            <c:txPr>
              <a:bodyPr rot="-5400000" spcFirstLastPara="1" vertOverflow="ellipsis" vert="horz" wrap="square" anchor="ctr" anchorCtr="1"/>
              <a:lstStyle/>
              <a:p>
                <a:pPr>
                  <a:defRPr sz="10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dispUnitsLbl>
        </c:dispUnits>
      </c:valAx>
      <c:spPr>
        <a:noFill/>
        <a:ln>
          <a:noFill/>
        </a:ln>
        <a:effectLst/>
      </c:spPr>
    </c:plotArea>
    <c:legend>
      <c:legendPos val="b"/>
      <c:layout>
        <c:manualLayout>
          <c:xMode val="edge"/>
          <c:yMode val="edge"/>
          <c:x val="7.6005762437590052E-2"/>
          <c:y val="0.73013517918103377"/>
          <c:w val="0.91287220676362801"/>
          <c:h val="0.25042372154461084"/>
        </c:manualLayout>
      </c:layout>
      <c:overlay val="0"/>
      <c:spPr>
        <a:noFill/>
        <a:ln>
          <a:noFill/>
        </a:ln>
        <a:effectLst/>
      </c:spPr>
      <c:txPr>
        <a:bodyPr rot="0" spcFirstLastPara="1" vertOverflow="ellipsis" vert="horz" wrap="square" anchor="ctr" anchorCtr="1"/>
        <a:lstStyle/>
        <a:p>
          <a:pPr>
            <a:defRPr sz="1200" b="0" i="0" u="none" strike="noStrike" kern="1200" baseline="0">
              <a:solidFill>
                <a:sysClr val="windowText" lastClr="000000"/>
              </a:solidFill>
              <a:latin typeface="Verdana" panose="020B0604030504040204" pitchFamily="34" charset="0"/>
              <a:ea typeface="Verdana" panose="020B0604030504040204" pitchFamily="34" charset="0"/>
              <a:cs typeface="+mn-cs"/>
            </a:defRPr>
          </a:pPr>
          <a:endParaRPr lang="lv-LV"/>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solidFill>
            <a:sysClr val="windowText" lastClr="000000"/>
          </a:solidFill>
          <a:latin typeface="Verdana" panose="020B0604030504040204" pitchFamily="34" charset="0"/>
          <a:ea typeface="Verdana" panose="020B0604030504040204" pitchFamily="34" charset="0"/>
        </a:defRPr>
      </a:pPr>
      <a:endParaRPr lang="lv-LV"/>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chartsheets/_rels/sheet2.xml.rels><?xml version="1.0" encoding="UTF-8" standalone="yes"?>
<Relationships xmlns="http://schemas.openxmlformats.org/package/2006/relationships"><Relationship Id="rId1" Type="http://schemas.openxmlformats.org/officeDocument/2006/relationships/drawing" Target="../drawings/drawing3.xml"/></Relationships>
</file>

<file path=xl/chartsheets/sheet1.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700-000000000000}">
  <sheetPr/>
  <sheetViews>
    <sheetView zoomScale="115" workbookViewId="0" zoomToFit="1"/>
  </sheetViews>
  <pageMargins left="0.7" right="0.7" top="0.75" bottom="0.75" header="0.3" footer="0.3"/>
  <drawing r:id="rId1"/>
</chartsheet>
</file>

<file path=xl/chartsheets/sheet2.xml><?xml version="1.0" encoding="utf-8"?>
<chartsheet xmlns="http://schemas.openxmlformats.org/spreadsheetml/2006/main" xmlns:r="http://schemas.openxmlformats.org/officeDocument/2006/relationships" xmlns:mc="http://schemas.openxmlformats.org/markup-compatibility/2006" xmlns:xr="http://schemas.microsoft.com/office/spreadsheetml/2014/revision" xmlns:xr3="http://schemas.microsoft.com/office/spreadsheetml/2016/revision3" mc:Ignorable="xr xr3" xr:uid="{00000000-0001-0000-0900-000000000000}">
  <sheetPr/>
  <sheetViews>
    <sheetView zoomScale="115" workbookViewId="0" zoomToFit="1"/>
  </sheetViews>
  <pageMargins left="0.7" right="0.7" top="0.75" bottom="0.75" header="0.3" footer="0.3"/>
  <drawing r:id="rId1"/>
</chartsheet>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2.xml.rels><?xml version="1.0" encoding="UTF-8" standalone="yes"?>
<Relationships xmlns="http://schemas.openxmlformats.org/package/2006/relationships"><Relationship Id="rId1" Type="http://schemas.openxmlformats.org/officeDocument/2006/relationships/chart" Target="../charts/chart2.xml"/></Relationships>
</file>

<file path=xl/drawings/_rels/drawing3.xml.rels><?xml version="1.0" encoding="UTF-8" standalone="yes"?>
<Relationships xmlns="http://schemas.openxmlformats.org/package/2006/relationships"><Relationship Id="rId1" Type="http://schemas.openxmlformats.org/officeDocument/2006/relationships/chart" Target="../charts/chart3.xml"/></Relationships>
</file>

<file path=xl/drawings/_rels/drawing4.xml.rels><?xml version="1.0" encoding="UTF-8" standalone="yes"?>
<Relationships xmlns="http://schemas.openxmlformats.org/package/2006/relationships"><Relationship Id="rId1"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absoluteAnchor>
    <xdr:pos x="0" y="0"/>
    <xdr:ext cx="9295379" cy="6072187"/>
    <xdr:graphicFrame macro="">
      <xdr:nvGraphicFramePr>
        <xdr:cNvPr id="2" name="Chart 1">
          <a:extLst>
            <a:ext uri="{FF2B5EF4-FFF2-40B4-BE49-F238E27FC236}">
              <a16:creationId xmlns:a16="http://schemas.microsoft.com/office/drawing/2014/main" id="{82CDBCAD-1C4F-F677-1970-70ECC4B5EA4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2.xml><?xml version="1.0" encoding="utf-8"?>
<xdr:wsDr xmlns:xdr="http://schemas.openxmlformats.org/drawingml/2006/spreadsheetDrawing" xmlns:a="http://schemas.openxmlformats.org/drawingml/2006/main">
  <xdr:twoCellAnchor>
    <xdr:from>
      <xdr:col>13</xdr:col>
      <xdr:colOff>123825</xdr:colOff>
      <xdr:row>0</xdr:row>
      <xdr:rowOff>147637</xdr:rowOff>
    </xdr:from>
    <xdr:to>
      <xdr:col>27</xdr:col>
      <xdr:colOff>485775</xdr:colOff>
      <xdr:row>21</xdr:row>
      <xdr:rowOff>1</xdr:rowOff>
    </xdr:to>
    <xdr:graphicFrame macro="">
      <xdr:nvGraphicFramePr>
        <xdr:cNvPr id="2" name="Chart 1">
          <a:extLst>
            <a:ext uri="{FF2B5EF4-FFF2-40B4-BE49-F238E27FC236}">
              <a16:creationId xmlns:a16="http://schemas.microsoft.com/office/drawing/2014/main" id="{C6B5BB20-14A7-4F5B-AA76-16166F673072}"/>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absoluteAnchor>
    <xdr:pos x="0" y="0"/>
    <xdr:ext cx="9295379" cy="6072187"/>
    <xdr:graphicFrame macro="">
      <xdr:nvGraphicFramePr>
        <xdr:cNvPr id="2" name="Chart 1">
          <a:extLst>
            <a:ext uri="{FF2B5EF4-FFF2-40B4-BE49-F238E27FC236}">
              <a16:creationId xmlns:a16="http://schemas.microsoft.com/office/drawing/2014/main" id="{14A508A5-A21F-574E-921F-DE99C1E0B8CE}"/>
            </a:ext>
          </a:extLst>
        </xdr:cNvPr>
        <xdr:cNvGraphicFramePr>
          <a:graphicFrameLocks noGrp="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absoluteAnchor>
</xdr:wsDr>
</file>

<file path=xl/drawings/drawing4.xml><?xml version="1.0" encoding="utf-8"?>
<xdr:wsDr xmlns:xdr="http://schemas.openxmlformats.org/drawingml/2006/spreadsheetDrawing" xmlns:a="http://schemas.openxmlformats.org/drawingml/2006/main">
  <xdr:twoCellAnchor>
    <xdr:from>
      <xdr:col>1</xdr:col>
      <xdr:colOff>504825</xdr:colOff>
      <xdr:row>11</xdr:row>
      <xdr:rowOff>47626</xdr:rowOff>
    </xdr:from>
    <xdr:to>
      <xdr:col>7</xdr:col>
      <xdr:colOff>695325</xdr:colOff>
      <xdr:row>41</xdr:row>
      <xdr:rowOff>161926</xdr:rowOff>
    </xdr:to>
    <xdr:graphicFrame macro="">
      <xdr:nvGraphicFramePr>
        <xdr:cNvPr id="2" name="Chart 1">
          <a:extLst>
            <a:ext uri="{FF2B5EF4-FFF2-40B4-BE49-F238E27FC236}">
              <a16:creationId xmlns:a16="http://schemas.microsoft.com/office/drawing/2014/main" id="{D12C5C8E-C9DD-43DA-B5AC-D37E429796FF}"/>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k\fud\IEVIE&#352;ANAS%20UZRAUDZ&#298;BA\IPIA\IPIA_saskanosana\Finans&#275;juma%20sa&#326;&#275;m&#275;ju%20atjaunot&#257;s%20prognozes\04.12.2017\Nos&#363;t&#299;ts%20AI%2011.12.2017\Snieguma_ietvars_FS_prognozes_FM_11122017.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s\fud\KOAL&#298;CIJAS%20darba%20grupa_SADARBIBAS%20PADOME\2018\1%20FEB%202018\IESUTITIE%20MATERIALI\2_FM_zinoj_ES%20fond%20un%20EEZ%20NOR\AKTUALIE%20PROJEKTI%20sutisanai%20KDG_procesa\2_1_pielik%204_FM_ES%20fondu%20Snieg%20ietv%20progn_KDG%200102108%20.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s\fud\IEVIE&#352;ANAS%20UZRAUDZ&#298;BA\IPIA\IPIA_saskanosana\Finans&#275;juma%20sa&#326;&#275;m&#275;ju%20atjaunot&#257;s%20prognozes\04.12.2017\Nos&#363;t&#299;ts%20AI%2011.12.2017\Snieguma_ietvars_FS_prognozes_FM_11122017.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fmlv-my.sharepoint.com/IEVIE&#352;ANAS%20UZRAUDZ&#298;BA/IPIA/IPIA_saskanosana/Finans&#275;juma%20sa&#326;&#275;m&#275;ju%20atjaunot&#257;s%20prognozes/04.12.2017/Nos&#363;t&#299;ts%20AI%2011.12.2017/Snieguma_ietvars_FS_prognozes_FM_1112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SI2018_izpilde_PV_Fonds"/>
      <sheetName val="MP rēkins priekš budžeta"/>
      <sheetName val="MP iesniegšanas prognozes_budž"/>
      <sheetName val="Pabeigti_projekti_maksājumi"/>
      <sheetName val="piešķīrums"/>
      <sheetName val="PMPIG_Saraksts"/>
      <sheetName val="avansi_2018"/>
      <sheetName val="SP"/>
      <sheetName val="Projektu_Piešķirtais_finan"/>
      <sheetName val="Avansi"/>
      <sheetName val="neatb_utt"/>
      <sheetName val="Sheet4"/>
    </sheetNames>
    <sheetDataSet>
      <sheetData sheetId="0" refreshError="1"/>
      <sheetData sheetId="1" refreshError="1"/>
      <sheetData sheetId="2">
        <row r="4">
          <cell r="BJ4" t="str">
            <v>Kopā</v>
          </cell>
        </row>
        <row r="6">
          <cell r="BJ6">
            <v>0</v>
          </cell>
        </row>
        <row r="7">
          <cell r="BJ7">
            <v>0</v>
          </cell>
        </row>
        <row r="8">
          <cell r="BJ8">
            <v>0</v>
          </cell>
        </row>
        <row r="9">
          <cell r="BJ9">
            <v>0</v>
          </cell>
        </row>
        <row r="10">
          <cell r="BJ10">
            <v>0</v>
          </cell>
        </row>
        <row r="11">
          <cell r="BJ11">
            <v>3403229155.0410056</v>
          </cell>
        </row>
        <row r="12">
          <cell r="BJ12">
            <v>35</v>
          </cell>
        </row>
        <row r="13">
          <cell r="BJ13">
            <v>0</v>
          </cell>
        </row>
        <row r="14">
          <cell r="BJ14">
            <v>510000</v>
          </cell>
        </row>
        <row r="15">
          <cell r="BJ15">
            <v>0</v>
          </cell>
        </row>
        <row r="16">
          <cell r="BJ16">
            <v>142456.6</v>
          </cell>
        </row>
        <row r="17">
          <cell r="BJ17">
            <v>0</v>
          </cell>
        </row>
        <row r="18">
          <cell r="BJ18">
            <v>510000</v>
          </cell>
        </row>
        <row r="19">
          <cell r="BJ19">
            <v>0</v>
          </cell>
        </row>
        <row r="20">
          <cell r="BJ20">
            <v>551350.79999999993</v>
          </cell>
        </row>
        <row r="21">
          <cell r="BJ21">
            <v>0</v>
          </cell>
        </row>
        <row r="22">
          <cell r="BJ22">
            <v>486764.4</v>
          </cell>
        </row>
        <row r="23">
          <cell r="BJ23">
            <v>0</v>
          </cell>
        </row>
        <row r="24">
          <cell r="BJ24">
            <v>496101.84</v>
          </cell>
        </row>
        <row r="25">
          <cell r="BJ25">
            <v>0</v>
          </cell>
        </row>
        <row r="26">
          <cell r="BJ26">
            <v>550257.18000000005</v>
          </cell>
        </row>
        <row r="27">
          <cell r="BJ27">
            <v>0</v>
          </cell>
        </row>
        <row r="28">
          <cell r="BJ28">
            <v>506467.23000000004</v>
          </cell>
        </row>
        <row r="29">
          <cell r="BJ29">
            <v>39367.919999999998</v>
          </cell>
        </row>
        <row r="30">
          <cell r="BJ30">
            <v>509995.58999999997</v>
          </cell>
        </row>
        <row r="31">
          <cell r="BJ31">
            <v>32162.16</v>
          </cell>
        </row>
        <row r="32">
          <cell r="BJ32">
            <v>518808.03</v>
          </cell>
        </row>
        <row r="33">
          <cell r="BJ33">
            <v>12582.53</v>
          </cell>
        </row>
        <row r="34">
          <cell r="BJ34">
            <v>285031.63</v>
          </cell>
        </row>
        <row r="35">
          <cell r="BJ35">
            <v>0</v>
          </cell>
        </row>
        <row r="36">
          <cell r="BJ36">
            <v>542625.12</v>
          </cell>
        </row>
        <row r="37">
          <cell r="BJ37">
            <v>0</v>
          </cell>
        </row>
        <row r="38">
          <cell r="BJ38">
            <v>547825</v>
          </cell>
        </row>
        <row r="39">
          <cell r="BJ39">
            <v>0</v>
          </cell>
        </row>
        <row r="40">
          <cell r="BJ40">
            <v>550800</v>
          </cell>
        </row>
        <row r="41">
          <cell r="BJ41">
            <v>0</v>
          </cell>
        </row>
        <row r="42">
          <cell r="BJ42">
            <v>551344</v>
          </cell>
        </row>
        <row r="43">
          <cell r="BJ43">
            <v>0</v>
          </cell>
        </row>
        <row r="44">
          <cell r="BJ44">
            <v>550561.29</v>
          </cell>
        </row>
        <row r="45">
          <cell r="BJ45">
            <v>0</v>
          </cell>
        </row>
        <row r="46">
          <cell r="BJ46">
            <v>548212.80999999994</v>
          </cell>
        </row>
        <row r="47">
          <cell r="BJ47">
            <v>19364.11</v>
          </cell>
        </row>
        <row r="48">
          <cell r="BJ48">
            <v>539422.82000000007</v>
          </cell>
        </row>
        <row r="49">
          <cell r="BJ49">
            <v>106060.20000000001</v>
          </cell>
        </row>
        <row r="50">
          <cell r="BJ50">
            <v>550109.38</v>
          </cell>
        </row>
        <row r="51">
          <cell r="BJ51">
            <v>0</v>
          </cell>
        </row>
        <row r="52">
          <cell r="BJ52">
            <v>551347.14</v>
          </cell>
        </row>
        <row r="53">
          <cell r="BJ53">
            <v>0</v>
          </cell>
        </row>
        <row r="54">
          <cell r="BJ54">
            <v>242458.96000000002</v>
          </cell>
        </row>
        <row r="55">
          <cell r="BJ55">
            <v>0</v>
          </cell>
        </row>
        <row r="56">
          <cell r="BJ56">
            <v>550656.97</v>
          </cell>
        </row>
        <row r="57">
          <cell r="BJ57">
            <v>0</v>
          </cell>
        </row>
        <row r="58">
          <cell r="BJ58">
            <v>551310.24</v>
          </cell>
        </row>
        <row r="59">
          <cell r="BJ59">
            <v>0</v>
          </cell>
        </row>
        <row r="60">
          <cell r="BJ60">
            <v>550800</v>
          </cell>
        </row>
        <row r="61">
          <cell r="BJ61">
            <v>0</v>
          </cell>
        </row>
        <row r="62">
          <cell r="BJ62">
            <v>170000</v>
          </cell>
        </row>
        <row r="63">
          <cell r="BJ63">
            <v>0</v>
          </cell>
        </row>
        <row r="64">
          <cell r="BJ64">
            <v>503493.42</v>
          </cell>
        </row>
        <row r="65">
          <cell r="BJ65">
            <v>0</v>
          </cell>
        </row>
        <row r="66">
          <cell r="BJ66">
            <v>493856.30000000005</v>
          </cell>
        </row>
        <row r="67">
          <cell r="BJ67">
            <v>0</v>
          </cell>
        </row>
        <row r="68">
          <cell r="BJ68">
            <v>445738.22</v>
          </cell>
        </row>
        <row r="69">
          <cell r="BJ69">
            <v>64716.94</v>
          </cell>
        </row>
        <row r="70">
          <cell r="BJ70">
            <v>550800</v>
          </cell>
        </row>
        <row r="71">
          <cell r="BJ71">
            <v>0</v>
          </cell>
        </row>
        <row r="72">
          <cell r="BJ72">
            <v>551000.16</v>
          </cell>
        </row>
        <row r="73">
          <cell r="BJ73">
            <v>0</v>
          </cell>
        </row>
        <row r="74">
          <cell r="BJ74">
            <v>498648.26999999996</v>
          </cell>
        </row>
        <row r="75">
          <cell r="BJ75">
            <v>0</v>
          </cell>
        </row>
        <row r="76">
          <cell r="BJ76">
            <v>491898.79000000004</v>
          </cell>
        </row>
        <row r="77">
          <cell r="BJ77">
            <v>0</v>
          </cell>
        </row>
        <row r="78">
          <cell r="BJ78">
            <v>551351</v>
          </cell>
        </row>
        <row r="79">
          <cell r="BJ79">
            <v>0</v>
          </cell>
        </row>
        <row r="80">
          <cell r="BJ80">
            <v>551344</v>
          </cell>
        </row>
        <row r="81">
          <cell r="BJ81">
            <v>0</v>
          </cell>
        </row>
        <row r="82">
          <cell r="BJ82">
            <v>496136.12</v>
          </cell>
        </row>
        <row r="83">
          <cell r="BJ83">
            <v>37381.4</v>
          </cell>
        </row>
        <row r="84">
          <cell r="BJ84">
            <v>550392.6</v>
          </cell>
        </row>
        <row r="85">
          <cell r="BJ85">
            <v>0</v>
          </cell>
        </row>
        <row r="86">
          <cell r="BJ86">
            <v>504946.14</v>
          </cell>
        </row>
        <row r="87">
          <cell r="BJ87">
            <v>0</v>
          </cell>
        </row>
        <row r="88">
          <cell r="BJ88">
            <v>551081.25</v>
          </cell>
        </row>
        <row r="89">
          <cell r="BJ89">
            <v>0</v>
          </cell>
        </row>
        <row r="90">
          <cell r="BJ90">
            <v>547651.6</v>
          </cell>
        </row>
        <row r="91">
          <cell r="BJ91">
            <v>25202.76</v>
          </cell>
        </row>
        <row r="92">
          <cell r="BJ92">
            <v>538376.74</v>
          </cell>
        </row>
        <row r="93">
          <cell r="BJ93">
            <v>0</v>
          </cell>
        </row>
        <row r="94">
          <cell r="BJ94">
            <v>412481.2</v>
          </cell>
        </row>
        <row r="95">
          <cell r="BJ95">
            <v>0</v>
          </cell>
        </row>
        <row r="96">
          <cell r="BJ96">
            <v>546211.48</v>
          </cell>
        </row>
        <row r="97">
          <cell r="BJ97">
            <v>0</v>
          </cell>
        </row>
        <row r="98">
          <cell r="BJ98">
            <v>519054.88999999996</v>
          </cell>
        </row>
        <row r="99">
          <cell r="BJ99">
            <v>0</v>
          </cell>
        </row>
        <row r="100">
          <cell r="BJ100">
            <v>550800</v>
          </cell>
        </row>
        <row r="101">
          <cell r="BJ101">
            <v>0</v>
          </cell>
        </row>
        <row r="102">
          <cell r="BJ102">
            <v>551194.59</v>
          </cell>
        </row>
        <row r="103">
          <cell r="BJ103">
            <v>0</v>
          </cell>
        </row>
        <row r="104">
          <cell r="BJ104">
            <v>497166.59</v>
          </cell>
        </row>
        <row r="105">
          <cell r="BJ105">
            <v>29215.94</v>
          </cell>
        </row>
        <row r="106">
          <cell r="BJ106">
            <v>416600.42</v>
          </cell>
        </row>
        <row r="107">
          <cell r="BJ107">
            <v>0</v>
          </cell>
        </row>
        <row r="108">
          <cell r="BJ108">
            <v>439480.70999999996</v>
          </cell>
        </row>
        <row r="109">
          <cell r="BJ109">
            <v>0</v>
          </cell>
        </row>
        <row r="110">
          <cell r="BJ110">
            <v>458867.82999999996</v>
          </cell>
        </row>
        <row r="111">
          <cell r="BJ111">
            <v>0</v>
          </cell>
        </row>
        <row r="112">
          <cell r="BJ112">
            <v>544000</v>
          </cell>
        </row>
        <row r="113">
          <cell r="BJ113">
            <v>0</v>
          </cell>
        </row>
        <row r="114">
          <cell r="BJ114">
            <v>493000.00000000006</v>
          </cell>
        </row>
        <row r="115">
          <cell r="BJ115">
            <v>18433.169999999998</v>
          </cell>
        </row>
        <row r="116">
          <cell r="BJ116">
            <v>551298.72000000009</v>
          </cell>
        </row>
        <row r="117">
          <cell r="BJ117">
            <v>18427.990000000002</v>
          </cell>
        </row>
        <row r="118">
          <cell r="BJ118">
            <v>551314.29</v>
          </cell>
        </row>
        <row r="119">
          <cell r="BJ119">
            <v>0</v>
          </cell>
        </row>
        <row r="120">
          <cell r="BJ120">
            <v>493000</v>
          </cell>
        </row>
        <row r="121">
          <cell r="BJ121">
            <v>0</v>
          </cell>
        </row>
        <row r="122">
          <cell r="BJ122">
            <v>530781.44000000006</v>
          </cell>
        </row>
        <row r="123">
          <cell r="BJ123">
            <v>0</v>
          </cell>
        </row>
        <row r="124">
          <cell r="BJ124">
            <v>484384.04000000004</v>
          </cell>
        </row>
        <row r="125">
          <cell r="BJ125">
            <v>22706.26</v>
          </cell>
        </row>
        <row r="126">
          <cell r="BJ126">
            <v>550790.52</v>
          </cell>
        </row>
        <row r="127">
          <cell r="BJ127">
            <v>0</v>
          </cell>
        </row>
        <row r="128">
          <cell r="BJ128">
            <v>244708.10000000003</v>
          </cell>
        </row>
        <row r="129">
          <cell r="BJ129">
            <v>0</v>
          </cell>
        </row>
        <row r="130">
          <cell r="BJ130">
            <v>271940.34999999998</v>
          </cell>
        </row>
        <row r="131">
          <cell r="BJ131">
            <v>0</v>
          </cell>
        </row>
        <row r="132">
          <cell r="BJ132">
            <v>550763.54</v>
          </cell>
        </row>
        <row r="133">
          <cell r="BJ133">
            <v>0</v>
          </cell>
        </row>
        <row r="134">
          <cell r="BJ134">
            <v>549823.07999999996</v>
          </cell>
        </row>
        <row r="136">
          <cell r="BJ136">
            <v>382174.44999999995</v>
          </cell>
        </row>
        <row r="138">
          <cell r="BJ138">
            <v>551014.72</v>
          </cell>
        </row>
        <row r="140">
          <cell r="BJ140">
            <v>403382.81000000006</v>
          </cell>
        </row>
        <row r="142">
          <cell r="BJ142">
            <v>509663.57999999996</v>
          </cell>
        </row>
        <row r="144">
          <cell r="BJ144">
            <v>414912</v>
          </cell>
        </row>
        <row r="146">
          <cell r="BJ146">
            <v>551350.79999999993</v>
          </cell>
        </row>
        <row r="148">
          <cell r="BJ148">
            <v>599270.18999999994</v>
          </cell>
        </row>
        <row r="150">
          <cell r="BJ150">
            <v>547638.63</v>
          </cell>
        </row>
        <row r="152">
          <cell r="BJ152">
            <v>551331.31000000006</v>
          </cell>
        </row>
        <row r="154">
          <cell r="BJ154">
            <v>550995.35</v>
          </cell>
        </row>
        <row r="156">
          <cell r="BJ156">
            <v>472400</v>
          </cell>
        </row>
        <row r="158">
          <cell r="BJ158">
            <v>550831.98</v>
          </cell>
        </row>
        <row r="160">
          <cell r="BJ160">
            <v>589412.79</v>
          </cell>
        </row>
        <row r="162">
          <cell r="BJ162">
            <v>54424845.999999993</v>
          </cell>
        </row>
        <row r="164">
          <cell r="BJ164">
            <v>2478770</v>
          </cell>
        </row>
        <row r="166">
          <cell r="BJ166">
            <v>758994.99999999988</v>
          </cell>
        </row>
        <row r="168">
          <cell r="BJ168">
            <v>2380031</v>
          </cell>
        </row>
        <row r="170">
          <cell r="BJ170">
            <v>13502330.999999998</v>
          </cell>
        </row>
        <row r="172">
          <cell r="BJ172">
            <v>8147502</v>
          </cell>
        </row>
        <row r="174">
          <cell r="BJ174">
            <v>24016606.000000004</v>
          </cell>
        </row>
        <row r="176">
          <cell r="BJ176">
            <v>12072166</v>
          </cell>
        </row>
        <row r="178">
          <cell r="BJ178">
            <v>2991569</v>
          </cell>
        </row>
        <row r="180">
          <cell r="BJ180">
            <v>5158030</v>
          </cell>
        </row>
        <row r="182">
          <cell r="BJ182">
            <v>5208902.0000000009</v>
          </cell>
        </row>
        <row r="184">
          <cell r="BJ184">
            <v>3013420</v>
          </cell>
        </row>
        <row r="186">
          <cell r="BJ186">
            <v>21445879</v>
          </cell>
        </row>
        <row r="188">
          <cell r="BJ188">
            <v>1332538.9999999998</v>
          </cell>
        </row>
        <row r="190">
          <cell r="BJ190">
            <v>457983.99999999994</v>
          </cell>
        </row>
        <row r="191">
          <cell r="BJ191">
            <v>5684870.1899999995</v>
          </cell>
        </row>
        <row r="192">
          <cell r="BJ192">
            <v>4910359.33</v>
          </cell>
        </row>
        <row r="193">
          <cell r="BJ193">
            <v>186889</v>
          </cell>
        </row>
        <row r="194">
          <cell r="BJ194">
            <v>186887</v>
          </cell>
        </row>
        <row r="195">
          <cell r="BJ195">
            <v>73750</v>
          </cell>
        </row>
        <row r="196">
          <cell r="BJ196">
            <v>384472</v>
          </cell>
        </row>
        <row r="198">
          <cell r="BJ198">
            <v>209514</v>
          </cell>
        </row>
        <row r="199">
          <cell r="BJ199">
            <v>86760</v>
          </cell>
        </row>
        <row r="201">
          <cell r="BJ201">
            <v>292482</v>
          </cell>
        </row>
        <row r="202">
          <cell r="BJ202">
            <v>73748</v>
          </cell>
        </row>
        <row r="203">
          <cell r="BJ203">
            <v>179344</v>
          </cell>
        </row>
        <row r="204">
          <cell r="BJ204">
            <v>472242</v>
          </cell>
        </row>
        <row r="206">
          <cell r="BJ206">
            <v>1511342</v>
          </cell>
        </row>
        <row r="207">
          <cell r="BJ207">
            <v>88834</v>
          </cell>
        </row>
        <row r="208">
          <cell r="BJ208">
            <v>96376</v>
          </cell>
        </row>
        <row r="209">
          <cell r="BJ209">
            <v>315861.58</v>
          </cell>
        </row>
        <row r="210">
          <cell r="BJ210">
            <v>751315</v>
          </cell>
        </row>
        <row r="212">
          <cell r="BJ212">
            <v>223339.26999999996</v>
          </cell>
        </row>
        <row r="213">
          <cell r="BJ213">
            <v>111461</v>
          </cell>
        </row>
        <row r="215">
          <cell r="BJ215">
            <v>1000000.0000000001</v>
          </cell>
        </row>
        <row r="217">
          <cell r="BJ217">
            <v>3206250</v>
          </cell>
        </row>
        <row r="219">
          <cell r="BJ219">
            <v>3206250</v>
          </cell>
        </row>
        <row r="221">
          <cell r="BJ221">
            <v>3206250</v>
          </cell>
        </row>
        <row r="223">
          <cell r="BJ223">
            <v>3206250</v>
          </cell>
        </row>
        <row r="225">
          <cell r="BJ225">
            <v>3206250</v>
          </cell>
        </row>
        <row r="227">
          <cell r="BJ227">
            <v>3206250</v>
          </cell>
        </row>
        <row r="229">
          <cell r="BJ229">
            <v>3206250</v>
          </cell>
        </row>
        <row r="231">
          <cell r="BJ231">
            <v>3206250</v>
          </cell>
        </row>
        <row r="233">
          <cell r="BJ233">
            <v>17249999.999999996</v>
          </cell>
        </row>
        <row r="235">
          <cell r="BJ235">
            <v>997500</v>
          </cell>
        </row>
        <row r="237">
          <cell r="BJ237">
            <v>420000</v>
          </cell>
        </row>
        <row r="239">
          <cell r="BJ239">
            <v>1624630.82</v>
          </cell>
        </row>
        <row r="241">
          <cell r="BJ241">
            <v>535821.30000000005</v>
          </cell>
        </row>
        <row r="243">
          <cell r="BJ243">
            <v>2231371.8000000003</v>
          </cell>
        </row>
        <row r="245">
          <cell r="BJ245">
            <v>2030000</v>
          </cell>
        </row>
        <row r="247">
          <cell r="BJ247">
            <v>1161125</v>
          </cell>
        </row>
        <row r="249">
          <cell r="BJ249">
            <v>385000</v>
          </cell>
        </row>
        <row r="251">
          <cell r="BJ251">
            <v>1014650</v>
          </cell>
        </row>
        <row r="253">
          <cell r="BJ253">
            <v>2450000</v>
          </cell>
        </row>
        <row r="255">
          <cell r="BJ255">
            <v>700000</v>
          </cell>
        </row>
        <row r="257">
          <cell r="BJ257">
            <v>3999999.93</v>
          </cell>
        </row>
        <row r="259">
          <cell r="BJ259">
            <v>1224944</v>
          </cell>
        </row>
        <row r="261">
          <cell r="BJ261">
            <v>474999</v>
          </cell>
        </row>
        <row r="263">
          <cell r="BJ263">
            <v>1330000</v>
          </cell>
        </row>
        <row r="265">
          <cell r="BJ265">
            <v>703500</v>
          </cell>
        </row>
        <row r="267">
          <cell r="BJ267">
            <v>3999632</v>
          </cell>
        </row>
        <row r="269">
          <cell r="BJ269">
            <v>897600.03</v>
          </cell>
        </row>
        <row r="271">
          <cell r="BJ271">
            <v>899529.59999999986</v>
          </cell>
        </row>
        <row r="273">
          <cell r="BJ273">
            <v>899585.7</v>
          </cell>
        </row>
        <row r="275">
          <cell r="BJ275">
            <v>900000</v>
          </cell>
        </row>
        <row r="277">
          <cell r="BJ277">
            <v>895401</v>
          </cell>
        </row>
        <row r="279">
          <cell r="BJ279">
            <v>900000</v>
          </cell>
        </row>
        <row r="281">
          <cell r="BJ281">
            <v>899999.99999999988</v>
          </cell>
        </row>
        <row r="283">
          <cell r="BJ283">
            <v>900000</v>
          </cell>
        </row>
        <row r="285">
          <cell r="BJ285">
            <v>899829</v>
          </cell>
        </row>
        <row r="287">
          <cell r="BJ287">
            <v>900000</v>
          </cell>
        </row>
        <row r="289">
          <cell r="BJ289">
            <v>4508342</v>
          </cell>
        </row>
        <row r="291">
          <cell r="BJ291">
            <v>2004000</v>
          </cell>
        </row>
        <row r="293">
          <cell r="BJ293">
            <v>2001937.5</v>
          </cell>
        </row>
        <row r="295">
          <cell r="BJ295">
            <v>2899999.9999999995</v>
          </cell>
        </row>
        <row r="297">
          <cell r="BJ297">
            <v>39724115</v>
          </cell>
        </row>
        <row r="298">
          <cell r="BJ298">
            <v>1567788</v>
          </cell>
        </row>
        <row r="300">
          <cell r="BJ300">
            <v>3825000.0000000005</v>
          </cell>
        </row>
        <row r="302">
          <cell r="BJ302">
            <v>3825000</v>
          </cell>
        </row>
        <row r="304">
          <cell r="BJ304">
            <v>1445000</v>
          </cell>
        </row>
        <row r="306">
          <cell r="BJ306">
            <v>1700000</v>
          </cell>
        </row>
        <row r="308">
          <cell r="BJ308">
            <v>1445000.0000000002</v>
          </cell>
        </row>
        <row r="309">
          <cell r="BJ309">
            <v>425000</v>
          </cell>
        </row>
        <row r="310">
          <cell r="BJ310">
            <v>2125000</v>
          </cell>
        </row>
        <row r="312">
          <cell r="BJ312">
            <v>425000</v>
          </cell>
        </row>
        <row r="314">
          <cell r="BJ314">
            <v>3824999.9999999995</v>
          </cell>
        </row>
        <row r="315">
          <cell r="BJ315">
            <v>4460800</v>
          </cell>
        </row>
        <row r="316">
          <cell r="BJ316">
            <v>3825000</v>
          </cell>
        </row>
        <row r="317">
          <cell r="BJ317">
            <v>4250000</v>
          </cell>
        </row>
        <row r="319">
          <cell r="BJ319">
            <v>849999.81</v>
          </cell>
        </row>
        <row r="320">
          <cell r="BJ320">
            <v>2209999.65</v>
          </cell>
        </row>
        <row r="321">
          <cell r="BJ321">
            <v>1699999.65</v>
          </cell>
        </row>
        <row r="322">
          <cell r="BJ322">
            <v>1020000</v>
          </cell>
        </row>
        <row r="323">
          <cell r="BJ323">
            <v>2975000.3</v>
          </cell>
        </row>
        <row r="324">
          <cell r="BJ324">
            <v>1700000</v>
          </cell>
        </row>
        <row r="325">
          <cell r="BJ325">
            <v>2697049.9986824999</v>
          </cell>
        </row>
        <row r="326">
          <cell r="BJ326">
            <v>789649.85</v>
          </cell>
        </row>
        <row r="327">
          <cell r="BJ327">
            <v>403750</v>
          </cell>
        </row>
        <row r="328">
          <cell r="BJ328">
            <v>359548.73800000001</v>
          </cell>
        </row>
        <row r="329">
          <cell r="BJ329">
            <v>1999999.9996949998</v>
          </cell>
        </row>
        <row r="330">
          <cell r="BJ330">
            <v>1232499.1534000002</v>
          </cell>
        </row>
        <row r="331">
          <cell r="BJ331">
            <v>2110000</v>
          </cell>
        </row>
        <row r="332">
          <cell r="BJ332">
            <v>4000000</v>
          </cell>
        </row>
        <row r="333">
          <cell r="BJ333">
            <v>850000</v>
          </cell>
        </row>
        <row r="334">
          <cell r="BJ334">
            <v>2974999.7050000001</v>
          </cell>
        </row>
        <row r="335">
          <cell r="BJ335">
            <v>255000</v>
          </cell>
        </row>
        <row r="337">
          <cell r="BJ337">
            <v>3825000</v>
          </cell>
        </row>
        <row r="339">
          <cell r="BJ339">
            <v>3400000</v>
          </cell>
        </row>
        <row r="341">
          <cell r="BJ341">
            <v>1699999.9999999998</v>
          </cell>
        </row>
        <row r="343">
          <cell r="BJ343">
            <v>850000</v>
          </cell>
        </row>
        <row r="344">
          <cell r="BJ344">
            <v>340000.25</v>
          </cell>
        </row>
        <row r="346">
          <cell r="BJ346">
            <v>4250000</v>
          </cell>
        </row>
        <row r="347">
          <cell r="BJ347">
            <v>1500000</v>
          </cell>
        </row>
        <row r="348">
          <cell r="BJ348">
            <v>1700000</v>
          </cell>
        </row>
        <row r="349">
          <cell r="BJ349">
            <v>3824999.96</v>
          </cell>
        </row>
        <row r="351">
          <cell r="BJ351">
            <v>935000.00476458319</v>
          </cell>
        </row>
        <row r="352">
          <cell r="BJ352">
            <v>1695889</v>
          </cell>
        </row>
        <row r="353">
          <cell r="BJ353">
            <v>361250</v>
          </cell>
        </row>
        <row r="354">
          <cell r="BJ354">
            <v>2613750.0000000005</v>
          </cell>
        </row>
        <row r="355">
          <cell r="BJ355">
            <v>3251444</v>
          </cell>
        </row>
        <row r="356">
          <cell r="BJ356">
            <v>3230000</v>
          </cell>
        </row>
        <row r="358">
          <cell r="BJ358">
            <v>2975000.01</v>
          </cell>
        </row>
        <row r="360">
          <cell r="BJ360">
            <v>841499.64692600002</v>
          </cell>
        </row>
        <row r="361">
          <cell r="BJ361">
            <v>1105000</v>
          </cell>
        </row>
        <row r="362">
          <cell r="BJ362">
            <v>595000</v>
          </cell>
        </row>
        <row r="363">
          <cell r="BJ363">
            <v>1275000</v>
          </cell>
        </row>
        <row r="364">
          <cell r="BJ364">
            <v>0</v>
          </cell>
        </row>
        <row r="365">
          <cell r="BJ365">
            <v>4250000</v>
          </cell>
        </row>
        <row r="366">
          <cell r="BJ366">
            <v>4054500</v>
          </cell>
        </row>
        <row r="367">
          <cell r="BJ367">
            <v>0</v>
          </cell>
        </row>
        <row r="368">
          <cell r="BJ368">
            <v>2167500</v>
          </cell>
        </row>
        <row r="370">
          <cell r="BJ370">
            <v>6800000.0000000009</v>
          </cell>
        </row>
        <row r="371">
          <cell r="BJ371">
            <v>0</v>
          </cell>
        </row>
        <row r="373">
          <cell r="BJ373">
            <v>352350.13</v>
          </cell>
        </row>
        <row r="374">
          <cell r="BJ374">
            <v>450284.04</v>
          </cell>
        </row>
        <row r="376">
          <cell r="BJ376">
            <v>189763.94</v>
          </cell>
        </row>
        <row r="378">
          <cell r="BJ378">
            <v>455394.96</v>
          </cell>
        </row>
        <row r="380">
          <cell r="BJ380">
            <v>190215</v>
          </cell>
        </row>
        <row r="382">
          <cell r="BJ382">
            <v>1165839.5899999999</v>
          </cell>
        </row>
        <row r="384">
          <cell r="BJ384">
            <v>582594.57000000007</v>
          </cell>
        </row>
        <row r="386">
          <cell r="BJ386">
            <v>1165802.83</v>
          </cell>
        </row>
        <row r="388">
          <cell r="BJ388">
            <v>1165752.18</v>
          </cell>
        </row>
        <row r="390">
          <cell r="BJ390">
            <v>409195.64</v>
          </cell>
        </row>
        <row r="392">
          <cell r="BJ392">
            <v>799480.74</v>
          </cell>
        </row>
        <row r="394">
          <cell r="BJ394">
            <v>1166000</v>
          </cell>
        </row>
        <row r="396">
          <cell r="BJ396">
            <v>173250</v>
          </cell>
        </row>
        <row r="398">
          <cell r="BJ398">
            <v>315000</v>
          </cell>
        </row>
        <row r="400">
          <cell r="BJ400">
            <v>964778.29999999993</v>
          </cell>
        </row>
        <row r="402">
          <cell r="BJ402">
            <v>483750</v>
          </cell>
        </row>
        <row r="404">
          <cell r="BJ404">
            <v>285126.06</v>
          </cell>
        </row>
        <row r="406">
          <cell r="BJ406">
            <v>373500</v>
          </cell>
        </row>
        <row r="408">
          <cell r="BJ408">
            <v>164000</v>
          </cell>
        </row>
        <row r="410">
          <cell r="BJ410">
            <v>623040.78</v>
          </cell>
        </row>
        <row r="412">
          <cell r="BJ412">
            <v>404999.99999999994</v>
          </cell>
        </row>
        <row r="414">
          <cell r="BJ414">
            <v>833058.47</v>
          </cell>
        </row>
        <row r="416">
          <cell r="BJ416">
            <v>405000</v>
          </cell>
        </row>
        <row r="418">
          <cell r="BJ418">
            <v>177990.56</v>
          </cell>
        </row>
        <row r="420">
          <cell r="BJ420">
            <v>218426</v>
          </cell>
        </row>
        <row r="422">
          <cell r="BJ422">
            <v>430650</v>
          </cell>
        </row>
        <row r="424">
          <cell r="BJ424">
            <v>413550</v>
          </cell>
        </row>
        <row r="426">
          <cell r="BJ426">
            <v>433635.47</v>
          </cell>
        </row>
        <row r="428">
          <cell r="BJ428">
            <v>681010.03</v>
          </cell>
        </row>
        <row r="430">
          <cell r="BJ430">
            <v>476634.15</v>
          </cell>
        </row>
        <row r="432">
          <cell r="BJ432">
            <v>206918.19</v>
          </cell>
        </row>
        <row r="434">
          <cell r="BJ434">
            <v>1166000</v>
          </cell>
        </row>
        <row r="436">
          <cell r="BJ436">
            <v>1165903.2</v>
          </cell>
        </row>
        <row r="438">
          <cell r="BJ438">
            <v>628631.66</v>
          </cell>
        </row>
        <row r="440">
          <cell r="BJ440">
            <v>512510</v>
          </cell>
        </row>
        <row r="442">
          <cell r="BJ442">
            <v>627697</v>
          </cell>
        </row>
        <row r="444">
          <cell r="BJ444">
            <v>1142633.01</v>
          </cell>
        </row>
        <row r="446">
          <cell r="BJ446">
            <v>560700</v>
          </cell>
        </row>
        <row r="448">
          <cell r="BJ448">
            <v>827550</v>
          </cell>
        </row>
        <row r="450">
          <cell r="BJ450">
            <v>798750</v>
          </cell>
        </row>
        <row r="452">
          <cell r="BJ452">
            <v>26198233</v>
          </cell>
        </row>
        <row r="454">
          <cell r="BJ454">
            <v>118416827.92256109</v>
          </cell>
        </row>
        <row r="456">
          <cell r="BJ456">
            <v>407999.95999999996</v>
          </cell>
        </row>
        <row r="458">
          <cell r="BJ458">
            <v>414999.75000000006</v>
          </cell>
        </row>
        <row r="460">
          <cell r="BJ460">
            <v>414990</v>
          </cell>
        </row>
        <row r="462">
          <cell r="BJ462">
            <v>414105.00000000006</v>
          </cell>
        </row>
        <row r="464">
          <cell r="BJ464">
            <v>414999.99</v>
          </cell>
        </row>
        <row r="466">
          <cell r="BJ466">
            <v>414958.95</v>
          </cell>
        </row>
        <row r="468">
          <cell r="BJ468">
            <v>414982.74999999994</v>
          </cell>
        </row>
        <row r="470">
          <cell r="BJ470">
            <v>412993.25</v>
          </cell>
        </row>
        <row r="472">
          <cell r="BJ472">
            <v>414970</v>
          </cell>
        </row>
        <row r="474">
          <cell r="BJ474">
            <v>413934.7</v>
          </cell>
        </row>
        <row r="476">
          <cell r="BJ476">
            <v>414987.00000000006</v>
          </cell>
        </row>
        <row r="478">
          <cell r="BJ478">
            <v>415000</v>
          </cell>
        </row>
        <row r="480">
          <cell r="BJ480">
            <v>414144</v>
          </cell>
        </row>
        <row r="482">
          <cell r="BJ482">
            <v>397402.2</v>
          </cell>
        </row>
        <row r="484">
          <cell r="BJ484">
            <v>30569720</v>
          </cell>
        </row>
        <row r="486">
          <cell r="BJ486">
            <v>17814621</v>
          </cell>
        </row>
        <row r="488">
          <cell r="BJ488">
            <v>896199</v>
          </cell>
        </row>
        <row r="490">
          <cell r="BJ490">
            <v>269188</v>
          </cell>
        </row>
        <row r="491">
          <cell r="BJ491">
            <v>820039</v>
          </cell>
        </row>
        <row r="492">
          <cell r="BJ492">
            <v>469500</v>
          </cell>
        </row>
        <row r="493">
          <cell r="BJ493">
            <v>1500000</v>
          </cell>
        </row>
        <row r="494">
          <cell r="BJ494">
            <v>417394.8</v>
          </cell>
        </row>
        <row r="495">
          <cell r="BJ495">
            <v>82605</v>
          </cell>
        </row>
        <row r="497">
          <cell r="BJ497">
            <v>993093.00000000012</v>
          </cell>
        </row>
        <row r="498">
          <cell r="BJ498">
            <v>1572032</v>
          </cell>
        </row>
        <row r="499">
          <cell r="BJ499">
            <v>790293</v>
          </cell>
        </row>
        <row r="500">
          <cell r="BJ500">
            <v>1289553</v>
          </cell>
        </row>
        <row r="502">
          <cell r="BJ502">
            <v>1636814.1800000002</v>
          </cell>
        </row>
        <row r="504">
          <cell r="BJ504">
            <v>2851584.51</v>
          </cell>
        </row>
        <row r="505">
          <cell r="BJ505">
            <v>473778</v>
          </cell>
        </row>
        <row r="506">
          <cell r="BJ506">
            <v>391616.6293783781</v>
          </cell>
        </row>
        <row r="508">
          <cell r="BJ508">
            <v>197610.45</v>
          </cell>
        </row>
        <row r="509">
          <cell r="BJ509">
            <v>0</v>
          </cell>
        </row>
        <row r="511">
          <cell r="BJ511">
            <v>268564.17</v>
          </cell>
        </row>
        <row r="512">
          <cell r="BJ512">
            <v>676713.39</v>
          </cell>
        </row>
        <row r="514">
          <cell r="BJ514">
            <v>473855.61</v>
          </cell>
        </row>
        <row r="516">
          <cell r="BJ516">
            <v>391615.69</v>
          </cell>
        </row>
        <row r="518">
          <cell r="BJ518">
            <v>391614.64</v>
          </cell>
        </row>
        <row r="520">
          <cell r="BJ520">
            <v>524636</v>
          </cell>
        </row>
        <row r="521">
          <cell r="BJ521">
            <v>209947.4</v>
          </cell>
        </row>
        <row r="522">
          <cell r="BJ522">
            <v>316641</v>
          </cell>
        </row>
        <row r="523">
          <cell r="BJ523">
            <v>54701.38</v>
          </cell>
        </row>
        <row r="525">
          <cell r="BJ525">
            <v>498205.19999999995</v>
          </cell>
        </row>
        <row r="526">
          <cell r="BJ526">
            <v>116984.14227569822</v>
          </cell>
        </row>
        <row r="528">
          <cell r="BJ528">
            <v>655155</v>
          </cell>
        </row>
        <row r="529">
          <cell r="BJ529">
            <v>521242</v>
          </cell>
        </row>
        <row r="531">
          <cell r="BJ531">
            <v>427218.06</v>
          </cell>
        </row>
        <row r="532">
          <cell r="BJ532">
            <v>1101024.5</v>
          </cell>
        </row>
        <row r="534">
          <cell r="BJ534">
            <v>417055</v>
          </cell>
        </row>
        <row r="536">
          <cell r="BJ536">
            <v>427215.89</v>
          </cell>
        </row>
        <row r="537">
          <cell r="BJ537">
            <v>504633</v>
          </cell>
        </row>
        <row r="539">
          <cell r="BJ539">
            <v>417055</v>
          </cell>
        </row>
        <row r="541">
          <cell r="BJ541">
            <v>430777.82</v>
          </cell>
        </row>
        <row r="542">
          <cell r="BJ542">
            <v>21174.78</v>
          </cell>
        </row>
        <row r="543">
          <cell r="BJ543">
            <v>64097.23</v>
          </cell>
        </row>
        <row r="545">
          <cell r="BJ545">
            <v>693060.20000000007</v>
          </cell>
        </row>
        <row r="546">
          <cell r="BJ546">
            <v>59809.49</v>
          </cell>
        </row>
        <row r="548">
          <cell r="BJ548">
            <v>486625</v>
          </cell>
        </row>
        <row r="550">
          <cell r="BJ550">
            <v>193800</v>
          </cell>
        </row>
        <row r="552">
          <cell r="BJ552">
            <v>790063.00000000012</v>
          </cell>
        </row>
        <row r="554">
          <cell r="BJ554">
            <v>1700900</v>
          </cell>
        </row>
        <row r="555">
          <cell r="BJ555">
            <v>263071</v>
          </cell>
        </row>
        <row r="556">
          <cell r="BJ556">
            <v>2809805</v>
          </cell>
        </row>
        <row r="558">
          <cell r="BJ558">
            <v>178000</v>
          </cell>
        </row>
        <row r="559">
          <cell r="BJ559">
            <v>0</v>
          </cell>
        </row>
        <row r="560">
          <cell r="BJ560">
            <v>497265</v>
          </cell>
        </row>
        <row r="561">
          <cell r="BJ561">
            <v>157039</v>
          </cell>
        </row>
        <row r="563">
          <cell r="BJ563">
            <v>114750</v>
          </cell>
        </row>
        <row r="564">
          <cell r="BJ564">
            <v>1935450</v>
          </cell>
        </row>
        <row r="566">
          <cell r="BJ566">
            <v>697193.92999999993</v>
          </cell>
        </row>
        <row r="568">
          <cell r="BJ568">
            <v>1906354.84</v>
          </cell>
        </row>
        <row r="570">
          <cell r="BJ570">
            <v>67957.89</v>
          </cell>
        </row>
        <row r="571">
          <cell r="BJ571">
            <v>660235.99</v>
          </cell>
        </row>
        <row r="573">
          <cell r="BJ573">
            <v>376251.91000000003</v>
          </cell>
        </row>
        <row r="575">
          <cell r="BJ575">
            <v>286058.90999999997</v>
          </cell>
        </row>
        <row r="577">
          <cell r="BJ577">
            <v>45913</v>
          </cell>
        </row>
        <row r="578">
          <cell r="BJ578">
            <v>450500</v>
          </cell>
        </row>
        <row r="579">
          <cell r="BJ579">
            <v>650250</v>
          </cell>
        </row>
        <row r="581">
          <cell r="BJ581">
            <v>225250</v>
          </cell>
        </row>
        <row r="583">
          <cell r="BJ583">
            <v>220575</v>
          </cell>
        </row>
        <row r="585">
          <cell r="BJ585">
            <v>276675.00000000006</v>
          </cell>
        </row>
        <row r="587">
          <cell r="BJ587">
            <v>542543.06999999995</v>
          </cell>
        </row>
        <row r="589">
          <cell r="BJ589">
            <v>1501600</v>
          </cell>
        </row>
        <row r="591">
          <cell r="BJ591">
            <v>303450</v>
          </cell>
        </row>
        <row r="592">
          <cell r="BJ592">
            <v>2336650</v>
          </cell>
        </row>
        <row r="593">
          <cell r="BJ593">
            <v>663190</v>
          </cell>
        </row>
        <row r="595">
          <cell r="BJ595">
            <v>1592155</v>
          </cell>
        </row>
        <row r="597">
          <cell r="BJ597">
            <v>425718.67</v>
          </cell>
        </row>
        <row r="599">
          <cell r="BJ599">
            <v>0</v>
          </cell>
        </row>
        <row r="601">
          <cell r="BJ601">
            <v>130000</v>
          </cell>
        </row>
        <row r="603">
          <cell r="BJ603">
            <v>535500</v>
          </cell>
        </row>
        <row r="605">
          <cell r="BJ605">
            <v>739075</v>
          </cell>
        </row>
        <row r="607">
          <cell r="BJ607">
            <v>407671</v>
          </cell>
        </row>
        <row r="608">
          <cell r="BJ608">
            <v>313749</v>
          </cell>
        </row>
        <row r="609">
          <cell r="BJ609">
            <v>161577</v>
          </cell>
        </row>
        <row r="611">
          <cell r="BJ611">
            <v>1838762</v>
          </cell>
        </row>
        <row r="613">
          <cell r="BJ613">
            <v>1273782</v>
          </cell>
        </row>
        <row r="615">
          <cell r="BJ615">
            <v>170000</v>
          </cell>
        </row>
        <row r="617">
          <cell r="BJ617">
            <v>347225</v>
          </cell>
        </row>
        <row r="619">
          <cell r="BJ619">
            <v>448800</v>
          </cell>
        </row>
        <row r="621">
          <cell r="BJ621">
            <v>391000</v>
          </cell>
        </row>
        <row r="623">
          <cell r="BJ623">
            <v>340000</v>
          </cell>
        </row>
        <row r="625">
          <cell r="BJ625">
            <v>426909</v>
          </cell>
        </row>
        <row r="627">
          <cell r="BJ627">
            <v>99599.94</v>
          </cell>
        </row>
        <row r="629">
          <cell r="BJ629">
            <v>8903599</v>
          </cell>
        </row>
        <row r="631">
          <cell r="BJ631">
            <v>3194466.58</v>
          </cell>
        </row>
        <row r="633">
          <cell r="BJ633">
            <v>2603615.38</v>
          </cell>
        </row>
        <row r="635">
          <cell r="BJ635">
            <v>787179.90000000014</v>
          </cell>
        </row>
        <row r="637">
          <cell r="BJ637">
            <v>255000</v>
          </cell>
        </row>
        <row r="639">
          <cell r="BJ639">
            <v>597856.81999999995</v>
          </cell>
        </row>
        <row r="641">
          <cell r="BJ641">
            <v>597857</v>
          </cell>
        </row>
        <row r="643">
          <cell r="BJ643">
            <v>558813</v>
          </cell>
        </row>
        <row r="645">
          <cell r="BJ645">
            <v>500400</v>
          </cell>
        </row>
        <row r="647">
          <cell r="BJ647">
            <v>327666.70999999996</v>
          </cell>
        </row>
        <row r="649">
          <cell r="BJ649">
            <v>589453.80000000005</v>
          </cell>
        </row>
        <row r="651">
          <cell r="BJ651">
            <v>569100</v>
          </cell>
        </row>
        <row r="653">
          <cell r="BJ653">
            <v>333157.36</v>
          </cell>
        </row>
        <row r="655">
          <cell r="BJ655">
            <v>79882.009999999995</v>
          </cell>
        </row>
        <row r="657">
          <cell r="BJ657">
            <v>25500000</v>
          </cell>
        </row>
        <row r="659">
          <cell r="BJ659">
            <v>107361816.59</v>
          </cell>
        </row>
        <row r="661">
          <cell r="BJ661">
            <v>476000</v>
          </cell>
        </row>
        <row r="662">
          <cell r="BJ662">
            <v>115050.72</v>
          </cell>
        </row>
        <row r="664">
          <cell r="BJ664">
            <v>268600</v>
          </cell>
        </row>
        <row r="666">
          <cell r="BJ666">
            <v>681283.5</v>
          </cell>
        </row>
        <row r="668">
          <cell r="BJ668">
            <v>44130.16</v>
          </cell>
        </row>
        <row r="670">
          <cell r="BJ670">
            <v>472857.33750000002</v>
          </cell>
        </row>
        <row r="672">
          <cell r="BJ672">
            <v>433797.78</v>
          </cell>
        </row>
        <row r="674">
          <cell r="BJ674">
            <v>637500</v>
          </cell>
        </row>
        <row r="676">
          <cell r="BJ676">
            <v>303475.5</v>
          </cell>
        </row>
        <row r="677">
          <cell r="BJ677">
            <v>244190.54999999996</v>
          </cell>
        </row>
        <row r="678">
          <cell r="BJ678">
            <v>510000</v>
          </cell>
        </row>
        <row r="679">
          <cell r="BJ679">
            <v>439108.35</v>
          </cell>
        </row>
        <row r="681">
          <cell r="BJ681">
            <v>574107</v>
          </cell>
        </row>
        <row r="682">
          <cell r="BJ682">
            <v>186999.99999999997</v>
          </cell>
        </row>
        <row r="683">
          <cell r="BJ683">
            <v>173655</v>
          </cell>
        </row>
        <row r="685">
          <cell r="BJ685">
            <v>266900</v>
          </cell>
        </row>
        <row r="687">
          <cell r="BJ687">
            <v>511700</v>
          </cell>
        </row>
        <row r="689">
          <cell r="BJ689">
            <v>2043493.5</v>
          </cell>
        </row>
        <row r="691">
          <cell r="BJ691">
            <v>1006774</v>
          </cell>
        </row>
        <row r="693">
          <cell r="BJ693">
            <v>2535859.4000000064</v>
          </cell>
        </row>
        <row r="695">
          <cell r="BJ695">
            <v>201275.75</v>
          </cell>
        </row>
        <row r="697">
          <cell r="BJ697">
            <v>2750773.3999999994</v>
          </cell>
        </row>
        <row r="698">
          <cell r="BJ698">
            <v>765000</v>
          </cell>
        </row>
        <row r="699">
          <cell r="BJ699">
            <v>212500</v>
          </cell>
        </row>
        <row r="700">
          <cell r="BJ700">
            <v>170000</v>
          </cell>
        </row>
        <row r="701">
          <cell r="BJ701">
            <v>4285322</v>
          </cell>
        </row>
        <row r="702">
          <cell r="BJ702">
            <v>319071</v>
          </cell>
        </row>
        <row r="703">
          <cell r="BJ703">
            <v>286378</v>
          </cell>
        </row>
        <row r="704">
          <cell r="BJ704">
            <v>115424</v>
          </cell>
        </row>
        <row r="705">
          <cell r="BJ705">
            <v>304993</v>
          </cell>
        </row>
        <row r="706">
          <cell r="BJ706">
            <v>69420</v>
          </cell>
        </row>
        <row r="707">
          <cell r="BJ707">
            <v>280727</v>
          </cell>
        </row>
        <row r="708">
          <cell r="BJ708">
            <v>309200</v>
          </cell>
        </row>
        <row r="709">
          <cell r="BJ709">
            <v>109371.5</v>
          </cell>
        </row>
        <row r="710">
          <cell r="BJ710">
            <v>525356</v>
          </cell>
        </row>
        <row r="711">
          <cell r="BJ711">
            <v>108777.95</v>
          </cell>
        </row>
        <row r="712">
          <cell r="BJ712">
            <v>433495</v>
          </cell>
        </row>
        <row r="713">
          <cell r="BJ713">
            <v>495721</v>
          </cell>
        </row>
        <row r="714">
          <cell r="BJ714">
            <v>280419</v>
          </cell>
        </row>
        <row r="715">
          <cell r="BJ715">
            <v>82501</v>
          </cell>
        </row>
        <row r="716">
          <cell r="BJ716">
            <v>69468</v>
          </cell>
        </row>
        <row r="717">
          <cell r="BJ717">
            <v>123495</v>
          </cell>
        </row>
        <row r="718">
          <cell r="BJ718">
            <v>247545.5</v>
          </cell>
        </row>
        <row r="719">
          <cell r="BJ719">
            <v>569738</v>
          </cell>
        </row>
        <row r="720">
          <cell r="BJ720">
            <v>153297.5</v>
          </cell>
        </row>
        <row r="721">
          <cell r="BJ721">
            <v>98073</v>
          </cell>
        </row>
        <row r="723">
          <cell r="BJ723">
            <v>1360000</v>
          </cell>
        </row>
        <row r="724">
          <cell r="BJ724">
            <v>338300</v>
          </cell>
        </row>
        <row r="726">
          <cell r="BJ726">
            <v>899275.5</v>
          </cell>
        </row>
        <row r="728">
          <cell r="BJ728">
            <v>379967</v>
          </cell>
        </row>
        <row r="729">
          <cell r="BJ729">
            <v>1196417.5</v>
          </cell>
        </row>
        <row r="730">
          <cell r="BJ730">
            <v>937337.5</v>
          </cell>
        </row>
        <row r="731">
          <cell r="BJ731">
            <v>135303</v>
          </cell>
        </row>
        <row r="732">
          <cell r="BJ732">
            <v>986000</v>
          </cell>
        </row>
        <row r="733">
          <cell r="BJ733">
            <v>337407.5</v>
          </cell>
        </row>
        <row r="734">
          <cell r="BJ734">
            <v>88506.25</v>
          </cell>
        </row>
        <row r="735">
          <cell r="BJ735">
            <v>68850</v>
          </cell>
        </row>
        <row r="736">
          <cell r="BJ736">
            <v>498295.5</v>
          </cell>
        </row>
        <row r="737">
          <cell r="BJ737">
            <v>454069.76199999999</v>
          </cell>
        </row>
        <row r="738">
          <cell r="BJ738">
            <v>1356034.85</v>
          </cell>
        </row>
        <row r="739">
          <cell r="BJ739">
            <v>1044885</v>
          </cell>
        </row>
        <row r="740">
          <cell r="BJ740">
            <v>783646.5</v>
          </cell>
        </row>
        <row r="741">
          <cell r="BJ741">
            <v>288860.5</v>
          </cell>
        </row>
        <row r="742">
          <cell r="BJ742">
            <v>204212.5</v>
          </cell>
        </row>
        <row r="743">
          <cell r="BJ743">
            <v>202963</v>
          </cell>
        </row>
        <row r="744">
          <cell r="BJ744">
            <v>714850</v>
          </cell>
        </row>
        <row r="745">
          <cell r="BJ745">
            <v>399134.5</v>
          </cell>
        </row>
        <row r="746">
          <cell r="BJ746">
            <v>3932933</v>
          </cell>
        </row>
        <row r="747">
          <cell r="BJ747">
            <v>674620</v>
          </cell>
        </row>
        <row r="748">
          <cell r="BJ748">
            <v>439450</v>
          </cell>
        </row>
        <row r="749">
          <cell r="BJ749">
            <v>927812.4</v>
          </cell>
        </row>
        <row r="750">
          <cell r="BJ750">
            <v>419693.45</v>
          </cell>
        </row>
        <row r="751">
          <cell r="BJ751">
            <v>877123.5</v>
          </cell>
        </row>
        <row r="752">
          <cell r="BJ752">
            <v>745221.35</v>
          </cell>
        </row>
        <row r="753">
          <cell r="BJ753">
            <v>419693.45</v>
          </cell>
        </row>
        <row r="755">
          <cell r="BJ755">
            <v>811750</v>
          </cell>
        </row>
        <row r="757">
          <cell r="BJ757">
            <v>408000</v>
          </cell>
        </row>
        <row r="758">
          <cell r="BJ758">
            <v>449341.44999999995</v>
          </cell>
        </row>
        <row r="759">
          <cell r="BJ759">
            <v>266003.25</v>
          </cell>
        </row>
        <row r="760">
          <cell r="BJ760">
            <v>476741.2</v>
          </cell>
        </row>
        <row r="761">
          <cell r="BJ761">
            <v>62050</v>
          </cell>
        </row>
        <row r="762">
          <cell r="BJ762">
            <v>127453.25</v>
          </cell>
        </row>
        <row r="763">
          <cell r="BJ763">
            <v>85000</v>
          </cell>
        </row>
        <row r="764">
          <cell r="BJ764">
            <v>25500</v>
          </cell>
        </row>
        <row r="765">
          <cell r="BJ765">
            <v>51850</v>
          </cell>
        </row>
        <row r="766">
          <cell r="BJ766">
            <v>51850</v>
          </cell>
        </row>
        <row r="767">
          <cell r="BJ767">
            <v>188000</v>
          </cell>
        </row>
        <row r="768">
          <cell r="BJ768">
            <v>117000</v>
          </cell>
        </row>
        <row r="769">
          <cell r="BJ769">
            <v>249265</v>
          </cell>
        </row>
        <row r="770">
          <cell r="BJ770">
            <v>502826</v>
          </cell>
        </row>
        <row r="771">
          <cell r="BJ771">
            <v>407971</v>
          </cell>
        </row>
        <row r="772">
          <cell r="BJ772">
            <v>248240</v>
          </cell>
        </row>
        <row r="773">
          <cell r="BJ773">
            <v>266000</v>
          </cell>
        </row>
        <row r="774">
          <cell r="BJ774">
            <v>936364</v>
          </cell>
        </row>
        <row r="776">
          <cell r="BJ776">
            <v>469018.1</v>
          </cell>
        </row>
        <row r="778">
          <cell r="BJ778">
            <v>445107.6</v>
          </cell>
        </row>
        <row r="780">
          <cell r="BJ780">
            <v>507735.6</v>
          </cell>
        </row>
        <row r="782">
          <cell r="BJ782">
            <v>582245</v>
          </cell>
        </row>
        <row r="784">
          <cell r="BJ784">
            <v>13865440.85</v>
          </cell>
        </row>
        <row r="785">
          <cell r="BJ785">
            <v>555900</v>
          </cell>
        </row>
        <row r="786">
          <cell r="BJ786">
            <v>113900</v>
          </cell>
        </row>
        <row r="787">
          <cell r="BJ787">
            <v>880600</v>
          </cell>
        </row>
        <row r="788">
          <cell r="BJ788">
            <v>297500.05499999999</v>
          </cell>
        </row>
        <row r="789">
          <cell r="BJ789">
            <v>631550</v>
          </cell>
        </row>
        <row r="790">
          <cell r="BJ790">
            <v>276080</v>
          </cell>
        </row>
        <row r="791">
          <cell r="BJ791">
            <v>239807.1</v>
          </cell>
        </row>
        <row r="792">
          <cell r="BJ792">
            <v>248941.19999999998</v>
          </cell>
        </row>
        <row r="793">
          <cell r="BJ793">
            <v>454070.11350000004</v>
          </cell>
        </row>
        <row r="795">
          <cell r="BJ795">
            <v>425000</v>
          </cell>
        </row>
        <row r="797">
          <cell r="BJ797">
            <v>671500</v>
          </cell>
        </row>
        <row r="798">
          <cell r="BJ798">
            <v>385262.5</v>
          </cell>
        </row>
        <row r="799">
          <cell r="BJ799">
            <v>827903.39999999991</v>
          </cell>
        </row>
        <row r="800">
          <cell r="BJ800">
            <v>200000</v>
          </cell>
        </row>
        <row r="801">
          <cell r="BJ801">
            <v>50000</v>
          </cell>
        </row>
        <row r="803">
          <cell r="BJ803">
            <v>583088</v>
          </cell>
        </row>
        <row r="805">
          <cell r="BJ805">
            <v>852783</v>
          </cell>
        </row>
        <row r="806">
          <cell r="BJ806">
            <v>300000</v>
          </cell>
        </row>
        <row r="807">
          <cell r="BJ807">
            <v>3000000</v>
          </cell>
        </row>
        <row r="809">
          <cell r="BJ809">
            <v>250000</v>
          </cell>
        </row>
        <row r="810">
          <cell r="BJ810">
            <v>115000</v>
          </cell>
        </row>
        <row r="811">
          <cell r="BJ811">
            <v>85000</v>
          </cell>
        </row>
        <row r="812">
          <cell r="BJ812">
            <v>200000</v>
          </cell>
        </row>
        <row r="814">
          <cell r="BJ814">
            <v>1200000</v>
          </cell>
        </row>
        <row r="816">
          <cell r="BJ816">
            <v>398170.56</v>
          </cell>
        </row>
        <row r="818">
          <cell r="BJ818">
            <v>536229</v>
          </cell>
        </row>
        <row r="820">
          <cell r="BJ820">
            <v>556266</v>
          </cell>
        </row>
        <row r="822">
          <cell r="BJ822">
            <v>588566</v>
          </cell>
        </row>
        <row r="824">
          <cell r="BJ824">
            <v>841500</v>
          </cell>
        </row>
        <row r="826">
          <cell r="BJ826">
            <v>1610095</v>
          </cell>
        </row>
        <row r="828">
          <cell r="BJ828">
            <v>112052</v>
          </cell>
        </row>
        <row r="830">
          <cell r="BJ830">
            <v>1795627.85</v>
          </cell>
        </row>
        <row r="832">
          <cell r="BJ832">
            <v>610611.13</v>
          </cell>
        </row>
        <row r="834">
          <cell r="BJ834">
            <v>555711.18999999994</v>
          </cell>
        </row>
        <row r="835">
          <cell r="BJ835">
            <v>762949</v>
          </cell>
        </row>
        <row r="837">
          <cell r="BJ837">
            <v>337153</v>
          </cell>
        </row>
        <row r="839">
          <cell r="BJ839">
            <v>406833.3</v>
          </cell>
        </row>
        <row r="841">
          <cell r="BJ841">
            <v>285709</v>
          </cell>
        </row>
        <row r="843">
          <cell r="BJ843">
            <v>535579</v>
          </cell>
        </row>
        <row r="845">
          <cell r="BJ845">
            <v>249235</v>
          </cell>
        </row>
        <row r="847">
          <cell r="BJ847">
            <v>249145</v>
          </cell>
        </row>
        <row r="848">
          <cell r="BJ848">
            <v>495050</v>
          </cell>
        </row>
        <row r="850">
          <cell r="BJ850">
            <v>104033.9</v>
          </cell>
        </row>
        <row r="851">
          <cell r="BJ851">
            <v>395449</v>
          </cell>
        </row>
        <row r="852">
          <cell r="BJ852">
            <v>137905</v>
          </cell>
        </row>
        <row r="853">
          <cell r="BJ853">
            <v>54316.800000000003</v>
          </cell>
        </row>
        <row r="855">
          <cell r="BJ855">
            <v>341417.9</v>
          </cell>
        </row>
        <row r="856">
          <cell r="BJ856">
            <v>535708.89</v>
          </cell>
        </row>
        <row r="857">
          <cell r="BJ857">
            <v>281700</v>
          </cell>
        </row>
        <row r="858">
          <cell r="BJ858">
            <v>515160</v>
          </cell>
        </row>
        <row r="859">
          <cell r="BJ859">
            <v>840774</v>
          </cell>
        </row>
        <row r="860">
          <cell r="BJ860">
            <v>417756.78</v>
          </cell>
        </row>
        <row r="861">
          <cell r="BJ861">
            <v>150611.79999999999</v>
          </cell>
        </row>
        <row r="862">
          <cell r="BJ862">
            <v>613479.43999999994</v>
          </cell>
        </row>
        <row r="863">
          <cell r="BJ863">
            <v>78780</v>
          </cell>
        </row>
        <row r="864">
          <cell r="BJ864">
            <v>512620.4</v>
          </cell>
        </row>
        <row r="865">
          <cell r="BJ865">
            <v>84188.22</v>
          </cell>
        </row>
        <row r="866">
          <cell r="BJ866">
            <v>1912751.27</v>
          </cell>
        </row>
        <row r="868">
          <cell r="BJ868">
            <v>144870.46</v>
          </cell>
        </row>
        <row r="869">
          <cell r="BJ869">
            <v>389500</v>
          </cell>
        </row>
        <row r="871">
          <cell r="BJ871">
            <v>880392</v>
          </cell>
        </row>
        <row r="873">
          <cell r="BJ873">
            <v>546776.69999999995</v>
          </cell>
        </row>
        <row r="875">
          <cell r="BJ875">
            <v>450000</v>
          </cell>
        </row>
        <row r="877">
          <cell r="BJ877">
            <v>84000</v>
          </cell>
        </row>
        <row r="879">
          <cell r="BJ879">
            <v>770000</v>
          </cell>
        </row>
        <row r="881">
          <cell r="BJ881">
            <v>400000</v>
          </cell>
        </row>
        <row r="883">
          <cell r="BJ883">
            <v>178517.05</v>
          </cell>
        </row>
        <row r="885">
          <cell r="BJ885">
            <v>215642.94</v>
          </cell>
        </row>
        <row r="887">
          <cell r="BJ887">
            <v>215642.94</v>
          </cell>
        </row>
        <row r="889">
          <cell r="BJ889">
            <v>215642.95</v>
          </cell>
        </row>
        <row r="891">
          <cell r="BJ891">
            <v>215642.95</v>
          </cell>
        </row>
        <row r="893">
          <cell r="BJ893">
            <v>215642.95</v>
          </cell>
        </row>
        <row r="895">
          <cell r="BJ895">
            <v>215642.95</v>
          </cell>
        </row>
        <row r="897">
          <cell r="BJ897">
            <v>180910</v>
          </cell>
        </row>
        <row r="899">
          <cell r="BJ899">
            <v>180910</v>
          </cell>
        </row>
        <row r="901">
          <cell r="BJ901">
            <v>180910</v>
          </cell>
        </row>
        <row r="903">
          <cell r="BJ903">
            <v>180910</v>
          </cell>
        </row>
        <row r="905">
          <cell r="BJ905">
            <v>180910</v>
          </cell>
        </row>
        <row r="907">
          <cell r="BJ907">
            <v>180910</v>
          </cell>
        </row>
        <row r="909">
          <cell r="BJ909">
            <v>180910</v>
          </cell>
        </row>
        <row r="911">
          <cell r="BJ911">
            <v>180910</v>
          </cell>
        </row>
        <row r="913">
          <cell r="BJ913">
            <v>180910</v>
          </cell>
        </row>
        <row r="915">
          <cell r="BJ915">
            <v>180910</v>
          </cell>
        </row>
        <row r="917">
          <cell r="BJ917">
            <v>180910</v>
          </cell>
        </row>
        <row r="919">
          <cell r="BJ919">
            <v>180910</v>
          </cell>
        </row>
        <row r="921">
          <cell r="BJ921">
            <v>180910</v>
          </cell>
        </row>
        <row r="923">
          <cell r="BJ923">
            <v>180910</v>
          </cell>
        </row>
        <row r="925">
          <cell r="BJ925">
            <v>180910</v>
          </cell>
        </row>
        <row r="927">
          <cell r="BJ927">
            <v>180910</v>
          </cell>
        </row>
        <row r="929">
          <cell r="BJ929">
            <v>180910</v>
          </cell>
        </row>
        <row r="931">
          <cell r="BJ931">
            <v>180910</v>
          </cell>
        </row>
        <row r="933">
          <cell r="BJ933">
            <v>180910</v>
          </cell>
        </row>
        <row r="935">
          <cell r="BJ935">
            <v>180910</v>
          </cell>
        </row>
        <row r="937">
          <cell r="BJ937">
            <v>180910</v>
          </cell>
        </row>
        <row r="939">
          <cell r="BJ939">
            <v>180910</v>
          </cell>
        </row>
        <row r="941">
          <cell r="BJ941">
            <v>180910</v>
          </cell>
        </row>
        <row r="943">
          <cell r="BJ943">
            <v>180910</v>
          </cell>
        </row>
        <row r="945">
          <cell r="BJ945">
            <v>180766.5</v>
          </cell>
        </row>
        <row r="946">
          <cell r="BJ946">
            <v>380778</v>
          </cell>
        </row>
        <row r="948">
          <cell r="BJ948">
            <v>282320</v>
          </cell>
        </row>
        <row r="950">
          <cell r="BJ950">
            <v>205000</v>
          </cell>
        </row>
        <row r="951">
          <cell r="BJ951">
            <v>117000</v>
          </cell>
        </row>
        <row r="952">
          <cell r="BJ952">
            <v>324988</v>
          </cell>
        </row>
        <row r="954">
          <cell r="BJ954">
            <v>451000</v>
          </cell>
        </row>
        <row r="956">
          <cell r="BJ956">
            <v>95640</v>
          </cell>
        </row>
        <row r="958">
          <cell r="BJ958">
            <v>309000</v>
          </cell>
        </row>
        <row r="960">
          <cell r="BJ960">
            <v>187000</v>
          </cell>
        </row>
        <row r="962">
          <cell r="BJ962">
            <v>461636</v>
          </cell>
        </row>
        <row r="964">
          <cell r="BJ964">
            <v>87896</v>
          </cell>
        </row>
        <row r="965">
          <cell r="BJ965">
            <v>157500</v>
          </cell>
        </row>
        <row r="966">
          <cell r="BJ966">
            <v>159338</v>
          </cell>
        </row>
        <row r="967">
          <cell r="BJ967">
            <v>169713.6</v>
          </cell>
        </row>
        <row r="968">
          <cell r="BJ968">
            <v>466170.9</v>
          </cell>
        </row>
        <row r="970">
          <cell r="BJ970">
            <v>59500</v>
          </cell>
        </row>
        <row r="971">
          <cell r="BJ971">
            <v>80580</v>
          </cell>
        </row>
        <row r="972">
          <cell r="BJ972">
            <v>55760</v>
          </cell>
        </row>
        <row r="973">
          <cell r="BJ973">
            <v>94095</v>
          </cell>
        </row>
        <row r="975">
          <cell r="BJ975">
            <v>191715</v>
          </cell>
        </row>
        <row r="977">
          <cell r="BJ977">
            <v>120810</v>
          </cell>
        </row>
        <row r="979">
          <cell r="BJ979">
            <v>134770</v>
          </cell>
        </row>
        <row r="981">
          <cell r="BJ981">
            <v>847000</v>
          </cell>
        </row>
        <row r="983">
          <cell r="BJ983">
            <v>153000</v>
          </cell>
        </row>
        <row r="985">
          <cell r="BJ985">
            <v>233384</v>
          </cell>
        </row>
        <row r="987">
          <cell r="BJ987">
            <v>148800</v>
          </cell>
        </row>
        <row r="989">
          <cell r="BJ989">
            <v>458150</v>
          </cell>
        </row>
        <row r="990">
          <cell r="BJ990">
            <v>147845</v>
          </cell>
        </row>
        <row r="991">
          <cell r="BJ991">
            <v>207498</v>
          </cell>
        </row>
        <row r="992">
          <cell r="BJ992">
            <v>773328</v>
          </cell>
        </row>
        <row r="994">
          <cell r="BJ994">
            <v>155521.07</v>
          </cell>
        </row>
        <row r="996">
          <cell r="BJ996">
            <v>356690.74</v>
          </cell>
        </row>
        <row r="998">
          <cell r="BJ998">
            <v>227969.5</v>
          </cell>
        </row>
        <row r="999">
          <cell r="BJ999">
            <v>236724.5</v>
          </cell>
        </row>
        <row r="1001">
          <cell r="BJ1001">
            <v>309187</v>
          </cell>
        </row>
        <row r="1003">
          <cell r="BJ1003">
            <v>143400</v>
          </cell>
        </row>
        <row r="1005">
          <cell r="BJ1005">
            <v>139701</v>
          </cell>
        </row>
        <row r="1007">
          <cell r="BJ1007">
            <v>425000</v>
          </cell>
        </row>
        <row r="1008">
          <cell r="BJ1008">
            <v>481005</v>
          </cell>
        </row>
        <row r="1009">
          <cell r="BJ1009">
            <v>134810</v>
          </cell>
        </row>
        <row r="1011">
          <cell r="BJ1011">
            <v>107700</v>
          </cell>
        </row>
        <row r="1013">
          <cell r="BJ1013">
            <v>166000</v>
          </cell>
        </row>
        <row r="1015">
          <cell r="BJ1015">
            <v>386200</v>
          </cell>
        </row>
        <row r="1016">
          <cell r="BJ1016">
            <v>244182</v>
          </cell>
        </row>
        <row r="1017">
          <cell r="BJ1017">
            <v>158185</v>
          </cell>
        </row>
        <row r="1018">
          <cell r="BJ1018">
            <v>131515</v>
          </cell>
        </row>
        <row r="1019">
          <cell r="BJ1019">
            <v>240952</v>
          </cell>
        </row>
        <row r="1020">
          <cell r="BJ1020">
            <v>102987</v>
          </cell>
        </row>
        <row r="1022">
          <cell r="BJ1022">
            <v>218080</v>
          </cell>
        </row>
        <row r="1024">
          <cell r="BJ1024">
            <v>272213</v>
          </cell>
        </row>
        <row r="1026">
          <cell r="BJ1026">
            <v>111350</v>
          </cell>
        </row>
        <row r="1027">
          <cell r="BJ1027">
            <v>108970</v>
          </cell>
        </row>
        <row r="1029">
          <cell r="BJ1029">
            <v>277238.20999999996</v>
          </cell>
        </row>
        <row r="1031">
          <cell r="BJ1031">
            <v>235580.36</v>
          </cell>
        </row>
        <row r="1033">
          <cell r="BJ1033">
            <v>206125</v>
          </cell>
        </row>
        <row r="1034">
          <cell r="BJ1034">
            <v>207364</v>
          </cell>
        </row>
        <row r="1036">
          <cell r="BJ1036">
            <v>291974.66666666669</v>
          </cell>
        </row>
        <row r="1037">
          <cell r="BJ1037">
            <v>267070</v>
          </cell>
        </row>
        <row r="1039">
          <cell r="BJ1039">
            <v>281683</v>
          </cell>
        </row>
        <row r="1040">
          <cell r="BJ1040">
            <v>70403</v>
          </cell>
        </row>
        <row r="1042">
          <cell r="BJ1042">
            <v>322300</v>
          </cell>
        </row>
        <row r="1044">
          <cell r="BJ1044">
            <v>6659984</v>
          </cell>
        </row>
        <row r="1046">
          <cell r="BJ1046">
            <v>65669331</v>
          </cell>
        </row>
        <row r="1048">
          <cell r="BJ1048">
            <v>12195529.41</v>
          </cell>
        </row>
        <row r="1050">
          <cell r="BJ1050">
            <v>12195529.41</v>
          </cell>
        </row>
        <row r="1052">
          <cell r="BJ1052">
            <v>1300500</v>
          </cell>
        </row>
        <row r="1054">
          <cell r="BJ1054">
            <v>1128825</v>
          </cell>
        </row>
        <row r="1056">
          <cell r="BJ1056">
            <v>1274000</v>
          </cell>
        </row>
        <row r="1057">
          <cell r="BJ1057">
            <v>1360000</v>
          </cell>
        </row>
        <row r="1058">
          <cell r="BJ1058">
            <v>1906322</v>
          </cell>
        </row>
        <row r="1059">
          <cell r="BJ1059">
            <v>4628249.99</v>
          </cell>
        </row>
        <row r="1060">
          <cell r="BJ1060">
            <v>785970.33</v>
          </cell>
        </row>
        <row r="1062">
          <cell r="BJ1062">
            <v>4777000</v>
          </cell>
        </row>
        <row r="1064">
          <cell r="BJ1064">
            <v>1633275</v>
          </cell>
        </row>
        <row r="1066">
          <cell r="BJ1066">
            <v>1607189</v>
          </cell>
        </row>
        <row r="1067">
          <cell r="BJ1067">
            <v>3800000</v>
          </cell>
        </row>
        <row r="1068">
          <cell r="BJ1068">
            <v>4674992</v>
          </cell>
        </row>
        <row r="1070">
          <cell r="BJ1070">
            <v>3570000</v>
          </cell>
        </row>
        <row r="1071">
          <cell r="BJ1071">
            <v>3846000</v>
          </cell>
        </row>
        <row r="1073">
          <cell r="BJ1073">
            <v>1485986</v>
          </cell>
        </row>
        <row r="1074">
          <cell r="BJ1074">
            <v>1202265</v>
          </cell>
        </row>
        <row r="1075">
          <cell r="BJ1075">
            <v>1709693</v>
          </cell>
        </row>
        <row r="1077">
          <cell r="BJ1077">
            <v>2838353.8200000003</v>
          </cell>
        </row>
        <row r="1079">
          <cell r="BJ1079">
            <v>2797594.22</v>
          </cell>
        </row>
        <row r="1081">
          <cell r="BJ1081">
            <v>595318.30000000005</v>
          </cell>
        </row>
        <row r="1083">
          <cell r="BJ1083">
            <v>611948.92000000004</v>
          </cell>
        </row>
        <row r="1085">
          <cell r="BJ1085">
            <v>725005.09</v>
          </cell>
        </row>
        <row r="1087">
          <cell r="BJ1087">
            <v>577773.65</v>
          </cell>
        </row>
        <row r="1089">
          <cell r="BJ1089">
            <v>1589465</v>
          </cell>
        </row>
        <row r="1091">
          <cell r="BJ1091">
            <v>1338538.1600000001</v>
          </cell>
        </row>
        <row r="1093">
          <cell r="BJ1093">
            <v>718413</v>
          </cell>
        </row>
        <row r="1095">
          <cell r="BJ1095">
            <v>578966</v>
          </cell>
        </row>
        <row r="1097">
          <cell r="BJ1097">
            <v>765000</v>
          </cell>
        </row>
        <row r="1099">
          <cell r="BJ1099">
            <v>1185000</v>
          </cell>
        </row>
        <row r="1101">
          <cell r="BJ1101">
            <v>255000</v>
          </cell>
        </row>
        <row r="1103">
          <cell r="BJ1103">
            <v>1700000</v>
          </cell>
        </row>
        <row r="1105">
          <cell r="BJ1105">
            <v>812387.54</v>
          </cell>
        </row>
        <row r="1107">
          <cell r="BJ1107">
            <v>1500000</v>
          </cell>
        </row>
        <row r="1109">
          <cell r="BJ1109">
            <v>975380.8</v>
          </cell>
        </row>
        <row r="1111">
          <cell r="BJ1111">
            <v>841425</v>
          </cell>
        </row>
        <row r="1113">
          <cell r="BJ1113">
            <v>1335174.68</v>
          </cell>
        </row>
        <row r="1114">
          <cell r="BJ1114">
            <v>281000</v>
          </cell>
        </row>
        <row r="1116">
          <cell r="BJ1116">
            <v>314500</v>
          </cell>
        </row>
        <row r="1118">
          <cell r="BJ1118">
            <v>565906.32999999996</v>
          </cell>
        </row>
        <row r="1120">
          <cell r="BJ1120">
            <v>733980</v>
          </cell>
        </row>
        <row r="1122">
          <cell r="BJ1122">
            <v>467500</v>
          </cell>
        </row>
        <row r="1124">
          <cell r="BJ1124">
            <v>875500</v>
          </cell>
        </row>
        <row r="1126">
          <cell r="BJ1126">
            <v>501500</v>
          </cell>
        </row>
        <row r="1128">
          <cell r="BJ1128">
            <v>724374</v>
          </cell>
        </row>
        <row r="1129">
          <cell r="BJ1129">
            <v>250000</v>
          </cell>
        </row>
        <row r="1131">
          <cell r="BJ1131">
            <v>1377000</v>
          </cell>
        </row>
        <row r="1132">
          <cell r="BJ1132">
            <v>900000</v>
          </cell>
        </row>
        <row r="1134">
          <cell r="BJ1134">
            <v>697000</v>
          </cell>
        </row>
        <row r="1136">
          <cell r="BJ1136">
            <v>765000</v>
          </cell>
        </row>
        <row r="1137">
          <cell r="BJ1137">
            <v>622500</v>
          </cell>
        </row>
        <row r="1139">
          <cell r="BJ1139">
            <v>374000</v>
          </cell>
        </row>
        <row r="1140">
          <cell r="BJ1140">
            <v>600000</v>
          </cell>
        </row>
        <row r="1141">
          <cell r="BJ1141">
            <v>800000</v>
          </cell>
        </row>
        <row r="1142">
          <cell r="BJ1142">
            <v>340000</v>
          </cell>
        </row>
        <row r="1143">
          <cell r="BJ1143">
            <v>290000</v>
          </cell>
        </row>
        <row r="1144">
          <cell r="BJ1144">
            <v>280000</v>
          </cell>
        </row>
        <row r="1145">
          <cell r="BJ1145">
            <v>390000</v>
          </cell>
        </row>
        <row r="1147">
          <cell r="BJ1147">
            <v>510000</v>
          </cell>
        </row>
        <row r="1149">
          <cell r="BJ1149">
            <v>690933</v>
          </cell>
        </row>
        <row r="1151">
          <cell r="BJ1151">
            <v>54614.53</v>
          </cell>
        </row>
        <row r="1153">
          <cell r="BJ1153">
            <v>52835.55</v>
          </cell>
        </row>
        <row r="1155">
          <cell r="BJ1155">
            <v>40125.83</v>
          </cell>
        </row>
        <row r="1157">
          <cell r="BJ1157">
            <v>12065.56</v>
          </cell>
        </row>
        <row r="1159">
          <cell r="BJ1159">
            <v>590958.52</v>
          </cell>
        </row>
        <row r="1161">
          <cell r="BJ1161">
            <v>580895.29999999993</v>
          </cell>
        </row>
        <row r="1163">
          <cell r="BJ1163">
            <v>12726887</v>
          </cell>
        </row>
        <row r="1165">
          <cell r="BJ1165">
            <v>567767.17999999993</v>
          </cell>
        </row>
        <row r="1167">
          <cell r="BJ1167">
            <v>23980094.469999999</v>
          </cell>
        </row>
        <row r="1169">
          <cell r="BJ1169">
            <v>1224776</v>
          </cell>
        </row>
        <row r="1171">
          <cell r="BJ1171">
            <v>871561.55999999994</v>
          </cell>
        </row>
        <row r="1173">
          <cell r="BJ1173">
            <v>8594329.4800000004</v>
          </cell>
        </row>
        <row r="1175">
          <cell r="BJ1175">
            <v>158322</v>
          </cell>
        </row>
        <row r="1177">
          <cell r="BJ1177">
            <v>1404721.0299999998</v>
          </cell>
        </row>
        <row r="1179">
          <cell r="BJ1179">
            <v>1581600</v>
          </cell>
        </row>
        <row r="1181">
          <cell r="BJ1181">
            <v>980789</v>
          </cell>
        </row>
        <row r="1183">
          <cell r="BJ1183">
            <v>742365</v>
          </cell>
        </row>
        <row r="1185">
          <cell r="BJ1185">
            <v>562275</v>
          </cell>
        </row>
        <row r="1187">
          <cell r="BJ1187">
            <v>329186.75</v>
          </cell>
        </row>
        <row r="1189">
          <cell r="BJ1189">
            <v>672363.16999999993</v>
          </cell>
        </row>
        <row r="1191">
          <cell r="BJ1191">
            <v>413656</v>
          </cell>
        </row>
        <row r="1192">
          <cell r="BJ1192">
            <v>1551469.81</v>
          </cell>
        </row>
        <row r="1194">
          <cell r="BJ1194">
            <v>164668</v>
          </cell>
        </row>
        <row r="1195">
          <cell r="BJ1195">
            <v>1874301.75</v>
          </cell>
        </row>
        <row r="1197">
          <cell r="BJ1197">
            <v>0</v>
          </cell>
        </row>
        <row r="1199">
          <cell r="BJ1199">
            <v>527454.43000000005</v>
          </cell>
        </row>
        <row r="1201">
          <cell r="BJ1201">
            <v>383480</v>
          </cell>
        </row>
        <row r="1203">
          <cell r="BJ1203">
            <v>252280.75000000003</v>
          </cell>
        </row>
        <row r="1205">
          <cell r="BJ1205">
            <v>409360</v>
          </cell>
        </row>
        <row r="1206">
          <cell r="BJ1206">
            <v>642175.40999999992</v>
          </cell>
        </row>
        <row r="1208">
          <cell r="BJ1208">
            <v>830000</v>
          </cell>
        </row>
        <row r="1210">
          <cell r="BJ1210">
            <v>4593281.1399999987</v>
          </cell>
        </row>
        <row r="1212">
          <cell r="BJ1212">
            <v>180115</v>
          </cell>
        </row>
        <row r="1213">
          <cell r="BJ1213">
            <v>935022</v>
          </cell>
        </row>
        <row r="1214">
          <cell r="BJ1214">
            <v>429143.17000000004</v>
          </cell>
        </row>
        <row r="1216">
          <cell r="BJ1216">
            <v>141602.88</v>
          </cell>
        </row>
        <row r="1218">
          <cell r="BJ1218">
            <v>3130057</v>
          </cell>
        </row>
        <row r="1219">
          <cell r="BJ1219">
            <v>3316362</v>
          </cell>
        </row>
        <row r="1220">
          <cell r="BJ1220">
            <v>1167021</v>
          </cell>
        </row>
        <row r="1221">
          <cell r="BJ1221">
            <v>593300</v>
          </cell>
        </row>
        <row r="1223">
          <cell r="BJ1223">
            <v>1077423</v>
          </cell>
        </row>
        <row r="1224">
          <cell r="BJ1224">
            <v>1752710</v>
          </cell>
        </row>
        <row r="1225">
          <cell r="BJ1225">
            <v>285367</v>
          </cell>
        </row>
        <row r="1226">
          <cell r="BJ1226">
            <v>231065</v>
          </cell>
        </row>
        <row r="1228">
          <cell r="BJ1228">
            <v>1148277.1200000001</v>
          </cell>
        </row>
        <row r="1229">
          <cell r="BJ1229">
            <v>3136976.0999999996</v>
          </cell>
        </row>
        <row r="1231">
          <cell r="BJ1231">
            <v>910440</v>
          </cell>
        </row>
        <row r="1233">
          <cell r="BJ1233">
            <v>699168.5</v>
          </cell>
        </row>
        <row r="1234">
          <cell r="BJ1234">
            <v>422790</v>
          </cell>
        </row>
        <row r="1235">
          <cell r="BJ1235">
            <v>308400.99984516099</v>
          </cell>
        </row>
        <row r="1237">
          <cell r="BJ1237">
            <v>1775049.9900000002</v>
          </cell>
        </row>
        <row r="1239">
          <cell r="BJ1239">
            <v>9932724.6151237544</v>
          </cell>
        </row>
        <row r="1241">
          <cell r="BJ1241">
            <v>137125.5</v>
          </cell>
        </row>
        <row r="1243">
          <cell r="BJ1243">
            <v>380703.53</v>
          </cell>
        </row>
        <row r="1245">
          <cell r="BJ1245">
            <v>255000</v>
          </cell>
        </row>
        <row r="1247">
          <cell r="BJ1247">
            <v>116887.31</v>
          </cell>
        </row>
        <row r="1249">
          <cell r="BJ1249">
            <v>130000</v>
          </cell>
        </row>
        <row r="1251">
          <cell r="BJ1251">
            <v>86096.62</v>
          </cell>
        </row>
        <row r="1253">
          <cell r="BJ1253">
            <v>85627.32</v>
          </cell>
        </row>
        <row r="1255">
          <cell r="BJ1255">
            <v>150625.43000000002</v>
          </cell>
        </row>
        <row r="1257">
          <cell r="BJ1257">
            <v>180395.51999999999</v>
          </cell>
        </row>
        <row r="1259">
          <cell r="BJ1259">
            <v>500000</v>
          </cell>
        </row>
        <row r="1261">
          <cell r="BJ1261">
            <v>359593.74000000005</v>
          </cell>
        </row>
        <row r="1263">
          <cell r="BJ1263">
            <v>499999.75</v>
          </cell>
        </row>
        <row r="1265">
          <cell r="BJ1265">
            <v>499999.99</v>
          </cell>
        </row>
        <row r="1267">
          <cell r="BJ1267">
            <v>8075000</v>
          </cell>
        </row>
        <row r="1269">
          <cell r="BJ1269">
            <v>5945241.0000000009</v>
          </cell>
        </row>
        <row r="1271">
          <cell r="BJ1271">
            <v>5911989.9999999991</v>
          </cell>
        </row>
        <row r="1272">
          <cell r="BJ1272">
            <v>0</v>
          </cell>
        </row>
        <row r="1274">
          <cell r="BJ1274">
            <v>5634000.0600000005</v>
          </cell>
        </row>
        <row r="1275">
          <cell r="BJ1275">
            <v>2957848.9</v>
          </cell>
        </row>
        <row r="1277">
          <cell r="BJ1277">
            <v>4695000</v>
          </cell>
        </row>
        <row r="1279">
          <cell r="BJ1279">
            <v>2112750</v>
          </cell>
        </row>
        <row r="1281">
          <cell r="BJ1281">
            <v>1878000</v>
          </cell>
        </row>
        <row r="1283">
          <cell r="BJ1283">
            <v>1408500</v>
          </cell>
        </row>
        <row r="1284">
          <cell r="BJ1284">
            <v>4506661.76</v>
          </cell>
        </row>
        <row r="1285">
          <cell r="BJ1285">
            <v>2948460</v>
          </cell>
        </row>
        <row r="1286">
          <cell r="BJ1286">
            <v>4225500.32</v>
          </cell>
        </row>
        <row r="1287">
          <cell r="BJ1287">
            <v>2381180</v>
          </cell>
        </row>
        <row r="1289">
          <cell r="BJ1289">
            <v>3021000</v>
          </cell>
        </row>
        <row r="1290">
          <cell r="BJ1290">
            <v>685545</v>
          </cell>
        </row>
        <row r="1291">
          <cell r="BJ1291">
            <v>1224000</v>
          </cell>
        </row>
        <row r="1292">
          <cell r="BJ1292">
            <v>2607226</v>
          </cell>
        </row>
        <row r="1293">
          <cell r="BJ1293">
            <v>9567895</v>
          </cell>
        </row>
        <row r="1294">
          <cell r="BJ1294">
            <v>2756753</v>
          </cell>
        </row>
        <row r="1295">
          <cell r="BJ1295">
            <v>2000000</v>
          </cell>
        </row>
        <row r="1296">
          <cell r="BJ1296">
            <v>0</v>
          </cell>
        </row>
        <row r="1298">
          <cell r="BJ1298">
            <v>37487373.899999999</v>
          </cell>
        </row>
        <row r="1300">
          <cell r="BJ1300">
            <v>4250000</v>
          </cell>
        </row>
        <row r="1302">
          <cell r="BJ1302">
            <v>4249975.0599499997</v>
          </cell>
        </row>
        <row r="1304">
          <cell r="BJ1304">
            <v>4256930.0499999989</v>
          </cell>
        </row>
        <row r="1306">
          <cell r="BJ1306">
            <v>4233692.75</v>
          </cell>
        </row>
        <row r="1307">
          <cell r="BJ1307">
            <v>18444727.699999999</v>
          </cell>
        </row>
        <row r="1308">
          <cell r="BJ1308">
            <v>3756407</v>
          </cell>
        </row>
        <row r="1310">
          <cell r="BJ1310">
            <v>6150000</v>
          </cell>
        </row>
        <row r="1312">
          <cell r="BJ1312">
            <v>5000217</v>
          </cell>
        </row>
        <row r="1314">
          <cell r="BJ1314">
            <v>3274927.02</v>
          </cell>
        </row>
        <row r="1315">
          <cell r="BJ1315">
            <v>5560122</v>
          </cell>
        </row>
        <row r="1317">
          <cell r="BJ1317">
            <v>1210301.52</v>
          </cell>
        </row>
        <row r="1318">
          <cell r="BJ1318">
            <v>5172369.34</v>
          </cell>
        </row>
        <row r="1319">
          <cell r="BJ1319">
            <v>5172369.34</v>
          </cell>
        </row>
        <row r="1320">
          <cell r="BJ1320">
            <v>6000000</v>
          </cell>
        </row>
        <row r="1321">
          <cell r="BJ1321">
            <v>607630.66</v>
          </cell>
        </row>
        <row r="1322">
          <cell r="BJ1322">
            <v>427057</v>
          </cell>
        </row>
        <row r="1323">
          <cell r="BJ1323">
            <v>1870245</v>
          </cell>
        </row>
        <row r="1324">
          <cell r="BJ1324">
            <v>1000000</v>
          </cell>
        </row>
        <row r="1325">
          <cell r="BJ1325">
            <v>7008021</v>
          </cell>
        </row>
        <row r="1326">
          <cell r="BJ1326">
            <v>6000000</v>
          </cell>
        </row>
        <row r="1328">
          <cell r="BJ1328">
            <v>3500000</v>
          </cell>
        </row>
        <row r="1330">
          <cell r="BJ1330">
            <v>5750000</v>
          </cell>
        </row>
        <row r="1331">
          <cell r="BJ1331">
            <v>4588600</v>
          </cell>
        </row>
        <row r="1333">
          <cell r="BJ1333">
            <v>910759</v>
          </cell>
        </row>
        <row r="1334">
          <cell r="BJ1334">
            <v>2419222</v>
          </cell>
        </row>
        <row r="1335">
          <cell r="BJ1335">
            <v>5175974</v>
          </cell>
        </row>
        <row r="1336">
          <cell r="BJ1336">
            <v>3438238</v>
          </cell>
        </row>
        <row r="1337">
          <cell r="BJ1337">
            <v>3940961</v>
          </cell>
        </row>
        <row r="1339">
          <cell r="BJ1339">
            <v>2153456</v>
          </cell>
        </row>
        <row r="1341">
          <cell r="BJ1341">
            <v>3108904.84</v>
          </cell>
        </row>
        <row r="1343">
          <cell r="BJ1343">
            <v>1200000</v>
          </cell>
        </row>
        <row r="1344">
          <cell r="BJ1344">
            <v>2899364</v>
          </cell>
        </row>
        <row r="1345">
          <cell r="BJ1345">
            <v>2359974</v>
          </cell>
        </row>
        <row r="1347">
          <cell r="BJ1347">
            <v>2560163.14</v>
          </cell>
        </row>
        <row r="1349">
          <cell r="BJ1349">
            <v>350000</v>
          </cell>
        </row>
        <row r="1351">
          <cell r="BJ1351">
            <v>300000</v>
          </cell>
        </row>
        <row r="1353">
          <cell r="BJ1353">
            <v>246743</v>
          </cell>
        </row>
        <row r="1354">
          <cell r="BJ1354">
            <v>127500</v>
          </cell>
        </row>
        <row r="1355">
          <cell r="BJ1355">
            <v>557932.30000000005</v>
          </cell>
        </row>
        <row r="1357">
          <cell r="BJ1357">
            <v>539977.80000000005</v>
          </cell>
        </row>
        <row r="1358">
          <cell r="BJ1358">
            <v>2007924</v>
          </cell>
        </row>
        <row r="1360">
          <cell r="BJ1360">
            <v>1047416.7300000002</v>
          </cell>
        </row>
        <row r="1362">
          <cell r="BJ1362">
            <v>1381539.9300000002</v>
          </cell>
        </row>
        <row r="1364">
          <cell r="BJ1364">
            <v>2038254.3699999999</v>
          </cell>
        </row>
        <row r="1366">
          <cell r="BJ1366">
            <v>729825.54</v>
          </cell>
        </row>
        <row r="1368">
          <cell r="BJ1368">
            <v>3408126.64</v>
          </cell>
        </row>
        <row r="1369">
          <cell r="BJ1369">
            <v>262626</v>
          </cell>
        </row>
        <row r="1370">
          <cell r="BJ1370">
            <v>425000</v>
          </cell>
        </row>
        <row r="1371">
          <cell r="BJ1371">
            <v>1000000</v>
          </cell>
        </row>
        <row r="1372">
          <cell r="BJ1372">
            <v>2125000</v>
          </cell>
        </row>
        <row r="1373">
          <cell r="BJ1373">
            <v>425000</v>
          </cell>
        </row>
        <row r="1374">
          <cell r="BJ1374">
            <v>850000</v>
          </cell>
        </row>
        <row r="1376">
          <cell r="BJ1376">
            <v>1626863.1400000001</v>
          </cell>
        </row>
        <row r="1377">
          <cell r="BJ1377">
            <v>3288604</v>
          </cell>
        </row>
        <row r="1379">
          <cell r="BJ1379">
            <v>1189824.7</v>
          </cell>
        </row>
        <row r="1380">
          <cell r="BJ1380">
            <v>402705</v>
          </cell>
        </row>
        <row r="1382">
          <cell r="BJ1382">
            <v>199879</v>
          </cell>
        </row>
        <row r="1383">
          <cell r="BJ1383">
            <v>950864</v>
          </cell>
        </row>
        <row r="1384">
          <cell r="BJ1384">
            <v>1379674</v>
          </cell>
        </row>
        <row r="1386">
          <cell r="BJ1386">
            <v>100794.85</v>
          </cell>
        </row>
        <row r="1388">
          <cell r="BJ1388">
            <v>2705322.58</v>
          </cell>
        </row>
        <row r="1389">
          <cell r="BJ1389">
            <v>773348.8</v>
          </cell>
        </row>
        <row r="1390">
          <cell r="BJ1390">
            <v>765000</v>
          </cell>
        </row>
        <row r="1391">
          <cell r="BJ1391">
            <v>3711823.5045286817</v>
          </cell>
        </row>
        <row r="1393">
          <cell r="BJ1393">
            <v>1056036.8999999999</v>
          </cell>
        </row>
        <row r="1395">
          <cell r="BJ1395">
            <v>315161.99</v>
          </cell>
        </row>
        <row r="1396">
          <cell r="BJ1396">
            <v>1348000</v>
          </cell>
        </row>
        <row r="1397">
          <cell r="BJ1397">
            <v>566030.63327742298</v>
          </cell>
        </row>
        <row r="1398">
          <cell r="BJ1398">
            <v>473629</v>
          </cell>
        </row>
        <row r="1399">
          <cell r="BJ1399">
            <v>4476823.0999999996</v>
          </cell>
        </row>
        <row r="1400">
          <cell r="BJ1400">
            <v>3455618</v>
          </cell>
        </row>
        <row r="1402">
          <cell r="BJ1402">
            <v>523413.21000000008</v>
          </cell>
        </row>
        <row r="1404">
          <cell r="BJ1404">
            <v>317594.14</v>
          </cell>
        </row>
        <row r="1406">
          <cell r="BJ1406">
            <v>1769000</v>
          </cell>
        </row>
        <row r="1408">
          <cell r="BJ1408">
            <v>1151223</v>
          </cell>
        </row>
        <row r="1409">
          <cell r="BJ1409">
            <v>245000</v>
          </cell>
        </row>
        <row r="1411">
          <cell r="BJ1411">
            <v>3085516.71</v>
          </cell>
        </row>
        <row r="1413">
          <cell r="BJ1413">
            <v>495275.02</v>
          </cell>
        </row>
        <row r="1414">
          <cell r="BJ1414">
            <v>1333910</v>
          </cell>
        </row>
        <row r="1415">
          <cell r="BJ1415">
            <v>612263</v>
          </cell>
        </row>
        <row r="1416">
          <cell r="BJ1416">
            <v>669562</v>
          </cell>
        </row>
        <row r="1417">
          <cell r="BJ1417">
            <v>633658</v>
          </cell>
        </row>
        <row r="1418">
          <cell r="BJ1418">
            <v>261460</v>
          </cell>
        </row>
        <row r="1420">
          <cell r="BJ1420">
            <v>980868.33000000007</v>
          </cell>
        </row>
        <row r="1421">
          <cell r="BJ1421">
            <v>2488755.0356520852</v>
          </cell>
        </row>
        <row r="1423">
          <cell r="BJ1423">
            <v>1491750</v>
          </cell>
        </row>
        <row r="1425">
          <cell r="BJ1425">
            <v>3551429</v>
          </cell>
        </row>
        <row r="1427">
          <cell r="BJ1427">
            <v>362701.66</v>
          </cell>
        </row>
        <row r="1429">
          <cell r="BJ1429">
            <v>576599.21</v>
          </cell>
        </row>
        <row r="1431">
          <cell r="BJ1431">
            <v>2595572.3500000006</v>
          </cell>
        </row>
        <row r="1432">
          <cell r="BJ1432">
            <v>1300000</v>
          </cell>
        </row>
        <row r="1433">
          <cell r="BJ1433">
            <v>470323.99</v>
          </cell>
        </row>
        <row r="1435">
          <cell r="BJ1435">
            <v>1718379.46</v>
          </cell>
        </row>
        <row r="1436">
          <cell r="BJ1436">
            <v>0</v>
          </cell>
        </row>
        <row r="1437">
          <cell r="BJ1437">
            <v>4572592.51</v>
          </cell>
        </row>
        <row r="1439">
          <cell r="BJ1439">
            <v>3317646.14</v>
          </cell>
        </row>
        <row r="1440">
          <cell r="BJ1440">
            <v>7901711.2599999998</v>
          </cell>
        </row>
        <row r="1442">
          <cell r="BJ1442">
            <v>3661825</v>
          </cell>
        </row>
        <row r="1444">
          <cell r="BJ1444">
            <v>2488376</v>
          </cell>
        </row>
        <row r="1445">
          <cell r="BJ1445">
            <v>2507597</v>
          </cell>
        </row>
        <row r="1446">
          <cell r="BJ1446">
            <v>2975000</v>
          </cell>
        </row>
        <row r="1448">
          <cell r="BJ1448">
            <v>2114640.37</v>
          </cell>
        </row>
        <row r="1449">
          <cell r="BJ1449">
            <v>1403255.16</v>
          </cell>
        </row>
        <row r="1451">
          <cell r="BJ1451">
            <v>2615981.5999999996</v>
          </cell>
        </row>
        <row r="1453">
          <cell r="BJ1453">
            <v>2512349</v>
          </cell>
        </row>
        <row r="1454">
          <cell r="BJ1454">
            <v>444458</v>
          </cell>
        </row>
        <row r="1455">
          <cell r="BJ1455">
            <v>877755.71</v>
          </cell>
        </row>
        <row r="1456">
          <cell r="BJ1456">
            <v>1298596.5</v>
          </cell>
        </row>
        <row r="1458">
          <cell r="BJ1458">
            <v>10026413.060000001</v>
          </cell>
        </row>
        <row r="1460">
          <cell r="BJ1460">
            <v>24869084.609999999</v>
          </cell>
        </row>
        <row r="1462">
          <cell r="BJ1462">
            <v>15697303.17</v>
          </cell>
        </row>
        <row r="1463">
          <cell r="BJ1463">
            <v>13422623</v>
          </cell>
        </row>
        <row r="1464">
          <cell r="BJ1464">
            <v>23175841.800000001</v>
          </cell>
        </row>
        <row r="1466">
          <cell r="BJ1466">
            <v>4860729.6099999994</v>
          </cell>
        </row>
        <row r="1468">
          <cell r="BJ1468">
            <v>2550000</v>
          </cell>
        </row>
        <row r="1470">
          <cell r="BJ1470">
            <v>22894923.390000001</v>
          </cell>
        </row>
        <row r="1472">
          <cell r="BJ1472">
            <v>10774241.000000002</v>
          </cell>
        </row>
        <row r="1474">
          <cell r="BJ1474">
            <v>9371090.4299999997</v>
          </cell>
        </row>
        <row r="1475">
          <cell r="BJ1475">
            <v>22636333</v>
          </cell>
        </row>
        <row r="1476">
          <cell r="BJ1476">
            <v>43084858</v>
          </cell>
        </row>
        <row r="1477">
          <cell r="BJ1477">
            <v>6654498</v>
          </cell>
        </row>
        <row r="1478">
          <cell r="BJ1478">
            <v>24000000</v>
          </cell>
        </row>
        <row r="1480">
          <cell r="BJ1480">
            <v>7648420</v>
          </cell>
        </row>
        <row r="1481">
          <cell r="BJ1481">
            <v>2711204.9999999995</v>
          </cell>
        </row>
        <row r="1482">
          <cell r="BJ1482">
            <v>5031494.78</v>
          </cell>
        </row>
        <row r="1483">
          <cell r="BJ1483">
            <v>10803872</v>
          </cell>
        </row>
        <row r="1485">
          <cell r="BJ1485">
            <v>4432093</v>
          </cell>
        </row>
        <row r="1487">
          <cell r="BJ1487">
            <v>2392240</v>
          </cell>
        </row>
        <row r="1489">
          <cell r="BJ1489">
            <v>2870688</v>
          </cell>
        </row>
        <row r="1491">
          <cell r="BJ1491">
            <v>5047626</v>
          </cell>
        </row>
        <row r="1492">
          <cell r="BJ1492">
            <v>10903548.260000002</v>
          </cell>
        </row>
        <row r="1494">
          <cell r="BJ1494">
            <v>12532474.74</v>
          </cell>
        </row>
        <row r="1496">
          <cell r="BJ1496">
            <v>12104868.540000001</v>
          </cell>
        </row>
        <row r="1497">
          <cell r="BJ1497">
            <v>9787233.5199999996</v>
          </cell>
        </row>
        <row r="1498">
          <cell r="BJ1498">
            <v>13974815.999999998</v>
          </cell>
        </row>
        <row r="1499">
          <cell r="BJ1499">
            <v>7834162.419999999</v>
          </cell>
        </row>
        <row r="1500">
          <cell r="BJ1500">
            <v>9641313.4000000004</v>
          </cell>
        </row>
        <row r="1501">
          <cell r="BJ1501">
            <v>4789223.96</v>
          </cell>
        </row>
        <row r="1502">
          <cell r="BJ1502">
            <v>12591748.250000002</v>
          </cell>
        </row>
        <row r="1504">
          <cell r="BJ1504">
            <v>16097476.9</v>
          </cell>
        </row>
        <row r="1506">
          <cell r="BJ1506">
            <v>9377977.75</v>
          </cell>
        </row>
        <row r="1508">
          <cell r="BJ1508">
            <v>6918827.4500000011</v>
          </cell>
        </row>
        <row r="1510">
          <cell r="BJ1510">
            <v>10365853.700000001</v>
          </cell>
        </row>
        <row r="1512">
          <cell r="BJ1512">
            <v>13347331.550000001</v>
          </cell>
        </row>
        <row r="1514">
          <cell r="BJ1514">
            <v>17720584.100000001</v>
          </cell>
        </row>
        <row r="1516">
          <cell r="BJ1516">
            <v>12234908.25</v>
          </cell>
        </row>
        <row r="1518">
          <cell r="BJ1518">
            <v>5539805.21</v>
          </cell>
        </row>
        <row r="1519">
          <cell r="BJ1519">
            <v>7892330</v>
          </cell>
        </row>
        <row r="1521">
          <cell r="BJ1521">
            <v>3769040.12</v>
          </cell>
        </row>
        <row r="1523">
          <cell r="BJ1523">
            <v>21250000</v>
          </cell>
        </row>
        <row r="1525">
          <cell r="BJ1525">
            <v>31127000</v>
          </cell>
        </row>
        <row r="1527">
          <cell r="BJ1527">
            <v>37000500</v>
          </cell>
        </row>
        <row r="1528">
          <cell r="BJ1528">
            <v>17910518.000000004</v>
          </cell>
        </row>
        <row r="1529">
          <cell r="BJ1529">
            <v>0</v>
          </cell>
        </row>
        <row r="1531">
          <cell r="BJ1531">
            <v>3556515.24</v>
          </cell>
        </row>
        <row r="1532">
          <cell r="BJ1532">
            <v>1604865.1300000001</v>
          </cell>
        </row>
        <row r="1534">
          <cell r="BJ1534">
            <v>5660528.0700000003</v>
          </cell>
        </row>
        <row r="1535">
          <cell r="BJ1535">
            <v>8325824</v>
          </cell>
        </row>
        <row r="1537">
          <cell r="BJ1537">
            <v>7664412.6400000006</v>
          </cell>
        </row>
        <row r="1539">
          <cell r="BJ1539">
            <v>9233712.0600000005</v>
          </cell>
        </row>
        <row r="1540">
          <cell r="BJ1540">
            <v>10075086.249999998</v>
          </cell>
        </row>
        <row r="1542">
          <cell r="BJ1542">
            <v>6728065.4699999997</v>
          </cell>
        </row>
        <row r="1543">
          <cell r="BJ1543">
            <v>7636405.3799999999</v>
          </cell>
        </row>
        <row r="1545">
          <cell r="BJ1545">
            <v>11071771.260000002</v>
          </cell>
        </row>
        <row r="1547">
          <cell r="BJ1547">
            <v>6586478.5800000001</v>
          </cell>
        </row>
        <row r="1549">
          <cell r="BJ1549">
            <v>6494290.0099999998</v>
          </cell>
        </row>
        <row r="1551">
          <cell r="BJ1551">
            <v>2814988.23</v>
          </cell>
        </row>
        <row r="1553">
          <cell r="BJ1553">
            <v>3169217.79</v>
          </cell>
        </row>
        <row r="1555">
          <cell r="BJ1555">
            <v>5863633.7199999997</v>
          </cell>
        </row>
        <row r="1557">
          <cell r="BJ1557">
            <v>6195031.5199999996</v>
          </cell>
        </row>
        <row r="1559">
          <cell r="BJ1559">
            <v>5354021.25</v>
          </cell>
        </row>
        <row r="1561">
          <cell r="BJ1561">
            <v>3977922.58</v>
          </cell>
        </row>
        <row r="1563">
          <cell r="BJ1563">
            <v>13954086.91</v>
          </cell>
        </row>
        <row r="1565">
          <cell r="BJ1565">
            <v>8994680.879999999</v>
          </cell>
        </row>
        <row r="1567">
          <cell r="BJ1567">
            <v>5028222.5999999996</v>
          </cell>
        </row>
        <row r="1569">
          <cell r="BJ1569">
            <v>6365272.6100000003</v>
          </cell>
        </row>
        <row r="1571">
          <cell r="BJ1571">
            <v>3976516.0500000003</v>
          </cell>
        </row>
        <row r="1573">
          <cell r="BJ1573">
            <v>8046854.1999999993</v>
          </cell>
        </row>
        <row r="1574">
          <cell r="BJ1574">
            <v>5193802</v>
          </cell>
        </row>
        <row r="1576">
          <cell r="BJ1576">
            <v>9656505.0500000007</v>
          </cell>
        </row>
        <row r="1577">
          <cell r="BJ1577">
            <v>0</v>
          </cell>
        </row>
        <row r="1578">
          <cell r="BJ1578">
            <v>7005148</v>
          </cell>
        </row>
        <row r="1579">
          <cell r="BJ1579">
            <v>4442126</v>
          </cell>
        </row>
        <row r="1580">
          <cell r="BJ1580">
            <v>5673102</v>
          </cell>
        </row>
        <row r="1581">
          <cell r="BJ1581">
            <v>0</v>
          </cell>
        </row>
        <row r="1582">
          <cell r="BJ1582">
            <v>0</v>
          </cell>
        </row>
        <row r="1583">
          <cell r="BJ1583">
            <v>0</v>
          </cell>
        </row>
        <row r="1584">
          <cell r="BJ1584">
            <v>0</v>
          </cell>
        </row>
        <row r="1585">
          <cell r="BJ1585">
            <v>9579602</v>
          </cell>
        </row>
        <row r="1587">
          <cell r="BJ1587">
            <v>8544348.3699999992</v>
          </cell>
        </row>
        <row r="1589">
          <cell r="BJ1589">
            <v>77757171.879999995</v>
          </cell>
        </row>
        <row r="1591">
          <cell r="BJ1591">
            <v>428655</v>
          </cell>
        </row>
        <row r="1593">
          <cell r="BJ1593">
            <v>1190654.8</v>
          </cell>
        </row>
        <row r="1594">
          <cell r="BJ1594">
            <v>31031121.999999996</v>
          </cell>
        </row>
        <row r="1595">
          <cell r="BJ1595">
            <v>161323.06000000023</v>
          </cell>
        </row>
        <row r="1596">
          <cell r="BJ1596">
            <v>26989172.780000001</v>
          </cell>
        </row>
        <row r="1597">
          <cell r="BJ1597">
            <v>5784152.3899999987</v>
          </cell>
        </row>
        <row r="1598">
          <cell r="BJ1598">
            <v>0</v>
          </cell>
        </row>
        <row r="1600">
          <cell r="BJ1600">
            <v>10746951</v>
          </cell>
        </row>
        <row r="1602">
          <cell r="BJ1602">
            <v>9006779.3599999994</v>
          </cell>
        </row>
        <row r="1604">
          <cell r="BJ1604">
            <v>1137479.25</v>
          </cell>
        </row>
        <row r="1606">
          <cell r="BJ1606">
            <v>421152.05000000005</v>
          </cell>
        </row>
        <row r="1608">
          <cell r="BJ1608">
            <v>824987.9</v>
          </cell>
        </row>
        <row r="1610">
          <cell r="BJ1610">
            <v>570186.80000000005</v>
          </cell>
        </row>
        <row r="1612">
          <cell r="BJ1612">
            <v>2877817.8</v>
          </cell>
        </row>
        <row r="1614">
          <cell r="BJ1614">
            <v>185108.13</v>
          </cell>
        </row>
        <row r="1616">
          <cell r="BJ1616">
            <v>709606.35</v>
          </cell>
        </row>
        <row r="1618">
          <cell r="BJ1618">
            <v>10396847.25</v>
          </cell>
        </row>
        <row r="1620">
          <cell r="BJ1620">
            <v>4983531.3000000007</v>
          </cell>
        </row>
        <row r="1621">
          <cell r="BJ1621">
            <v>820183</v>
          </cell>
        </row>
        <row r="1623">
          <cell r="BJ1623">
            <v>9358414.1500000004</v>
          </cell>
        </row>
        <row r="1625">
          <cell r="BJ1625">
            <v>998060.65</v>
          </cell>
        </row>
        <row r="1627">
          <cell r="BJ1627">
            <v>1507620.35</v>
          </cell>
        </row>
        <row r="1629">
          <cell r="BJ1629">
            <v>478843.25000000006</v>
          </cell>
        </row>
        <row r="1631">
          <cell r="BJ1631">
            <v>1471656</v>
          </cell>
        </row>
        <row r="1633">
          <cell r="BJ1633">
            <v>2795506</v>
          </cell>
        </row>
        <row r="1635">
          <cell r="BJ1635">
            <v>1699430</v>
          </cell>
        </row>
        <row r="1637">
          <cell r="BJ1637">
            <v>5659422</v>
          </cell>
        </row>
        <row r="1638">
          <cell r="BJ1638">
            <v>5634000</v>
          </cell>
        </row>
        <row r="1639">
          <cell r="BJ1639">
            <v>5802893.5300000003</v>
          </cell>
        </row>
        <row r="1640">
          <cell r="BJ1640">
            <v>300000</v>
          </cell>
        </row>
        <row r="1641">
          <cell r="BJ1641">
            <v>368760.47</v>
          </cell>
        </row>
        <row r="1642">
          <cell r="BJ1642">
            <v>1471654</v>
          </cell>
        </row>
        <row r="1643">
          <cell r="BJ1643">
            <v>5382000</v>
          </cell>
        </row>
        <row r="1644">
          <cell r="BJ1644">
            <v>2003729.4</v>
          </cell>
        </row>
        <row r="1645">
          <cell r="BJ1645">
            <v>5527654</v>
          </cell>
        </row>
        <row r="1646">
          <cell r="BJ1646">
            <v>5971247.1799999997</v>
          </cell>
        </row>
        <row r="1647">
          <cell r="BJ1647">
            <v>4531976</v>
          </cell>
        </row>
        <row r="1648">
          <cell r="BJ1648">
            <v>1995445.58</v>
          </cell>
        </row>
        <row r="1649">
          <cell r="BJ1649">
            <v>2596653.5</v>
          </cell>
        </row>
        <row r="1651">
          <cell r="BJ1651">
            <v>3729264</v>
          </cell>
        </row>
        <row r="1652">
          <cell r="BJ1652">
            <v>1701409</v>
          </cell>
        </row>
        <row r="1653">
          <cell r="BJ1653">
            <v>4100000</v>
          </cell>
        </row>
        <row r="1654">
          <cell r="BJ1654">
            <v>1564280</v>
          </cell>
        </row>
        <row r="1656">
          <cell r="BJ1656">
            <v>2325582</v>
          </cell>
        </row>
        <row r="1657">
          <cell r="BJ1657">
            <v>2234489.81</v>
          </cell>
        </row>
        <row r="1659">
          <cell r="BJ1659">
            <v>3184094.26</v>
          </cell>
        </row>
        <row r="1660">
          <cell r="BJ1660">
            <v>4761429.1300000008</v>
          </cell>
        </row>
        <row r="1662">
          <cell r="BJ1662">
            <v>3503935</v>
          </cell>
        </row>
        <row r="1664">
          <cell r="BJ1664">
            <v>3029878</v>
          </cell>
        </row>
        <row r="1665">
          <cell r="BJ1665">
            <v>2657611</v>
          </cell>
        </row>
        <row r="1666">
          <cell r="BJ1666">
            <v>2284945.9500000002</v>
          </cell>
        </row>
        <row r="1668">
          <cell r="BJ1668">
            <v>1501742</v>
          </cell>
        </row>
        <row r="1670">
          <cell r="BJ1670">
            <v>1359041.1</v>
          </cell>
        </row>
        <row r="1672">
          <cell r="BJ1672">
            <v>2003858</v>
          </cell>
        </row>
        <row r="1673">
          <cell r="BJ1673">
            <v>3629093.69</v>
          </cell>
        </row>
        <row r="1674">
          <cell r="BJ1674">
            <v>5029458.28</v>
          </cell>
        </row>
        <row r="1675">
          <cell r="BJ1675">
            <v>1799767</v>
          </cell>
        </row>
        <row r="1677">
          <cell r="BJ1677">
            <v>3439523</v>
          </cell>
        </row>
        <row r="1679">
          <cell r="BJ1679">
            <v>2988570</v>
          </cell>
        </row>
        <row r="1680">
          <cell r="BJ1680">
            <v>1875655</v>
          </cell>
        </row>
        <row r="1682">
          <cell r="BJ1682">
            <v>3673940</v>
          </cell>
        </row>
        <row r="1683">
          <cell r="BJ1683">
            <v>4511313.8</v>
          </cell>
        </row>
        <row r="1684">
          <cell r="BJ1684">
            <v>1247392</v>
          </cell>
        </row>
        <row r="1686">
          <cell r="BJ1686">
            <v>2564487</v>
          </cell>
        </row>
        <row r="1687">
          <cell r="BJ1687">
            <v>1034058</v>
          </cell>
        </row>
        <row r="1689">
          <cell r="BJ1689">
            <v>1055850</v>
          </cell>
        </row>
        <row r="1691">
          <cell r="BJ1691">
            <v>1968659</v>
          </cell>
        </row>
        <row r="1693">
          <cell r="BJ1693">
            <v>3178193</v>
          </cell>
        </row>
        <row r="1695">
          <cell r="BJ1695">
            <v>2778494</v>
          </cell>
        </row>
        <row r="1697">
          <cell r="BJ1697">
            <v>2387389</v>
          </cell>
        </row>
        <row r="1698">
          <cell r="BJ1698">
            <v>300000</v>
          </cell>
        </row>
        <row r="1700">
          <cell r="BJ1700">
            <v>8968324.0800000001</v>
          </cell>
        </row>
        <row r="1702">
          <cell r="BJ1702">
            <v>11447749.85</v>
          </cell>
        </row>
        <row r="1704">
          <cell r="BJ1704">
            <v>4645400.45</v>
          </cell>
        </row>
        <row r="1706">
          <cell r="BJ1706">
            <v>4216243.0999999996</v>
          </cell>
        </row>
        <row r="1708">
          <cell r="BJ1708">
            <v>2047646.6000000003</v>
          </cell>
        </row>
        <row r="1710">
          <cell r="BJ1710">
            <v>1518686.5</v>
          </cell>
        </row>
        <row r="1712">
          <cell r="BJ1712">
            <v>1803840.25</v>
          </cell>
        </row>
        <row r="1714">
          <cell r="BJ1714">
            <v>3044260.5500000003</v>
          </cell>
        </row>
        <row r="1716">
          <cell r="BJ1716">
            <v>1592826.05</v>
          </cell>
        </row>
        <row r="1717">
          <cell r="BJ1717">
            <v>2081440.9</v>
          </cell>
        </row>
        <row r="1719">
          <cell r="BJ1719">
            <v>3248145.8000000003</v>
          </cell>
        </row>
        <row r="1721">
          <cell r="BJ1721">
            <v>2630787.4</v>
          </cell>
        </row>
        <row r="1723">
          <cell r="BJ1723">
            <v>5117330.6499999994</v>
          </cell>
        </row>
        <row r="1725">
          <cell r="BJ1725">
            <v>3373613.45</v>
          </cell>
        </row>
        <row r="1727">
          <cell r="BJ1727">
            <v>3469139.85</v>
          </cell>
        </row>
        <row r="1729">
          <cell r="BJ1729">
            <v>1544349.7000000002</v>
          </cell>
        </row>
        <row r="1731">
          <cell r="BJ1731">
            <v>2629065</v>
          </cell>
        </row>
        <row r="1733">
          <cell r="BJ1733">
            <v>1443575.9999999998</v>
          </cell>
        </row>
        <row r="1735">
          <cell r="BJ1735">
            <v>3835741.9999999995</v>
          </cell>
        </row>
        <row r="1737">
          <cell r="BJ1737">
            <v>974085.55000000016</v>
          </cell>
        </row>
        <row r="1739">
          <cell r="BJ1739">
            <v>9307377.5999999978</v>
          </cell>
        </row>
        <row r="1741">
          <cell r="BJ1741">
            <v>1810176.1500000001</v>
          </cell>
        </row>
        <row r="1742">
          <cell r="BJ1742">
            <v>3226000</v>
          </cell>
        </row>
        <row r="1744">
          <cell r="BJ1744">
            <v>2142975</v>
          </cell>
        </row>
        <row r="1746">
          <cell r="BJ1746">
            <v>5587077.2000000011</v>
          </cell>
        </row>
        <row r="1748">
          <cell r="BJ1748">
            <v>289429.25</v>
          </cell>
        </row>
        <row r="1750">
          <cell r="BJ1750">
            <v>347291.3</v>
          </cell>
        </row>
        <row r="1752">
          <cell r="BJ1752">
            <v>434699.35</v>
          </cell>
        </row>
        <row r="1754">
          <cell r="BJ1754">
            <v>3583572.8</v>
          </cell>
        </row>
        <row r="1756">
          <cell r="BJ1756">
            <v>280675.09999999998</v>
          </cell>
        </row>
        <row r="1758">
          <cell r="BJ1758">
            <v>262515.7</v>
          </cell>
        </row>
        <row r="1760">
          <cell r="BJ1760">
            <v>285701.15000000002</v>
          </cell>
        </row>
        <row r="1762">
          <cell r="BJ1762">
            <v>251010.95</v>
          </cell>
        </row>
        <row r="1764">
          <cell r="BJ1764">
            <v>1275000</v>
          </cell>
        </row>
        <row r="1766">
          <cell r="BJ1766">
            <v>11866751</v>
          </cell>
        </row>
        <row r="1768">
          <cell r="BJ1768">
            <v>2794247</v>
          </cell>
        </row>
        <row r="1770">
          <cell r="BJ1770">
            <v>27204409</v>
          </cell>
        </row>
        <row r="1772">
          <cell r="BJ1772">
            <v>3554242.47</v>
          </cell>
        </row>
        <row r="1774">
          <cell r="BJ1774">
            <v>31258861.959999997</v>
          </cell>
        </row>
        <row r="1776">
          <cell r="BJ1776">
            <v>18398598</v>
          </cell>
        </row>
        <row r="1778">
          <cell r="BJ1778">
            <v>2038722.06</v>
          </cell>
        </row>
        <row r="1779">
          <cell r="BJ1779">
            <v>3067927</v>
          </cell>
        </row>
        <row r="1781">
          <cell r="BJ1781">
            <v>21550401</v>
          </cell>
        </row>
        <row r="1783">
          <cell r="BJ1783">
            <v>17487038.100000001</v>
          </cell>
        </row>
        <row r="1785">
          <cell r="BJ1785">
            <v>10311486.029999999</v>
          </cell>
        </row>
        <row r="1787">
          <cell r="BJ1787">
            <v>5173530</v>
          </cell>
        </row>
        <row r="1789">
          <cell r="BJ1789">
            <v>30449858.299999997</v>
          </cell>
        </row>
        <row r="1791">
          <cell r="BJ1791">
            <v>27225595</v>
          </cell>
        </row>
        <row r="1793">
          <cell r="BJ1793">
            <v>12682175</v>
          </cell>
        </row>
        <row r="1795">
          <cell r="BJ1795">
            <v>4125213</v>
          </cell>
        </row>
        <row r="1797">
          <cell r="BJ1797">
            <v>3374060.0000000005</v>
          </cell>
        </row>
        <row r="1799">
          <cell r="BJ1799">
            <v>1064286.77</v>
          </cell>
        </row>
        <row r="1801">
          <cell r="BJ1801">
            <v>1124764.3399999999</v>
          </cell>
        </row>
        <row r="1803">
          <cell r="BJ1803">
            <v>270346</v>
          </cell>
        </row>
        <row r="1805">
          <cell r="BJ1805">
            <v>5791088</v>
          </cell>
        </row>
        <row r="1807">
          <cell r="BJ1807">
            <v>7247622.0000000009</v>
          </cell>
        </row>
        <row r="1809">
          <cell r="BJ1809">
            <v>917711.00000000012</v>
          </cell>
        </row>
        <row r="1811">
          <cell r="BJ1811">
            <v>1981562.33</v>
          </cell>
        </row>
        <row r="1813">
          <cell r="BJ1813">
            <v>4853010.4000000004</v>
          </cell>
        </row>
        <row r="1815">
          <cell r="BJ1815">
            <v>16046425.369999999</v>
          </cell>
        </row>
        <row r="1817">
          <cell r="BJ1817">
            <v>3681463.92</v>
          </cell>
        </row>
        <row r="1819">
          <cell r="BJ1819">
            <v>5342488.8500000006</v>
          </cell>
        </row>
        <row r="1821">
          <cell r="BJ1821">
            <v>7061049.540000001</v>
          </cell>
        </row>
        <row r="1823">
          <cell r="BJ1823">
            <v>4018012</v>
          </cell>
        </row>
        <row r="1825">
          <cell r="BJ1825">
            <v>3896000.7800000003</v>
          </cell>
        </row>
        <row r="1827">
          <cell r="BJ1827">
            <v>14188807.539999997</v>
          </cell>
        </row>
        <row r="1829">
          <cell r="BJ1829">
            <v>95346.2</v>
          </cell>
        </row>
        <row r="1831">
          <cell r="BJ1831">
            <v>42751.599999999991</v>
          </cell>
        </row>
        <row r="1833">
          <cell r="BJ1833">
            <v>224396.59999999998</v>
          </cell>
        </row>
        <row r="1835">
          <cell r="BJ1835">
            <v>168374.80000000002</v>
          </cell>
        </row>
        <row r="1837">
          <cell r="BJ1837">
            <v>124398.35</v>
          </cell>
        </row>
        <row r="1839">
          <cell r="BJ1839">
            <v>60746.100000000006</v>
          </cell>
        </row>
        <row r="1841">
          <cell r="BJ1841">
            <v>488455.05</v>
          </cell>
        </row>
        <row r="1843">
          <cell r="BJ1843">
            <v>291241.45</v>
          </cell>
        </row>
        <row r="1845">
          <cell r="BJ1845">
            <v>66961.3</v>
          </cell>
        </row>
        <row r="1847">
          <cell r="BJ1847">
            <v>92123.85</v>
          </cell>
        </row>
        <row r="1849">
          <cell r="BJ1849">
            <v>52167.900000000009</v>
          </cell>
        </row>
        <row r="1851">
          <cell r="BJ1851">
            <v>40387.75</v>
          </cell>
        </row>
        <row r="1853">
          <cell r="BJ1853">
            <v>26996</v>
          </cell>
        </row>
        <row r="1855">
          <cell r="BJ1855">
            <v>170422.44999999998</v>
          </cell>
        </row>
        <row r="1857">
          <cell r="BJ1857">
            <v>58171.45</v>
          </cell>
        </row>
        <row r="1859">
          <cell r="BJ1859">
            <v>85675.75</v>
          </cell>
        </row>
        <row r="1861">
          <cell r="BJ1861">
            <v>2975000</v>
          </cell>
        </row>
        <row r="1863">
          <cell r="BJ1863">
            <v>60355.1</v>
          </cell>
        </row>
        <row r="1865">
          <cell r="BJ1865">
            <v>81826.95</v>
          </cell>
        </row>
        <row r="1867">
          <cell r="BJ1867">
            <v>140125.9</v>
          </cell>
        </row>
        <row r="1869">
          <cell r="BJ1869">
            <v>193929.84999999998</v>
          </cell>
        </row>
        <row r="1871">
          <cell r="BJ1871">
            <v>327834.80000000005</v>
          </cell>
        </row>
        <row r="1873">
          <cell r="BJ1873">
            <v>53591.65</v>
          </cell>
        </row>
        <row r="1875">
          <cell r="BJ1875">
            <v>70789.06</v>
          </cell>
        </row>
        <row r="1877">
          <cell r="BJ1877">
            <v>309012.40000000002</v>
          </cell>
        </row>
        <row r="1879">
          <cell r="BJ1879">
            <v>331416.52</v>
          </cell>
        </row>
        <row r="1881">
          <cell r="BJ1881">
            <v>166643.35</v>
          </cell>
        </row>
        <row r="1883">
          <cell r="BJ1883">
            <v>248503.44999999998</v>
          </cell>
        </row>
        <row r="1885">
          <cell r="BJ1885">
            <v>41294.699999999997</v>
          </cell>
        </row>
        <row r="1887">
          <cell r="BJ1887">
            <v>90597.25</v>
          </cell>
        </row>
        <row r="1889">
          <cell r="BJ1889">
            <v>34264.350000000006</v>
          </cell>
        </row>
        <row r="1891">
          <cell r="BJ1891">
            <v>90860.75</v>
          </cell>
        </row>
        <row r="1893">
          <cell r="BJ1893">
            <v>94865.949999999983</v>
          </cell>
        </row>
        <row r="1895">
          <cell r="BJ1895">
            <v>56268.22</v>
          </cell>
        </row>
        <row r="1897">
          <cell r="BJ1897">
            <v>218491.65</v>
          </cell>
        </row>
        <row r="1899">
          <cell r="BJ1899">
            <v>253980</v>
          </cell>
        </row>
        <row r="1901">
          <cell r="BJ1901">
            <v>15532.05</v>
          </cell>
        </row>
        <row r="1903">
          <cell r="BJ1903">
            <v>35182.350000000006</v>
          </cell>
        </row>
        <row r="1905">
          <cell r="BJ1905">
            <v>41334.65</v>
          </cell>
        </row>
        <row r="1907">
          <cell r="BJ1907">
            <v>12850.3</v>
          </cell>
        </row>
        <row r="1909">
          <cell r="BJ1909">
            <v>59723.55</v>
          </cell>
        </row>
        <row r="1911">
          <cell r="BJ1911">
            <v>213590.55</v>
          </cell>
        </row>
        <row r="1913">
          <cell r="BJ1913">
            <v>41748.600000000006</v>
          </cell>
        </row>
        <row r="1915">
          <cell r="BJ1915">
            <v>214553.60000000001</v>
          </cell>
        </row>
        <row r="1917">
          <cell r="BJ1917">
            <v>138865.35</v>
          </cell>
        </row>
        <row r="1919">
          <cell r="BJ1919">
            <v>33819.800000000003</v>
          </cell>
        </row>
        <row r="1921">
          <cell r="BJ1921">
            <v>128392.5</v>
          </cell>
        </row>
        <row r="1923">
          <cell r="BJ1923">
            <v>53428.45</v>
          </cell>
        </row>
        <row r="1925">
          <cell r="BJ1925">
            <v>127361.45000000001</v>
          </cell>
        </row>
        <row r="1927">
          <cell r="BJ1927">
            <v>29034.3</v>
          </cell>
        </row>
        <row r="1929">
          <cell r="BJ1929">
            <v>28176.65</v>
          </cell>
        </row>
        <row r="1931">
          <cell r="BJ1931">
            <v>38169.25</v>
          </cell>
        </row>
        <row r="1933">
          <cell r="BJ1933">
            <v>79014.299999999988</v>
          </cell>
        </row>
        <row r="1935">
          <cell r="BJ1935">
            <v>177727.34999999998</v>
          </cell>
        </row>
        <row r="1937">
          <cell r="BJ1937">
            <v>39660.149999999994</v>
          </cell>
        </row>
        <row r="1939">
          <cell r="BJ1939">
            <v>249317.75</v>
          </cell>
        </row>
        <row r="1941">
          <cell r="BJ1941">
            <v>186909.9</v>
          </cell>
        </row>
        <row r="1943">
          <cell r="BJ1943">
            <v>21971.65</v>
          </cell>
        </row>
        <row r="1945">
          <cell r="BJ1945">
            <v>287391.8</v>
          </cell>
        </row>
        <row r="1947">
          <cell r="BJ1947">
            <v>69728.899999999994</v>
          </cell>
        </row>
        <row r="1949">
          <cell r="BJ1949">
            <v>102790.5</v>
          </cell>
        </row>
        <row r="1951">
          <cell r="BJ1951">
            <v>33123.65</v>
          </cell>
        </row>
        <row r="1953">
          <cell r="BJ1953">
            <v>66275.349999999991</v>
          </cell>
        </row>
        <row r="1955">
          <cell r="BJ1955">
            <v>262471.5</v>
          </cell>
        </row>
        <row r="1957">
          <cell r="BJ1957">
            <v>25543.309999999998</v>
          </cell>
        </row>
        <row r="1959">
          <cell r="BJ1959">
            <v>56222.400000000001</v>
          </cell>
        </row>
        <row r="1961">
          <cell r="BJ1961">
            <v>17917.150000000001</v>
          </cell>
        </row>
        <row r="1963">
          <cell r="BJ1963">
            <v>59506.799999999996</v>
          </cell>
        </row>
        <row r="1965">
          <cell r="BJ1965">
            <v>34351.049999999996</v>
          </cell>
        </row>
        <row r="1967">
          <cell r="BJ1967">
            <v>26060.15</v>
          </cell>
        </row>
        <row r="1969">
          <cell r="BJ1969">
            <v>99377.75</v>
          </cell>
        </row>
        <row r="1971">
          <cell r="BJ1971">
            <v>33435.600000000006</v>
          </cell>
        </row>
        <row r="1973">
          <cell r="BJ1973">
            <v>85704.650000000023</v>
          </cell>
        </row>
        <row r="1975">
          <cell r="BJ1975">
            <v>98055.150000000009</v>
          </cell>
        </row>
        <row r="1977">
          <cell r="BJ1977">
            <v>32142.75</v>
          </cell>
        </row>
        <row r="1979">
          <cell r="BJ1979">
            <v>55738.75</v>
          </cell>
        </row>
        <row r="1981">
          <cell r="BJ1981">
            <v>82575.8</v>
          </cell>
        </row>
        <row r="1983">
          <cell r="BJ1983">
            <v>542319.54999999993</v>
          </cell>
        </row>
        <row r="1985">
          <cell r="BJ1985">
            <v>60026.15</v>
          </cell>
        </row>
        <row r="1987">
          <cell r="BJ1987">
            <v>53435.25</v>
          </cell>
        </row>
        <row r="1989">
          <cell r="BJ1989">
            <v>687617.70000000007</v>
          </cell>
        </row>
        <row r="1991">
          <cell r="BJ1991">
            <v>67081.999999999985</v>
          </cell>
        </row>
        <row r="1993">
          <cell r="BJ1993">
            <v>53362.150000000009</v>
          </cell>
        </row>
        <row r="1995">
          <cell r="BJ1995">
            <v>255378.25</v>
          </cell>
        </row>
        <row r="1997">
          <cell r="BJ1997">
            <v>202678.25</v>
          </cell>
        </row>
        <row r="1999">
          <cell r="BJ1999">
            <v>250848.6</v>
          </cell>
        </row>
        <row r="2001">
          <cell r="BJ2001">
            <v>172146.25</v>
          </cell>
        </row>
        <row r="2003">
          <cell r="BJ2003">
            <v>20542.8</v>
          </cell>
        </row>
        <row r="2005">
          <cell r="BJ2005">
            <v>58949.2</v>
          </cell>
        </row>
        <row r="2007">
          <cell r="BJ2007">
            <v>92777.499999999985</v>
          </cell>
        </row>
        <row r="2009">
          <cell r="BJ2009">
            <v>843662.4</v>
          </cell>
        </row>
        <row r="2011">
          <cell r="BJ2011">
            <v>24531.85</v>
          </cell>
        </row>
        <row r="2013">
          <cell r="BJ2013">
            <v>349860.85000000003</v>
          </cell>
        </row>
        <row r="2015">
          <cell r="BJ2015">
            <v>42466</v>
          </cell>
        </row>
        <row r="2017">
          <cell r="BJ2017">
            <v>163963.29999999999</v>
          </cell>
        </row>
        <row r="2019">
          <cell r="BJ2019">
            <v>365293.45</v>
          </cell>
        </row>
        <row r="2020">
          <cell r="BJ2020">
            <v>0</v>
          </cell>
        </row>
        <row r="2021">
          <cell r="BJ2021">
            <v>0</v>
          </cell>
        </row>
        <row r="2022">
          <cell r="BJ2022">
            <v>0</v>
          </cell>
        </row>
        <row r="2023">
          <cell r="BJ2023">
            <v>0</v>
          </cell>
        </row>
        <row r="2024">
          <cell r="BJ2024">
            <v>0</v>
          </cell>
        </row>
        <row r="2025">
          <cell r="BJ2025">
            <v>0</v>
          </cell>
        </row>
        <row r="2026">
          <cell r="BJ2026">
            <v>0</v>
          </cell>
        </row>
        <row r="2027">
          <cell r="BJ2027">
            <v>0</v>
          </cell>
        </row>
        <row r="2028">
          <cell r="BJ2028">
            <v>0</v>
          </cell>
        </row>
        <row r="2029">
          <cell r="BJ2029">
            <v>0</v>
          </cell>
        </row>
        <row r="2030">
          <cell r="BJ2030">
            <v>0</v>
          </cell>
        </row>
        <row r="2031">
          <cell r="BJ2031">
            <v>0</v>
          </cell>
        </row>
        <row r="2032">
          <cell r="BJ2032">
            <v>0</v>
          </cell>
        </row>
        <row r="2033">
          <cell r="BJ2033">
            <v>0</v>
          </cell>
        </row>
        <row r="2034">
          <cell r="BJ2034">
            <v>0</v>
          </cell>
        </row>
        <row r="2035">
          <cell r="BJ2035">
            <v>0</v>
          </cell>
        </row>
        <row r="2036">
          <cell r="BJ2036">
            <v>0</v>
          </cell>
        </row>
        <row r="2037">
          <cell r="BJ2037">
            <v>0</v>
          </cell>
        </row>
        <row r="2038">
          <cell r="BJ2038">
            <v>0</v>
          </cell>
        </row>
        <row r="2039">
          <cell r="BJ2039">
            <v>0</v>
          </cell>
        </row>
        <row r="2040">
          <cell r="BJ2040">
            <v>0</v>
          </cell>
        </row>
        <row r="2041">
          <cell r="BJ2041">
            <v>0</v>
          </cell>
        </row>
        <row r="2042">
          <cell r="BJ2042">
            <v>0</v>
          </cell>
        </row>
        <row r="2043">
          <cell r="BJ2043">
            <v>0</v>
          </cell>
        </row>
        <row r="2044">
          <cell r="BJ2044">
            <v>0</v>
          </cell>
        </row>
        <row r="2045">
          <cell r="BJ2045">
            <v>0</v>
          </cell>
        </row>
        <row r="2046">
          <cell r="BJ2046">
            <v>0</v>
          </cell>
        </row>
        <row r="2047">
          <cell r="BJ2047">
            <v>0</v>
          </cell>
        </row>
        <row r="2048">
          <cell r="BJ2048">
            <v>0</v>
          </cell>
        </row>
        <row r="2049">
          <cell r="BJ2049">
            <v>0</v>
          </cell>
        </row>
        <row r="2050">
          <cell r="BJ2050">
            <v>0</v>
          </cell>
        </row>
        <row r="2051">
          <cell r="BJ2051">
            <v>0</v>
          </cell>
        </row>
        <row r="2052">
          <cell r="BJ2052">
            <v>0</v>
          </cell>
        </row>
        <row r="2053">
          <cell r="BJ2053">
            <v>0</v>
          </cell>
        </row>
        <row r="2054">
          <cell r="BJ2054">
            <v>0</v>
          </cell>
        </row>
        <row r="2055">
          <cell r="BJ2055">
            <v>0</v>
          </cell>
        </row>
        <row r="2056">
          <cell r="BJ2056">
            <v>0</v>
          </cell>
        </row>
        <row r="2057">
          <cell r="BJ2057">
            <v>0</v>
          </cell>
        </row>
        <row r="2058">
          <cell r="BJ2058">
            <v>0</v>
          </cell>
        </row>
        <row r="2059">
          <cell r="BJ2059">
            <v>0</v>
          </cell>
        </row>
        <row r="2060">
          <cell r="BJ2060">
            <v>0</v>
          </cell>
        </row>
        <row r="2061">
          <cell r="BJ2061">
            <v>0</v>
          </cell>
        </row>
        <row r="2062">
          <cell r="BJ2062">
            <v>0</v>
          </cell>
        </row>
        <row r="2063">
          <cell r="BJ2063">
            <v>0</v>
          </cell>
        </row>
        <row r="2064">
          <cell r="BJ2064">
            <v>0</v>
          </cell>
        </row>
        <row r="2065">
          <cell r="BJ2065">
            <v>0</v>
          </cell>
        </row>
        <row r="2066">
          <cell r="BJ2066">
            <v>0</v>
          </cell>
        </row>
        <row r="2067">
          <cell r="BJ2067">
            <v>0</v>
          </cell>
        </row>
        <row r="2068">
          <cell r="BJ2068">
            <v>0</v>
          </cell>
        </row>
        <row r="2069">
          <cell r="BJ2069">
            <v>0</v>
          </cell>
        </row>
        <row r="2070">
          <cell r="BJ2070">
            <v>0</v>
          </cell>
        </row>
        <row r="2071">
          <cell r="BJ2071">
            <v>0</v>
          </cell>
        </row>
        <row r="2072">
          <cell r="BJ2072">
            <v>0</v>
          </cell>
        </row>
        <row r="2073">
          <cell r="BJ2073">
            <v>0</v>
          </cell>
        </row>
        <row r="2074">
          <cell r="BJ2074">
            <v>0</v>
          </cell>
        </row>
        <row r="2075">
          <cell r="BJ2075">
            <v>0</v>
          </cell>
        </row>
        <row r="2076">
          <cell r="BJ2076">
            <v>0</v>
          </cell>
        </row>
        <row r="2077">
          <cell r="BJ2077">
            <v>0</v>
          </cell>
        </row>
        <row r="2078">
          <cell r="BJ2078">
            <v>0</v>
          </cell>
        </row>
        <row r="2079">
          <cell r="BJ2079">
            <v>0</v>
          </cell>
        </row>
        <row r="2080">
          <cell r="BJ2080">
            <v>0</v>
          </cell>
        </row>
        <row r="2081">
          <cell r="BJ2081">
            <v>0</v>
          </cell>
        </row>
        <row r="2082">
          <cell r="BJ2082">
            <v>0</v>
          </cell>
        </row>
        <row r="2083">
          <cell r="BJ2083">
            <v>0</v>
          </cell>
        </row>
        <row r="2084">
          <cell r="BJ2084">
            <v>0</v>
          </cell>
        </row>
        <row r="2085">
          <cell r="BJ2085">
            <v>0</v>
          </cell>
        </row>
        <row r="2086">
          <cell r="BJ2086">
            <v>0</v>
          </cell>
        </row>
        <row r="2087">
          <cell r="BJ2087">
            <v>0</v>
          </cell>
        </row>
        <row r="2088">
          <cell r="BJ2088">
            <v>0</v>
          </cell>
        </row>
        <row r="2089">
          <cell r="BJ2089">
            <v>0</v>
          </cell>
        </row>
        <row r="2090">
          <cell r="BJ2090">
            <v>0</v>
          </cell>
        </row>
        <row r="2091">
          <cell r="BJ2091">
            <v>0</v>
          </cell>
        </row>
        <row r="2092">
          <cell r="BJ2092">
            <v>0</v>
          </cell>
        </row>
        <row r="2093">
          <cell r="BJ2093">
            <v>0</v>
          </cell>
        </row>
        <row r="2094">
          <cell r="BJ2094">
            <v>0</v>
          </cell>
        </row>
        <row r="2095">
          <cell r="BJ2095">
            <v>0</v>
          </cell>
        </row>
        <row r="2096">
          <cell r="BJ2096">
            <v>0</v>
          </cell>
        </row>
        <row r="2097">
          <cell r="BJ2097">
            <v>0</v>
          </cell>
        </row>
        <row r="2098">
          <cell r="BJ2098">
            <v>0</v>
          </cell>
        </row>
        <row r="2099">
          <cell r="BJ2099">
            <v>0</v>
          </cell>
        </row>
        <row r="2100">
          <cell r="BJ2100">
            <v>0</v>
          </cell>
        </row>
        <row r="2101">
          <cell r="BJ2101">
            <v>0</v>
          </cell>
        </row>
        <row r="2102">
          <cell r="BJ2102">
            <v>0</v>
          </cell>
        </row>
        <row r="2103">
          <cell r="BJ2103">
            <v>0</v>
          </cell>
        </row>
        <row r="2104">
          <cell r="BJ2104">
            <v>0</v>
          </cell>
        </row>
        <row r="2105">
          <cell r="BJ2105">
            <v>0</v>
          </cell>
        </row>
        <row r="2106">
          <cell r="BJ2106">
            <v>0</v>
          </cell>
        </row>
        <row r="2107">
          <cell r="BJ2107">
            <v>0</v>
          </cell>
        </row>
        <row r="2108">
          <cell r="BJ2108">
            <v>0</v>
          </cell>
        </row>
        <row r="2109">
          <cell r="BJ2109">
            <v>0</v>
          </cell>
        </row>
        <row r="2110">
          <cell r="BJ2110">
            <v>0</v>
          </cell>
        </row>
        <row r="2111">
          <cell r="BJ2111">
            <v>0</v>
          </cell>
        </row>
        <row r="2112">
          <cell r="BJ2112">
            <v>0</v>
          </cell>
        </row>
        <row r="2113">
          <cell r="BJ2113">
            <v>0</v>
          </cell>
        </row>
        <row r="2114">
          <cell r="BJ2114">
            <v>0</v>
          </cell>
        </row>
        <row r="2115">
          <cell r="BJ2115">
            <v>0</v>
          </cell>
        </row>
        <row r="2116">
          <cell r="BJ2116">
            <v>0</v>
          </cell>
        </row>
        <row r="2117">
          <cell r="BJ2117">
            <v>0</v>
          </cell>
        </row>
        <row r="2118">
          <cell r="BJ2118">
            <v>0</v>
          </cell>
        </row>
        <row r="2119">
          <cell r="BJ2119">
            <v>0</v>
          </cell>
        </row>
        <row r="2120">
          <cell r="BJ2120">
            <v>0</v>
          </cell>
        </row>
        <row r="2121">
          <cell r="BJ2121">
            <v>0</v>
          </cell>
        </row>
        <row r="2122">
          <cell r="BJ2122">
            <v>0</v>
          </cell>
        </row>
        <row r="2123">
          <cell r="BJ2123">
            <v>0</v>
          </cell>
        </row>
        <row r="2124">
          <cell r="BJ2124">
            <v>0</v>
          </cell>
        </row>
        <row r="2125">
          <cell r="BJ2125">
            <v>0</v>
          </cell>
        </row>
        <row r="2126">
          <cell r="BJ2126">
            <v>0</v>
          </cell>
        </row>
        <row r="2127">
          <cell r="BJ2127">
            <v>0</v>
          </cell>
        </row>
        <row r="2128">
          <cell r="BJ2128">
            <v>0</v>
          </cell>
        </row>
        <row r="2129">
          <cell r="BJ2129">
            <v>0</v>
          </cell>
        </row>
        <row r="2130">
          <cell r="BJ2130">
            <v>0</v>
          </cell>
        </row>
        <row r="2131">
          <cell r="BJ2131">
            <v>0</v>
          </cell>
        </row>
        <row r="2132">
          <cell r="BJ2132">
            <v>0</v>
          </cell>
        </row>
        <row r="2134">
          <cell r="BJ2134">
            <v>8466086.6600000001</v>
          </cell>
        </row>
        <row r="2136">
          <cell r="BJ2136">
            <v>19351057.000000004</v>
          </cell>
        </row>
        <row r="2137">
          <cell r="BJ2137">
            <v>0</v>
          </cell>
        </row>
        <row r="2138">
          <cell r="BJ2138">
            <v>0</v>
          </cell>
        </row>
        <row r="2139">
          <cell r="BJ2139">
            <v>0</v>
          </cell>
        </row>
        <row r="2140">
          <cell r="BJ2140">
            <v>0</v>
          </cell>
        </row>
        <row r="2141">
          <cell r="BJ2141">
            <v>0</v>
          </cell>
        </row>
        <row r="2142">
          <cell r="BJ2142">
            <v>0</v>
          </cell>
        </row>
        <row r="2143">
          <cell r="BJ2143">
            <v>0</v>
          </cell>
        </row>
        <row r="2144">
          <cell r="BJ2144">
            <v>1300000</v>
          </cell>
        </row>
        <row r="2145">
          <cell r="BJ2145">
            <v>0</v>
          </cell>
        </row>
        <row r="2146">
          <cell r="BJ2146">
            <v>0</v>
          </cell>
        </row>
        <row r="2147">
          <cell r="BJ2147">
            <v>0</v>
          </cell>
        </row>
        <row r="2148">
          <cell r="BJ2148">
            <v>0</v>
          </cell>
        </row>
        <row r="2149">
          <cell r="BJ2149">
            <v>0</v>
          </cell>
        </row>
        <row r="2150">
          <cell r="BJ2150">
            <v>0</v>
          </cell>
        </row>
        <row r="2151">
          <cell r="BJ2151">
            <v>0</v>
          </cell>
        </row>
        <row r="2152">
          <cell r="BJ2152">
            <v>0</v>
          </cell>
        </row>
        <row r="2153">
          <cell r="BJ2153">
            <v>0</v>
          </cell>
        </row>
        <row r="2154">
          <cell r="BJ2154">
            <v>0</v>
          </cell>
        </row>
        <row r="2155">
          <cell r="BJ2155">
            <v>0</v>
          </cell>
        </row>
        <row r="2156">
          <cell r="BJ2156">
            <v>0</v>
          </cell>
        </row>
        <row r="2157">
          <cell r="BJ2157">
            <v>0</v>
          </cell>
        </row>
        <row r="2158">
          <cell r="BJ2158">
            <v>0</v>
          </cell>
        </row>
        <row r="2159">
          <cell r="BJ2159">
            <v>0</v>
          </cell>
        </row>
        <row r="2160">
          <cell r="BJ2160">
            <v>0</v>
          </cell>
        </row>
        <row r="2161">
          <cell r="BJ2161">
            <v>0</v>
          </cell>
        </row>
        <row r="2162">
          <cell r="BJ2162">
            <v>0</v>
          </cell>
        </row>
        <row r="2163">
          <cell r="BJ2163">
            <v>0</v>
          </cell>
        </row>
        <row r="2164">
          <cell r="BJ2164">
            <v>0</v>
          </cell>
        </row>
        <row r="2165">
          <cell r="BJ2165">
            <v>0</v>
          </cell>
        </row>
        <row r="2166">
          <cell r="BJ2166">
            <v>0</v>
          </cell>
        </row>
        <row r="2167">
          <cell r="BJ2167">
            <v>0</v>
          </cell>
        </row>
        <row r="2168">
          <cell r="BJ2168">
            <v>0</v>
          </cell>
        </row>
        <row r="2169">
          <cell r="BJ2169">
            <v>0</v>
          </cell>
        </row>
        <row r="2170">
          <cell r="BJ2170">
            <v>0</v>
          </cell>
        </row>
        <row r="2171">
          <cell r="BJ2171">
            <v>0</v>
          </cell>
        </row>
        <row r="2172">
          <cell r="BJ2172">
            <v>0</v>
          </cell>
        </row>
        <row r="2173">
          <cell r="BJ2173">
            <v>0</v>
          </cell>
        </row>
        <row r="2174">
          <cell r="BJ2174">
            <v>0</v>
          </cell>
        </row>
        <row r="2175">
          <cell r="BJ2175">
            <v>0</v>
          </cell>
        </row>
        <row r="2176">
          <cell r="BJ2176">
            <v>0</v>
          </cell>
        </row>
        <row r="2177">
          <cell r="BJ2177">
            <v>0</v>
          </cell>
        </row>
        <row r="2178">
          <cell r="BJ2178">
            <v>0</v>
          </cell>
        </row>
        <row r="2179">
          <cell r="BJ2179">
            <v>0</v>
          </cell>
        </row>
        <row r="2180">
          <cell r="BJ2180">
            <v>0</v>
          </cell>
        </row>
        <row r="2181">
          <cell r="BJ2181">
            <v>0</v>
          </cell>
        </row>
        <row r="2182">
          <cell r="BJ2182">
            <v>0</v>
          </cell>
        </row>
        <row r="2183">
          <cell r="BJ2183">
            <v>0</v>
          </cell>
        </row>
        <row r="2184">
          <cell r="BJ2184">
            <v>0</v>
          </cell>
        </row>
        <row r="2185">
          <cell r="BJ2185">
            <v>0</v>
          </cell>
        </row>
        <row r="2186">
          <cell r="BJ2186">
            <v>0</v>
          </cell>
        </row>
        <row r="2187">
          <cell r="BJ2187">
            <v>0</v>
          </cell>
        </row>
        <row r="2188">
          <cell r="BJ2188">
            <v>0</v>
          </cell>
        </row>
        <row r="2189">
          <cell r="BJ2189">
            <v>0</v>
          </cell>
        </row>
        <row r="2190">
          <cell r="BJ2190">
            <v>0</v>
          </cell>
        </row>
        <row r="2191">
          <cell r="BJ2191">
            <v>0</v>
          </cell>
        </row>
        <row r="2192">
          <cell r="BJ2192">
            <v>0</v>
          </cell>
        </row>
        <row r="2193">
          <cell r="BJ2193">
            <v>0</v>
          </cell>
        </row>
        <row r="2194">
          <cell r="BJ2194">
            <v>0</v>
          </cell>
        </row>
        <row r="2195">
          <cell r="BJ2195">
            <v>0</v>
          </cell>
        </row>
        <row r="2196">
          <cell r="BJ2196">
            <v>0</v>
          </cell>
        </row>
        <row r="2197">
          <cell r="BJ2197">
            <v>0</v>
          </cell>
        </row>
        <row r="2198">
          <cell r="BJ2198">
            <v>0</v>
          </cell>
        </row>
        <row r="2199">
          <cell r="BJ2199">
            <v>0</v>
          </cell>
        </row>
        <row r="2200">
          <cell r="BJ2200">
            <v>0</v>
          </cell>
        </row>
        <row r="2201">
          <cell r="BJ2201">
            <v>0</v>
          </cell>
        </row>
        <row r="2202">
          <cell r="BJ2202">
            <v>0</v>
          </cell>
        </row>
        <row r="2203">
          <cell r="BJ2203">
            <v>0</v>
          </cell>
        </row>
        <row r="2204">
          <cell r="BJ2204">
            <v>0</v>
          </cell>
        </row>
        <row r="2205">
          <cell r="BJ2205">
            <v>0</v>
          </cell>
        </row>
        <row r="2206">
          <cell r="BJ2206">
            <v>0</v>
          </cell>
        </row>
        <row r="2207">
          <cell r="BJ2207">
            <v>0</v>
          </cell>
        </row>
        <row r="2208">
          <cell r="BJ2208">
            <v>0</v>
          </cell>
        </row>
        <row r="2209">
          <cell r="BJ2209">
            <v>0</v>
          </cell>
        </row>
        <row r="2210">
          <cell r="BJ2210">
            <v>0</v>
          </cell>
        </row>
        <row r="2211">
          <cell r="BJ2211">
            <v>0</v>
          </cell>
        </row>
        <row r="2212">
          <cell r="BJ2212">
            <v>0</v>
          </cell>
        </row>
        <row r="2213">
          <cell r="BJ2213">
            <v>0</v>
          </cell>
        </row>
        <row r="2214">
          <cell r="BJ2214">
            <v>0</v>
          </cell>
        </row>
        <row r="2215">
          <cell r="BJ2215">
            <v>0</v>
          </cell>
        </row>
        <row r="2216">
          <cell r="BJ2216">
            <v>0</v>
          </cell>
        </row>
        <row r="2217">
          <cell r="BJ2217">
            <v>0</v>
          </cell>
        </row>
        <row r="2218">
          <cell r="BJ2218">
            <v>0</v>
          </cell>
        </row>
        <row r="2219">
          <cell r="BJ2219">
            <v>0</v>
          </cell>
        </row>
        <row r="2220">
          <cell r="BJ2220">
            <v>0</v>
          </cell>
        </row>
        <row r="2221">
          <cell r="BJ2221">
            <v>0</v>
          </cell>
        </row>
        <row r="2222">
          <cell r="BJ2222">
            <v>0</v>
          </cell>
        </row>
        <row r="2223">
          <cell r="BJ2223">
            <v>0</v>
          </cell>
        </row>
        <row r="2224">
          <cell r="BJ2224">
            <v>0</v>
          </cell>
        </row>
        <row r="2225">
          <cell r="BJ2225">
            <v>0</v>
          </cell>
        </row>
        <row r="2226">
          <cell r="BJ2226">
            <v>0</v>
          </cell>
        </row>
        <row r="2227">
          <cell r="BJ2227">
            <v>0</v>
          </cell>
        </row>
        <row r="2228">
          <cell r="BJ2228">
            <v>0</v>
          </cell>
        </row>
        <row r="2229">
          <cell r="BJ2229">
            <v>0</v>
          </cell>
        </row>
        <row r="2230">
          <cell r="BJ2230">
            <v>0</v>
          </cell>
        </row>
        <row r="2231">
          <cell r="BJ2231">
            <v>0</v>
          </cell>
        </row>
        <row r="2232">
          <cell r="BJ2232">
            <v>0</v>
          </cell>
        </row>
        <row r="2233">
          <cell r="BJ2233">
            <v>0</v>
          </cell>
        </row>
        <row r="2234">
          <cell r="BJ2234">
            <v>0</v>
          </cell>
        </row>
        <row r="2235">
          <cell r="BJ2235">
            <v>0</v>
          </cell>
        </row>
        <row r="2236">
          <cell r="BJ2236">
            <v>0</v>
          </cell>
        </row>
        <row r="2237">
          <cell r="BJ2237">
            <v>0</v>
          </cell>
        </row>
        <row r="2238">
          <cell r="BJ2238">
            <v>0</v>
          </cell>
        </row>
        <row r="2239">
          <cell r="BJ2239">
            <v>0</v>
          </cell>
        </row>
        <row r="2240">
          <cell r="BJ2240">
            <v>0</v>
          </cell>
        </row>
        <row r="2241">
          <cell r="BJ2241">
            <v>0</v>
          </cell>
        </row>
        <row r="2242">
          <cell r="BJ2242">
            <v>0</v>
          </cell>
        </row>
        <row r="2243">
          <cell r="BJ2243">
            <v>0</v>
          </cell>
        </row>
        <row r="2244">
          <cell r="BJ2244">
            <v>0</v>
          </cell>
        </row>
        <row r="2245">
          <cell r="BJ2245">
            <v>0</v>
          </cell>
        </row>
        <row r="2246">
          <cell r="BJ2246">
            <v>0</v>
          </cell>
        </row>
        <row r="2247">
          <cell r="BJ2247">
            <v>0</v>
          </cell>
        </row>
        <row r="2248">
          <cell r="BJ2248">
            <v>0</v>
          </cell>
        </row>
        <row r="2249">
          <cell r="BJ2249">
            <v>0</v>
          </cell>
        </row>
        <row r="2250">
          <cell r="BJ2250">
            <v>0</v>
          </cell>
        </row>
        <row r="2251">
          <cell r="BJ2251">
            <v>0</v>
          </cell>
        </row>
        <row r="2253">
          <cell r="BJ2253">
            <v>3465513.0000000005</v>
          </cell>
        </row>
        <row r="2255">
          <cell r="BJ2255">
            <v>15205196.949999997</v>
          </cell>
        </row>
        <row r="2257">
          <cell r="BJ2257">
            <v>9483571.5499999989</v>
          </cell>
        </row>
        <row r="2259">
          <cell r="BJ2259">
            <v>1520519.95</v>
          </cell>
        </row>
        <row r="2260">
          <cell r="BJ2260">
            <v>0</v>
          </cell>
        </row>
        <row r="2262">
          <cell r="BJ2262">
            <v>1520519.9500000002</v>
          </cell>
        </row>
        <row r="2264">
          <cell r="BJ2264">
            <v>12094376</v>
          </cell>
        </row>
        <row r="2266">
          <cell r="BJ2266">
            <v>6520112</v>
          </cell>
        </row>
        <row r="2268">
          <cell r="BJ2268">
            <v>8362328.8999999994</v>
          </cell>
        </row>
        <row r="2270">
          <cell r="BJ2270">
            <v>1824623.6</v>
          </cell>
        </row>
        <row r="2272">
          <cell r="BJ2272">
            <v>5381785.2000000002</v>
          </cell>
        </row>
        <row r="2274">
          <cell r="BJ2274">
            <v>4258424</v>
          </cell>
        </row>
        <row r="2276">
          <cell r="BJ2276">
            <v>3374076.7</v>
          </cell>
        </row>
        <row r="2278">
          <cell r="BJ2278">
            <v>64334618.317278087</v>
          </cell>
        </row>
        <row r="2279">
          <cell r="BJ2279">
            <v>0</v>
          </cell>
        </row>
        <row r="2281">
          <cell r="BJ2281">
            <v>1042326.01</v>
          </cell>
        </row>
        <row r="2282">
          <cell r="BJ2282">
            <v>0</v>
          </cell>
        </row>
        <row r="2284">
          <cell r="BJ2284">
            <v>574940</v>
          </cell>
        </row>
        <row r="2286">
          <cell r="BJ2286">
            <v>21250</v>
          </cell>
        </row>
        <row r="2288">
          <cell r="BJ2288">
            <v>243955.1</v>
          </cell>
        </row>
        <row r="2290">
          <cell r="BJ2290">
            <v>28635.95</v>
          </cell>
        </row>
        <row r="2292">
          <cell r="BJ2292">
            <v>94188.200000000012</v>
          </cell>
        </row>
        <row r="2294">
          <cell r="BJ2294">
            <v>170000</v>
          </cell>
        </row>
        <row r="2296">
          <cell r="BJ2296">
            <v>153327.25</v>
          </cell>
        </row>
        <row r="2298">
          <cell r="BJ2298">
            <v>100187.49</v>
          </cell>
        </row>
        <row r="2300">
          <cell r="BJ2300">
            <v>368347.5</v>
          </cell>
        </row>
        <row r="2302">
          <cell r="BJ2302">
            <v>85000</v>
          </cell>
        </row>
        <row r="2304">
          <cell r="BJ2304">
            <v>285719.84999999998</v>
          </cell>
        </row>
        <row r="2305">
          <cell r="BJ2305">
            <v>0</v>
          </cell>
        </row>
        <row r="2306">
          <cell r="BJ2306">
            <v>0</v>
          </cell>
        </row>
        <row r="2307">
          <cell r="BJ2307">
            <v>0</v>
          </cell>
        </row>
        <row r="2308">
          <cell r="BJ2308">
            <v>0</v>
          </cell>
        </row>
        <row r="2309">
          <cell r="BJ2309">
            <v>0</v>
          </cell>
        </row>
        <row r="2310">
          <cell r="BJ2310">
            <v>0</v>
          </cell>
        </row>
        <row r="2311">
          <cell r="BJ2311">
            <v>0</v>
          </cell>
        </row>
        <row r="2312">
          <cell r="BJ2312">
            <v>0</v>
          </cell>
        </row>
        <row r="2313">
          <cell r="BJ2313">
            <v>0</v>
          </cell>
        </row>
        <row r="2314">
          <cell r="BJ2314">
            <v>0</v>
          </cell>
        </row>
        <row r="2315">
          <cell r="BJ2315">
            <v>0</v>
          </cell>
        </row>
        <row r="2317">
          <cell r="BJ2317">
            <v>39666.100000000006</v>
          </cell>
        </row>
        <row r="2319">
          <cell r="BJ2319">
            <v>393868.75</v>
          </cell>
        </row>
        <row r="2321">
          <cell r="BJ2321">
            <v>416500</v>
          </cell>
        </row>
        <row r="2323">
          <cell r="BJ2323">
            <v>3551380.75</v>
          </cell>
        </row>
        <row r="2325">
          <cell r="BJ2325">
            <v>39666.100000000006</v>
          </cell>
        </row>
        <row r="2327">
          <cell r="BJ2327">
            <v>742730.5</v>
          </cell>
        </row>
        <row r="2329">
          <cell r="BJ2329">
            <v>288936.64</v>
          </cell>
        </row>
        <row r="2331">
          <cell r="BJ2331">
            <v>557487.80000000005</v>
          </cell>
        </row>
        <row r="2333">
          <cell r="BJ2333">
            <v>39666.100000000006</v>
          </cell>
        </row>
        <row r="2335">
          <cell r="BJ2335">
            <v>37352.82</v>
          </cell>
        </row>
        <row r="2337">
          <cell r="BJ2337">
            <v>4144600</v>
          </cell>
        </row>
        <row r="2339">
          <cell r="BJ2339">
            <v>2722839.01</v>
          </cell>
        </row>
        <row r="2341">
          <cell r="BJ2341">
            <v>376412.99</v>
          </cell>
        </row>
        <row r="2343">
          <cell r="BJ2343">
            <v>1567109.3</v>
          </cell>
        </row>
        <row r="2345">
          <cell r="BJ2345">
            <v>39666.1</v>
          </cell>
        </row>
        <row r="2347">
          <cell r="BJ2347">
            <v>1145800</v>
          </cell>
        </row>
        <row r="2349">
          <cell r="BJ2349">
            <v>39666.1</v>
          </cell>
        </row>
        <row r="2351">
          <cell r="BJ2351">
            <v>39666.1</v>
          </cell>
        </row>
        <row r="2353">
          <cell r="BJ2353">
            <v>39666.100000000006</v>
          </cell>
        </row>
        <row r="2355">
          <cell r="BJ2355">
            <v>2565300</v>
          </cell>
        </row>
        <row r="2357">
          <cell r="BJ2357">
            <v>39666.1</v>
          </cell>
        </row>
        <row r="2358">
          <cell r="BJ2358">
            <v>0</v>
          </cell>
        </row>
        <row r="2359">
          <cell r="BJ2359">
            <v>0</v>
          </cell>
        </row>
        <row r="2360">
          <cell r="BJ2360">
            <v>0</v>
          </cell>
        </row>
        <row r="2361">
          <cell r="BJ2361">
            <v>0</v>
          </cell>
        </row>
        <row r="2362">
          <cell r="BJ2362">
            <v>0</v>
          </cell>
        </row>
        <row r="2363">
          <cell r="BJ2363">
            <v>0</v>
          </cell>
        </row>
        <row r="2364">
          <cell r="BJ2364">
            <v>0</v>
          </cell>
        </row>
        <row r="2365">
          <cell r="BJ2365">
            <v>0</v>
          </cell>
        </row>
        <row r="2366">
          <cell r="BJ2366">
            <v>0</v>
          </cell>
        </row>
        <row r="2367">
          <cell r="BJ2367">
            <v>0</v>
          </cell>
        </row>
        <row r="2368">
          <cell r="BJ2368">
            <v>0</v>
          </cell>
        </row>
        <row r="2369">
          <cell r="BJ2369">
            <v>0</v>
          </cell>
        </row>
        <row r="2370">
          <cell r="BJ2370">
            <v>0</v>
          </cell>
        </row>
        <row r="2371">
          <cell r="BJ2371">
            <v>0</v>
          </cell>
        </row>
        <row r="2372">
          <cell r="BJ2372">
            <v>0</v>
          </cell>
        </row>
        <row r="2373">
          <cell r="BJ2373">
            <v>0</v>
          </cell>
        </row>
        <row r="2374">
          <cell r="BJ2374">
            <v>0</v>
          </cell>
        </row>
        <row r="2375">
          <cell r="BJ2375">
            <v>0</v>
          </cell>
        </row>
        <row r="2376">
          <cell r="BJ2376">
            <v>0</v>
          </cell>
        </row>
        <row r="2377">
          <cell r="BJ2377">
            <v>0</v>
          </cell>
        </row>
        <row r="2378">
          <cell r="BJ2378">
            <v>0</v>
          </cell>
        </row>
        <row r="2380">
          <cell r="BJ2380">
            <v>1427999.9900000002</v>
          </cell>
        </row>
        <row r="2382">
          <cell r="BJ2382">
            <v>5907500</v>
          </cell>
        </row>
        <row r="2384">
          <cell r="BJ2384">
            <v>110500</v>
          </cell>
        </row>
        <row r="2386">
          <cell r="BJ2386">
            <v>12182119.25</v>
          </cell>
        </row>
        <row r="2388">
          <cell r="BJ2388">
            <v>119000</v>
          </cell>
        </row>
        <row r="2389">
          <cell r="BJ2389">
            <v>0</v>
          </cell>
        </row>
        <row r="2390">
          <cell r="BJ2390">
            <v>0</v>
          </cell>
        </row>
        <row r="2391">
          <cell r="BJ2391">
            <v>0</v>
          </cell>
        </row>
        <row r="2392">
          <cell r="BJ2392">
            <v>0</v>
          </cell>
        </row>
        <row r="2393">
          <cell r="BJ2393">
            <v>0</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C4"/>
          <cell r="D4"/>
        </row>
        <row r="5">
          <cell r="C5"/>
          <cell r="D5"/>
        </row>
        <row r="6">
          <cell r="C6"/>
          <cell r="D6" t="str">
            <v>Projekts</v>
          </cell>
        </row>
        <row r="7">
          <cell r="C7" t="str">
            <v>Noraidīts</v>
          </cell>
          <cell r="D7" t="str">
            <v>1.1.1.1/16/A/002</v>
          </cell>
        </row>
        <row r="8">
          <cell r="C8" t="str">
            <v>Noraidīts</v>
          </cell>
          <cell r="D8" t="str">
            <v>1.1.1.1/16/A/005</v>
          </cell>
        </row>
        <row r="9">
          <cell r="C9" t="str">
            <v>Noraidīts</v>
          </cell>
          <cell r="D9" t="str">
            <v>1.1.1.1/16/A/006</v>
          </cell>
        </row>
        <row r="10">
          <cell r="C10" t="str">
            <v>Noraidīts</v>
          </cell>
          <cell r="D10" t="str">
            <v>1.1.1.1/16/A/009</v>
          </cell>
        </row>
        <row r="11">
          <cell r="C11" t="str">
            <v>Noraidīts</v>
          </cell>
          <cell r="D11" t="str">
            <v>1.1.1.1/16/A/011</v>
          </cell>
        </row>
        <row r="12">
          <cell r="C12" t="str">
            <v>Noraidīts</v>
          </cell>
          <cell r="D12" t="str">
            <v>1.1.1.1/16/A/014</v>
          </cell>
        </row>
        <row r="13">
          <cell r="C13" t="str">
            <v>Noraidīts</v>
          </cell>
          <cell r="D13" t="str">
            <v>1.1.1.1/16/A/017</v>
          </cell>
        </row>
        <row r="14">
          <cell r="C14" t="str">
            <v>Noraidīts</v>
          </cell>
          <cell r="D14" t="str">
            <v>1.1.1.1/16/A/018</v>
          </cell>
        </row>
        <row r="15">
          <cell r="C15" t="str">
            <v>Noraidīts</v>
          </cell>
          <cell r="D15" t="str">
            <v>1.1.1.1/16/A/019</v>
          </cell>
        </row>
        <row r="16">
          <cell r="C16" t="str">
            <v>Noraidīts</v>
          </cell>
          <cell r="D16" t="str">
            <v>1.1.1.1/16/A/021</v>
          </cell>
        </row>
        <row r="17">
          <cell r="C17" t="str">
            <v>Noraidīts</v>
          </cell>
          <cell r="D17" t="str">
            <v>1.1.1.1/16/A/022</v>
          </cell>
        </row>
        <row r="18">
          <cell r="C18" t="str">
            <v>Noraidīts</v>
          </cell>
          <cell r="D18" t="str">
            <v>1.1.1.1/16/A/023</v>
          </cell>
        </row>
        <row r="19">
          <cell r="C19" t="str">
            <v>Noraidīts</v>
          </cell>
          <cell r="D19" t="str">
            <v>1.1.1.1/16/A/024</v>
          </cell>
        </row>
        <row r="20">
          <cell r="C20" t="str">
            <v>Noraidīts</v>
          </cell>
          <cell r="D20" t="str">
            <v>1.1.1.1/16/A/026</v>
          </cell>
        </row>
        <row r="21">
          <cell r="C21" t="str">
            <v>Noraidīts</v>
          </cell>
          <cell r="D21" t="str">
            <v>1.1.1.1/16/A/027</v>
          </cell>
        </row>
        <row r="22">
          <cell r="C22" t="str">
            <v>Noraidīts</v>
          </cell>
          <cell r="D22" t="str">
            <v>1.1.1.1/16/A/028</v>
          </cell>
        </row>
        <row r="23">
          <cell r="C23" t="str">
            <v>Noraidīts</v>
          </cell>
          <cell r="D23" t="str">
            <v>1.1.1.1/16/A/029</v>
          </cell>
        </row>
        <row r="24">
          <cell r="C24" t="str">
            <v>Noraidīts</v>
          </cell>
          <cell r="D24" t="str">
            <v>1.1.1.1/16/A/030</v>
          </cell>
        </row>
        <row r="25">
          <cell r="C25" t="str">
            <v>Noraidīts</v>
          </cell>
          <cell r="D25" t="str">
            <v>1.1.1.1/16/A/032</v>
          </cell>
        </row>
        <row r="26">
          <cell r="C26" t="str">
            <v>Noraidīts</v>
          </cell>
          <cell r="D26" t="str">
            <v>1.1.1.1/16/A/033</v>
          </cell>
        </row>
        <row r="27">
          <cell r="C27" t="str">
            <v>Noraidīts</v>
          </cell>
          <cell r="D27" t="str">
            <v>1.1.1.1/16/A/034</v>
          </cell>
        </row>
        <row r="28">
          <cell r="C28" t="str">
            <v>Noraidīts</v>
          </cell>
          <cell r="D28" t="str">
            <v>1.1.1.1/16/A/035</v>
          </cell>
        </row>
        <row r="29">
          <cell r="C29" t="str">
            <v>Noraidīts</v>
          </cell>
          <cell r="D29" t="str">
            <v>1.1.1.1/16/A/036</v>
          </cell>
        </row>
        <row r="30">
          <cell r="C30" t="str">
            <v>Noraidīts</v>
          </cell>
          <cell r="D30" t="str">
            <v>1.1.1.1/16/A/037</v>
          </cell>
        </row>
        <row r="31">
          <cell r="C31" t="str">
            <v>Noraidīts</v>
          </cell>
          <cell r="D31" t="str">
            <v>1.1.1.1/16/A/038</v>
          </cell>
        </row>
        <row r="32">
          <cell r="C32" t="str">
            <v>Noraidīts</v>
          </cell>
          <cell r="D32" t="str">
            <v>1.1.1.1/16/A/039</v>
          </cell>
        </row>
        <row r="33">
          <cell r="C33" t="str">
            <v>Noraidīts</v>
          </cell>
          <cell r="D33" t="str">
            <v>1.1.1.1/16/A/041</v>
          </cell>
        </row>
        <row r="34">
          <cell r="C34" t="str">
            <v>Noraidīts</v>
          </cell>
          <cell r="D34" t="str">
            <v>1.1.1.1/16/A/043</v>
          </cell>
        </row>
        <row r="35">
          <cell r="C35" t="str">
            <v>Noraidīts</v>
          </cell>
          <cell r="D35" t="str">
            <v>1.1.1.1/16/A/045</v>
          </cell>
        </row>
        <row r="36">
          <cell r="C36" t="str">
            <v>Noraidīts</v>
          </cell>
          <cell r="D36" t="str">
            <v>1.1.1.1/16/A/049</v>
          </cell>
        </row>
        <row r="37">
          <cell r="C37" t="str">
            <v>Noraidīts</v>
          </cell>
          <cell r="D37" t="str">
            <v>1.1.1.1/16/A/051</v>
          </cell>
        </row>
        <row r="38">
          <cell r="C38" t="str">
            <v>Noraidīts</v>
          </cell>
          <cell r="D38" t="str">
            <v>1.1.1.1/16/A/052</v>
          </cell>
        </row>
        <row r="39">
          <cell r="C39" t="str">
            <v>Noraidīts</v>
          </cell>
          <cell r="D39" t="str">
            <v>1.1.1.1/16/A/053</v>
          </cell>
        </row>
        <row r="40">
          <cell r="C40" t="str">
            <v>Noraidīts</v>
          </cell>
          <cell r="D40" t="str">
            <v>1.1.1.1/16/A/056</v>
          </cell>
        </row>
        <row r="41">
          <cell r="C41" t="str">
            <v>Noraidīts</v>
          </cell>
          <cell r="D41" t="str">
            <v>1.1.1.1/16/A/057</v>
          </cell>
        </row>
        <row r="42">
          <cell r="C42" t="str">
            <v>Noraidīts</v>
          </cell>
          <cell r="D42" t="str">
            <v>1.1.1.1/16/A/058</v>
          </cell>
        </row>
        <row r="43">
          <cell r="C43" t="str">
            <v>Noraidīts</v>
          </cell>
          <cell r="D43" t="str">
            <v>1.1.1.1/16/A/059</v>
          </cell>
        </row>
        <row r="44">
          <cell r="C44" t="str">
            <v>Noraidīts</v>
          </cell>
          <cell r="D44" t="str">
            <v>1.1.1.1/16/A/060</v>
          </cell>
        </row>
        <row r="45">
          <cell r="C45" t="str">
            <v>Noraidīts</v>
          </cell>
          <cell r="D45" t="str">
            <v>1.1.1.1/16/A/061</v>
          </cell>
        </row>
        <row r="46">
          <cell r="C46" t="str">
            <v>Noraidīts</v>
          </cell>
          <cell r="D46" t="str">
            <v>1.1.1.1/16/A/062</v>
          </cell>
        </row>
        <row r="47">
          <cell r="C47" t="str">
            <v>Noraidīts</v>
          </cell>
          <cell r="D47" t="str">
            <v>1.1.1.1/16/A/063</v>
          </cell>
        </row>
        <row r="48">
          <cell r="C48" t="str">
            <v>Noraidīts</v>
          </cell>
          <cell r="D48" t="str">
            <v>1.1.1.1/16/A/064</v>
          </cell>
        </row>
        <row r="49">
          <cell r="C49" t="str">
            <v>Noraidīts</v>
          </cell>
          <cell r="D49" t="str">
            <v>1.1.1.1/16/A/067</v>
          </cell>
        </row>
        <row r="50">
          <cell r="C50" t="str">
            <v>Noraidīts</v>
          </cell>
          <cell r="D50" t="str">
            <v>1.1.1.1/16/A/068</v>
          </cell>
        </row>
        <row r="51">
          <cell r="C51" t="str">
            <v>Noraidīts</v>
          </cell>
          <cell r="D51" t="str">
            <v>1.1.1.1/16/A/069</v>
          </cell>
        </row>
        <row r="52">
          <cell r="C52" t="str">
            <v>Noraidīts</v>
          </cell>
          <cell r="D52" t="str">
            <v>1.1.1.1/16/A/070</v>
          </cell>
        </row>
        <row r="53">
          <cell r="C53" t="str">
            <v>Noraidīts</v>
          </cell>
          <cell r="D53" t="str">
            <v>1.1.1.1/16/A/071</v>
          </cell>
        </row>
        <row r="54">
          <cell r="C54" t="str">
            <v>Noraidīts</v>
          </cell>
          <cell r="D54" t="str">
            <v>1.1.1.1/16/A/074</v>
          </cell>
        </row>
        <row r="55">
          <cell r="C55" t="str">
            <v>Noraidīts</v>
          </cell>
          <cell r="D55" t="str">
            <v>1.1.1.1/16/A/075</v>
          </cell>
        </row>
        <row r="56">
          <cell r="C56" t="str">
            <v>Noraidīts</v>
          </cell>
          <cell r="D56" t="str">
            <v>1.1.1.1/16/A/076</v>
          </cell>
        </row>
        <row r="57">
          <cell r="C57" t="str">
            <v>Noraidīts</v>
          </cell>
          <cell r="D57" t="str">
            <v>1.1.1.1/16/A/080</v>
          </cell>
        </row>
        <row r="58">
          <cell r="C58" t="str">
            <v>Noraidīts</v>
          </cell>
          <cell r="D58" t="str">
            <v>1.1.1.1/16/A/081</v>
          </cell>
        </row>
        <row r="59">
          <cell r="C59" t="str">
            <v>Noraidīts</v>
          </cell>
          <cell r="D59" t="str">
            <v>1.1.1.1/16/A/082</v>
          </cell>
        </row>
        <row r="60">
          <cell r="C60" t="str">
            <v>Noraidīts</v>
          </cell>
          <cell r="D60" t="str">
            <v>1.1.1.1/16/A/083</v>
          </cell>
        </row>
        <row r="61">
          <cell r="C61" t="str">
            <v>Noraidīts</v>
          </cell>
          <cell r="D61" t="str">
            <v>1.1.1.1/16/A/084</v>
          </cell>
        </row>
        <row r="62">
          <cell r="C62" t="str">
            <v>Noraidīts</v>
          </cell>
          <cell r="D62" t="str">
            <v>1.1.1.1/16/A/086</v>
          </cell>
        </row>
        <row r="63">
          <cell r="C63" t="str">
            <v>Noraidīts</v>
          </cell>
          <cell r="D63" t="str">
            <v>1.1.1.1/16/A/087</v>
          </cell>
        </row>
        <row r="64">
          <cell r="C64" t="str">
            <v>Noraidīts</v>
          </cell>
          <cell r="D64" t="str">
            <v>1.1.1.1/16/A/088</v>
          </cell>
        </row>
        <row r="65">
          <cell r="C65" t="str">
            <v>Noraidīts</v>
          </cell>
          <cell r="D65" t="str">
            <v>1.1.1.1/16/A/089</v>
          </cell>
        </row>
        <row r="66">
          <cell r="C66" t="str">
            <v>Noraidīts</v>
          </cell>
          <cell r="D66" t="str">
            <v>1.1.1.1/16/A/090</v>
          </cell>
        </row>
        <row r="67">
          <cell r="C67" t="str">
            <v>Noraidīts</v>
          </cell>
          <cell r="D67" t="str">
            <v>1.1.1.1/16/A/092</v>
          </cell>
        </row>
        <row r="68">
          <cell r="C68" t="str">
            <v>Noraidīts</v>
          </cell>
          <cell r="D68" t="str">
            <v>1.1.1.1/16/A/093</v>
          </cell>
        </row>
        <row r="69">
          <cell r="C69" t="str">
            <v>Noraidīts</v>
          </cell>
          <cell r="D69" t="str">
            <v>1.1.1.1/16/A/095</v>
          </cell>
        </row>
        <row r="70">
          <cell r="C70" t="str">
            <v>Noraidīts</v>
          </cell>
          <cell r="D70" t="str">
            <v>1.1.1.1/16/A/096</v>
          </cell>
        </row>
        <row r="71">
          <cell r="C71" t="str">
            <v>Noraidīts</v>
          </cell>
          <cell r="D71" t="str">
            <v>1.1.1.1/16/A/098</v>
          </cell>
        </row>
        <row r="72">
          <cell r="C72" t="str">
            <v>Noraidīts</v>
          </cell>
          <cell r="D72" t="str">
            <v>1.1.1.1/16/A/099</v>
          </cell>
        </row>
        <row r="73">
          <cell r="C73" t="str">
            <v>Noraidīts</v>
          </cell>
          <cell r="D73" t="str">
            <v>1.1.1.1/16/A/100</v>
          </cell>
        </row>
        <row r="74">
          <cell r="C74" t="str">
            <v>Noraidīts</v>
          </cell>
          <cell r="D74" t="str">
            <v>1.1.1.1/16/A/102</v>
          </cell>
        </row>
        <row r="75">
          <cell r="C75" t="str">
            <v>Noraidīts</v>
          </cell>
          <cell r="D75" t="str">
            <v>1.1.1.1/16/A/103</v>
          </cell>
        </row>
        <row r="76">
          <cell r="C76" t="str">
            <v>Noraidīts</v>
          </cell>
          <cell r="D76" t="str">
            <v>1.1.1.1/16/A/105</v>
          </cell>
        </row>
        <row r="77">
          <cell r="C77" t="str">
            <v>Noraidīts</v>
          </cell>
          <cell r="D77" t="str">
            <v>1.1.1.1/16/A/106</v>
          </cell>
        </row>
        <row r="78">
          <cell r="C78" t="str">
            <v>Noraidīts</v>
          </cell>
          <cell r="D78" t="str">
            <v>1.1.1.1/16/A/108</v>
          </cell>
        </row>
        <row r="79">
          <cell r="C79" t="str">
            <v>Noraidīts</v>
          </cell>
          <cell r="D79" t="str">
            <v>1.1.1.1/16/A/109</v>
          </cell>
        </row>
        <row r="80">
          <cell r="C80" t="str">
            <v>Noraidīts</v>
          </cell>
          <cell r="D80" t="str">
            <v>1.1.1.1/16/A/110</v>
          </cell>
        </row>
        <row r="81">
          <cell r="C81" t="str">
            <v>Noraidīts</v>
          </cell>
          <cell r="D81" t="str">
            <v>1.1.1.1/16/A/111</v>
          </cell>
        </row>
        <row r="82">
          <cell r="C82" t="str">
            <v>Noraidīts</v>
          </cell>
          <cell r="D82" t="str">
            <v>1.1.1.1/16/A/112</v>
          </cell>
        </row>
        <row r="83">
          <cell r="C83" t="str">
            <v>Noraidīts</v>
          </cell>
          <cell r="D83" t="str">
            <v>1.1.1.1/16/A/114</v>
          </cell>
        </row>
        <row r="84">
          <cell r="C84" t="str">
            <v>Noraidīts</v>
          </cell>
          <cell r="D84" t="str">
            <v>1.1.1.1/16/A/115</v>
          </cell>
        </row>
        <row r="85">
          <cell r="C85" t="str">
            <v>Noraidīts</v>
          </cell>
          <cell r="D85" t="str">
            <v>1.1.1.1/16/A/116</v>
          </cell>
        </row>
        <row r="86">
          <cell r="C86" t="str">
            <v>Noraidīts</v>
          </cell>
          <cell r="D86" t="str">
            <v>1.1.1.1/16/A/117</v>
          </cell>
        </row>
        <row r="87">
          <cell r="C87" t="str">
            <v>Noraidīts</v>
          </cell>
          <cell r="D87" t="str">
            <v>1.1.1.1/16/A/118</v>
          </cell>
        </row>
        <row r="88">
          <cell r="C88" t="str">
            <v>Noraidīts</v>
          </cell>
          <cell r="D88" t="str">
            <v>1.1.1.1/16/A/119</v>
          </cell>
        </row>
        <row r="89">
          <cell r="C89" t="str">
            <v>Noraidīts</v>
          </cell>
          <cell r="D89" t="str">
            <v>1.1.1.1/16/A/120</v>
          </cell>
        </row>
        <row r="90">
          <cell r="C90" t="str">
            <v>Noraidīts</v>
          </cell>
          <cell r="D90" t="str">
            <v>1.1.1.1/16/A/121</v>
          </cell>
        </row>
        <row r="91">
          <cell r="C91" t="str">
            <v>Noraidīts</v>
          </cell>
          <cell r="D91" t="str">
            <v>1.1.1.1/16/A/122</v>
          </cell>
        </row>
        <row r="92">
          <cell r="C92" t="str">
            <v>Noraidīts</v>
          </cell>
          <cell r="D92" t="str">
            <v>1.1.1.1/16/A/123</v>
          </cell>
        </row>
        <row r="93">
          <cell r="C93" t="str">
            <v>Noraidīts</v>
          </cell>
          <cell r="D93" t="str">
            <v>1.1.1.1/16/A/124</v>
          </cell>
        </row>
        <row r="94">
          <cell r="C94" t="str">
            <v>Noraidīts</v>
          </cell>
          <cell r="D94" t="str">
            <v>1.1.1.1/16/A/125</v>
          </cell>
        </row>
        <row r="95">
          <cell r="C95" t="str">
            <v>Noraidīts</v>
          </cell>
          <cell r="D95" t="str">
            <v>1.1.1.1/16/A/126</v>
          </cell>
        </row>
        <row r="96">
          <cell r="C96" t="str">
            <v>Noraidīts</v>
          </cell>
          <cell r="D96" t="str">
            <v>1.1.1.1/16/A/127</v>
          </cell>
        </row>
        <row r="97">
          <cell r="C97" t="str">
            <v>Noraidīts</v>
          </cell>
          <cell r="D97" t="str">
            <v>1.1.1.1/16/A/128</v>
          </cell>
        </row>
        <row r="98">
          <cell r="C98" t="str">
            <v>Noraidīts</v>
          </cell>
          <cell r="D98" t="str">
            <v>1.1.1.1/16/A/130</v>
          </cell>
        </row>
        <row r="99">
          <cell r="C99" t="str">
            <v>Noraidīts</v>
          </cell>
          <cell r="D99" t="str">
            <v>1.1.1.1/16/A/132</v>
          </cell>
        </row>
        <row r="100">
          <cell r="C100" t="str">
            <v>Noraidīts</v>
          </cell>
          <cell r="D100" t="str">
            <v>1.1.1.1/16/A/134</v>
          </cell>
        </row>
        <row r="101">
          <cell r="C101" t="str">
            <v>Noraidīts</v>
          </cell>
          <cell r="D101" t="str">
            <v>1.1.1.1/16/A/136</v>
          </cell>
        </row>
        <row r="102">
          <cell r="C102" t="str">
            <v>Noraidīts</v>
          </cell>
          <cell r="D102" t="str">
            <v>1.1.1.1/16/A/137</v>
          </cell>
        </row>
        <row r="103">
          <cell r="C103" t="str">
            <v>Noraidīts</v>
          </cell>
          <cell r="D103" t="str">
            <v>1.1.1.1/16/A/138</v>
          </cell>
        </row>
        <row r="104">
          <cell r="C104" t="str">
            <v>Noraidīts</v>
          </cell>
          <cell r="D104" t="str">
            <v>1.1.1.1/16/A/139</v>
          </cell>
        </row>
        <row r="105">
          <cell r="C105" t="str">
            <v>Noraidīts</v>
          </cell>
          <cell r="D105" t="str">
            <v>1.1.1.1/16/A/140</v>
          </cell>
        </row>
        <row r="106">
          <cell r="C106" t="str">
            <v>Noraidīts</v>
          </cell>
          <cell r="D106" t="str">
            <v>1.1.1.1/16/A/142</v>
          </cell>
        </row>
        <row r="107">
          <cell r="C107" t="str">
            <v>Noraidīts</v>
          </cell>
          <cell r="D107" t="str">
            <v>1.1.1.1/16/A/143</v>
          </cell>
        </row>
        <row r="108">
          <cell r="C108" t="str">
            <v>Noraidīts</v>
          </cell>
          <cell r="D108" t="str">
            <v>1.1.1.1/16/A/145</v>
          </cell>
        </row>
        <row r="109">
          <cell r="C109" t="str">
            <v>Noraidīts</v>
          </cell>
          <cell r="D109" t="str">
            <v>1.1.1.1/16/A/146</v>
          </cell>
        </row>
        <row r="110">
          <cell r="C110" t="str">
            <v>Noraidīts</v>
          </cell>
          <cell r="D110" t="str">
            <v>1.1.1.1/16/A/149</v>
          </cell>
        </row>
        <row r="111">
          <cell r="C111" t="str">
            <v>Noraidīts</v>
          </cell>
          <cell r="D111" t="str">
            <v>1.1.1.1/16/A/150</v>
          </cell>
        </row>
        <row r="112">
          <cell r="C112" t="str">
            <v>Noraidīts</v>
          </cell>
          <cell r="D112" t="str">
            <v>1.1.1.1/16/A/151</v>
          </cell>
        </row>
        <row r="113">
          <cell r="C113" t="str">
            <v>Noraidīts</v>
          </cell>
          <cell r="D113" t="str">
            <v>1.1.1.1/16/A/152</v>
          </cell>
        </row>
        <row r="114">
          <cell r="C114" t="str">
            <v>Noraidīts</v>
          </cell>
          <cell r="D114" t="str">
            <v>1.1.1.1/16/A/153</v>
          </cell>
        </row>
        <row r="115">
          <cell r="C115" t="str">
            <v>Noraidīts</v>
          </cell>
          <cell r="D115" t="str">
            <v>1.1.1.1/16/A/155</v>
          </cell>
        </row>
        <row r="116">
          <cell r="C116" t="str">
            <v>Noraidīts</v>
          </cell>
          <cell r="D116" t="str">
            <v>1.1.1.1/16/A/156</v>
          </cell>
        </row>
        <row r="117">
          <cell r="C117" t="str">
            <v>Noraidīts</v>
          </cell>
          <cell r="D117" t="str">
            <v>1.1.1.1/16/A/157</v>
          </cell>
        </row>
        <row r="118">
          <cell r="C118" t="str">
            <v>Noraidīts</v>
          </cell>
          <cell r="D118" t="str">
            <v>1.1.1.1/16/A/158</v>
          </cell>
        </row>
        <row r="119">
          <cell r="C119" t="str">
            <v>Noraidīts</v>
          </cell>
          <cell r="D119" t="str">
            <v>1.1.1.1/16/A/159</v>
          </cell>
        </row>
        <row r="120">
          <cell r="C120" t="str">
            <v>Noraidīts</v>
          </cell>
          <cell r="D120" t="str">
            <v>1.1.1.1/16/A/161</v>
          </cell>
        </row>
        <row r="121">
          <cell r="C121" t="str">
            <v>Noraidīts</v>
          </cell>
          <cell r="D121" t="str">
            <v>1.1.1.1/16/A/162</v>
          </cell>
        </row>
        <row r="122">
          <cell r="C122" t="str">
            <v>Noraidīts</v>
          </cell>
          <cell r="D122" t="str">
            <v>1.1.1.1/16/A/163</v>
          </cell>
        </row>
        <row r="123">
          <cell r="C123" t="str">
            <v>Noraidīts</v>
          </cell>
          <cell r="D123" t="str">
            <v>1.1.1.1/16/A/164</v>
          </cell>
        </row>
        <row r="124">
          <cell r="C124" t="str">
            <v>Noraidīts</v>
          </cell>
          <cell r="D124" t="str">
            <v>1.1.1.1/16/A/166</v>
          </cell>
        </row>
        <row r="125">
          <cell r="C125" t="str">
            <v>Noraidīts</v>
          </cell>
          <cell r="D125" t="str">
            <v>1.1.1.1/16/A/167</v>
          </cell>
        </row>
        <row r="126">
          <cell r="C126" t="str">
            <v>Noraidīts</v>
          </cell>
          <cell r="D126" t="str">
            <v>1.1.1.1/16/A/168</v>
          </cell>
        </row>
        <row r="127">
          <cell r="C127" t="str">
            <v>Noraidīts</v>
          </cell>
          <cell r="D127" t="str">
            <v>1.1.1.1/16/A/169</v>
          </cell>
        </row>
        <row r="128">
          <cell r="C128" t="str">
            <v>Noraidīts</v>
          </cell>
          <cell r="D128" t="str">
            <v>1.1.1.1/16/A/170</v>
          </cell>
        </row>
        <row r="129">
          <cell r="C129" t="str">
            <v>Noraidīts</v>
          </cell>
          <cell r="D129" t="str">
            <v>1.1.1.1/16/A/171</v>
          </cell>
        </row>
        <row r="130">
          <cell r="C130" t="str">
            <v>Noraidīts</v>
          </cell>
          <cell r="D130" t="str">
            <v>1.1.1.1/16/A/172</v>
          </cell>
        </row>
        <row r="131">
          <cell r="C131" t="str">
            <v>Noraidīts</v>
          </cell>
          <cell r="D131" t="str">
            <v>1.1.1.1/16/A/173</v>
          </cell>
        </row>
        <row r="132">
          <cell r="C132" t="str">
            <v>Noraidīts</v>
          </cell>
          <cell r="D132" t="str">
            <v>1.1.1.1/16/A/175</v>
          </cell>
        </row>
        <row r="133">
          <cell r="C133" t="str">
            <v>Noraidīts</v>
          </cell>
          <cell r="D133" t="str">
            <v>1.1.1.1/16/A/176</v>
          </cell>
        </row>
        <row r="134">
          <cell r="C134" t="str">
            <v>Noraidīts</v>
          </cell>
          <cell r="D134" t="str">
            <v>1.1.1.1/16/A/177</v>
          </cell>
        </row>
        <row r="135">
          <cell r="C135" t="str">
            <v>Noraidīts</v>
          </cell>
          <cell r="D135" t="str">
            <v>1.1.1.1/16/A/178</v>
          </cell>
        </row>
        <row r="136">
          <cell r="C136" t="str">
            <v>Noraidīts</v>
          </cell>
          <cell r="D136" t="str">
            <v>1.1.1.1/16/A/179</v>
          </cell>
        </row>
        <row r="137">
          <cell r="C137" t="str">
            <v>Noraidīts</v>
          </cell>
          <cell r="D137" t="str">
            <v>1.1.1.1/16/A/180</v>
          </cell>
        </row>
        <row r="138">
          <cell r="C138" t="str">
            <v>Noraidīts</v>
          </cell>
          <cell r="D138" t="str">
            <v>1.1.1.1/16/A/181</v>
          </cell>
        </row>
        <row r="139">
          <cell r="C139" t="str">
            <v>Noraidīts</v>
          </cell>
          <cell r="D139" t="str">
            <v>1.1.1.1/16/A/183</v>
          </cell>
        </row>
        <row r="140">
          <cell r="C140" t="str">
            <v>Noraidīts</v>
          </cell>
          <cell r="D140" t="str">
            <v>1.1.1.1/16/A/184</v>
          </cell>
        </row>
        <row r="141">
          <cell r="C141" t="str">
            <v>Noraidīts</v>
          </cell>
          <cell r="D141" t="str">
            <v>1.1.1.1/16/A/186</v>
          </cell>
        </row>
        <row r="142">
          <cell r="C142" t="str">
            <v>Noraidīts</v>
          </cell>
          <cell r="D142" t="str">
            <v>1.1.1.1/16/A/187</v>
          </cell>
        </row>
        <row r="143">
          <cell r="C143" t="str">
            <v>Noraidīts</v>
          </cell>
          <cell r="D143" t="str">
            <v>1.1.1.1/16/A/188</v>
          </cell>
        </row>
        <row r="144">
          <cell r="C144" t="str">
            <v>Noraidīts</v>
          </cell>
          <cell r="D144" t="str">
            <v>1.1.1.1/16/A/189</v>
          </cell>
        </row>
        <row r="145">
          <cell r="C145" t="str">
            <v>Noraidīts</v>
          </cell>
          <cell r="D145" t="str">
            <v>1.1.1.1/16/A/190</v>
          </cell>
        </row>
        <row r="146">
          <cell r="C146" t="str">
            <v>Noraidīts</v>
          </cell>
          <cell r="D146" t="str">
            <v>1.1.1.1/16/A/191</v>
          </cell>
        </row>
        <row r="147">
          <cell r="C147" t="str">
            <v>Noraidīts</v>
          </cell>
          <cell r="D147" t="str">
            <v>1.1.1.1/16/A/193</v>
          </cell>
        </row>
        <row r="148">
          <cell r="C148" t="str">
            <v>Noraidīts</v>
          </cell>
          <cell r="D148" t="str">
            <v>1.1.1.1/16/A/194</v>
          </cell>
        </row>
        <row r="149">
          <cell r="C149" t="str">
            <v>Noraidīts</v>
          </cell>
          <cell r="D149" t="str">
            <v>1.1.1.1/16/A/195</v>
          </cell>
        </row>
        <row r="150">
          <cell r="C150" t="str">
            <v>Noraidīts</v>
          </cell>
          <cell r="D150" t="str">
            <v>1.1.1.1/16/A/196</v>
          </cell>
        </row>
        <row r="151">
          <cell r="C151" t="str">
            <v>Noraidīts</v>
          </cell>
          <cell r="D151" t="str">
            <v>1.1.1.1/16/A/198</v>
          </cell>
        </row>
        <row r="152">
          <cell r="C152" t="str">
            <v>Noraidīts</v>
          </cell>
          <cell r="D152" t="str">
            <v>1.1.1.1/16/A/199</v>
          </cell>
        </row>
        <row r="153">
          <cell r="C153" t="str">
            <v>Noraidīts</v>
          </cell>
          <cell r="D153" t="str">
            <v>1.1.1.1/16/A/200</v>
          </cell>
        </row>
        <row r="154">
          <cell r="C154" t="str">
            <v>Noraidīts</v>
          </cell>
          <cell r="D154" t="str">
            <v>1.1.1.1/16/A/201</v>
          </cell>
        </row>
        <row r="155">
          <cell r="C155" t="str">
            <v>Noraidīts</v>
          </cell>
          <cell r="D155" t="str">
            <v>1.1.1.1/16/A/202</v>
          </cell>
        </row>
        <row r="156">
          <cell r="C156" t="str">
            <v>Noraidīts</v>
          </cell>
          <cell r="D156" t="str">
            <v>1.1.1.1/16/A/204</v>
          </cell>
        </row>
        <row r="157">
          <cell r="C157" t="str">
            <v>Noraidīts</v>
          </cell>
          <cell r="D157" t="str">
            <v>1.1.1.1/16/A/205</v>
          </cell>
        </row>
        <row r="158">
          <cell r="C158" t="str">
            <v>Noraidīts</v>
          </cell>
          <cell r="D158" t="str">
            <v>1.1.1.1/16/A/206</v>
          </cell>
        </row>
        <row r="159">
          <cell r="C159" t="str">
            <v>Noraidīts</v>
          </cell>
          <cell r="D159" t="str">
            <v>1.1.1.1/16/A/207</v>
          </cell>
        </row>
        <row r="160">
          <cell r="C160" t="str">
            <v>Noraidīts</v>
          </cell>
          <cell r="D160" t="str">
            <v>1.1.1.1/16/A/208</v>
          </cell>
        </row>
        <row r="161">
          <cell r="C161" t="str">
            <v>Noraidīts</v>
          </cell>
          <cell r="D161" t="str">
            <v>1.1.1.1/16/A/209</v>
          </cell>
        </row>
        <row r="162">
          <cell r="C162" t="str">
            <v>Noraidīts</v>
          </cell>
          <cell r="D162" t="str">
            <v>1.1.1.1/16/A/210</v>
          </cell>
        </row>
        <row r="163">
          <cell r="C163" t="str">
            <v>Noraidīts</v>
          </cell>
          <cell r="D163" t="str">
            <v>1.1.1.1/16/A/212</v>
          </cell>
        </row>
        <row r="164">
          <cell r="C164" t="str">
            <v>Noraidīts</v>
          </cell>
          <cell r="D164" t="str">
            <v>1.1.1.1/16/A/214</v>
          </cell>
        </row>
        <row r="165">
          <cell r="C165" t="str">
            <v>Noraidīts</v>
          </cell>
          <cell r="D165" t="str">
            <v>1.1.1.1/16/A/216</v>
          </cell>
        </row>
        <row r="166">
          <cell r="C166" t="str">
            <v>Noraidīts</v>
          </cell>
          <cell r="D166" t="str">
            <v>1.1.1.1/16/A/217</v>
          </cell>
        </row>
        <row r="167">
          <cell r="C167" t="str">
            <v>Noraidīts</v>
          </cell>
          <cell r="D167" t="str">
            <v>1.1.1.1/16/A/218</v>
          </cell>
        </row>
        <row r="168">
          <cell r="C168" t="str">
            <v>Noraidīts</v>
          </cell>
          <cell r="D168" t="str">
            <v>1.1.1.1/16/A/220</v>
          </cell>
        </row>
        <row r="169">
          <cell r="C169" t="str">
            <v>Noraidīts</v>
          </cell>
          <cell r="D169" t="str">
            <v>1.1.1.1/16/A/221</v>
          </cell>
        </row>
        <row r="170">
          <cell r="C170" t="str">
            <v>Noraidīts</v>
          </cell>
          <cell r="D170" t="str">
            <v>1.1.1.1/16/A/222</v>
          </cell>
        </row>
        <row r="171">
          <cell r="C171" t="str">
            <v>Noraidīts</v>
          </cell>
          <cell r="D171" t="str">
            <v>1.1.1.1/16/A/223</v>
          </cell>
        </row>
        <row r="172">
          <cell r="C172" t="str">
            <v>Noraidīts</v>
          </cell>
          <cell r="D172" t="str">
            <v>1.1.1.1/16/A/224</v>
          </cell>
        </row>
        <row r="173">
          <cell r="C173" t="str">
            <v>Noraidīts</v>
          </cell>
          <cell r="D173" t="str">
            <v>1.1.1.1/16/A/225</v>
          </cell>
        </row>
        <row r="174">
          <cell r="C174" t="str">
            <v>Noraidīts</v>
          </cell>
          <cell r="D174" t="str">
            <v>1.1.1.1/16/A/226</v>
          </cell>
        </row>
        <row r="175">
          <cell r="C175" t="str">
            <v>Noraidīts</v>
          </cell>
          <cell r="D175" t="str">
            <v>1.1.1.1/16/A/227</v>
          </cell>
        </row>
        <row r="176">
          <cell r="C176" t="str">
            <v>Noraidīts</v>
          </cell>
          <cell r="D176" t="str">
            <v>1.1.1.1/16/A/228</v>
          </cell>
        </row>
        <row r="177">
          <cell r="C177" t="str">
            <v>Noraidīts</v>
          </cell>
          <cell r="D177" t="str">
            <v>1.1.1.1/16/A/229</v>
          </cell>
        </row>
        <row r="178">
          <cell r="C178" t="str">
            <v>Noraidīts</v>
          </cell>
          <cell r="D178" t="str">
            <v>1.1.1.1/16/A/230</v>
          </cell>
        </row>
        <row r="179">
          <cell r="C179" t="str">
            <v>Noraidīts</v>
          </cell>
          <cell r="D179" t="str">
            <v>1.1.1.1/16/A/231</v>
          </cell>
        </row>
        <row r="180">
          <cell r="C180" t="str">
            <v>Noraidīts</v>
          </cell>
          <cell r="D180" t="str">
            <v>1.1.1.1/16/A/232</v>
          </cell>
        </row>
        <row r="181">
          <cell r="C181" t="str">
            <v>Noraidīts</v>
          </cell>
          <cell r="D181" t="str">
            <v>1.1.1.1/16/A/233</v>
          </cell>
        </row>
        <row r="182">
          <cell r="C182" t="str">
            <v>Noraidīts</v>
          </cell>
          <cell r="D182" t="str">
            <v>1.1.1.1/16/A/235</v>
          </cell>
        </row>
        <row r="183">
          <cell r="C183" t="str">
            <v>Noraidīts</v>
          </cell>
          <cell r="D183" t="str">
            <v>1.1.1.1/16/A/236</v>
          </cell>
        </row>
        <row r="184">
          <cell r="C184" t="str">
            <v>Noraidīts</v>
          </cell>
          <cell r="D184" t="str">
            <v>1.1.1.1/16/A/237</v>
          </cell>
        </row>
        <row r="185">
          <cell r="C185" t="str">
            <v>Noraidīts</v>
          </cell>
          <cell r="D185" t="str">
            <v>1.1.1.1/16/A/238</v>
          </cell>
        </row>
        <row r="186">
          <cell r="C186" t="str">
            <v>Noraidīts</v>
          </cell>
          <cell r="D186" t="str">
            <v>1.1.1.1/16/A/239</v>
          </cell>
        </row>
        <row r="187">
          <cell r="C187" t="str">
            <v>Noraidīts</v>
          </cell>
          <cell r="D187" t="str">
            <v>1.1.1.1/16/A/240</v>
          </cell>
        </row>
        <row r="188">
          <cell r="C188" t="str">
            <v>Noraidīts</v>
          </cell>
          <cell r="D188" t="str">
            <v>1.1.1.1/16/A/241</v>
          </cell>
        </row>
        <row r="189">
          <cell r="C189" t="str">
            <v>Noraidīts</v>
          </cell>
          <cell r="D189" t="str">
            <v>1.1.1.1/16/A/242</v>
          </cell>
        </row>
        <row r="190">
          <cell r="C190" t="str">
            <v>Noraidīts</v>
          </cell>
          <cell r="D190" t="str">
            <v>1.1.1.1/16/A/243</v>
          </cell>
        </row>
        <row r="191">
          <cell r="C191" t="str">
            <v>Noraidīts</v>
          </cell>
          <cell r="D191" t="str">
            <v>1.1.1.1/16/A/244</v>
          </cell>
        </row>
        <row r="192">
          <cell r="C192" t="str">
            <v>Noraidīts</v>
          </cell>
          <cell r="D192" t="str">
            <v>1.1.1.1/16/A/245</v>
          </cell>
        </row>
        <row r="193">
          <cell r="C193" t="str">
            <v>Noraidīts</v>
          </cell>
          <cell r="D193" t="str">
            <v>1.1.1.1/16/A/246</v>
          </cell>
        </row>
        <row r="194">
          <cell r="C194" t="str">
            <v>Noraidīts</v>
          </cell>
          <cell r="D194" t="str">
            <v>1.1.1.1/16/A/247</v>
          </cell>
        </row>
        <row r="195">
          <cell r="C195" t="str">
            <v>Noraidīts</v>
          </cell>
          <cell r="D195" t="str">
            <v>1.1.1.1/16/A/248</v>
          </cell>
        </row>
        <row r="196">
          <cell r="C196" t="str">
            <v>Noraidīts</v>
          </cell>
          <cell r="D196" t="str">
            <v>1.1.1.1/16/A/249</v>
          </cell>
        </row>
        <row r="197">
          <cell r="C197" t="str">
            <v>Noraidīts</v>
          </cell>
          <cell r="D197" t="str">
            <v>1.1.1.1/16/A/250</v>
          </cell>
        </row>
        <row r="198">
          <cell r="C198" t="str">
            <v>Noraidīts</v>
          </cell>
          <cell r="D198" t="str">
            <v>1.1.1.1/16/A/251</v>
          </cell>
        </row>
        <row r="199">
          <cell r="C199" t="str">
            <v>Noraidīts</v>
          </cell>
          <cell r="D199" t="str">
            <v>1.1.1.1/16/A/253</v>
          </cell>
        </row>
        <row r="200">
          <cell r="C200" t="str">
            <v>Noraidīts</v>
          </cell>
          <cell r="D200" t="str">
            <v>1.1.1.1/16/A/254</v>
          </cell>
        </row>
        <row r="201">
          <cell r="C201" t="str">
            <v>Noraidīts</v>
          </cell>
          <cell r="D201" t="str">
            <v>1.1.1.1/16/A/255</v>
          </cell>
        </row>
        <row r="202">
          <cell r="C202" t="str">
            <v>Noraidīts</v>
          </cell>
          <cell r="D202" t="str">
            <v>1.1.1.1/16/A/262</v>
          </cell>
        </row>
        <row r="203">
          <cell r="C203" t="str">
            <v>Noraidīts</v>
          </cell>
          <cell r="D203" t="str">
            <v>1.1.1.1/16/A/263</v>
          </cell>
        </row>
        <row r="204">
          <cell r="C204" t="str">
            <v>Noraidīts</v>
          </cell>
          <cell r="D204" t="str">
            <v>1.1.1.1/16/A/264</v>
          </cell>
        </row>
        <row r="205">
          <cell r="C205" t="str">
            <v>Noraidīts</v>
          </cell>
          <cell r="D205" t="str">
            <v>1.1.1.1/16/A/265</v>
          </cell>
        </row>
        <row r="206">
          <cell r="C206" t="str">
            <v>Noraidīts</v>
          </cell>
          <cell r="D206" t="str">
            <v>1.1.1.1/16/A/266</v>
          </cell>
        </row>
        <row r="207">
          <cell r="C207" t="str">
            <v>Noraidīts</v>
          </cell>
          <cell r="D207" t="str">
            <v>1.1.1.1/16/A/268</v>
          </cell>
        </row>
        <row r="208">
          <cell r="C208" t="str">
            <v>Noraidīts</v>
          </cell>
          <cell r="D208" t="str">
            <v>1.1.1.1/16/A/269</v>
          </cell>
        </row>
        <row r="209">
          <cell r="C209" t="str">
            <v>Noraidīts</v>
          </cell>
          <cell r="D209" t="str">
            <v>1.1.1.1/16/A/270</v>
          </cell>
        </row>
        <row r="210">
          <cell r="C210" t="str">
            <v>Noraidīts</v>
          </cell>
          <cell r="D210" t="str">
            <v>1.1.1.1/16/A/271</v>
          </cell>
        </row>
        <row r="211">
          <cell r="C211" t="str">
            <v>Noraidīts</v>
          </cell>
          <cell r="D211" t="str">
            <v>1.1.1.1/16/A/273</v>
          </cell>
        </row>
        <row r="212">
          <cell r="C212" t="str">
            <v>Noraidīts</v>
          </cell>
          <cell r="D212" t="str">
            <v>1.1.1.1/16/A/274</v>
          </cell>
        </row>
        <row r="213">
          <cell r="C213" t="str">
            <v>Noraidīts</v>
          </cell>
          <cell r="D213" t="str">
            <v>1.1.1.1/16/A/275</v>
          </cell>
        </row>
        <row r="214">
          <cell r="C214" t="str">
            <v>Noraidīts</v>
          </cell>
          <cell r="D214" t="str">
            <v>1.1.1.1/16/A/276</v>
          </cell>
        </row>
        <row r="215">
          <cell r="C215" t="str">
            <v>Noraidīts</v>
          </cell>
          <cell r="D215" t="str">
            <v>1.1.1.1/16/A/277</v>
          </cell>
        </row>
        <row r="216">
          <cell r="C216" t="str">
            <v>Noraidīts</v>
          </cell>
          <cell r="D216" t="str">
            <v>1.1.1.1/16/A/278</v>
          </cell>
        </row>
        <row r="217">
          <cell r="C217" t="str">
            <v>Noraidīts</v>
          </cell>
          <cell r="D217" t="str">
            <v>1.1.1.1/16/A/279</v>
          </cell>
        </row>
        <row r="218">
          <cell r="C218" t="str">
            <v>Noraidīts</v>
          </cell>
          <cell r="D218" t="str">
            <v>1.1.1.1/16/A/282</v>
          </cell>
        </row>
        <row r="219">
          <cell r="C219" t="str">
            <v>Noraidīts</v>
          </cell>
          <cell r="D219" t="str">
            <v>1.1.1.1/16/A/283</v>
          </cell>
        </row>
        <row r="220">
          <cell r="C220" t="str">
            <v>Noraidīts</v>
          </cell>
          <cell r="D220" t="str">
            <v>1.1.1.1/16/A/284</v>
          </cell>
        </row>
        <row r="221">
          <cell r="C221" t="str">
            <v>Noraidīts</v>
          </cell>
          <cell r="D221" t="str">
            <v>1.1.1.1/16/A/285</v>
          </cell>
        </row>
        <row r="222">
          <cell r="C222" t="str">
            <v>Noraidīts</v>
          </cell>
          <cell r="D222" t="str">
            <v>1.1.1.1/16/A/286</v>
          </cell>
        </row>
        <row r="223">
          <cell r="C223" t="str">
            <v>Noraidīts</v>
          </cell>
          <cell r="D223" t="str">
            <v>1.1.1.1/16/A/287</v>
          </cell>
        </row>
        <row r="224">
          <cell r="C224" t="str">
            <v>Noraidīts</v>
          </cell>
          <cell r="D224" t="str">
            <v>1.1.1.1/16/A/289</v>
          </cell>
        </row>
        <row r="225">
          <cell r="C225" t="str">
            <v>Noraidīts</v>
          </cell>
          <cell r="D225" t="str">
            <v>1.1.1.1/16/A/291</v>
          </cell>
        </row>
        <row r="226">
          <cell r="C226" t="str">
            <v>Noraidīts</v>
          </cell>
          <cell r="D226" t="str">
            <v>1.1.1.1/16/A/293</v>
          </cell>
        </row>
        <row r="227">
          <cell r="C227" t="str">
            <v>Noraidīts</v>
          </cell>
          <cell r="D227" t="str">
            <v>1.1.1.1/16/A/295</v>
          </cell>
        </row>
        <row r="228">
          <cell r="C228" t="str">
            <v>Noraidīts</v>
          </cell>
          <cell r="D228" t="str">
            <v>1.1.1.1/16/A/296</v>
          </cell>
        </row>
        <row r="229">
          <cell r="C229" t="str">
            <v>Noraidīts</v>
          </cell>
          <cell r="D229" t="str">
            <v>1.1.1.1/16/A/297</v>
          </cell>
        </row>
        <row r="230">
          <cell r="C230" t="str">
            <v>Noraidīts</v>
          </cell>
          <cell r="D230" t="str">
            <v>1.1.1.1/16/A/298</v>
          </cell>
        </row>
        <row r="231">
          <cell r="C231" t="str">
            <v>Noraidīts</v>
          </cell>
          <cell r="D231" t="str">
            <v>1.1.1.1/16/A/299</v>
          </cell>
        </row>
        <row r="232">
          <cell r="C232" t="str">
            <v>Noraidīts</v>
          </cell>
          <cell r="D232" t="str">
            <v>1.1.1.1/16/A/300</v>
          </cell>
        </row>
        <row r="233">
          <cell r="C233" t="str">
            <v>Noraidīts</v>
          </cell>
          <cell r="D233" t="str">
            <v>1.1.1.1/16/A/301</v>
          </cell>
        </row>
        <row r="234">
          <cell r="C234" t="str">
            <v>Noraidīts</v>
          </cell>
          <cell r="D234" t="str">
            <v>1.1.1.1/16/A/302</v>
          </cell>
        </row>
        <row r="235">
          <cell r="C235" t="str">
            <v>Noraidīts</v>
          </cell>
          <cell r="D235" t="str">
            <v>1.1.1.1/16/A/303</v>
          </cell>
        </row>
        <row r="236">
          <cell r="C236" t="str">
            <v>Noraidīts</v>
          </cell>
          <cell r="D236" t="str">
            <v>1.1.1.1/16/A/304</v>
          </cell>
        </row>
        <row r="237">
          <cell r="C237" t="str">
            <v>Noraidīts</v>
          </cell>
          <cell r="D237" t="str">
            <v>1.1.1.1/16/A/305</v>
          </cell>
        </row>
        <row r="238">
          <cell r="C238" t="str">
            <v>Noraidīts</v>
          </cell>
          <cell r="D238" t="str">
            <v>1.1.1.1/16/A/306</v>
          </cell>
        </row>
        <row r="239">
          <cell r="C239" t="str">
            <v>Noraidīts</v>
          </cell>
          <cell r="D239" t="str">
            <v>1.1.1.1/16/A/308</v>
          </cell>
        </row>
        <row r="240">
          <cell r="C240" t="str">
            <v>Noraidīts</v>
          </cell>
          <cell r="D240" t="str">
            <v>1.1.1.1/16/A/309</v>
          </cell>
        </row>
        <row r="241">
          <cell r="C241" t="str">
            <v>Noraidīts</v>
          </cell>
          <cell r="D241" t="str">
            <v>1.1.1.1/16/A/310</v>
          </cell>
        </row>
        <row r="242">
          <cell r="C242" t="str">
            <v>Līgums</v>
          </cell>
          <cell r="D242" t="str">
            <v>1.1.1.1/16/A/001</v>
          </cell>
        </row>
        <row r="243">
          <cell r="C243" t="str">
            <v>Līgums</v>
          </cell>
          <cell r="D243" t="str">
            <v>1.1.1.1/16/A/003</v>
          </cell>
        </row>
        <row r="244">
          <cell r="C244" t="str">
            <v>Līgums</v>
          </cell>
          <cell r="D244" t="str">
            <v>1.1.1.1/16/A/004</v>
          </cell>
        </row>
        <row r="245">
          <cell r="C245" t="str">
            <v>Līgums</v>
          </cell>
          <cell r="D245" t="str">
            <v>1.1.1.1/16/A/007</v>
          </cell>
        </row>
        <row r="246">
          <cell r="C246" t="str">
            <v>Līgums</v>
          </cell>
          <cell r="D246" t="str">
            <v>1.1.1.1/16/A/008</v>
          </cell>
        </row>
        <row r="247">
          <cell r="C247" t="str">
            <v>Līgums</v>
          </cell>
          <cell r="D247" t="str">
            <v>1.1.1.1/16/A/010</v>
          </cell>
        </row>
        <row r="248">
          <cell r="C248" t="str">
            <v>Līgums</v>
          </cell>
          <cell r="D248" t="str">
            <v>1.1.1.1/16/A/013</v>
          </cell>
        </row>
        <row r="249">
          <cell r="C249" t="str">
            <v>Līgums</v>
          </cell>
          <cell r="D249" t="str">
            <v>1.1.1.1/16/A/015</v>
          </cell>
        </row>
        <row r="250">
          <cell r="C250" t="str">
            <v>Līgums</v>
          </cell>
          <cell r="D250" t="str">
            <v>1.1.1.1/16/A/016</v>
          </cell>
        </row>
        <row r="251">
          <cell r="C251" t="str">
            <v>Līgums</v>
          </cell>
          <cell r="D251" t="str">
            <v>1.1.1.1/16/A/020</v>
          </cell>
        </row>
        <row r="252">
          <cell r="C252" t="str">
            <v>Līgums</v>
          </cell>
          <cell r="D252" t="str">
            <v>1.1.1.1/16/A/025</v>
          </cell>
        </row>
        <row r="253">
          <cell r="C253" t="str">
            <v>Līgums</v>
          </cell>
          <cell r="D253" t="str">
            <v>1.1.1.1/16/A/031</v>
          </cell>
        </row>
        <row r="254">
          <cell r="C254" t="str">
            <v>Līgums</v>
          </cell>
          <cell r="D254" t="str">
            <v>1.1.1.1/16/A/040</v>
          </cell>
        </row>
        <row r="255">
          <cell r="C255" t="str">
            <v>Līgums</v>
          </cell>
          <cell r="D255" t="str">
            <v>1.1.1.1/16/A/042</v>
          </cell>
        </row>
        <row r="256">
          <cell r="C256" t="str">
            <v>Līgums</v>
          </cell>
          <cell r="D256" t="str">
            <v>1.1.1.1/16/A/044</v>
          </cell>
        </row>
        <row r="257">
          <cell r="C257" t="str">
            <v>Līgums</v>
          </cell>
          <cell r="D257" t="str">
            <v>1.1.1.1/16/A/046</v>
          </cell>
        </row>
        <row r="258">
          <cell r="C258" t="str">
            <v>Līgums</v>
          </cell>
          <cell r="D258" t="str">
            <v>1.1.1.1/16/A/047</v>
          </cell>
        </row>
        <row r="259">
          <cell r="C259" t="str">
            <v>Līgums</v>
          </cell>
          <cell r="D259" t="str">
            <v>1.1.1.1/16/A/048</v>
          </cell>
        </row>
        <row r="260">
          <cell r="C260" t="str">
            <v>Līgums</v>
          </cell>
          <cell r="D260" t="str">
            <v>1.1.1.1/16/A/050</v>
          </cell>
        </row>
        <row r="261">
          <cell r="C261" t="str">
            <v>Līgums</v>
          </cell>
          <cell r="D261" t="str">
            <v>1.1.1.1/16/A/054</v>
          </cell>
        </row>
        <row r="262">
          <cell r="C262" t="str">
            <v>Līgums</v>
          </cell>
          <cell r="D262" t="str">
            <v>1.1.1.1/16/A/055</v>
          </cell>
        </row>
        <row r="263">
          <cell r="C263" t="str">
            <v>Līgums</v>
          </cell>
          <cell r="D263" t="str">
            <v>1.1.1.1/16/A/065</v>
          </cell>
        </row>
        <row r="264">
          <cell r="C264" t="str">
            <v>Līgums</v>
          </cell>
          <cell r="D264" t="str">
            <v>1.1.1.1/16/A/066</v>
          </cell>
        </row>
        <row r="265">
          <cell r="C265" t="str">
            <v>Līgums</v>
          </cell>
          <cell r="D265" t="str">
            <v>1.1.1.1/16/A/072</v>
          </cell>
        </row>
        <row r="266">
          <cell r="C266" t="str">
            <v>Līgums</v>
          </cell>
          <cell r="D266" t="str">
            <v>1.1.1.1/16/A/073</v>
          </cell>
        </row>
        <row r="267">
          <cell r="C267" t="str">
            <v>Līgums</v>
          </cell>
          <cell r="D267" t="str">
            <v>1.1.1.1/16/A/077</v>
          </cell>
        </row>
        <row r="268">
          <cell r="C268" t="str">
            <v>Līgums</v>
          </cell>
          <cell r="D268" t="str">
            <v>1.1.1.1/16/A/078</v>
          </cell>
        </row>
        <row r="269">
          <cell r="C269" t="str">
            <v>Līgums</v>
          </cell>
          <cell r="D269" t="str">
            <v>1.1.1.1/16/A/079</v>
          </cell>
        </row>
        <row r="270">
          <cell r="C270" t="str">
            <v>Līgums</v>
          </cell>
          <cell r="D270" t="str">
            <v>1.1.1.1/16/A/085</v>
          </cell>
        </row>
        <row r="271">
          <cell r="C271" t="str">
            <v>Līgums</v>
          </cell>
          <cell r="D271" t="str">
            <v>1.1.1.1/16/A/091</v>
          </cell>
        </row>
        <row r="272">
          <cell r="C272" t="str">
            <v>Līgums</v>
          </cell>
          <cell r="D272" t="str">
            <v>1.1.1.1/16/A/094</v>
          </cell>
        </row>
        <row r="273">
          <cell r="C273" t="str">
            <v>Līgums</v>
          </cell>
          <cell r="D273" t="str">
            <v>1.1.1.1/16/A/097</v>
          </cell>
        </row>
        <row r="274">
          <cell r="C274" t="str">
            <v>Līgums</v>
          </cell>
          <cell r="D274" t="str">
            <v>1.1.1.1/16/A/101</v>
          </cell>
        </row>
        <row r="275">
          <cell r="C275" t="str">
            <v>Līgums</v>
          </cell>
          <cell r="D275" t="str">
            <v>1.1.1.1/16/A/104</v>
          </cell>
        </row>
        <row r="276">
          <cell r="C276" t="str">
            <v>Līgums</v>
          </cell>
          <cell r="D276" t="str">
            <v>1.1.1.1/16/A/107</v>
          </cell>
        </row>
        <row r="277">
          <cell r="C277" t="str">
            <v>Līgums</v>
          </cell>
          <cell r="D277" t="str">
            <v>1.1.1.1/16/A/113</v>
          </cell>
        </row>
        <row r="278">
          <cell r="C278" t="str">
            <v>Līgums</v>
          </cell>
          <cell r="D278" t="str">
            <v>1.1.1.1/16/A/129</v>
          </cell>
        </row>
        <row r="279">
          <cell r="C279" t="str">
            <v>Līgums</v>
          </cell>
          <cell r="D279" t="str">
            <v>1.1.1.1/16/A/131</v>
          </cell>
        </row>
        <row r="280">
          <cell r="C280" t="str">
            <v>Līgums</v>
          </cell>
          <cell r="D280" t="str">
            <v>1.1.1.1/16/A/133</v>
          </cell>
        </row>
        <row r="281">
          <cell r="C281" t="str">
            <v>Līgums</v>
          </cell>
          <cell r="D281" t="str">
            <v>1.1.1.1/16/A/135</v>
          </cell>
        </row>
        <row r="282">
          <cell r="C282" t="str">
            <v>Līgums</v>
          </cell>
          <cell r="D282" t="str">
            <v>1.1.1.1/16/A/141</v>
          </cell>
        </row>
        <row r="283">
          <cell r="C283" t="str">
            <v>Līgums</v>
          </cell>
          <cell r="D283" t="str">
            <v>1.1.1.1/16/A/144</v>
          </cell>
        </row>
        <row r="284">
          <cell r="C284" t="str">
            <v>Līgums</v>
          </cell>
          <cell r="D284" t="str">
            <v>1.1.1.1/16/A/147</v>
          </cell>
        </row>
        <row r="285">
          <cell r="C285" t="str">
            <v>Līgums</v>
          </cell>
          <cell r="D285" t="str">
            <v>1.1.1.1/16/A/148</v>
          </cell>
        </row>
        <row r="286">
          <cell r="C286" t="str">
            <v>Līgums</v>
          </cell>
          <cell r="D286" t="str">
            <v>1.1.1.1/16/A/154</v>
          </cell>
        </row>
        <row r="287">
          <cell r="C287" t="str">
            <v>Līgums</v>
          </cell>
          <cell r="D287" t="str">
            <v>1.1.1.1/16/A/160</v>
          </cell>
        </row>
        <row r="288">
          <cell r="C288" t="str">
            <v>Līgums</v>
          </cell>
          <cell r="D288" t="str">
            <v>1.1.1.1/16/A/165</v>
          </cell>
        </row>
        <row r="289">
          <cell r="C289" t="str">
            <v>Līgums</v>
          </cell>
          <cell r="D289" t="str">
            <v>1.1.1.1/16/A/174</v>
          </cell>
        </row>
        <row r="290">
          <cell r="C290" t="str">
            <v>Līgums</v>
          </cell>
          <cell r="D290" t="str">
            <v>1.1.1.1/16/A/182</v>
          </cell>
        </row>
        <row r="291">
          <cell r="C291" t="str">
            <v>Līgums</v>
          </cell>
          <cell r="D291" t="str">
            <v>1.1.1.1/16/A/185</v>
          </cell>
        </row>
        <row r="292">
          <cell r="C292" t="str">
            <v>Līgums</v>
          </cell>
          <cell r="D292" t="str">
            <v>1.1.1.1/16/A/192</v>
          </cell>
        </row>
        <row r="293">
          <cell r="C293" t="str">
            <v>Līgums</v>
          </cell>
          <cell r="D293" t="str">
            <v>1.1.1.1/16/A/197</v>
          </cell>
        </row>
        <row r="294">
          <cell r="C294" t="str">
            <v>Līgums</v>
          </cell>
          <cell r="D294" t="str">
            <v>1.1.1.1/16/A/203</v>
          </cell>
        </row>
        <row r="295">
          <cell r="C295" t="str">
            <v>Līgums</v>
          </cell>
          <cell r="D295" t="str">
            <v>1.1.1.1/16/A/211</v>
          </cell>
        </row>
        <row r="296">
          <cell r="C296" t="str">
            <v>Līgums</v>
          </cell>
          <cell r="D296" t="str">
            <v>1.1.1.1/16/A/213</v>
          </cell>
        </row>
        <row r="297">
          <cell r="C297" t="str">
            <v>Līgums</v>
          </cell>
          <cell r="D297" t="str">
            <v>1.1.1.1/16/A/215</v>
          </cell>
        </row>
        <row r="298">
          <cell r="C298" t="str">
            <v>Līgums</v>
          </cell>
          <cell r="D298" t="str">
            <v>1.1.1.1/16/A/219</v>
          </cell>
        </row>
        <row r="299">
          <cell r="C299" t="str">
            <v>Līgums</v>
          </cell>
          <cell r="D299" t="str">
            <v>1.1.1.1/16/A/234</v>
          </cell>
        </row>
        <row r="300">
          <cell r="C300" t="str">
            <v>Līgums</v>
          </cell>
          <cell r="D300" t="str">
            <v>1.1.1.1/16/A/252</v>
          </cell>
        </row>
        <row r="301">
          <cell r="C301" t="str">
            <v>Līgums</v>
          </cell>
          <cell r="D301" t="str">
            <v>1.1.1.1/16/A/256</v>
          </cell>
        </row>
        <row r="302">
          <cell r="C302" t="str">
            <v>Līgums</v>
          </cell>
          <cell r="D302" t="str">
            <v>1.1.1.1/16/A/257</v>
          </cell>
        </row>
        <row r="303">
          <cell r="C303" t="str">
            <v>Līgums</v>
          </cell>
          <cell r="D303" t="str">
            <v>1.1.1.1/16/A/258</v>
          </cell>
        </row>
        <row r="304">
          <cell r="C304" t="str">
            <v>Līgums</v>
          </cell>
          <cell r="D304" t="str">
            <v>1.1.1.1/16/A/259</v>
          </cell>
        </row>
        <row r="305">
          <cell r="C305" t="str">
            <v>Līgums</v>
          </cell>
          <cell r="D305" t="str">
            <v>1.1.1.1/16/A/260</v>
          </cell>
        </row>
        <row r="306">
          <cell r="C306" t="str">
            <v>Līgums</v>
          </cell>
          <cell r="D306" t="str">
            <v>1.1.1.1/16/A/261</v>
          </cell>
        </row>
        <row r="307">
          <cell r="C307" t="str">
            <v>Līgums</v>
          </cell>
          <cell r="D307" t="str">
            <v>1.1.1.1/16/A/267</v>
          </cell>
        </row>
        <row r="308">
          <cell r="C308" t="str">
            <v>Līgums</v>
          </cell>
          <cell r="D308" t="str">
            <v>1.1.1.1/16/A/272</v>
          </cell>
        </row>
        <row r="309">
          <cell r="C309" t="str">
            <v>Līgums</v>
          </cell>
          <cell r="D309" t="str">
            <v>1.1.1.1/16/A/280</v>
          </cell>
        </row>
        <row r="310">
          <cell r="C310" t="str">
            <v>Līgums</v>
          </cell>
          <cell r="D310" t="str">
            <v>1.1.1.1/16/A/281</v>
          </cell>
        </row>
        <row r="311">
          <cell r="C311" t="str">
            <v>Līgums</v>
          </cell>
          <cell r="D311" t="str">
            <v>1.1.1.1/16/A/288</v>
          </cell>
        </row>
        <row r="312">
          <cell r="C312" t="str">
            <v>Līgums</v>
          </cell>
          <cell r="D312" t="str">
            <v>1.1.1.1/16/A/290</v>
          </cell>
        </row>
        <row r="313">
          <cell r="C313" t="str">
            <v>Līgums</v>
          </cell>
          <cell r="D313" t="str">
            <v>1.1.1.1/16/A/292</v>
          </cell>
        </row>
        <row r="314">
          <cell r="C314" t="str">
            <v>Līgums</v>
          </cell>
          <cell r="D314" t="str">
            <v>1.1.1.1/16/A/294</v>
          </cell>
        </row>
        <row r="315">
          <cell r="C315" t="str">
            <v>Līgums</v>
          </cell>
          <cell r="D315" t="str">
            <v>1.1.1.1/16/A/307</v>
          </cell>
        </row>
        <row r="316">
          <cell r="C316" t="str">
            <v>Iesniegts</v>
          </cell>
          <cell r="D316" t="str">
            <v>1.1.1.5/17/I/001</v>
          </cell>
        </row>
        <row r="317">
          <cell r="C317" t="str">
            <v>Apstiprināts ar nosacījumu</v>
          </cell>
          <cell r="D317" t="str">
            <v>1.1.1.5/17/I/002</v>
          </cell>
        </row>
        <row r="318">
          <cell r="C318" t="str">
            <v>Iesniegts</v>
          </cell>
          <cell r="D318" t="str">
            <v>1.1.1.5/17/A/003</v>
          </cell>
        </row>
        <row r="319">
          <cell r="C319" t="str">
            <v>Iesniegts</v>
          </cell>
          <cell r="D319" t="str">
            <v>1.1.1.5/17/A/004</v>
          </cell>
        </row>
        <row r="320">
          <cell r="C320" t="str">
            <v>Līgums</v>
          </cell>
          <cell r="D320" t="str">
            <v>1.1.1.2/16/I/001</v>
          </cell>
        </row>
        <row r="321">
          <cell r="C321" t="str">
            <v>Atsaukts</v>
          </cell>
          <cell r="D321" t="str">
            <v>1.1.1.4/17/I/001</v>
          </cell>
        </row>
        <row r="322">
          <cell r="C322" t="str">
            <v>Apstiprināts</v>
          </cell>
          <cell r="D322" t="str">
            <v>1.1.1.4/17/I/010</v>
          </cell>
        </row>
        <row r="323">
          <cell r="C323" t="str">
            <v>Līgums</v>
          </cell>
          <cell r="D323" t="str">
            <v>1.1.1.4/17/I/002</v>
          </cell>
        </row>
        <row r="324">
          <cell r="C324" t="str">
            <v>Līgums</v>
          </cell>
          <cell r="D324" t="str">
            <v>1.1.1.4/17/I/003</v>
          </cell>
        </row>
        <row r="325">
          <cell r="C325" t="str">
            <v>Līgums</v>
          </cell>
          <cell r="D325" t="str">
            <v>1.1.1.4/17/I/004</v>
          </cell>
        </row>
        <row r="326">
          <cell r="C326" t="str">
            <v>Līgums</v>
          </cell>
          <cell r="D326" t="str">
            <v>1.1.1.4/17/I/005</v>
          </cell>
        </row>
        <row r="327">
          <cell r="C327" t="str">
            <v>Līgums</v>
          </cell>
          <cell r="D327" t="str">
            <v>1.1.1.4/17/I/006</v>
          </cell>
        </row>
        <row r="328">
          <cell r="C328" t="str">
            <v>Līgums</v>
          </cell>
          <cell r="D328" t="str">
            <v>1.1.1.4/17/I/007</v>
          </cell>
        </row>
        <row r="329">
          <cell r="C329" t="str">
            <v>Līgums</v>
          </cell>
          <cell r="D329" t="str">
            <v>1.1.1.4/17/I/008</v>
          </cell>
        </row>
        <row r="330">
          <cell r="C330" t="str">
            <v>Līgums</v>
          </cell>
          <cell r="D330" t="str">
            <v>1.1.1.4/17/I/009</v>
          </cell>
        </row>
        <row r="331">
          <cell r="C331" t="str">
            <v>Līgums</v>
          </cell>
          <cell r="D331" t="str">
            <v>1.1.1.4/17/I/011</v>
          </cell>
        </row>
        <row r="332">
          <cell r="C332" t="str">
            <v>Līgums</v>
          </cell>
          <cell r="D332" t="str">
            <v>1.1.1.4/17/I/012</v>
          </cell>
        </row>
        <row r="333">
          <cell r="C333" t="str">
            <v>Līgums</v>
          </cell>
          <cell r="D333" t="str">
            <v>1.1.1.4/17/I/014</v>
          </cell>
        </row>
        <row r="334">
          <cell r="C334" t="str">
            <v>Līgums</v>
          </cell>
          <cell r="D334" t="str">
            <v>1.1.1.4/17/I/015</v>
          </cell>
        </row>
        <row r="335">
          <cell r="C335" t="str">
            <v>Iesniegti precizējumi</v>
          </cell>
          <cell r="D335" t="str">
            <v>1.1.1.4/17/I/013</v>
          </cell>
        </row>
        <row r="336">
          <cell r="C336" t="str">
            <v>Līgums</v>
          </cell>
          <cell r="D336" t="str">
            <v>1.2.1.1/16/I/001</v>
          </cell>
        </row>
        <row r="337">
          <cell r="C337" t="str">
            <v>Noraidīts</v>
          </cell>
          <cell r="D337" t="str">
            <v>1.2.1.4/16/A/001</v>
          </cell>
        </row>
        <row r="338">
          <cell r="C338" t="str">
            <v>Noraidīts</v>
          </cell>
          <cell r="D338" t="str">
            <v>1.2.1.4/16/A/002</v>
          </cell>
        </row>
        <row r="339">
          <cell r="C339" t="str">
            <v>Noraidīts</v>
          </cell>
          <cell r="D339" t="str">
            <v>1.2.1.4/16/A/003</v>
          </cell>
        </row>
        <row r="340">
          <cell r="C340" t="str">
            <v>Noraidīts</v>
          </cell>
          <cell r="D340" t="str">
            <v>1.2.1.4/16/A/004</v>
          </cell>
        </row>
        <row r="341">
          <cell r="C341" t="str">
            <v>Noraidīts</v>
          </cell>
          <cell r="D341" t="str">
            <v>1.2.1.4/16/A/005</v>
          </cell>
        </row>
        <row r="342">
          <cell r="C342" t="str">
            <v>Noraidīts</v>
          </cell>
          <cell r="D342" t="str">
            <v>1.2.1.4/16/A/006</v>
          </cell>
        </row>
        <row r="343">
          <cell r="C343" t="str">
            <v>Noraidīts</v>
          </cell>
          <cell r="D343" t="str">
            <v>1.2.1.4/16/A/009</v>
          </cell>
        </row>
        <row r="344">
          <cell r="C344" t="str">
            <v>Noraidīts</v>
          </cell>
          <cell r="D344" t="str">
            <v>1.2.1.4/16/A/010</v>
          </cell>
        </row>
        <row r="345">
          <cell r="C345" t="str">
            <v>Noraidīts</v>
          </cell>
          <cell r="D345" t="str">
            <v>1.2.1.4/16/A/013</v>
          </cell>
        </row>
        <row r="346">
          <cell r="C346" t="str">
            <v>Noraidīts</v>
          </cell>
          <cell r="D346" t="str">
            <v>1.2.1.4/16/A/017</v>
          </cell>
        </row>
        <row r="347">
          <cell r="C347" t="str">
            <v>Noraidīts</v>
          </cell>
          <cell r="D347" t="str">
            <v>1.2.1.4/16/A/019</v>
          </cell>
        </row>
        <row r="348">
          <cell r="C348" t="str">
            <v>Noraidīts</v>
          </cell>
          <cell r="D348" t="str">
            <v>1.2.1.4/16/A/020</v>
          </cell>
        </row>
        <row r="349">
          <cell r="C349" t="str">
            <v>Noraidīts</v>
          </cell>
          <cell r="D349" t="str">
            <v>1.2.1.4/16/A/022</v>
          </cell>
        </row>
        <row r="350">
          <cell r="C350" t="str">
            <v>Noraidīts</v>
          </cell>
          <cell r="D350" t="str">
            <v>1.2.1.4/16/A/023</v>
          </cell>
        </row>
        <row r="351">
          <cell r="C351" t="str">
            <v>Noraidīts</v>
          </cell>
          <cell r="D351" t="str">
            <v>1.2.1.4/16/A/025</v>
          </cell>
        </row>
        <row r="352">
          <cell r="C352" t="str">
            <v>Noraidīts</v>
          </cell>
          <cell r="D352" t="str">
            <v>1.2.1.4/16/A/026</v>
          </cell>
        </row>
        <row r="353">
          <cell r="C353" t="str">
            <v>Noraidīts</v>
          </cell>
          <cell r="D353" t="str">
            <v>1.2.1.4/16/A/027</v>
          </cell>
        </row>
        <row r="354">
          <cell r="C354" t="str">
            <v>Noraidīts</v>
          </cell>
          <cell r="D354" t="str">
            <v>1.2.1.4/16/A/029</v>
          </cell>
        </row>
        <row r="355">
          <cell r="C355" t="str">
            <v>Noraidīts</v>
          </cell>
          <cell r="D355" t="str">
            <v>1.2.1.4/16/A/030</v>
          </cell>
        </row>
        <row r="356">
          <cell r="C356" t="str">
            <v>Noraidīts</v>
          </cell>
          <cell r="D356" t="str">
            <v>1.2.1.4/16/A/035</v>
          </cell>
        </row>
        <row r="357">
          <cell r="C357" t="str">
            <v>Noraidīts</v>
          </cell>
          <cell r="D357" t="str">
            <v>1.2.1.4/16/A/036</v>
          </cell>
        </row>
        <row r="358">
          <cell r="C358" t="str">
            <v>Noraidīts</v>
          </cell>
          <cell r="D358" t="str">
            <v>1.2.1.4/16/A/037</v>
          </cell>
        </row>
        <row r="359">
          <cell r="C359" t="str">
            <v>Noraidīts</v>
          </cell>
          <cell r="D359" t="str">
            <v>1.2.1.4/16/A/039</v>
          </cell>
        </row>
        <row r="360">
          <cell r="C360" t="str">
            <v>Noraidīts</v>
          </cell>
          <cell r="D360" t="str">
            <v>1.2.1.4/16/A/041</v>
          </cell>
        </row>
        <row r="361">
          <cell r="C361" t="str">
            <v>Līgums</v>
          </cell>
          <cell r="D361" t="str">
            <v>1.2.1.4/16/A/007</v>
          </cell>
        </row>
        <row r="362">
          <cell r="C362" t="str">
            <v>Līgums</v>
          </cell>
          <cell r="D362" t="str">
            <v>1.2.1.4/16/A/008</v>
          </cell>
        </row>
        <row r="363">
          <cell r="C363" t="str">
            <v>Līgums</v>
          </cell>
          <cell r="D363" t="str">
            <v>1.2.1.4/16/A/011</v>
          </cell>
        </row>
        <row r="364">
          <cell r="C364" t="str">
            <v>Līgums</v>
          </cell>
          <cell r="D364" t="str">
            <v>1.2.1.4/16/A/012</v>
          </cell>
        </row>
        <row r="365">
          <cell r="C365" t="str">
            <v>Līgums</v>
          </cell>
          <cell r="D365" t="str">
            <v>1.2.1.4/16/A/014</v>
          </cell>
        </row>
        <row r="366">
          <cell r="C366" t="str">
            <v>Līgums</v>
          </cell>
          <cell r="D366" t="str">
            <v>1.2.1.4/16/A/015</v>
          </cell>
        </row>
        <row r="367">
          <cell r="C367" t="str">
            <v>Līgums</v>
          </cell>
          <cell r="D367" t="str">
            <v>1.2.1.4/16/A/016</v>
          </cell>
        </row>
        <row r="368">
          <cell r="C368" t="str">
            <v>Līgums</v>
          </cell>
          <cell r="D368" t="str">
            <v>1.2.1.4/16/A/018</v>
          </cell>
        </row>
        <row r="369">
          <cell r="C369" t="str">
            <v>Līgums</v>
          </cell>
          <cell r="D369" t="str">
            <v>1.2.1.4/16/A/021</v>
          </cell>
        </row>
        <row r="370">
          <cell r="C370" t="str">
            <v>Līgums</v>
          </cell>
          <cell r="D370" t="str">
            <v>1.2.1.4/16/A/024</v>
          </cell>
        </row>
        <row r="371">
          <cell r="C371" t="str">
            <v>Līgums</v>
          </cell>
          <cell r="D371" t="str">
            <v>1.2.1.4/16/A/028</v>
          </cell>
        </row>
        <row r="372">
          <cell r="C372" t="str">
            <v>Līgums</v>
          </cell>
          <cell r="D372" t="str">
            <v>1.2.1.4/16/A/031</v>
          </cell>
        </row>
        <row r="373">
          <cell r="C373" t="str">
            <v>Līgums</v>
          </cell>
          <cell r="D373" t="str">
            <v>1.2.1.4/16/A/032</v>
          </cell>
        </row>
        <row r="374">
          <cell r="C374" t="str">
            <v>Līgums</v>
          </cell>
          <cell r="D374" t="str">
            <v>1.2.1.4/16/A/033</v>
          </cell>
        </row>
        <row r="375">
          <cell r="C375" t="str">
            <v>Līgums</v>
          </cell>
          <cell r="D375" t="str">
            <v>1.2.1.4/16/A/034</v>
          </cell>
        </row>
        <row r="376">
          <cell r="C376" t="str">
            <v>Līgums</v>
          </cell>
          <cell r="D376" t="str">
            <v>1.2.1.4/16/A/038</v>
          </cell>
        </row>
        <row r="377">
          <cell r="C377" t="str">
            <v>Līgums</v>
          </cell>
          <cell r="D377" t="str">
            <v>1.2.1.4/16/A/040</v>
          </cell>
        </row>
        <row r="378">
          <cell r="C378" t="str">
            <v>Līgums</v>
          </cell>
          <cell r="D378" t="str">
            <v>1.2.1.1/16/A/002</v>
          </cell>
        </row>
        <row r="379">
          <cell r="C379" t="str">
            <v>Līgums</v>
          </cell>
          <cell r="D379" t="str">
            <v>1.2.1.1/16/A/003</v>
          </cell>
        </row>
        <row r="380">
          <cell r="C380" t="str">
            <v>Līgums</v>
          </cell>
          <cell r="D380" t="str">
            <v>1.2.1.1/16/A/004</v>
          </cell>
        </row>
        <row r="381">
          <cell r="C381" t="str">
            <v>Līgums</v>
          </cell>
          <cell r="D381" t="str">
            <v>1.2.1.1/16/A/005</v>
          </cell>
        </row>
        <row r="382">
          <cell r="C382" t="str">
            <v>Līgums</v>
          </cell>
          <cell r="D382" t="str">
            <v>1.2.1.1/16/A/006</v>
          </cell>
        </row>
        <row r="383">
          <cell r="C383" t="str">
            <v>Līgums</v>
          </cell>
          <cell r="D383" t="str">
            <v>1.2.1.1/16/A/007</v>
          </cell>
        </row>
        <row r="384">
          <cell r="C384" t="str">
            <v>Līgums</v>
          </cell>
          <cell r="D384" t="str">
            <v>1.2.1.1/16/A/008</v>
          </cell>
        </row>
        <row r="385">
          <cell r="C385" t="str">
            <v>Līgums</v>
          </cell>
          <cell r="D385" t="str">
            <v>1.2.1.1/16/A/009</v>
          </cell>
        </row>
        <row r="386">
          <cell r="C386" t="str">
            <v>Līgums</v>
          </cell>
          <cell r="D386" t="str">
            <v>1.2.1.2/16/I/001</v>
          </cell>
        </row>
        <row r="387">
          <cell r="C387" t="str">
            <v>Noraidīts</v>
          </cell>
          <cell r="D387" t="str">
            <v>1.2.2.1/16/A/005</v>
          </cell>
        </row>
        <row r="388">
          <cell r="C388" t="str">
            <v>Noraidīts</v>
          </cell>
          <cell r="D388" t="str">
            <v>1.2.2.1/16/A/012</v>
          </cell>
        </row>
        <row r="389">
          <cell r="C389" t="str">
            <v>Noraidīts</v>
          </cell>
          <cell r="D389" t="str">
            <v>1.2.2.1/16/A/013</v>
          </cell>
        </row>
        <row r="390">
          <cell r="C390" t="str">
            <v>Līgums</v>
          </cell>
          <cell r="D390" t="str">
            <v>1.2.2.1/16/A/001</v>
          </cell>
        </row>
        <row r="391">
          <cell r="C391" t="str">
            <v>Līgums</v>
          </cell>
          <cell r="D391" t="str">
            <v>1.2.2.1/16/A/002</v>
          </cell>
        </row>
        <row r="392">
          <cell r="C392" t="str">
            <v>Līgums</v>
          </cell>
          <cell r="D392" t="str">
            <v>1.2.2.1/16/A/003</v>
          </cell>
        </row>
        <row r="393">
          <cell r="C393" t="str">
            <v>Līgums</v>
          </cell>
          <cell r="D393" t="str">
            <v>1.2.2.1/16/A/004</v>
          </cell>
        </row>
        <row r="394">
          <cell r="C394" t="str">
            <v>Līgums</v>
          </cell>
          <cell r="D394" t="str">
            <v>1.2.2.1/16/A/006</v>
          </cell>
        </row>
        <row r="395">
          <cell r="C395" t="str">
            <v>Līgums</v>
          </cell>
          <cell r="D395" t="str">
            <v>1.2.2.1/16/A/007</v>
          </cell>
        </row>
        <row r="396">
          <cell r="C396" t="str">
            <v>Līgums</v>
          </cell>
          <cell r="D396" t="str">
            <v>1.2.2.1/16/A/008</v>
          </cell>
        </row>
        <row r="397">
          <cell r="C397" t="str">
            <v>Līgums</v>
          </cell>
          <cell r="D397" t="str">
            <v>1.2.2.1/16/A/009</v>
          </cell>
        </row>
        <row r="398">
          <cell r="C398" t="str">
            <v>Līgums</v>
          </cell>
          <cell r="D398" t="str">
            <v>1.2.2.1/16/A/010</v>
          </cell>
        </row>
        <row r="399">
          <cell r="C399" t="str">
            <v>Līgums</v>
          </cell>
          <cell r="D399" t="str">
            <v>1.2.2.1/16/A/011</v>
          </cell>
        </row>
        <row r="400">
          <cell r="C400" t="str">
            <v>Līgums</v>
          </cell>
          <cell r="D400" t="str">
            <v>1.2.2.2/16/I/001</v>
          </cell>
        </row>
        <row r="401">
          <cell r="C401" t="str">
            <v>Līgums</v>
          </cell>
          <cell r="D401" t="str">
            <v>1.2.2.3/16/I/001</v>
          </cell>
        </row>
        <row r="402">
          <cell r="C402" t="str">
            <v>Līgums</v>
          </cell>
          <cell r="D402" t="str">
            <v>1.2.2.3/16/I/002</v>
          </cell>
        </row>
        <row r="403">
          <cell r="C403" t="str">
            <v>Līgums</v>
          </cell>
          <cell r="D403" t="str">
            <v>1.2.2.3/16/I/003</v>
          </cell>
        </row>
        <row r="404">
          <cell r="C404" t="str">
            <v>Līgums</v>
          </cell>
          <cell r="D404" t="str">
            <v>10.1.1.0/15/TP/001</v>
          </cell>
        </row>
        <row r="405">
          <cell r="C405" t="str">
            <v>Līgums</v>
          </cell>
          <cell r="D405" t="str">
            <v>10.1.2.0/15/TP/001</v>
          </cell>
        </row>
        <row r="406">
          <cell r="C406" t="str">
            <v>Līgums</v>
          </cell>
          <cell r="D406" t="str">
            <v>10.1.2.0/15/TP/002</v>
          </cell>
        </row>
        <row r="407">
          <cell r="C407" t="str">
            <v>Līgums</v>
          </cell>
          <cell r="D407" t="str">
            <v>10.1.2.0/15/TP/003</v>
          </cell>
        </row>
        <row r="408">
          <cell r="C408" t="str">
            <v>Līgums</v>
          </cell>
          <cell r="D408" t="str">
            <v>10.1.2.0/15/TP/004</v>
          </cell>
        </row>
        <row r="409">
          <cell r="C409" t="str">
            <v>Līgums</v>
          </cell>
          <cell r="D409" t="str">
            <v>10.1.2.0/15/TP/005</v>
          </cell>
        </row>
        <row r="410">
          <cell r="C410" t="str">
            <v>Līgums</v>
          </cell>
          <cell r="D410" t="str">
            <v>10.1.2.0/15/TP/006</v>
          </cell>
        </row>
        <row r="411">
          <cell r="C411" t="str">
            <v>Līgums</v>
          </cell>
          <cell r="D411" t="str">
            <v>10.1.2.0/15/TP/007</v>
          </cell>
        </row>
        <row r="412">
          <cell r="C412" t="str">
            <v>Līgums</v>
          </cell>
          <cell r="D412" t="str">
            <v>10.1.2.0/15/TP/008</v>
          </cell>
        </row>
        <row r="413">
          <cell r="C413" t="str">
            <v>Līgums</v>
          </cell>
          <cell r="D413" t="str">
            <v>10.1.2.0/15/TP/009</v>
          </cell>
        </row>
        <row r="414">
          <cell r="C414" t="str">
            <v>Līgums</v>
          </cell>
          <cell r="D414" t="str">
            <v>10.1.2.0/15/TP/010</v>
          </cell>
        </row>
        <row r="415">
          <cell r="C415" t="str">
            <v>Līgums</v>
          </cell>
          <cell r="D415" t="str">
            <v>10.1.2.0/15/TP/011</v>
          </cell>
        </row>
        <row r="416">
          <cell r="C416" t="str">
            <v>Atsaukts</v>
          </cell>
          <cell r="D416" t="str">
            <v>11.1.1.0/15/TP/019</v>
          </cell>
        </row>
        <row r="417">
          <cell r="C417" t="str">
            <v>Līgums</v>
          </cell>
          <cell r="D417" t="str">
            <v>11.1.1.0/15/TP/001</v>
          </cell>
        </row>
        <row r="418">
          <cell r="C418" t="str">
            <v>Līgums</v>
          </cell>
          <cell r="D418" t="str">
            <v>11.1.1.0/15/TP/002</v>
          </cell>
        </row>
        <row r="419">
          <cell r="C419" t="str">
            <v>Līgums</v>
          </cell>
          <cell r="D419" t="str">
            <v>11.1.1.0/15/TP/003</v>
          </cell>
        </row>
        <row r="420">
          <cell r="C420" t="str">
            <v>Līgums</v>
          </cell>
          <cell r="D420" t="str">
            <v>11.1.1.0/15/TP/004</v>
          </cell>
        </row>
        <row r="421">
          <cell r="C421" t="str">
            <v>Līgums</v>
          </cell>
          <cell r="D421" t="str">
            <v>11.1.1.0/15/TP/005</v>
          </cell>
        </row>
        <row r="422">
          <cell r="C422" t="str">
            <v>Līgums</v>
          </cell>
          <cell r="D422" t="str">
            <v>11.1.1.0/15/TP/006</v>
          </cell>
        </row>
        <row r="423">
          <cell r="C423" t="str">
            <v>Līgums</v>
          </cell>
          <cell r="D423" t="str">
            <v>11.1.1.0/15/TP/007</v>
          </cell>
        </row>
        <row r="424">
          <cell r="C424" t="str">
            <v>Līgums</v>
          </cell>
          <cell r="D424" t="str">
            <v>11.1.1.0/15/TP/008</v>
          </cell>
        </row>
        <row r="425">
          <cell r="C425" t="str">
            <v>Līgums</v>
          </cell>
          <cell r="D425" t="str">
            <v>11.1.1.0/15/TP/009</v>
          </cell>
        </row>
        <row r="426">
          <cell r="C426" t="str">
            <v>Līgums</v>
          </cell>
          <cell r="D426" t="str">
            <v>11.1.1.0/15/TP/010</v>
          </cell>
        </row>
        <row r="427">
          <cell r="C427" t="str">
            <v>Līgums</v>
          </cell>
          <cell r="D427" t="str">
            <v>11.1.1.0/15/TP/011</v>
          </cell>
        </row>
        <row r="428">
          <cell r="C428" t="str">
            <v>Līgums</v>
          </cell>
          <cell r="D428" t="str">
            <v>11.1.1.0/15/TP/012</v>
          </cell>
        </row>
        <row r="429">
          <cell r="C429" t="str">
            <v>Līgums</v>
          </cell>
          <cell r="D429" t="str">
            <v>11.1.1.0/15/TP/013</v>
          </cell>
        </row>
        <row r="430">
          <cell r="C430" t="str">
            <v>Līgums</v>
          </cell>
          <cell r="D430" t="str">
            <v>11.1.1.0/15/TP/014</v>
          </cell>
        </row>
        <row r="431">
          <cell r="C431" t="str">
            <v>Līgums</v>
          </cell>
          <cell r="D431" t="str">
            <v>11.1.1.0/15/TP/015</v>
          </cell>
        </row>
        <row r="432">
          <cell r="C432" t="str">
            <v>Līgums</v>
          </cell>
          <cell r="D432" t="str">
            <v>11.1.1.0/15/TP/016</v>
          </cell>
        </row>
        <row r="433">
          <cell r="C433" t="str">
            <v>Līgums</v>
          </cell>
          <cell r="D433" t="str">
            <v>11.1.1.0/15/TP/017</v>
          </cell>
        </row>
        <row r="434">
          <cell r="C434" t="str">
            <v>Līgums</v>
          </cell>
          <cell r="D434" t="str">
            <v>11.1.1.0/15/TP/018</v>
          </cell>
        </row>
        <row r="435">
          <cell r="C435" t="str">
            <v>Līgums</v>
          </cell>
          <cell r="D435" t="str">
            <v>11.1.1.0/15/TP/020</v>
          </cell>
        </row>
        <row r="436">
          <cell r="C436" t="str">
            <v>Līgums</v>
          </cell>
          <cell r="D436" t="str">
            <v>11.1.1.0/15/TP/021</v>
          </cell>
        </row>
        <row r="437">
          <cell r="C437" t="str">
            <v>Līgums</v>
          </cell>
          <cell r="D437" t="str">
            <v>11.1.1.0/15/TP/022</v>
          </cell>
        </row>
        <row r="438">
          <cell r="C438" t="str">
            <v>Līgums</v>
          </cell>
          <cell r="D438" t="str">
            <v>12.1.1.0/15/TP/001</v>
          </cell>
        </row>
        <row r="439">
          <cell r="C439" t="str">
            <v>Līgums</v>
          </cell>
          <cell r="D439" t="str">
            <v>12.1.1.0/15/TP/002</v>
          </cell>
        </row>
        <row r="440">
          <cell r="C440" t="str">
            <v>Līgums</v>
          </cell>
          <cell r="D440" t="str">
            <v>12.1.1.0/15/TP/003</v>
          </cell>
        </row>
        <row r="441">
          <cell r="C441" t="str">
            <v>Līgums</v>
          </cell>
          <cell r="D441" t="str">
            <v>12.1.1.0/15/TP/004</v>
          </cell>
        </row>
        <row r="442">
          <cell r="C442" t="str">
            <v>Līgums</v>
          </cell>
          <cell r="D442" t="str">
            <v>12.1.1.0/15/TP/005</v>
          </cell>
        </row>
        <row r="443">
          <cell r="C443" t="str">
            <v>Līgums</v>
          </cell>
          <cell r="D443" t="str">
            <v>2.1.1.0/16/I/001</v>
          </cell>
        </row>
        <row r="444">
          <cell r="C444" t="str">
            <v>Iesniegts</v>
          </cell>
          <cell r="D444" t="str">
            <v>2.2.1.1/17/I/026</v>
          </cell>
        </row>
        <row r="445">
          <cell r="C445" t="str">
            <v>Iesniegts</v>
          </cell>
          <cell r="D445" t="str">
            <v>2.2.1.1/17/I/035</v>
          </cell>
        </row>
        <row r="446">
          <cell r="C446" t="str">
            <v>Līgums</v>
          </cell>
          <cell r="D446" t="str">
            <v>2.2.1.1/16/I/001</v>
          </cell>
        </row>
        <row r="447">
          <cell r="C447" t="str">
            <v>Līgums</v>
          </cell>
          <cell r="D447" t="str">
            <v>2.2.1.1/16/I/002</v>
          </cell>
        </row>
        <row r="448">
          <cell r="C448" t="str">
            <v>Līgums</v>
          </cell>
          <cell r="D448" t="str">
            <v>2.2.1.1/16/I/003</v>
          </cell>
        </row>
        <row r="449">
          <cell r="C449" t="str">
            <v>Līgums</v>
          </cell>
          <cell r="D449" t="str">
            <v>2.2.1.1/16/I/004</v>
          </cell>
        </row>
        <row r="450">
          <cell r="C450" t="str">
            <v>Līgums</v>
          </cell>
          <cell r="D450" t="str">
            <v>2.2.1.1/17/I/001</v>
          </cell>
        </row>
        <row r="451">
          <cell r="C451" t="str">
            <v>Līgums</v>
          </cell>
          <cell r="D451" t="str">
            <v>2.2.1.1/17/I/002</v>
          </cell>
        </row>
        <row r="452">
          <cell r="C452" t="str">
            <v>Līgums</v>
          </cell>
          <cell r="D452" t="str">
            <v>2.2.1.1/17/I/003</v>
          </cell>
        </row>
        <row r="453">
          <cell r="C453" t="str">
            <v>Līgums</v>
          </cell>
          <cell r="D453" t="str">
            <v>2.2.1.1/17/I/004</v>
          </cell>
        </row>
        <row r="454">
          <cell r="C454" t="str">
            <v>Līgums</v>
          </cell>
          <cell r="D454" t="str">
            <v>2.2.1.1/17/I/008</v>
          </cell>
        </row>
        <row r="455">
          <cell r="C455" t="str">
            <v>Līgums</v>
          </cell>
          <cell r="D455" t="str">
            <v>2.2.1.1/17/I/009</v>
          </cell>
        </row>
        <row r="456">
          <cell r="C456" t="str">
            <v>Līgums</v>
          </cell>
          <cell r="D456" t="str">
            <v>2.2.1.1/17/I/015</v>
          </cell>
        </row>
        <row r="457">
          <cell r="C457" t="str">
            <v>Līgums</v>
          </cell>
          <cell r="D457" t="str">
            <v>2.2.1.1/17/I/021</v>
          </cell>
        </row>
        <row r="458">
          <cell r="C458" t="str">
            <v>Apstiprināts ar nosacījumu</v>
          </cell>
          <cell r="D458" t="str">
            <v>2.2.1.1/17/I/006</v>
          </cell>
        </row>
        <row r="459">
          <cell r="C459" t="str">
            <v>Apstiprināts ar nosacījumu</v>
          </cell>
          <cell r="D459" t="str">
            <v>2.2.1.1/17/I/010</v>
          </cell>
        </row>
        <row r="460">
          <cell r="C460" t="str">
            <v>Apstiprināts ar nosacījumu</v>
          </cell>
          <cell r="D460" t="str">
            <v>2.2.1.1/17/I/011</v>
          </cell>
        </row>
        <row r="461">
          <cell r="C461" t="str">
            <v>Apstiprināts ar nosacījumu</v>
          </cell>
          <cell r="D461" t="str">
            <v>2.2.1.1/17/I/012</v>
          </cell>
        </row>
        <row r="462">
          <cell r="C462" t="str">
            <v>Apstiprināts ar nosacījumu</v>
          </cell>
          <cell r="D462" t="str">
            <v>2.2.1.1/17/I/013</v>
          </cell>
        </row>
        <row r="463">
          <cell r="C463" t="str">
            <v>Apstiprināts ar nosacījumu</v>
          </cell>
          <cell r="D463" t="str">
            <v>2.2.1.1/17/I/017</v>
          </cell>
        </row>
        <row r="464">
          <cell r="C464" t="str">
            <v>Apstiprināts ar nosacījumu</v>
          </cell>
          <cell r="D464" t="str">
            <v>2.2.1.1/17/I/019</v>
          </cell>
        </row>
        <row r="465">
          <cell r="C465" t="str">
            <v>Apstiprināts ar nosacījumu</v>
          </cell>
          <cell r="D465" t="str">
            <v>2.2.1.1/17/I/022</v>
          </cell>
        </row>
        <row r="466">
          <cell r="C466" t="str">
            <v>Apstiprināts ar nosacījumu</v>
          </cell>
          <cell r="D466" t="str">
            <v>2.2.1.1/17/I/023</v>
          </cell>
        </row>
        <row r="467">
          <cell r="C467" t="str">
            <v>Apstiprināts ar nosacījumu</v>
          </cell>
          <cell r="D467" t="str">
            <v>2.2.1.1/17/I/024</v>
          </cell>
        </row>
        <row r="468">
          <cell r="C468" t="str">
            <v>Apstiprināts ar nosacījumu</v>
          </cell>
          <cell r="D468" t="str">
            <v>2.2.1.1/17/I/025</v>
          </cell>
        </row>
        <row r="469">
          <cell r="C469" t="str">
            <v>Apstiprināts ar nosacījumu</v>
          </cell>
          <cell r="D469" t="str">
            <v>2.2.1.1/17/I/027</v>
          </cell>
        </row>
        <row r="470">
          <cell r="C470" t="str">
            <v>Apstiprināts ar nosacījumu</v>
          </cell>
          <cell r="D470" t="str">
            <v>2.2.1.1/17/I/030</v>
          </cell>
        </row>
        <row r="471">
          <cell r="C471" t="str">
            <v>Apstiprināts ar nosacījumu</v>
          </cell>
          <cell r="D471" t="str">
            <v>2.2.1.1/17/I/031</v>
          </cell>
        </row>
        <row r="472">
          <cell r="C472" t="str">
            <v>Apstiprināts ar nosacījumu</v>
          </cell>
          <cell r="D472" t="str">
            <v>2.2.1.1/17/I/032</v>
          </cell>
        </row>
        <row r="473">
          <cell r="C473" t="str">
            <v>Apstiprināts ar nosacījumu</v>
          </cell>
          <cell r="D473" t="str">
            <v>2.2.1.1/17/I/033</v>
          </cell>
        </row>
        <row r="474">
          <cell r="C474" t="str">
            <v>Apstiprināts ar nosacījumu</v>
          </cell>
          <cell r="D474" t="str">
            <v>2.2.1.1/17/I/034</v>
          </cell>
        </row>
        <row r="475">
          <cell r="C475" t="str">
            <v>Apstiprināts ar nosacījumu 2</v>
          </cell>
          <cell r="D475" t="str">
            <v>2.2.1.1/17/I/005</v>
          </cell>
        </row>
        <row r="476">
          <cell r="C476" t="str">
            <v>Apstiprināts ar nosacījumu 2</v>
          </cell>
          <cell r="D476" t="str">
            <v>2.2.1.1/17/I/007</v>
          </cell>
        </row>
        <row r="477">
          <cell r="C477" t="str">
            <v>Iesniegti precizējumi</v>
          </cell>
          <cell r="D477" t="str">
            <v>2.2.1.1/17/I/014</v>
          </cell>
        </row>
        <row r="478">
          <cell r="C478" t="str">
            <v>Iesniegti precizējumi</v>
          </cell>
          <cell r="D478" t="str">
            <v>2.2.1.1/17/I/016</v>
          </cell>
        </row>
        <row r="479">
          <cell r="C479" t="str">
            <v>Iesniegti precizējumi</v>
          </cell>
          <cell r="D479" t="str">
            <v>2.2.1.1/17/I/018</v>
          </cell>
        </row>
        <row r="480">
          <cell r="C480" t="str">
            <v>Iesniegti precizējumi</v>
          </cell>
          <cell r="D480" t="str">
            <v>2.2.1.1/17/I/020</v>
          </cell>
        </row>
        <row r="481">
          <cell r="C481" t="str">
            <v>Iesniegti precizējumi</v>
          </cell>
          <cell r="D481" t="str">
            <v>2.2.1.1/17/I/028</v>
          </cell>
        </row>
        <row r="482">
          <cell r="C482" t="str">
            <v>Iesniegti precizējumi</v>
          </cell>
          <cell r="D482" t="str">
            <v>2.2.1.1/17/I/029</v>
          </cell>
        </row>
        <row r="483">
          <cell r="C483" t="str">
            <v>Līgums</v>
          </cell>
          <cell r="D483" t="str">
            <v>2.2.1.2/17/I/001</v>
          </cell>
        </row>
        <row r="484">
          <cell r="C484" t="str">
            <v>Noraidīts</v>
          </cell>
          <cell r="D484" t="str">
            <v>3.1.1.5/16/A/001</v>
          </cell>
        </row>
        <row r="485">
          <cell r="C485" t="str">
            <v>Noraidīts</v>
          </cell>
          <cell r="D485" t="str">
            <v>3.1.1.5/16/A/006</v>
          </cell>
        </row>
        <row r="486">
          <cell r="C486" t="str">
            <v>Noraidīts</v>
          </cell>
          <cell r="D486" t="str">
            <v>3.1.1.5/16/A/007</v>
          </cell>
        </row>
        <row r="487">
          <cell r="C487" t="str">
            <v>Noraidīts</v>
          </cell>
          <cell r="D487" t="str">
            <v>3.1.1.5/16/A/011</v>
          </cell>
        </row>
        <row r="488">
          <cell r="C488" t="str">
            <v>Noraidīts</v>
          </cell>
          <cell r="D488" t="str">
            <v>3.1.1.5/16/A/014</v>
          </cell>
        </row>
        <row r="489">
          <cell r="C489" t="str">
            <v>Noraidīts</v>
          </cell>
          <cell r="D489" t="str">
            <v>3.1.1.5/16/A/018</v>
          </cell>
        </row>
        <row r="490">
          <cell r="C490" t="str">
            <v>Noraidīts</v>
          </cell>
          <cell r="D490" t="str">
            <v>3.1.1.5/16/A/019</v>
          </cell>
        </row>
        <row r="491">
          <cell r="C491" t="str">
            <v>Noraidīts</v>
          </cell>
          <cell r="D491" t="str">
            <v>3.1.1.5/16/A/020</v>
          </cell>
        </row>
        <row r="492">
          <cell r="C492" t="str">
            <v>Noraidīts</v>
          </cell>
          <cell r="D492" t="str">
            <v>3.1.1.5/16/A/021</v>
          </cell>
        </row>
        <row r="493">
          <cell r="C493" t="str">
            <v>Noraidīts</v>
          </cell>
          <cell r="D493" t="str">
            <v>3.1.1.5/16/A/027</v>
          </cell>
        </row>
        <row r="494">
          <cell r="C494" t="str">
            <v>Noraidīts</v>
          </cell>
          <cell r="D494" t="str">
            <v>3.1.1.5/16/A/028</v>
          </cell>
        </row>
        <row r="495">
          <cell r="C495" t="str">
            <v>Noraidīts</v>
          </cell>
          <cell r="D495" t="str">
            <v>3.1.1.5/16/A/030</v>
          </cell>
        </row>
        <row r="496">
          <cell r="C496" t="str">
            <v>Noraidīts</v>
          </cell>
          <cell r="D496" t="str">
            <v>3.1.1.5/16/A/031</v>
          </cell>
        </row>
        <row r="497">
          <cell r="C497" t="str">
            <v>Noraidīts</v>
          </cell>
          <cell r="D497" t="str">
            <v>3.1.1.5/16/A/032</v>
          </cell>
        </row>
        <row r="498">
          <cell r="C498" t="str">
            <v>Noraidīts</v>
          </cell>
          <cell r="D498" t="str">
            <v>3.1.1.5/16/A/041</v>
          </cell>
        </row>
        <row r="499">
          <cell r="C499" t="str">
            <v>Noraidīts</v>
          </cell>
          <cell r="D499" t="str">
            <v>3.1.1.5/16/A/042</v>
          </cell>
        </row>
        <row r="500">
          <cell r="C500" t="str">
            <v>Noraidīts</v>
          </cell>
          <cell r="D500" t="str">
            <v>3.1.1.5/16/A/043</v>
          </cell>
        </row>
        <row r="501">
          <cell r="C501" t="str">
            <v>Noraidīts</v>
          </cell>
          <cell r="D501" t="str">
            <v>3.1.1.5/16/A/045</v>
          </cell>
        </row>
        <row r="502">
          <cell r="C502" t="str">
            <v>Noraidīts</v>
          </cell>
          <cell r="D502" t="str">
            <v>3.1.1.5/16/A/046</v>
          </cell>
        </row>
        <row r="503">
          <cell r="C503" t="str">
            <v>Noraidīts</v>
          </cell>
          <cell r="D503" t="str">
            <v>3.1.1.5/16/A/047</v>
          </cell>
        </row>
        <row r="504">
          <cell r="C504" t="str">
            <v>Noraidīts</v>
          </cell>
          <cell r="D504" t="str">
            <v>3.1.1.5/16/A/049</v>
          </cell>
        </row>
        <row r="505">
          <cell r="C505" t="str">
            <v>Noraidīts</v>
          </cell>
          <cell r="D505" t="str">
            <v>3.1.1.5/16/A/052</v>
          </cell>
        </row>
        <row r="506">
          <cell r="C506" t="str">
            <v>Noraidīts</v>
          </cell>
          <cell r="D506" t="str">
            <v>3.1.1.5/16/A/053</v>
          </cell>
        </row>
        <row r="507">
          <cell r="C507" t="str">
            <v>Noraidīts</v>
          </cell>
          <cell r="D507" t="str">
            <v>3.1.1.5/16/A/056</v>
          </cell>
        </row>
        <row r="508">
          <cell r="C508" t="str">
            <v>Noraidīts</v>
          </cell>
          <cell r="D508" t="str">
            <v>3.1.1.5/16/A/057</v>
          </cell>
        </row>
        <row r="509">
          <cell r="C509" t="str">
            <v>Noraidīts</v>
          </cell>
          <cell r="D509" t="str">
            <v>3.1.1.5/16/A/058</v>
          </cell>
        </row>
        <row r="510">
          <cell r="C510" t="str">
            <v>Noraidīts</v>
          </cell>
          <cell r="D510" t="str">
            <v>3.1.1.5/16/A/059</v>
          </cell>
        </row>
        <row r="511">
          <cell r="C511" t="str">
            <v>Noraidīts</v>
          </cell>
          <cell r="D511" t="str">
            <v>3.1.1.5/16/A/060</v>
          </cell>
        </row>
        <row r="512">
          <cell r="C512" t="str">
            <v>Noraidīts</v>
          </cell>
          <cell r="D512" t="str">
            <v>3.1.1.5/16/A/061</v>
          </cell>
        </row>
        <row r="513">
          <cell r="C513" t="str">
            <v>Noraidīts</v>
          </cell>
          <cell r="D513" t="str">
            <v>3.1.1.5/16/A/062</v>
          </cell>
        </row>
        <row r="514">
          <cell r="C514" t="str">
            <v>Noraidīts</v>
          </cell>
          <cell r="D514" t="str">
            <v>3.1.1.5/16/A/064</v>
          </cell>
        </row>
        <row r="515">
          <cell r="C515" t="str">
            <v>Noraidīts</v>
          </cell>
          <cell r="D515" t="str">
            <v>3.1.1.5/16/A/065</v>
          </cell>
        </row>
        <row r="516">
          <cell r="C516" t="str">
            <v>Noraidīts</v>
          </cell>
          <cell r="D516" t="str">
            <v>3.1.1.5/16/A/067</v>
          </cell>
        </row>
        <row r="517">
          <cell r="C517" t="str">
            <v>Noraidīts</v>
          </cell>
          <cell r="D517" t="str">
            <v>3.1.1.5/16/A/069</v>
          </cell>
        </row>
        <row r="518">
          <cell r="C518" t="str">
            <v>Noraidīts</v>
          </cell>
          <cell r="D518" t="str">
            <v>3.1.1.5/16/A/071</v>
          </cell>
        </row>
        <row r="519">
          <cell r="C519" t="str">
            <v>Noraidīts</v>
          </cell>
          <cell r="D519" t="str">
            <v>3.1.1.5/16/A/074</v>
          </cell>
        </row>
        <row r="520">
          <cell r="C520" t="str">
            <v>Noraidīts</v>
          </cell>
          <cell r="D520" t="str">
            <v>3.1.1.5/16/A/075</v>
          </cell>
        </row>
        <row r="521">
          <cell r="C521" t="str">
            <v>Līgums</v>
          </cell>
          <cell r="D521" t="str">
            <v>3.1.1.5/16/A/002</v>
          </cell>
        </row>
        <row r="522">
          <cell r="C522" t="str">
            <v>Līgums</v>
          </cell>
          <cell r="D522" t="str">
            <v>3.1.1.5/16/A/004</v>
          </cell>
        </row>
        <row r="523">
          <cell r="C523" t="str">
            <v>Līgums</v>
          </cell>
          <cell r="D523" t="str">
            <v>3.1.1.5/16/A/005</v>
          </cell>
        </row>
        <row r="524">
          <cell r="C524" t="str">
            <v>Līgums</v>
          </cell>
          <cell r="D524" t="str">
            <v>3.1.1.5/16/A/008</v>
          </cell>
        </row>
        <row r="525">
          <cell r="C525" t="str">
            <v>Līgums</v>
          </cell>
          <cell r="D525" t="str">
            <v>3.1.1.5/16/A/009</v>
          </cell>
        </row>
        <row r="526">
          <cell r="C526" t="str">
            <v>Līgums</v>
          </cell>
          <cell r="D526" t="str">
            <v>3.1.1.5/16/A/010</v>
          </cell>
        </row>
        <row r="527">
          <cell r="C527" t="str">
            <v>Līgums</v>
          </cell>
          <cell r="D527" t="str">
            <v>3.1.1.5/16/A/012</v>
          </cell>
        </row>
        <row r="528">
          <cell r="C528" t="str">
            <v>Līgums</v>
          </cell>
          <cell r="D528" t="str">
            <v>3.1.1.5/16/A/013</v>
          </cell>
        </row>
        <row r="529">
          <cell r="C529" t="str">
            <v>Līgums</v>
          </cell>
          <cell r="D529" t="str">
            <v>3.1.1.5/16/A/015</v>
          </cell>
        </row>
        <row r="530">
          <cell r="C530" t="str">
            <v>Līgums</v>
          </cell>
          <cell r="D530" t="str">
            <v>3.1.1.5/16/A/016</v>
          </cell>
        </row>
        <row r="531">
          <cell r="C531" t="str">
            <v>Līgums</v>
          </cell>
          <cell r="D531" t="str">
            <v>3.1.1.5/16/A/017</v>
          </cell>
        </row>
        <row r="532">
          <cell r="C532" t="str">
            <v>Līgums</v>
          </cell>
          <cell r="D532" t="str">
            <v>3.1.1.5/16/A/022</v>
          </cell>
        </row>
        <row r="533">
          <cell r="C533" t="str">
            <v>Līgums</v>
          </cell>
          <cell r="D533" t="str">
            <v>3.1.1.5/16/A/023</v>
          </cell>
        </row>
        <row r="534">
          <cell r="C534" t="str">
            <v>Līgums</v>
          </cell>
          <cell r="D534" t="str">
            <v>3.1.1.5/16/A/024</v>
          </cell>
        </row>
        <row r="535">
          <cell r="C535" t="str">
            <v>Līgums</v>
          </cell>
          <cell r="D535" t="str">
            <v>3.1.1.5/16/A/025</v>
          </cell>
        </row>
        <row r="536">
          <cell r="C536" t="str">
            <v>Līgums</v>
          </cell>
          <cell r="D536" t="str">
            <v>3.1.1.5/16/A/026</v>
          </cell>
        </row>
        <row r="537">
          <cell r="C537" t="str">
            <v>Līgums</v>
          </cell>
          <cell r="D537" t="str">
            <v>3.1.1.5/16/A/029</v>
          </cell>
        </row>
        <row r="538">
          <cell r="C538" t="str">
            <v>Līgums</v>
          </cell>
          <cell r="D538" t="str">
            <v>3.1.1.5/16/A/033</v>
          </cell>
        </row>
        <row r="539">
          <cell r="C539" t="str">
            <v>Līgums</v>
          </cell>
          <cell r="D539" t="str">
            <v>3.1.1.5/16/A/034</v>
          </cell>
        </row>
        <row r="540">
          <cell r="C540" t="str">
            <v>Līgums</v>
          </cell>
          <cell r="D540" t="str">
            <v>3.1.1.5/16/A/035</v>
          </cell>
        </row>
        <row r="541">
          <cell r="C541" t="str">
            <v>Līgums</v>
          </cell>
          <cell r="D541" t="str">
            <v>3.1.1.5/16/A/036</v>
          </cell>
        </row>
        <row r="542">
          <cell r="C542" t="str">
            <v>Līgums</v>
          </cell>
          <cell r="D542" t="str">
            <v>3.1.1.5/16/A/037</v>
          </cell>
        </row>
        <row r="543">
          <cell r="C543" t="str">
            <v>Līgums</v>
          </cell>
          <cell r="D543" t="str">
            <v>3.1.1.5/16/A/038</v>
          </cell>
        </row>
        <row r="544">
          <cell r="C544" t="str">
            <v>Līgums</v>
          </cell>
          <cell r="D544" t="str">
            <v>3.1.1.5/16/A/039</v>
          </cell>
        </row>
        <row r="545">
          <cell r="C545" t="str">
            <v>Līgums</v>
          </cell>
          <cell r="D545" t="str">
            <v>3.1.1.5/16/A/040</v>
          </cell>
        </row>
        <row r="546">
          <cell r="C546" t="str">
            <v>Līgums</v>
          </cell>
          <cell r="D546" t="str">
            <v>3.1.1.5/16/A/044</v>
          </cell>
        </row>
        <row r="547">
          <cell r="C547" t="str">
            <v>Līgums</v>
          </cell>
          <cell r="D547" t="str">
            <v>3.1.1.5/16/A/048</v>
          </cell>
        </row>
        <row r="548">
          <cell r="C548" t="str">
            <v>Līgums</v>
          </cell>
          <cell r="D548" t="str">
            <v>3.1.1.5/16/A/050</v>
          </cell>
        </row>
        <row r="549">
          <cell r="C549" t="str">
            <v>Līgums</v>
          </cell>
          <cell r="D549" t="str">
            <v>3.1.1.5/16/A/051</v>
          </cell>
        </row>
        <row r="550">
          <cell r="C550" t="str">
            <v>Līgums</v>
          </cell>
          <cell r="D550" t="str">
            <v>3.1.1.5/16/A/054</v>
          </cell>
        </row>
        <row r="551">
          <cell r="C551" t="str">
            <v>Līgums</v>
          </cell>
          <cell r="D551" t="str">
            <v>3.1.1.5/16/A/055</v>
          </cell>
        </row>
        <row r="552">
          <cell r="C552" t="str">
            <v>Līgums</v>
          </cell>
          <cell r="D552" t="str">
            <v>3.1.1.5/16/A/063</v>
          </cell>
        </row>
        <row r="553">
          <cell r="C553" t="str">
            <v>Līgums</v>
          </cell>
          <cell r="D553" t="str">
            <v>3.1.1.5/16/A/066</v>
          </cell>
        </row>
        <row r="554">
          <cell r="C554" t="str">
            <v>Līgums</v>
          </cell>
          <cell r="D554" t="str">
            <v>3.1.1.5/16/A/068</v>
          </cell>
        </row>
        <row r="555">
          <cell r="C555" t="str">
            <v>Līgums</v>
          </cell>
          <cell r="D555" t="str">
            <v>3.1.1.5/16/A/070</v>
          </cell>
        </row>
        <row r="556">
          <cell r="C556" t="str">
            <v>Līgums</v>
          </cell>
          <cell r="D556" t="str">
            <v>3.1.1.5/16/A/072</v>
          </cell>
        </row>
        <row r="557">
          <cell r="C557" t="str">
            <v>Līgums</v>
          </cell>
          <cell r="D557" t="str">
            <v>3.1.1.5/16/A/073</v>
          </cell>
        </row>
        <row r="558">
          <cell r="C558" t="str">
            <v>Līgums</v>
          </cell>
          <cell r="D558" t="str">
            <v>3.1.1.5/16/A/076</v>
          </cell>
        </row>
        <row r="559">
          <cell r="C559" t="str">
            <v>Līgums</v>
          </cell>
          <cell r="D559" t="str">
            <v>3.1.1.5/16/A/077</v>
          </cell>
        </row>
        <row r="560">
          <cell r="C560" t="str">
            <v>Pabeigts</v>
          </cell>
          <cell r="D560" t="str">
            <v>3.1.1.5/16/A/003</v>
          </cell>
        </row>
        <row r="561">
          <cell r="C561" t="str">
            <v>Līgums</v>
          </cell>
          <cell r="D561" t="str">
            <v>3.1.1.6/16/I/001</v>
          </cell>
        </row>
        <row r="562">
          <cell r="C562" t="str">
            <v>Līgums</v>
          </cell>
          <cell r="D562" t="str">
            <v>3.0.0.0/16/FI/001</v>
          </cell>
        </row>
        <row r="563">
          <cell r="C563" t="str">
            <v>Noraidīts</v>
          </cell>
          <cell r="D563" t="str">
            <v>3.2.1.1/16/A/005</v>
          </cell>
        </row>
        <row r="564">
          <cell r="C564" t="str">
            <v>Noraidīts</v>
          </cell>
          <cell r="D564" t="str">
            <v>3.2.1.1/16/A/008</v>
          </cell>
        </row>
        <row r="565">
          <cell r="C565" t="str">
            <v>Noraidīts</v>
          </cell>
          <cell r="D565" t="str">
            <v>3.2.1.1/16/A/015</v>
          </cell>
        </row>
        <row r="566">
          <cell r="C566" t="str">
            <v>Līgums</v>
          </cell>
          <cell r="D566" t="str">
            <v>3.2.1.1/16/A/001</v>
          </cell>
        </row>
        <row r="567">
          <cell r="C567" t="str">
            <v>Līgums</v>
          </cell>
          <cell r="D567" t="str">
            <v>3.2.1.1/16/A/002</v>
          </cell>
        </row>
        <row r="568">
          <cell r="C568" t="str">
            <v>Līgums</v>
          </cell>
          <cell r="D568" t="str">
            <v>3.2.1.1/16/A/003</v>
          </cell>
        </row>
        <row r="569">
          <cell r="C569" t="str">
            <v>Līgums</v>
          </cell>
          <cell r="D569" t="str">
            <v>3.2.1.1/16/A/004</v>
          </cell>
        </row>
        <row r="570">
          <cell r="C570" t="str">
            <v>Līgums</v>
          </cell>
          <cell r="D570" t="str">
            <v>3.2.1.1/16/A/006</v>
          </cell>
        </row>
        <row r="571">
          <cell r="C571" t="str">
            <v>Līgums</v>
          </cell>
          <cell r="D571" t="str">
            <v>3.2.1.1/16/A/007</v>
          </cell>
        </row>
        <row r="572">
          <cell r="C572" t="str">
            <v>Līgums</v>
          </cell>
          <cell r="D572" t="str">
            <v>3.2.1.1/16/A/009</v>
          </cell>
        </row>
        <row r="573">
          <cell r="C573" t="str">
            <v>Līgums</v>
          </cell>
          <cell r="D573" t="str">
            <v>3.2.1.1/16/A/010</v>
          </cell>
        </row>
        <row r="574">
          <cell r="C574" t="str">
            <v>Līgums</v>
          </cell>
          <cell r="D574" t="str">
            <v>3.2.1.1/16/A/011</v>
          </cell>
        </row>
        <row r="575">
          <cell r="C575" t="str">
            <v>Līgums</v>
          </cell>
          <cell r="D575" t="str">
            <v>3.2.1.1/16/A/012</v>
          </cell>
        </row>
        <row r="576">
          <cell r="C576" t="str">
            <v>Līgums</v>
          </cell>
          <cell r="D576" t="str">
            <v>3.2.1.1/16/A/013</v>
          </cell>
        </row>
        <row r="577">
          <cell r="C577" t="str">
            <v>Līgums</v>
          </cell>
          <cell r="D577" t="str">
            <v>3.2.1.1/16/A/014</v>
          </cell>
        </row>
        <row r="578">
          <cell r="C578" t="str">
            <v>Līgums</v>
          </cell>
          <cell r="D578" t="str">
            <v>3.2.1.1/16/A/016</v>
          </cell>
        </row>
        <row r="579">
          <cell r="C579" t="str">
            <v>Līgums</v>
          </cell>
          <cell r="D579" t="str">
            <v>3.2.1.1/16/A/017</v>
          </cell>
        </row>
        <row r="580">
          <cell r="C580" t="str">
            <v>Līgums</v>
          </cell>
          <cell r="D580" t="str">
            <v>3.2.1.2/16/I/001</v>
          </cell>
        </row>
        <row r="581">
          <cell r="C581" t="str">
            <v>Līgums</v>
          </cell>
          <cell r="D581" t="str">
            <v>3.2.1.2/16/I/002</v>
          </cell>
        </row>
        <row r="582">
          <cell r="C582" t="str">
            <v>Iesniegts</v>
          </cell>
          <cell r="D582" t="str">
            <v>3.3.1.0/17/I/014</v>
          </cell>
        </row>
        <row r="583">
          <cell r="C583" t="str">
            <v>Iesniegts</v>
          </cell>
          <cell r="D583" t="str">
            <v>3.3.1.0/17/I/044</v>
          </cell>
        </row>
        <row r="584">
          <cell r="C584" t="str">
            <v>Iesniegts</v>
          </cell>
          <cell r="D584" t="str">
            <v>3.3.1.0/17/I/045</v>
          </cell>
        </row>
        <row r="585">
          <cell r="C585" t="str">
            <v>Līgums</v>
          </cell>
          <cell r="D585" t="str">
            <v>3.3.1.0/16/I/005</v>
          </cell>
        </row>
        <row r="586">
          <cell r="C586" t="str">
            <v>Līgums</v>
          </cell>
          <cell r="D586" t="str">
            <v>3.3.1.0/16/I/031</v>
          </cell>
        </row>
        <row r="587">
          <cell r="C587" t="str">
            <v>Līgums</v>
          </cell>
          <cell r="D587" t="str">
            <v>3.3.1.0/17/I/005</v>
          </cell>
        </row>
        <row r="588">
          <cell r="C588" t="str">
            <v>Līgums</v>
          </cell>
          <cell r="D588" t="str">
            <v>3.3.1.0/17/I/006</v>
          </cell>
        </row>
        <row r="589">
          <cell r="C589" t="str">
            <v>Atsaukts</v>
          </cell>
          <cell r="D589" t="str">
            <v>3.3.1.0/16/I/017</v>
          </cell>
        </row>
        <row r="590">
          <cell r="C590" t="str">
            <v>Atsaukts</v>
          </cell>
          <cell r="D590" t="str">
            <v>3.3.1.0/17/I/016</v>
          </cell>
        </row>
        <row r="591">
          <cell r="C591" t="str">
            <v>Atsaukts</v>
          </cell>
          <cell r="D591" t="str">
            <v>3.3.1.0/17/I/019</v>
          </cell>
        </row>
        <row r="592">
          <cell r="C592" t="str">
            <v>Atsaukts</v>
          </cell>
          <cell r="D592" t="str">
            <v>3.3.1.0/17/I/027</v>
          </cell>
        </row>
        <row r="593">
          <cell r="C593" t="str">
            <v>Apstiprināts</v>
          </cell>
          <cell r="D593" t="str">
            <v>3.3.1.0/17/I/009</v>
          </cell>
        </row>
        <row r="594">
          <cell r="C594" t="str">
            <v>Līgums</v>
          </cell>
          <cell r="D594" t="str">
            <v>3.3.1.0/16/I/001</v>
          </cell>
        </row>
        <row r="595">
          <cell r="C595" t="str">
            <v>Līgums</v>
          </cell>
          <cell r="D595" t="str">
            <v>3.3.1.0/16/I/003</v>
          </cell>
        </row>
        <row r="596">
          <cell r="C596" t="str">
            <v>Līgums</v>
          </cell>
          <cell r="D596" t="str">
            <v>3.3.1.0/16/I/004</v>
          </cell>
        </row>
        <row r="597">
          <cell r="C597" t="str">
            <v>Līgums</v>
          </cell>
          <cell r="D597" t="str">
            <v>3.3.1.0/16/I/007</v>
          </cell>
        </row>
        <row r="598">
          <cell r="C598" t="str">
            <v>Līgums</v>
          </cell>
          <cell r="D598" t="str">
            <v>3.3.1.0/16/I/010</v>
          </cell>
        </row>
        <row r="599">
          <cell r="C599" t="str">
            <v>Līgums</v>
          </cell>
          <cell r="D599" t="str">
            <v>3.3.1.0/16/I/012</v>
          </cell>
        </row>
        <row r="600">
          <cell r="C600" t="str">
            <v>Līgums</v>
          </cell>
          <cell r="D600" t="str">
            <v>3.3.1.0/16/I/030</v>
          </cell>
        </row>
        <row r="601">
          <cell r="C601" t="str">
            <v>Līgums</v>
          </cell>
          <cell r="D601" t="str">
            <v>3.3.1.0/17/I/004</v>
          </cell>
        </row>
        <row r="602">
          <cell r="C602" t="str">
            <v>Līgums</v>
          </cell>
          <cell r="D602" t="str">
            <v>3.3.1.0/17/I/007</v>
          </cell>
        </row>
        <row r="603">
          <cell r="C603" t="str">
            <v>Pabeigts</v>
          </cell>
          <cell r="D603" t="str">
            <v>3.3.1.0/16/I/002</v>
          </cell>
        </row>
        <row r="604">
          <cell r="C604" t="str">
            <v>Pabeigts</v>
          </cell>
          <cell r="D604" t="str">
            <v>3.3.1.0/16/I/008</v>
          </cell>
        </row>
        <row r="605">
          <cell r="C605" t="str">
            <v>Apstiprināts ar nosacījumu</v>
          </cell>
          <cell r="D605" t="str">
            <v>3.3.1.0/17/I/028</v>
          </cell>
        </row>
        <row r="606">
          <cell r="C606" t="str">
            <v>Apstiprināts ar nosacījumu</v>
          </cell>
          <cell r="D606" t="str">
            <v>3.3.1.0/17/I/032</v>
          </cell>
        </row>
        <row r="607">
          <cell r="C607" t="str">
            <v>Apstiprināts ar nosacījumu</v>
          </cell>
          <cell r="D607" t="str">
            <v>3.3.1.0/17/I/034</v>
          </cell>
        </row>
        <row r="608">
          <cell r="C608" t="str">
            <v>Apstiprināts ar nosacījumu</v>
          </cell>
          <cell r="D608" t="str">
            <v>3.3.1.0/17/I/038</v>
          </cell>
        </row>
        <row r="609">
          <cell r="C609" t="str">
            <v>Apstiprināts ar nosacījumu</v>
          </cell>
          <cell r="D609" t="str">
            <v>3.3.1.0/17/I/039</v>
          </cell>
        </row>
        <row r="610">
          <cell r="C610" t="str">
            <v>Apstiprināts ar nosacījumu</v>
          </cell>
          <cell r="D610" t="str">
            <v>3.3.1.0/17/I/043</v>
          </cell>
        </row>
        <row r="611">
          <cell r="C611" t="str">
            <v>Atsaukts</v>
          </cell>
          <cell r="D611" t="str">
            <v>3.3.1.0/16/I/006</v>
          </cell>
        </row>
        <row r="612">
          <cell r="C612" t="str">
            <v>Atsaukts</v>
          </cell>
          <cell r="D612" t="str">
            <v>3.3.1.0/16/I/023</v>
          </cell>
        </row>
        <row r="613">
          <cell r="C613" t="str">
            <v>Atsaukts</v>
          </cell>
          <cell r="D613" t="str">
            <v>3.3.1.0/17/I/037</v>
          </cell>
        </row>
        <row r="614">
          <cell r="C614" t="str">
            <v>Apstiprināts</v>
          </cell>
          <cell r="D614" t="str">
            <v>3.3.1.0/16/I/024</v>
          </cell>
        </row>
        <row r="615">
          <cell r="C615" t="str">
            <v>Līgums</v>
          </cell>
          <cell r="D615" t="str">
            <v>3.3.1.0/16/I/009</v>
          </cell>
        </row>
        <row r="616">
          <cell r="C616" t="str">
            <v>Līgums</v>
          </cell>
          <cell r="D616" t="str">
            <v>3.3.1.0/16/I/011</v>
          </cell>
        </row>
        <row r="617">
          <cell r="C617" t="str">
            <v>Līgums</v>
          </cell>
          <cell r="D617" t="str">
            <v>3.3.1.0/16/I/013</v>
          </cell>
        </row>
        <row r="618">
          <cell r="C618" t="str">
            <v>Līgums</v>
          </cell>
          <cell r="D618" t="str">
            <v>3.3.1.0/16/I/014</v>
          </cell>
        </row>
        <row r="619">
          <cell r="C619" t="str">
            <v>Līgums</v>
          </cell>
          <cell r="D619" t="str">
            <v>3.3.1.0/16/I/015</v>
          </cell>
        </row>
        <row r="620">
          <cell r="C620" t="str">
            <v>Līgums</v>
          </cell>
          <cell r="D620" t="str">
            <v>3.3.1.0/16/I/016</v>
          </cell>
        </row>
        <row r="621">
          <cell r="C621" t="str">
            <v>Līgums</v>
          </cell>
          <cell r="D621" t="str">
            <v>3.3.1.0/16/I/018</v>
          </cell>
        </row>
        <row r="622">
          <cell r="C622" t="str">
            <v>Līgums</v>
          </cell>
          <cell r="D622" t="str">
            <v>3.3.1.0/16/I/019</v>
          </cell>
        </row>
        <row r="623">
          <cell r="C623" t="str">
            <v>Līgums</v>
          </cell>
          <cell r="D623" t="str">
            <v>3.3.1.0/16/I/020</v>
          </cell>
        </row>
        <row r="624">
          <cell r="C624" t="str">
            <v>Līgums</v>
          </cell>
          <cell r="D624" t="str">
            <v>3.3.1.0/16/I/021</v>
          </cell>
        </row>
        <row r="625">
          <cell r="C625" t="str">
            <v>Līgums</v>
          </cell>
          <cell r="D625" t="str">
            <v>3.3.1.0/16/I/022</v>
          </cell>
        </row>
        <row r="626">
          <cell r="C626" t="str">
            <v>Līgums</v>
          </cell>
          <cell r="D626" t="str">
            <v>3.3.1.0/16/I/025</v>
          </cell>
        </row>
        <row r="627">
          <cell r="C627" t="str">
            <v>Līgums</v>
          </cell>
          <cell r="D627" t="str">
            <v>3.3.1.0/16/I/026</v>
          </cell>
        </row>
        <row r="628">
          <cell r="C628" t="str">
            <v>Līgums</v>
          </cell>
          <cell r="D628" t="str">
            <v>3.3.1.0/16/I/027</v>
          </cell>
        </row>
        <row r="629">
          <cell r="C629" t="str">
            <v>Līgums</v>
          </cell>
          <cell r="D629" t="str">
            <v>3.3.1.0/16/I/028</v>
          </cell>
        </row>
        <row r="630">
          <cell r="C630" t="str">
            <v>Līgums</v>
          </cell>
          <cell r="D630" t="str">
            <v>3.3.1.0/16/I/029</v>
          </cell>
        </row>
        <row r="631">
          <cell r="C631" t="str">
            <v>Līgums</v>
          </cell>
          <cell r="D631" t="str">
            <v>3.3.1.0/16/I/032</v>
          </cell>
        </row>
        <row r="632">
          <cell r="C632" t="str">
            <v>Līgums</v>
          </cell>
          <cell r="D632" t="str">
            <v>3.3.1.0/16/I/033</v>
          </cell>
        </row>
        <row r="633">
          <cell r="C633" t="str">
            <v>Līgums</v>
          </cell>
          <cell r="D633" t="str">
            <v>3.3.1.0/16/I/034</v>
          </cell>
        </row>
        <row r="634">
          <cell r="C634" t="str">
            <v>Līgums</v>
          </cell>
          <cell r="D634" t="str">
            <v>3.3.1.0/17/I/001</v>
          </cell>
        </row>
        <row r="635">
          <cell r="C635" t="str">
            <v>Līgums</v>
          </cell>
          <cell r="D635" t="str">
            <v>3.3.1.0/17/I/002</v>
          </cell>
        </row>
        <row r="636">
          <cell r="C636" t="str">
            <v>Līgums</v>
          </cell>
          <cell r="D636" t="str">
            <v>3.3.1.0/17/I/011</v>
          </cell>
        </row>
        <row r="637">
          <cell r="C637" t="str">
            <v>Apstiprināts ar nosacījumu</v>
          </cell>
          <cell r="D637" t="str">
            <v>3.3.1.0/17/I/003</v>
          </cell>
        </row>
        <row r="638">
          <cell r="C638" t="str">
            <v>Apstiprināts ar nosacījumu</v>
          </cell>
          <cell r="D638" t="str">
            <v>3.3.1.0/17/I/008</v>
          </cell>
        </row>
        <row r="639">
          <cell r="C639" t="str">
            <v>Apstiprināts ar nosacījumu</v>
          </cell>
          <cell r="D639" t="str">
            <v>3.3.1.0/17/I/017</v>
          </cell>
        </row>
        <row r="640">
          <cell r="C640" t="str">
            <v>Apstiprināts ar nosacījumu</v>
          </cell>
          <cell r="D640" t="str">
            <v>3.3.1.0/17/I/018</v>
          </cell>
        </row>
        <row r="641">
          <cell r="C641" t="str">
            <v>Apstiprināts ar nosacījumu</v>
          </cell>
          <cell r="D641" t="str">
            <v>3.3.1.0/17/I/020</v>
          </cell>
        </row>
        <row r="642">
          <cell r="C642" t="str">
            <v>Apstiprināts ar nosacījumu</v>
          </cell>
          <cell r="D642" t="str">
            <v>3.3.1.0/17/I/021</v>
          </cell>
        </row>
        <row r="643">
          <cell r="C643" t="str">
            <v>Apstiprināts ar nosacījumu</v>
          </cell>
          <cell r="D643" t="str">
            <v>3.3.1.0/17/I/022</v>
          </cell>
        </row>
        <row r="644">
          <cell r="C644" t="str">
            <v>Apstiprināts ar nosacījumu</v>
          </cell>
          <cell r="D644" t="str">
            <v>3.3.1.0/17/I/023</v>
          </cell>
        </row>
        <row r="645">
          <cell r="C645" t="str">
            <v>Apstiprināts ar nosacījumu</v>
          </cell>
          <cell r="D645" t="str">
            <v>3.3.1.0/17/I/024</v>
          </cell>
        </row>
        <row r="646">
          <cell r="C646" t="str">
            <v>Apstiprināts ar nosacījumu</v>
          </cell>
          <cell r="D646" t="str">
            <v>3.3.1.0/17/I/025</v>
          </cell>
        </row>
        <row r="647">
          <cell r="C647" t="str">
            <v>Apstiprināts ar nosacījumu</v>
          </cell>
          <cell r="D647" t="str">
            <v>3.3.1.0/17/I/026</v>
          </cell>
        </row>
        <row r="648">
          <cell r="C648" t="str">
            <v>Apstiprināts ar nosacījumu</v>
          </cell>
          <cell r="D648" t="str">
            <v>3.3.1.0/17/I/029</v>
          </cell>
        </row>
        <row r="649">
          <cell r="C649" t="str">
            <v>Apstiprināts ar nosacījumu</v>
          </cell>
          <cell r="D649" t="str">
            <v>3.3.1.0/17/I/030</v>
          </cell>
        </row>
        <row r="650">
          <cell r="C650" t="str">
            <v>Apstiprināts ar nosacījumu</v>
          </cell>
          <cell r="D650" t="str">
            <v>3.3.1.0/17/I/031</v>
          </cell>
        </row>
        <row r="651">
          <cell r="C651" t="str">
            <v>Apstiprināts ar nosacījumu</v>
          </cell>
          <cell r="D651" t="str">
            <v>3.3.1.0/17/I/033</v>
          </cell>
        </row>
        <row r="652">
          <cell r="C652" t="str">
            <v>Apstiprināts ar nosacījumu</v>
          </cell>
          <cell r="D652" t="str">
            <v>3.3.1.0/17/I/036</v>
          </cell>
        </row>
        <row r="653">
          <cell r="C653" t="str">
            <v>Apstiprināts ar nosacījumu</v>
          </cell>
          <cell r="D653" t="str">
            <v>3.3.1.0/17/I/040</v>
          </cell>
        </row>
        <row r="654">
          <cell r="C654" t="str">
            <v>Apstiprināts ar nosacījumu</v>
          </cell>
          <cell r="D654" t="str">
            <v>3.3.1.0/17/I/041</v>
          </cell>
        </row>
        <row r="655">
          <cell r="C655" t="str">
            <v>Apstiprināts ar nosacījumu</v>
          </cell>
          <cell r="D655" t="str">
            <v>3.3.1.0/17/I/042</v>
          </cell>
        </row>
        <row r="656">
          <cell r="C656" t="str">
            <v>Iesniegti precizējumi</v>
          </cell>
          <cell r="D656" t="str">
            <v>3.3.1.0/17/I/010</v>
          </cell>
        </row>
        <row r="657">
          <cell r="C657" t="str">
            <v>Iesniegti precizējumi</v>
          </cell>
          <cell r="D657" t="str">
            <v>3.3.1.0/17/I/012</v>
          </cell>
        </row>
        <row r="658">
          <cell r="C658" t="str">
            <v>Iesniegti precizējumi</v>
          </cell>
          <cell r="D658" t="str">
            <v>3.3.1.0/17/I/013</v>
          </cell>
        </row>
        <row r="659">
          <cell r="C659" t="str">
            <v>Iesniegti precizējumi</v>
          </cell>
          <cell r="D659" t="str">
            <v>3.3.1.0/17/I/015</v>
          </cell>
        </row>
        <row r="660">
          <cell r="C660" t="str">
            <v>Iesniegti precizējumi</v>
          </cell>
          <cell r="D660" t="str">
            <v>3.3.1.0/17/I/035</v>
          </cell>
        </row>
        <row r="661">
          <cell r="C661" t="str">
            <v>Līgums</v>
          </cell>
          <cell r="D661" t="str">
            <v>3.4.1.0/16/I/001</v>
          </cell>
        </row>
        <row r="662">
          <cell r="C662" t="str">
            <v>Līgums</v>
          </cell>
          <cell r="D662" t="str">
            <v>3.4.2.0/15/I/001</v>
          </cell>
        </row>
        <row r="663">
          <cell r="C663" t="str">
            <v>Līgums</v>
          </cell>
          <cell r="D663" t="str">
            <v>3.4.2.0/15/I/002</v>
          </cell>
        </row>
        <row r="664">
          <cell r="C664" t="str">
            <v>Līgums</v>
          </cell>
          <cell r="D664" t="str">
            <v>3.4.2.0/15/I/003</v>
          </cell>
        </row>
        <row r="665">
          <cell r="C665" t="str">
            <v>Līgums</v>
          </cell>
          <cell r="D665" t="str">
            <v>3.4.2.0/16/I/001</v>
          </cell>
        </row>
        <row r="666">
          <cell r="C666" t="str">
            <v>Līgums</v>
          </cell>
          <cell r="D666" t="str">
            <v>3.4.2.2/16/I/001</v>
          </cell>
        </row>
        <row r="667">
          <cell r="C667" t="str">
            <v>Līgums</v>
          </cell>
          <cell r="D667" t="str">
            <v>3.4.2.2/16/I/002</v>
          </cell>
        </row>
        <row r="668">
          <cell r="C668" t="str">
            <v>Noraidīts</v>
          </cell>
          <cell r="D668" t="str">
            <v>4.1.1.0/17/A/012</v>
          </cell>
        </row>
        <row r="669">
          <cell r="C669" t="str">
            <v>Noraidīts</v>
          </cell>
          <cell r="D669" t="str">
            <v>4.1.1.0/17/A/015</v>
          </cell>
        </row>
        <row r="670">
          <cell r="C670" t="str">
            <v>Noraidīts</v>
          </cell>
          <cell r="D670" t="str">
            <v>4.1.1.0/17/A/022</v>
          </cell>
        </row>
        <row r="671">
          <cell r="C671" t="str">
            <v>Noraidīts</v>
          </cell>
          <cell r="D671" t="str">
            <v>4.1.1.0/17/A/027</v>
          </cell>
        </row>
        <row r="672">
          <cell r="C672" t="str">
            <v>Noraidīts</v>
          </cell>
          <cell r="D672" t="str">
            <v>4.1.1.0/17/A/028</v>
          </cell>
        </row>
        <row r="673">
          <cell r="C673" t="str">
            <v>Noraidīts</v>
          </cell>
          <cell r="D673" t="str">
            <v>4.1.1.0/17/A/032</v>
          </cell>
        </row>
        <row r="674">
          <cell r="C674" t="str">
            <v>Noraidīts</v>
          </cell>
          <cell r="D674" t="str">
            <v>4.1.1.0/17/A/035</v>
          </cell>
        </row>
        <row r="675">
          <cell r="C675" t="str">
            <v>Noraidīts</v>
          </cell>
          <cell r="D675" t="str">
            <v>4.1.1.0/17/A/037</v>
          </cell>
        </row>
        <row r="676">
          <cell r="C676" t="str">
            <v>Apstiprināts</v>
          </cell>
          <cell r="D676" t="str">
            <v>4.1.1.0/17/A/003</v>
          </cell>
        </row>
        <row r="677">
          <cell r="C677" t="str">
            <v>Apstiprināts</v>
          </cell>
          <cell r="D677" t="str">
            <v>4.1.1.0/17/A/004</v>
          </cell>
        </row>
        <row r="678">
          <cell r="C678" t="str">
            <v>Apstiprināts</v>
          </cell>
          <cell r="D678" t="str">
            <v>4.1.1.0/17/A/005</v>
          </cell>
        </row>
        <row r="679">
          <cell r="C679" t="str">
            <v>Apstiprināts</v>
          </cell>
          <cell r="D679" t="str">
            <v>4.1.1.0/17/A/008</v>
          </cell>
        </row>
        <row r="680">
          <cell r="C680" t="str">
            <v>Apstiprināts</v>
          </cell>
          <cell r="D680" t="str">
            <v>4.1.1.0/17/A/013</v>
          </cell>
        </row>
        <row r="681">
          <cell r="C681" t="str">
            <v>Apstiprināts</v>
          </cell>
          <cell r="D681" t="str">
            <v>4.1.1.0/17/A/017</v>
          </cell>
        </row>
        <row r="682">
          <cell r="C682" t="str">
            <v>Apstiprināts</v>
          </cell>
          <cell r="D682" t="str">
            <v>4.1.1.0/17/A/018</v>
          </cell>
        </row>
        <row r="683">
          <cell r="C683" t="str">
            <v>Apstiprināts</v>
          </cell>
          <cell r="D683" t="str">
            <v>4.1.1.0/17/A/024</v>
          </cell>
        </row>
        <row r="684">
          <cell r="C684" t="str">
            <v>Apstiprināts</v>
          </cell>
          <cell r="D684" t="str">
            <v>4.1.1.0/17/A/029</v>
          </cell>
        </row>
        <row r="685">
          <cell r="C685" t="str">
            <v>Līgums</v>
          </cell>
          <cell r="D685" t="str">
            <v>4.1.1.0/17/A/001</v>
          </cell>
        </row>
        <row r="686">
          <cell r="C686" t="str">
            <v>Līgums</v>
          </cell>
          <cell r="D686" t="str">
            <v>4.1.1.0/17/A/002</v>
          </cell>
        </row>
        <row r="687">
          <cell r="C687" t="str">
            <v>Līgums</v>
          </cell>
          <cell r="D687" t="str">
            <v>4.1.1.0/17/A/007</v>
          </cell>
        </row>
        <row r="688">
          <cell r="C688" t="str">
            <v>Līgums</v>
          </cell>
          <cell r="D688" t="str">
            <v>4.1.1.0/17/A/023</v>
          </cell>
        </row>
        <row r="689">
          <cell r="C689" t="str">
            <v>Apstiprināts ar nosacījumu</v>
          </cell>
          <cell r="D689" t="str">
            <v>4.1.1.0/17/A/011</v>
          </cell>
        </row>
        <row r="690">
          <cell r="C690" t="str">
            <v>Apstiprināts ar nosacījumu</v>
          </cell>
          <cell r="D690" t="str">
            <v>4.1.1.0/17/A/025</v>
          </cell>
        </row>
        <row r="691">
          <cell r="C691" t="str">
            <v>Apstiprināts ar nosacījumu</v>
          </cell>
          <cell r="D691" t="str">
            <v>4.1.1.0/17/A/026</v>
          </cell>
        </row>
        <row r="692">
          <cell r="C692" t="str">
            <v>Apstiprināts ar nosacījumu</v>
          </cell>
          <cell r="D692" t="str">
            <v>4.1.1.0/17/A/030</v>
          </cell>
        </row>
        <row r="693">
          <cell r="C693" t="str">
            <v>Apstiprināts ar nosacījumu</v>
          </cell>
          <cell r="D693" t="str">
            <v>4.1.1.0/17/A/031</v>
          </cell>
        </row>
        <row r="694">
          <cell r="C694" t="str">
            <v>Apstiprināts ar nosacījumu</v>
          </cell>
          <cell r="D694" t="str">
            <v>4.1.1.0/17/A/033</v>
          </cell>
        </row>
        <row r="695">
          <cell r="C695" t="str">
            <v>Apstiprināts ar nosacījumu</v>
          </cell>
          <cell r="D695" t="str">
            <v>4.1.1.0/17/A/034</v>
          </cell>
        </row>
        <row r="696">
          <cell r="C696" t="str">
            <v>Apstiprināts ar nosacījumu</v>
          </cell>
          <cell r="D696" t="str">
            <v>4.1.1.0/17/A/036</v>
          </cell>
        </row>
        <row r="697">
          <cell r="C697" t="str">
            <v>Iesniegti precizējumi</v>
          </cell>
          <cell r="D697" t="str">
            <v>4.1.1.0/17/A/006</v>
          </cell>
        </row>
        <row r="698">
          <cell r="C698" t="str">
            <v>Iesniegti precizējumi</v>
          </cell>
          <cell r="D698" t="str">
            <v>4.1.1.0/17/A/009</v>
          </cell>
        </row>
        <row r="699">
          <cell r="C699" t="str">
            <v>Iesniegti precizējumi</v>
          </cell>
          <cell r="D699" t="str">
            <v>4.1.1.0/17/A/010</v>
          </cell>
        </row>
        <row r="700">
          <cell r="C700" t="str">
            <v>Iesniegti precizējumi</v>
          </cell>
          <cell r="D700" t="str">
            <v>4.1.1.0/17/A/014</v>
          </cell>
        </row>
        <row r="701">
          <cell r="C701" t="str">
            <v>Iesniegti precizējumi</v>
          </cell>
          <cell r="D701" t="str">
            <v>4.1.1.0/17/A/016</v>
          </cell>
        </row>
        <row r="702">
          <cell r="C702" t="str">
            <v>Iesniegti precizējumi</v>
          </cell>
          <cell r="D702" t="str">
            <v>4.1.1.0/17/A/019</v>
          </cell>
        </row>
        <row r="703">
          <cell r="C703" t="str">
            <v>Iesniegti precizējumi</v>
          </cell>
          <cell r="D703" t="str">
            <v>4.1.1.0/17/A/020</v>
          </cell>
        </row>
        <row r="704">
          <cell r="C704" t="str">
            <v>Iesniegti precizējumi</v>
          </cell>
          <cell r="D704" t="str">
            <v>4.1.1.0/17/A/021</v>
          </cell>
        </row>
        <row r="705">
          <cell r="C705" t="str">
            <v>Noraidīts</v>
          </cell>
          <cell r="D705" t="str">
            <v>4.2.1.2/16/I/005</v>
          </cell>
        </row>
        <row r="706">
          <cell r="C706" t="str">
            <v>Noraidīts</v>
          </cell>
          <cell r="D706" t="str">
            <v>4.2.1.2/16/I/006</v>
          </cell>
        </row>
        <row r="707">
          <cell r="C707" t="str">
            <v>Iesniegts</v>
          </cell>
          <cell r="D707" t="str">
            <v>4.2.1.2/17/I/027</v>
          </cell>
        </row>
        <row r="708">
          <cell r="C708" t="str">
            <v>Iesniegts</v>
          </cell>
          <cell r="D708" t="str">
            <v>4.2.1.2/17/I/028</v>
          </cell>
        </row>
        <row r="709">
          <cell r="C709" t="str">
            <v>Iesniegts</v>
          </cell>
          <cell r="D709" t="str">
            <v>4.2.1.2/17/I/029</v>
          </cell>
        </row>
        <row r="710">
          <cell r="C710" t="str">
            <v>Iesniegts</v>
          </cell>
          <cell r="D710" t="str">
            <v>4.2.1.2/17/I/030</v>
          </cell>
        </row>
        <row r="711">
          <cell r="C711" t="str">
            <v>Iesniegts</v>
          </cell>
          <cell r="D711" t="str">
            <v>4.2.1.2/17/I/031</v>
          </cell>
        </row>
        <row r="712">
          <cell r="C712" t="str">
            <v>Atsaukts</v>
          </cell>
          <cell r="D712" t="str">
            <v>4.2.1.2/16/I/007</v>
          </cell>
        </row>
        <row r="713">
          <cell r="C713" t="str">
            <v>Atsaukts</v>
          </cell>
          <cell r="D713" t="str">
            <v>4.2.1.2/17/I/006</v>
          </cell>
        </row>
        <row r="714">
          <cell r="C714" t="str">
            <v>Atsaukts</v>
          </cell>
          <cell r="D714" t="str">
            <v>4.2.1.2/17/I/011</v>
          </cell>
        </row>
        <row r="715">
          <cell r="C715" t="str">
            <v>Atsaukts</v>
          </cell>
          <cell r="D715" t="str">
            <v>4.2.1.2/17/I/013</v>
          </cell>
        </row>
        <row r="716">
          <cell r="C716" t="str">
            <v>Līgums</v>
          </cell>
          <cell r="D716" t="str">
            <v>4.2.1.2/16/I/001</v>
          </cell>
        </row>
        <row r="717">
          <cell r="C717" t="str">
            <v>Līgums</v>
          </cell>
          <cell r="D717" t="str">
            <v>4.2.1.2/16/I/003</v>
          </cell>
        </row>
        <row r="718">
          <cell r="C718" t="str">
            <v>Līgums</v>
          </cell>
          <cell r="D718" t="str">
            <v>4.2.1.2/17/I/001</v>
          </cell>
        </row>
        <row r="719">
          <cell r="C719" t="str">
            <v>Līgums</v>
          </cell>
          <cell r="D719" t="str">
            <v>4.2.1.2/17/I/004</v>
          </cell>
        </row>
        <row r="720">
          <cell r="C720" t="str">
            <v>Līgums</v>
          </cell>
          <cell r="D720" t="str">
            <v>4.2.1.2/17/I/014</v>
          </cell>
        </row>
        <row r="721">
          <cell r="C721" t="str">
            <v>Pabeigts</v>
          </cell>
          <cell r="D721" t="str">
            <v>4.2.1.2/16/I/002</v>
          </cell>
        </row>
        <row r="722">
          <cell r="C722" t="str">
            <v>Apstiprināts ar nosacījumu</v>
          </cell>
          <cell r="D722" t="str">
            <v>4.2.1.2/17/I/018</v>
          </cell>
        </row>
        <row r="723">
          <cell r="C723" t="str">
            <v>Apstiprināts ar nosacījumu</v>
          </cell>
          <cell r="D723" t="str">
            <v>4.2.1.2/17/I/022</v>
          </cell>
        </row>
        <row r="724">
          <cell r="C724" t="str">
            <v>Apstiprināts ar nosacījumu</v>
          </cell>
          <cell r="D724" t="str">
            <v>4.2.1.2/17/I/023</v>
          </cell>
        </row>
        <row r="725">
          <cell r="C725" t="str">
            <v>Apstiprināts ar nosacījumu</v>
          </cell>
          <cell r="D725" t="str">
            <v>4.2.1.2/17/I/024</v>
          </cell>
        </row>
        <row r="726">
          <cell r="C726" t="str">
            <v>Apstiprināts ar nosacījumu</v>
          </cell>
          <cell r="D726" t="str">
            <v>4.2.1.2/17/I/025</v>
          </cell>
        </row>
        <row r="727">
          <cell r="C727" t="str">
            <v>Apstiprināts ar nosacījumu</v>
          </cell>
          <cell r="D727" t="str">
            <v>4.2.1.2/17/I/026</v>
          </cell>
        </row>
        <row r="728">
          <cell r="C728" t="str">
            <v>Apstiprināts ar nosacījumu 2</v>
          </cell>
          <cell r="D728" t="str">
            <v>4.2.1.2/17/I/012</v>
          </cell>
        </row>
        <row r="729">
          <cell r="C729" t="str">
            <v>Iesniegti precizējumi</v>
          </cell>
          <cell r="D729" t="str">
            <v>4.2.1.2/17/I/002</v>
          </cell>
        </row>
        <row r="730">
          <cell r="C730" t="str">
            <v>Iesniegti precizējumi</v>
          </cell>
          <cell r="D730" t="str">
            <v>4.2.1.2/17/I/003</v>
          </cell>
        </row>
        <row r="731">
          <cell r="C731" t="str">
            <v>Iesniegti precizējumi</v>
          </cell>
          <cell r="D731" t="str">
            <v>4.2.1.2/17/I/005</v>
          </cell>
        </row>
        <row r="732">
          <cell r="C732" t="str">
            <v>Iesniegti precizējumi</v>
          </cell>
          <cell r="D732" t="str">
            <v>4.2.1.2/17/I/008</v>
          </cell>
        </row>
        <row r="733">
          <cell r="C733" t="str">
            <v>Iesniegti precizējumi</v>
          </cell>
          <cell r="D733" t="str">
            <v>4.2.1.2/17/I/009</v>
          </cell>
        </row>
        <row r="734">
          <cell r="C734" t="str">
            <v>Iesniegti precizējumi</v>
          </cell>
          <cell r="D734" t="str">
            <v>4.2.1.2/17/I/015</v>
          </cell>
        </row>
        <row r="735">
          <cell r="C735" t="str">
            <v>Iesniegti precizējumi</v>
          </cell>
          <cell r="D735" t="str">
            <v>4.2.1.2/17/I/016</v>
          </cell>
        </row>
        <row r="736">
          <cell r="C736" t="str">
            <v>Iesniegti precizējumi</v>
          </cell>
          <cell r="D736" t="str">
            <v>4.2.1.2/17/I/017</v>
          </cell>
        </row>
        <row r="737">
          <cell r="C737" t="str">
            <v>Iesniegti precizējumi</v>
          </cell>
          <cell r="D737" t="str">
            <v>4.2.1.2/17/I/019</v>
          </cell>
        </row>
        <row r="738">
          <cell r="C738" t="str">
            <v>Iesniegti precizējumi</v>
          </cell>
          <cell r="D738" t="str">
            <v>4.2.1.2/17/I/020</v>
          </cell>
        </row>
        <row r="739">
          <cell r="C739" t="str">
            <v>Iesniegti precizējumi</v>
          </cell>
          <cell r="D739" t="str">
            <v>4.2.1.2/17/I/021</v>
          </cell>
        </row>
        <row r="740">
          <cell r="C740" t="str">
            <v>Iesniegti precizējumi 2</v>
          </cell>
          <cell r="D740" t="str">
            <v>4.2.1.2/16/I/004</v>
          </cell>
        </row>
        <row r="741">
          <cell r="C741" t="str">
            <v>Iesniegti precizējumi 2</v>
          </cell>
          <cell r="D741" t="str">
            <v>4.2.1.2/17/I/007</v>
          </cell>
        </row>
        <row r="742">
          <cell r="C742" t="str">
            <v>Iesniegti precizējumi 2</v>
          </cell>
          <cell r="D742" t="str">
            <v>4.2.1.2/17/I/010</v>
          </cell>
        </row>
        <row r="743">
          <cell r="C743" t="str">
            <v>Līgums</v>
          </cell>
          <cell r="D743" t="str">
            <v>4.2.1.1/16/I/001</v>
          </cell>
        </row>
        <row r="744">
          <cell r="C744" t="str">
            <v>Līgums</v>
          </cell>
          <cell r="D744" t="str">
            <v>4.2.1.1/16/FI/001</v>
          </cell>
        </row>
        <row r="745">
          <cell r="C745" t="str">
            <v>Iesniegts</v>
          </cell>
          <cell r="D745" t="str">
            <v>4.2.2.0/17/I/057</v>
          </cell>
        </row>
        <row r="746">
          <cell r="C746" t="str">
            <v>Iesniegts</v>
          </cell>
          <cell r="D746" t="str">
            <v>4.2.2.0/17/I/058</v>
          </cell>
        </row>
        <row r="747">
          <cell r="C747" t="str">
            <v>Iesniegts</v>
          </cell>
          <cell r="D747" t="str">
            <v>4.2.2.0/17/I/059</v>
          </cell>
        </row>
        <row r="748">
          <cell r="C748" t="str">
            <v>Iesniegts</v>
          </cell>
          <cell r="D748" t="str">
            <v>4.2.2.0/17/I/060</v>
          </cell>
        </row>
        <row r="749">
          <cell r="C749" t="str">
            <v>Iesniegts</v>
          </cell>
          <cell r="D749" t="str">
            <v>4.2.2.0/17/I/061</v>
          </cell>
        </row>
        <row r="750">
          <cell r="C750" t="str">
            <v>Iesniegts</v>
          </cell>
          <cell r="D750" t="str">
            <v>4.2.2.0/17/I/062</v>
          </cell>
        </row>
        <row r="751">
          <cell r="C751" t="str">
            <v>Iesniegts</v>
          </cell>
          <cell r="D751" t="str">
            <v>4.2.2.0/17/I/063</v>
          </cell>
        </row>
        <row r="752">
          <cell r="C752" t="str">
            <v>Iesniegts</v>
          </cell>
          <cell r="D752" t="str">
            <v>4.2.2.0/17/I/105</v>
          </cell>
        </row>
        <row r="753">
          <cell r="C753" t="str">
            <v>Iesniegts</v>
          </cell>
          <cell r="D753" t="str">
            <v>4.2.2.0/17/I/107</v>
          </cell>
        </row>
        <row r="754">
          <cell r="C754" t="str">
            <v>Iesniegts</v>
          </cell>
          <cell r="D754" t="str">
            <v>4.2.2.0/17/I/108</v>
          </cell>
        </row>
        <row r="755">
          <cell r="C755" t="str">
            <v>Atsaukts</v>
          </cell>
          <cell r="D755" t="str">
            <v>4.2.2.0/17/I/007</v>
          </cell>
        </row>
        <row r="756">
          <cell r="C756" t="str">
            <v>Atsaukts</v>
          </cell>
          <cell r="D756" t="str">
            <v>4.2.2.0/17/I/065</v>
          </cell>
        </row>
        <row r="757">
          <cell r="C757" t="str">
            <v>Apstiprināts</v>
          </cell>
          <cell r="D757" t="str">
            <v>4.2.2.0/17/I/013</v>
          </cell>
        </row>
        <row r="758">
          <cell r="C758" t="str">
            <v>Līgums</v>
          </cell>
          <cell r="D758" t="str">
            <v>4.2.2.0/16/I/001</v>
          </cell>
        </row>
        <row r="759">
          <cell r="C759" t="str">
            <v>Līgums</v>
          </cell>
          <cell r="D759" t="str">
            <v>4.2.2.0/16/I/003</v>
          </cell>
        </row>
        <row r="760">
          <cell r="C760" t="str">
            <v>Līgums</v>
          </cell>
          <cell r="D760" t="str">
            <v>4.2.2.0/17/I/001</v>
          </cell>
        </row>
        <row r="761">
          <cell r="C761" t="str">
            <v>Līgums</v>
          </cell>
          <cell r="D761" t="str">
            <v>4.2.2.0/17/I/002</v>
          </cell>
        </row>
        <row r="762">
          <cell r="C762" t="str">
            <v>Līgums</v>
          </cell>
          <cell r="D762" t="str">
            <v>4.2.2.0/17/I/003</v>
          </cell>
        </row>
        <row r="763">
          <cell r="C763" t="str">
            <v>Līgums</v>
          </cell>
          <cell r="D763" t="str">
            <v>4.2.2.0/17/I/010</v>
          </cell>
        </row>
        <row r="764">
          <cell r="C764" t="str">
            <v>Līgums</v>
          </cell>
          <cell r="D764" t="str">
            <v>4.2.2.0/17/I/017</v>
          </cell>
        </row>
        <row r="765">
          <cell r="C765" t="str">
            <v>Līgums</v>
          </cell>
          <cell r="D765" t="str">
            <v>4.2.2.0/17/I/018</v>
          </cell>
        </row>
        <row r="766">
          <cell r="C766" t="str">
            <v>Līgums</v>
          </cell>
          <cell r="D766" t="str">
            <v>4.2.2.0/17/I/019</v>
          </cell>
        </row>
        <row r="767">
          <cell r="C767" t="str">
            <v>Līgums</v>
          </cell>
          <cell r="D767" t="str">
            <v>4.2.2.0/17/I/020</v>
          </cell>
        </row>
        <row r="768">
          <cell r="C768" t="str">
            <v>Līgums</v>
          </cell>
          <cell r="D768" t="str">
            <v>4.2.2.0/17/I/021</v>
          </cell>
        </row>
        <row r="769">
          <cell r="C769" t="str">
            <v>Līgums</v>
          </cell>
          <cell r="D769" t="str">
            <v>4.2.2.0/17/I/022</v>
          </cell>
        </row>
        <row r="770">
          <cell r="C770" t="str">
            <v>Līgums</v>
          </cell>
          <cell r="D770" t="str">
            <v>4.2.2.0/17/I/023</v>
          </cell>
        </row>
        <row r="771">
          <cell r="C771" t="str">
            <v>Līgums</v>
          </cell>
          <cell r="D771" t="str">
            <v>4.2.2.0/17/I/024</v>
          </cell>
        </row>
        <row r="772">
          <cell r="C772" t="str">
            <v>Līgums</v>
          </cell>
          <cell r="D772" t="str">
            <v>4.2.2.0/17/I/025</v>
          </cell>
        </row>
        <row r="773">
          <cell r="C773" t="str">
            <v>Līgums</v>
          </cell>
          <cell r="D773" t="str">
            <v>4.2.2.0/17/I/026</v>
          </cell>
        </row>
        <row r="774">
          <cell r="C774" t="str">
            <v>Līgums</v>
          </cell>
          <cell r="D774" t="str">
            <v>4.2.2.0/17/I/027</v>
          </cell>
        </row>
        <row r="775">
          <cell r="C775" t="str">
            <v>Līgums</v>
          </cell>
          <cell r="D775" t="str">
            <v>4.2.2.0/17/I/028</v>
          </cell>
        </row>
        <row r="776">
          <cell r="C776" t="str">
            <v>Līgums</v>
          </cell>
          <cell r="D776" t="str">
            <v>4.2.2.0/17/I/029</v>
          </cell>
        </row>
        <row r="777">
          <cell r="C777" t="str">
            <v>Līgums</v>
          </cell>
          <cell r="D777" t="str">
            <v>4.2.2.0/17/I/030</v>
          </cell>
        </row>
        <row r="778">
          <cell r="C778" t="str">
            <v>Līgums</v>
          </cell>
          <cell r="D778" t="str">
            <v>4.2.2.0/17/I/031</v>
          </cell>
        </row>
        <row r="779">
          <cell r="C779" t="str">
            <v>Līgums</v>
          </cell>
          <cell r="D779" t="str">
            <v>4.2.2.0/17/I/032</v>
          </cell>
        </row>
        <row r="780">
          <cell r="C780" t="str">
            <v>Līgums</v>
          </cell>
          <cell r="D780" t="str">
            <v>4.2.2.0/17/I/033</v>
          </cell>
        </row>
        <row r="781">
          <cell r="C781" t="str">
            <v>Līgums</v>
          </cell>
          <cell r="D781" t="str">
            <v>4.2.2.0/17/I/034</v>
          </cell>
        </row>
        <row r="782">
          <cell r="C782" t="str">
            <v>Līgums</v>
          </cell>
          <cell r="D782" t="str">
            <v>4.2.2.0/17/I/035</v>
          </cell>
        </row>
        <row r="783">
          <cell r="C783" t="str">
            <v>Līgums</v>
          </cell>
          <cell r="D783" t="str">
            <v>4.2.2.0/17/I/037</v>
          </cell>
        </row>
        <row r="784">
          <cell r="C784" t="str">
            <v>Līgums</v>
          </cell>
          <cell r="D784" t="str">
            <v>4.2.2.0/17/I/038</v>
          </cell>
        </row>
        <row r="785">
          <cell r="C785" t="str">
            <v>Līgums</v>
          </cell>
          <cell r="D785" t="str">
            <v>4.2.2.0/17/I/039</v>
          </cell>
        </row>
        <row r="786">
          <cell r="C786" t="str">
            <v>Līgums</v>
          </cell>
          <cell r="D786" t="str">
            <v>4.2.2.0/17/I/040</v>
          </cell>
        </row>
        <row r="787">
          <cell r="C787" t="str">
            <v>Līgums</v>
          </cell>
          <cell r="D787" t="str">
            <v>4.2.2.0/17/I/042</v>
          </cell>
        </row>
        <row r="788">
          <cell r="C788" t="str">
            <v>Līgums</v>
          </cell>
          <cell r="D788" t="str">
            <v>4.2.2.0/17/I/043</v>
          </cell>
        </row>
        <row r="789">
          <cell r="C789" t="str">
            <v>Līgums</v>
          </cell>
          <cell r="D789" t="str">
            <v>4.2.2.0/17/I/044</v>
          </cell>
        </row>
        <row r="790">
          <cell r="C790" t="str">
            <v>Līgums</v>
          </cell>
          <cell r="D790" t="str">
            <v>4.2.2.0/17/I/045</v>
          </cell>
        </row>
        <row r="791">
          <cell r="C791" t="str">
            <v>Līgums</v>
          </cell>
          <cell r="D791" t="str">
            <v>4.2.2.0/17/I/046</v>
          </cell>
        </row>
        <row r="792">
          <cell r="C792" t="str">
            <v>Līgums</v>
          </cell>
          <cell r="D792" t="str">
            <v>4.2.2.0/17/I/047</v>
          </cell>
        </row>
        <row r="793">
          <cell r="C793" t="str">
            <v>Līgums</v>
          </cell>
          <cell r="D793" t="str">
            <v>4.2.2.0/17/I/048</v>
          </cell>
        </row>
        <row r="794">
          <cell r="C794" t="str">
            <v>Līgums</v>
          </cell>
          <cell r="D794" t="str">
            <v>4.2.2.0/17/I/049</v>
          </cell>
        </row>
        <row r="795">
          <cell r="C795" t="str">
            <v>Apstiprināts ar nosacījumu</v>
          </cell>
          <cell r="D795" t="str">
            <v>4.2.2.0/17/I/054</v>
          </cell>
        </row>
        <row r="796">
          <cell r="C796" t="str">
            <v>Apstiprināts ar nosacījumu</v>
          </cell>
          <cell r="D796" t="str">
            <v>4.2.2.0/17/I/056</v>
          </cell>
        </row>
        <row r="797">
          <cell r="C797" t="str">
            <v>Iesniegti precizējumi</v>
          </cell>
          <cell r="D797" t="str">
            <v>4.2.2.0/17/I/055</v>
          </cell>
        </row>
        <row r="798">
          <cell r="C798" t="str">
            <v>Iesniegts</v>
          </cell>
          <cell r="D798" t="str">
            <v>4.2.2.0/17/I/064</v>
          </cell>
        </row>
        <row r="799">
          <cell r="C799" t="str">
            <v>Iesniegts</v>
          </cell>
          <cell r="D799" t="str">
            <v>4.2.2.0/17/I/066</v>
          </cell>
        </row>
        <row r="800">
          <cell r="C800" t="str">
            <v>Iesniegts</v>
          </cell>
          <cell r="D800" t="str">
            <v>4.2.2.0/17/I/067</v>
          </cell>
        </row>
        <row r="801">
          <cell r="C801" t="str">
            <v>Iesniegts</v>
          </cell>
          <cell r="D801" t="str">
            <v>4.2.2.0/17/I/068</v>
          </cell>
        </row>
        <row r="802">
          <cell r="C802" t="str">
            <v>Iesniegts</v>
          </cell>
          <cell r="D802" t="str">
            <v>4.2.2.0/17/I/069</v>
          </cell>
        </row>
        <row r="803">
          <cell r="C803" t="str">
            <v>Iesniegts</v>
          </cell>
          <cell r="D803" t="str">
            <v>4.2.2.0/17/I/070</v>
          </cell>
        </row>
        <row r="804">
          <cell r="C804" t="str">
            <v>Iesniegts</v>
          </cell>
          <cell r="D804" t="str">
            <v>4.2.2.0/17/I/071</v>
          </cell>
        </row>
        <row r="805">
          <cell r="C805" t="str">
            <v>Iesniegts</v>
          </cell>
          <cell r="D805" t="str">
            <v>4.2.2.0/17/I/072</v>
          </cell>
        </row>
        <row r="806">
          <cell r="C806" t="str">
            <v>Iesniegts</v>
          </cell>
          <cell r="D806" t="str">
            <v>4.2.2.0/17/I/073</v>
          </cell>
        </row>
        <row r="807">
          <cell r="C807" t="str">
            <v>Iesniegts</v>
          </cell>
          <cell r="D807" t="str">
            <v>4.2.2.0/17/I/074</v>
          </cell>
        </row>
        <row r="808">
          <cell r="C808" t="str">
            <v>Iesniegts</v>
          </cell>
          <cell r="D808" t="str">
            <v>4.2.2.0/17/I/075</v>
          </cell>
        </row>
        <row r="809">
          <cell r="C809" t="str">
            <v>Iesniegts</v>
          </cell>
          <cell r="D809" t="str">
            <v>4.2.2.0/17/I/076</v>
          </cell>
        </row>
        <row r="810">
          <cell r="C810" t="str">
            <v>Iesniegts</v>
          </cell>
          <cell r="D810" t="str">
            <v>4.2.2.0/17/I/077</v>
          </cell>
        </row>
        <row r="811">
          <cell r="C811" t="str">
            <v>Iesniegts</v>
          </cell>
          <cell r="D811" t="str">
            <v>4.2.2.0/17/I/078</v>
          </cell>
        </row>
        <row r="812">
          <cell r="C812" t="str">
            <v>Iesniegts</v>
          </cell>
          <cell r="D812" t="str">
            <v>4.2.2.0/17/I/079</v>
          </cell>
        </row>
        <row r="813">
          <cell r="C813" t="str">
            <v>Iesniegts</v>
          </cell>
          <cell r="D813" t="str">
            <v>4.2.2.0/17/I/080</v>
          </cell>
        </row>
        <row r="814">
          <cell r="C814" t="str">
            <v>Iesniegts</v>
          </cell>
          <cell r="D814" t="str">
            <v>4.2.2.0/17/I/081</v>
          </cell>
        </row>
        <row r="815">
          <cell r="C815" t="str">
            <v>Iesniegts</v>
          </cell>
          <cell r="D815" t="str">
            <v>4.2.2.0/17/I/082</v>
          </cell>
        </row>
        <row r="816">
          <cell r="C816" t="str">
            <v>Iesniegts</v>
          </cell>
          <cell r="D816" t="str">
            <v>4.2.2.0/17/I/083</v>
          </cell>
        </row>
        <row r="817">
          <cell r="C817" t="str">
            <v>Iesniegts</v>
          </cell>
          <cell r="D817" t="str">
            <v>4.2.2.0/17/I/084</v>
          </cell>
        </row>
        <row r="818">
          <cell r="C818" t="str">
            <v>Iesniegts</v>
          </cell>
          <cell r="D818" t="str">
            <v>4.2.2.0/17/I/085</v>
          </cell>
        </row>
        <row r="819">
          <cell r="C819" t="str">
            <v>Iesniegts</v>
          </cell>
          <cell r="D819" t="str">
            <v>4.2.2.0/17/I/086</v>
          </cell>
        </row>
        <row r="820">
          <cell r="C820" t="str">
            <v>Iesniegts</v>
          </cell>
          <cell r="D820" t="str">
            <v>4.2.2.0/17/I/087</v>
          </cell>
        </row>
        <row r="821">
          <cell r="C821" t="str">
            <v>Iesniegts</v>
          </cell>
          <cell r="D821" t="str">
            <v>4.2.2.0/17/I/088</v>
          </cell>
        </row>
        <row r="822">
          <cell r="C822" t="str">
            <v>Iesniegts</v>
          </cell>
          <cell r="D822" t="str">
            <v>4.2.2.0/17/I/089</v>
          </cell>
        </row>
        <row r="823">
          <cell r="C823" t="str">
            <v>Iesniegts</v>
          </cell>
          <cell r="D823" t="str">
            <v>4.2.2.0/17/I/090</v>
          </cell>
        </row>
        <row r="824">
          <cell r="C824" t="str">
            <v>Iesniegts</v>
          </cell>
          <cell r="D824" t="str">
            <v>4.2.2.0/17/I/091</v>
          </cell>
        </row>
        <row r="825">
          <cell r="C825" t="str">
            <v>Iesniegts</v>
          </cell>
          <cell r="D825" t="str">
            <v>4.2.2.0/17/I/092</v>
          </cell>
        </row>
        <row r="826">
          <cell r="C826" t="str">
            <v>Iesniegts</v>
          </cell>
          <cell r="D826" t="str">
            <v>4.2.2.0/17/I/093</v>
          </cell>
        </row>
        <row r="827">
          <cell r="C827" t="str">
            <v>Iesniegts</v>
          </cell>
          <cell r="D827" t="str">
            <v>4.2.2.0/17/I/094</v>
          </cell>
        </row>
        <row r="828">
          <cell r="C828" t="str">
            <v>Iesniegts</v>
          </cell>
          <cell r="D828" t="str">
            <v>4.2.2.0/17/I/095</v>
          </cell>
        </row>
        <row r="829">
          <cell r="C829" t="str">
            <v>Iesniegts</v>
          </cell>
          <cell r="D829" t="str">
            <v>4.2.2.0/17/I/096</v>
          </cell>
        </row>
        <row r="830">
          <cell r="C830" t="str">
            <v>Iesniegts</v>
          </cell>
          <cell r="D830" t="str">
            <v>4.2.2.0/17/I/097</v>
          </cell>
        </row>
        <row r="831">
          <cell r="C831" t="str">
            <v>Iesniegts</v>
          </cell>
          <cell r="D831" t="str">
            <v>4.2.2.0/17/I/098</v>
          </cell>
        </row>
        <row r="832">
          <cell r="C832" t="str">
            <v>Iesniegts</v>
          </cell>
          <cell r="D832" t="str">
            <v>4.2.2.0/17/I/099</v>
          </cell>
        </row>
        <row r="833">
          <cell r="C833" t="str">
            <v>Iesniegts</v>
          </cell>
          <cell r="D833" t="str">
            <v>4.2.2.0/17/I/100</v>
          </cell>
        </row>
        <row r="834">
          <cell r="C834" t="str">
            <v>Iesniegts</v>
          </cell>
          <cell r="D834" t="str">
            <v>4.2.2.0/17/I/101</v>
          </cell>
        </row>
        <row r="835">
          <cell r="C835" t="str">
            <v>Iesniegts</v>
          </cell>
          <cell r="D835" t="str">
            <v>4.2.2.0/17/I/102</v>
          </cell>
        </row>
        <row r="836">
          <cell r="C836" t="str">
            <v>Iesniegts</v>
          </cell>
          <cell r="D836" t="str">
            <v>4.2.2.0/17/I/103</v>
          </cell>
        </row>
        <row r="837">
          <cell r="C837" t="str">
            <v>Iesniegts</v>
          </cell>
          <cell r="D837" t="str">
            <v>4.2.2.0/17/I/104</v>
          </cell>
        </row>
        <row r="838">
          <cell r="C838" t="str">
            <v>Iesniegts</v>
          </cell>
          <cell r="D838" t="str">
            <v>4.2.2.0/17/I/106</v>
          </cell>
        </row>
        <row r="839">
          <cell r="C839" t="str">
            <v>Atsaukts</v>
          </cell>
          <cell r="D839" t="str">
            <v>4.2.2.0/17/I/011</v>
          </cell>
        </row>
        <row r="840">
          <cell r="C840" t="str">
            <v>Apstiprināts</v>
          </cell>
          <cell r="D840" t="str">
            <v>4.2.2.0/17/I/036</v>
          </cell>
        </row>
        <row r="841">
          <cell r="C841" t="str">
            <v>Līgums</v>
          </cell>
          <cell r="D841" t="str">
            <v>4.2.2.0/16/I/002</v>
          </cell>
        </row>
        <row r="842">
          <cell r="C842" t="str">
            <v>Līgums</v>
          </cell>
          <cell r="D842" t="str">
            <v>4.2.2.0/17/I/004</v>
          </cell>
        </row>
        <row r="843">
          <cell r="C843" t="str">
            <v>Līgums</v>
          </cell>
          <cell r="D843" t="str">
            <v>4.2.2.0/17/I/005</v>
          </cell>
        </row>
        <row r="844">
          <cell r="C844" t="str">
            <v>Līgums</v>
          </cell>
          <cell r="D844" t="str">
            <v>4.2.2.0/17/I/006</v>
          </cell>
        </row>
        <row r="845">
          <cell r="C845" t="str">
            <v>Līgums</v>
          </cell>
          <cell r="D845" t="str">
            <v>4.2.2.0/17/I/008</v>
          </cell>
        </row>
        <row r="846">
          <cell r="C846" t="str">
            <v>Līgums</v>
          </cell>
          <cell r="D846" t="str">
            <v>4.2.2.0/17/I/009</v>
          </cell>
        </row>
        <row r="847">
          <cell r="C847" t="str">
            <v>Līgums</v>
          </cell>
          <cell r="D847" t="str">
            <v>4.2.2.0/17/I/012</v>
          </cell>
        </row>
        <row r="848">
          <cell r="C848" t="str">
            <v>Līgums</v>
          </cell>
          <cell r="D848" t="str">
            <v>4.2.2.0/17/I/014</v>
          </cell>
        </row>
        <row r="849">
          <cell r="C849" t="str">
            <v>Līgums</v>
          </cell>
          <cell r="D849" t="str">
            <v>4.2.2.0/17/I/015</v>
          </cell>
        </row>
        <row r="850">
          <cell r="C850" t="str">
            <v>Apstiprināts ar nosacījumu</v>
          </cell>
          <cell r="D850" t="str">
            <v>4.2.2.0/17/I/050</v>
          </cell>
        </row>
        <row r="851">
          <cell r="C851" t="str">
            <v>Apstiprināts ar nosacījumu</v>
          </cell>
          <cell r="D851" t="str">
            <v>4.2.2.0/17/I/051</v>
          </cell>
        </row>
        <row r="852">
          <cell r="C852" t="str">
            <v>Apstiprināts ar nosacījumu</v>
          </cell>
          <cell r="D852" t="str">
            <v>4.2.2.0/17/I/052</v>
          </cell>
        </row>
        <row r="853">
          <cell r="C853" t="str">
            <v>Apstiprināts ar nosacījumu</v>
          </cell>
          <cell r="D853" t="str">
            <v>4.2.2.0/17/I/053</v>
          </cell>
        </row>
        <row r="854">
          <cell r="C854" t="str">
            <v>Apstiprināts ar nosacījumu 2</v>
          </cell>
          <cell r="D854" t="str">
            <v>4.2.2.0/17/I/016</v>
          </cell>
        </row>
        <row r="855">
          <cell r="C855" t="str">
            <v>Apstiprināts ar nosacījumu 2</v>
          </cell>
          <cell r="D855" t="str">
            <v>4.2.2.0/17/I/041</v>
          </cell>
        </row>
        <row r="856">
          <cell r="C856" t="str">
            <v>Noraidīts</v>
          </cell>
          <cell r="D856" t="str">
            <v>4.3.1.0/17/A/012</v>
          </cell>
        </row>
        <row r="857">
          <cell r="C857" t="str">
            <v>Noraidīts</v>
          </cell>
          <cell r="D857" t="str">
            <v>4.3.1.0/17/A/022</v>
          </cell>
        </row>
        <row r="858">
          <cell r="C858" t="str">
            <v>Noraidīts</v>
          </cell>
          <cell r="D858" t="str">
            <v>4.3.1.0/17/A/024</v>
          </cell>
        </row>
        <row r="859">
          <cell r="C859" t="str">
            <v>Noraidīts</v>
          </cell>
          <cell r="D859" t="str">
            <v>4.3.1.0/17/A/025</v>
          </cell>
        </row>
        <row r="860">
          <cell r="C860" t="str">
            <v>Noraidīts</v>
          </cell>
          <cell r="D860" t="str">
            <v>4.3.1.0/17/A/028</v>
          </cell>
        </row>
        <row r="861">
          <cell r="C861" t="str">
            <v>Atsaukts</v>
          </cell>
          <cell r="D861" t="str">
            <v>4.3.1.0/17/A/019</v>
          </cell>
        </row>
        <row r="862">
          <cell r="C862" t="str">
            <v>Atsaukts</v>
          </cell>
          <cell r="D862" t="str">
            <v>4.3.1.0/17/A/051</v>
          </cell>
        </row>
        <row r="863">
          <cell r="C863" t="str">
            <v>Atsaukts</v>
          </cell>
          <cell r="D863" t="str">
            <v>4.3.1.0/17/A/052</v>
          </cell>
        </row>
        <row r="864">
          <cell r="C864" t="str">
            <v>Apstiprināts</v>
          </cell>
          <cell r="D864" t="str">
            <v>4.3.1.0/17/A/057</v>
          </cell>
        </row>
        <row r="865">
          <cell r="C865" t="str">
            <v>Apstiprināts ar nosacījumu</v>
          </cell>
          <cell r="D865" t="str">
            <v>4.3.1.0/17/A/001</v>
          </cell>
        </row>
        <row r="866">
          <cell r="C866" t="str">
            <v>Apstiprināts ar nosacījumu</v>
          </cell>
          <cell r="D866" t="str">
            <v>4.3.1.0/17/A/003</v>
          </cell>
        </row>
        <row r="867">
          <cell r="C867" t="str">
            <v>Apstiprināts ar nosacījumu</v>
          </cell>
          <cell r="D867" t="str">
            <v>4.3.1.0/17/A/004</v>
          </cell>
        </row>
        <row r="868">
          <cell r="C868" t="str">
            <v>Apstiprināts ar nosacījumu</v>
          </cell>
          <cell r="D868" t="str">
            <v>4.3.1.0/17/A/005</v>
          </cell>
        </row>
        <row r="869">
          <cell r="C869" t="str">
            <v>Apstiprināts ar nosacījumu</v>
          </cell>
          <cell r="D869" t="str">
            <v>4.3.1.0/17/A/007</v>
          </cell>
        </row>
        <row r="870">
          <cell r="C870" t="str">
            <v>Apstiprināts ar nosacījumu</v>
          </cell>
          <cell r="D870" t="str">
            <v>4.3.1.0/17/A/011</v>
          </cell>
        </row>
        <row r="871">
          <cell r="C871" t="str">
            <v>Apstiprināts ar nosacījumu</v>
          </cell>
          <cell r="D871" t="str">
            <v>4.3.1.0/17/A/013</v>
          </cell>
        </row>
        <row r="872">
          <cell r="C872" t="str">
            <v>Apstiprināts ar nosacījumu</v>
          </cell>
          <cell r="D872" t="str">
            <v>4.3.1.0/17/A/015</v>
          </cell>
        </row>
        <row r="873">
          <cell r="C873" t="str">
            <v>Apstiprināts ar nosacījumu</v>
          </cell>
          <cell r="D873" t="str">
            <v>4.3.1.0/17/A/016</v>
          </cell>
        </row>
        <row r="874">
          <cell r="C874" t="str">
            <v>Apstiprināts ar nosacījumu</v>
          </cell>
          <cell r="D874" t="str">
            <v>4.3.1.0/17/A/017</v>
          </cell>
        </row>
        <row r="875">
          <cell r="C875" t="str">
            <v>Apstiprināts ar nosacījumu</v>
          </cell>
          <cell r="D875" t="str">
            <v>4.3.1.0/17/A/018</v>
          </cell>
        </row>
        <row r="876">
          <cell r="C876" t="str">
            <v>Apstiprināts ar nosacījumu</v>
          </cell>
          <cell r="D876" t="str">
            <v>4.3.1.0/17/A/020</v>
          </cell>
        </row>
        <row r="877">
          <cell r="C877" t="str">
            <v>Apstiprināts ar nosacījumu</v>
          </cell>
          <cell r="D877" t="str">
            <v>4.3.1.0/17/A/021</v>
          </cell>
        </row>
        <row r="878">
          <cell r="C878" t="str">
            <v>Apstiprināts ar nosacījumu</v>
          </cell>
          <cell r="D878" t="str">
            <v>4.3.1.0/17/A/023</v>
          </cell>
        </row>
        <row r="879">
          <cell r="C879" t="str">
            <v>Apstiprināts ar nosacījumu</v>
          </cell>
          <cell r="D879" t="str">
            <v>4.3.1.0/17/A/026</v>
          </cell>
        </row>
        <row r="880">
          <cell r="C880" t="str">
            <v>Apstiprināts ar nosacījumu</v>
          </cell>
          <cell r="D880" t="str">
            <v>4.3.1.0/17/A/027</v>
          </cell>
        </row>
        <row r="881">
          <cell r="C881" t="str">
            <v>Apstiprināts ar nosacījumu</v>
          </cell>
          <cell r="D881" t="str">
            <v>4.3.1.0/17/A/029</v>
          </cell>
        </row>
        <row r="882">
          <cell r="C882" t="str">
            <v>Apstiprināts ar nosacījumu</v>
          </cell>
          <cell r="D882" t="str">
            <v>4.3.1.0/17/A/030</v>
          </cell>
        </row>
        <row r="883">
          <cell r="C883" t="str">
            <v>Apstiprināts ar nosacījumu</v>
          </cell>
          <cell r="D883" t="str">
            <v>4.3.1.0/17/A/031</v>
          </cell>
        </row>
        <row r="884">
          <cell r="C884" t="str">
            <v>Apstiprināts ar nosacījumu</v>
          </cell>
          <cell r="D884" t="str">
            <v>4.3.1.0/17/A/032</v>
          </cell>
        </row>
        <row r="885">
          <cell r="C885" t="str">
            <v>Apstiprināts ar nosacījumu</v>
          </cell>
          <cell r="D885" t="str">
            <v>4.3.1.0/17/A/033</v>
          </cell>
        </row>
        <row r="886">
          <cell r="C886" t="str">
            <v>Apstiprināts ar nosacījumu</v>
          </cell>
          <cell r="D886" t="str">
            <v>4.3.1.0/17/A/034</v>
          </cell>
        </row>
        <row r="887">
          <cell r="C887" t="str">
            <v>Apstiprināts ar nosacījumu</v>
          </cell>
          <cell r="D887" t="str">
            <v>4.3.1.0/17/A/035</v>
          </cell>
        </row>
        <row r="888">
          <cell r="C888" t="str">
            <v>Apstiprināts ar nosacījumu</v>
          </cell>
          <cell r="D888" t="str">
            <v>4.3.1.0/17/A/036</v>
          </cell>
        </row>
        <row r="889">
          <cell r="C889" t="str">
            <v>Apstiprināts ar nosacījumu</v>
          </cell>
          <cell r="D889" t="str">
            <v>4.3.1.0/17/A/037</v>
          </cell>
        </row>
        <row r="890">
          <cell r="C890" t="str">
            <v>Apstiprināts ar nosacījumu</v>
          </cell>
          <cell r="D890" t="str">
            <v>4.3.1.0/17/A/038</v>
          </cell>
        </row>
        <row r="891">
          <cell r="C891" t="str">
            <v>Apstiprināts ar nosacījumu</v>
          </cell>
          <cell r="D891" t="str">
            <v>4.3.1.0/17/A/039</v>
          </cell>
        </row>
        <row r="892">
          <cell r="C892" t="str">
            <v>Apstiprināts ar nosacījumu</v>
          </cell>
          <cell r="D892" t="str">
            <v>4.3.1.0/17/A/040</v>
          </cell>
        </row>
        <row r="893">
          <cell r="C893" t="str">
            <v>Apstiprināts ar nosacījumu</v>
          </cell>
          <cell r="D893" t="str">
            <v>4.3.1.0/17/A/041</v>
          </cell>
        </row>
        <row r="894">
          <cell r="C894" t="str">
            <v>Apstiprināts ar nosacījumu</v>
          </cell>
          <cell r="D894" t="str">
            <v>4.3.1.0/17/A/042</v>
          </cell>
        </row>
        <row r="895">
          <cell r="C895" t="str">
            <v>Apstiprināts ar nosacījumu</v>
          </cell>
          <cell r="D895" t="str">
            <v>4.3.1.0/17/A/043</v>
          </cell>
        </row>
        <row r="896">
          <cell r="C896" t="str">
            <v>Apstiprināts ar nosacījumu</v>
          </cell>
          <cell r="D896" t="str">
            <v>4.3.1.0/17/A/044</v>
          </cell>
        </row>
        <row r="897">
          <cell r="C897" t="str">
            <v>Apstiprināts ar nosacījumu</v>
          </cell>
          <cell r="D897" t="str">
            <v>4.3.1.0/17/A/045</v>
          </cell>
        </row>
        <row r="898">
          <cell r="C898" t="str">
            <v>Apstiprināts ar nosacījumu</v>
          </cell>
          <cell r="D898" t="str">
            <v>4.3.1.0/17/A/046</v>
          </cell>
        </row>
        <row r="899">
          <cell r="C899" t="str">
            <v>Apstiprināts ar nosacījumu</v>
          </cell>
          <cell r="D899" t="str">
            <v>4.3.1.0/17/A/047</v>
          </cell>
        </row>
        <row r="900">
          <cell r="C900" t="str">
            <v>Apstiprināts ar nosacījumu</v>
          </cell>
          <cell r="D900" t="str">
            <v>4.3.1.0/17/A/048</v>
          </cell>
        </row>
        <row r="901">
          <cell r="C901" t="str">
            <v>Apstiprināts ar nosacījumu</v>
          </cell>
          <cell r="D901" t="str">
            <v>4.3.1.0/17/A/049</v>
          </cell>
        </row>
        <row r="902">
          <cell r="C902" t="str">
            <v>Apstiprināts ar nosacījumu</v>
          </cell>
          <cell r="D902" t="str">
            <v>4.3.1.0/17/A/050</v>
          </cell>
        </row>
        <row r="903">
          <cell r="C903" t="str">
            <v>Apstiprināts ar nosacījumu</v>
          </cell>
          <cell r="D903" t="str">
            <v>4.3.1.0/17/A/053</v>
          </cell>
        </row>
        <row r="904">
          <cell r="C904" t="str">
            <v>Apstiprināts ar nosacījumu</v>
          </cell>
          <cell r="D904" t="str">
            <v>4.3.1.0/17/A/054</v>
          </cell>
        </row>
        <row r="905">
          <cell r="C905" t="str">
            <v>Apstiprināts ar nosacījumu</v>
          </cell>
          <cell r="D905" t="str">
            <v>4.3.1.0/17/A/055</v>
          </cell>
        </row>
        <row r="906">
          <cell r="C906" t="str">
            <v>Apstiprināts ar nosacījumu</v>
          </cell>
          <cell r="D906" t="str">
            <v>4.3.1.0/17/A/056</v>
          </cell>
        </row>
        <row r="907">
          <cell r="C907" t="str">
            <v>Apstiprināts ar nosacījumu</v>
          </cell>
          <cell r="D907" t="str">
            <v>4.3.1.0/17/A/058</v>
          </cell>
        </row>
        <row r="908">
          <cell r="C908" t="str">
            <v>Apstiprināts ar nosacījumu</v>
          </cell>
          <cell r="D908" t="str">
            <v>4.3.1.0/17/A/059</v>
          </cell>
        </row>
        <row r="909">
          <cell r="C909" t="str">
            <v>Apstiprināts ar nosacījumu</v>
          </cell>
          <cell r="D909" t="str">
            <v>4.3.1.0/17/A/060</v>
          </cell>
        </row>
        <row r="910">
          <cell r="C910" t="str">
            <v>Apstiprināts ar nosacījumu</v>
          </cell>
          <cell r="D910" t="str">
            <v>4.3.1.0/17/A/061</v>
          </cell>
        </row>
        <row r="911">
          <cell r="C911" t="str">
            <v>Apstiprināts ar nosacījumu</v>
          </cell>
          <cell r="D911" t="str">
            <v>4.3.1.0/17/A/062</v>
          </cell>
        </row>
        <row r="912">
          <cell r="C912" t="str">
            <v>Apstiprināts ar nosacījumu</v>
          </cell>
          <cell r="D912" t="str">
            <v>4.3.1.0/17/A/063</v>
          </cell>
        </row>
        <row r="913">
          <cell r="C913" t="str">
            <v>Apstiprināts ar nosacījumu</v>
          </cell>
          <cell r="D913" t="str">
            <v>4.3.1.0/17/A/064</v>
          </cell>
        </row>
        <row r="914">
          <cell r="C914" t="str">
            <v>Apstiprināts ar nosacījumu</v>
          </cell>
          <cell r="D914" t="str">
            <v>4.3.1.0/17/A/065</v>
          </cell>
        </row>
        <row r="915">
          <cell r="C915" t="str">
            <v>Apstiprināts ar nosacījumu</v>
          </cell>
          <cell r="D915" t="str">
            <v>4.3.1.0/17/A/066</v>
          </cell>
        </row>
        <row r="916">
          <cell r="C916" t="str">
            <v>Apstiprināts ar nosacījumu</v>
          </cell>
          <cell r="D916" t="str">
            <v>4.3.1.0/17/A/067</v>
          </cell>
        </row>
        <row r="917">
          <cell r="C917" t="str">
            <v>Apstiprināts ar nosacījumu</v>
          </cell>
          <cell r="D917" t="str">
            <v>4.3.1.0/17/A/068</v>
          </cell>
        </row>
        <row r="918">
          <cell r="C918" t="str">
            <v>Apstiprināts ar nosacījumu</v>
          </cell>
          <cell r="D918" t="str">
            <v>4.3.1.0/17/A/069</v>
          </cell>
        </row>
        <row r="919">
          <cell r="C919" t="str">
            <v>Apstiprināts ar nosacījumu</v>
          </cell>
          <cell r="D919" t="str">
            <v>4.3.1.0/17/A/070</v>
          </cell>
        </row>
        <row r="920">
          <cell r="C920" t="str">
            <v>Apstiprināts ar nosacījumu</v>
          </cell>
          <cell r="D920" t="str">
            <v>4.3.1.0/17/A/071</v>
          </cell>
        </row>
        <row r="921">
          <cell r="C921" t="str">
            <v>Apstiprināts ar nosacījumu</v>
          </cell>
          <cell r="D921" t="str">
            <v>4.3.1.0/17/A/072</v>
          </cell>
        </row>
        <row r="922">
          <cell r="C922" t="str">
            <v>Apstiprināts ar nosacījumu</v>
          </cell>
          <cell r="D922" t="str">
            <v>4.3.1.0/17/A/073</v>
          </cell>
        </row>
        <row r="923">
          <cell r="C923" t="str">
            <v>Apstiprināts ar nosacījumu</v>
          </cell>
          <cell r="D923" t="str">
            <v>4.3.1.0/17/A/074</v>
          </cell>
        </row>
        <row r="924">
          <cell r="C924" t="str">
            <v>Apstiprināts ar nosacījumu</v>
          </cell>
          <cell r="D924" t="str">
            <v>4.3.1.0/17/A/075</v>
          </cell>
        </row>
        <row r="925">
          <cell r="C925" t="str">
            <v>Apstiprināts ar nosacījumu</v>
          </cell>
          <cell r="D925" t="str">
            <v>4.3.1.0/17/A/076</v>
          </cell>
        </row>
        <row r="926">
          <cell r="C926" t="str">
            <v>Apstiprināts ar nosacījumu</v>
          </cell>
          <cell r="D926" t="str">
            <v>4.3.1.0/17/A/077</v>
          </cell>
        </row>
        <row r="927">
          <cell r="C927" t="str">
            <v>Apstiprināts ar nosacījumu</v>
          </cell>
          <cell r="D927" t="str">
            <v>4.3.1.0/17/A/078</v>
          </cell>
        </row>
        <row r="928">
          <cell r="C928" t="str">
            <v>Apstiprināts ar nosacījumu</v>
          </cell>
          <cell r="D928" t="str">
            <v>4.3.1.0/17/A/079</v>
          </cell>
        </row>
        <row r="929">
          <cell r="C929" t="str">
            <v>Apstiprināts ar nosacījumu</v>
          </cell>
          <cell r="D929" t="str">
            <v>4.3.1.0/17/A/080</v>
          </cell>
        </row>
        <row r="930">
          <cell r="C930" t="str">
            <v>Apstiprināts ar nosacījumu</v>
          </cell>
          <cell r="D930" t="str">
            <v>4.3.1.0/17/A/081</v>
          </cell>
        </row>
        <row r="931">
          <cell r="C931" t="str">
            <v>Apstiprināts ar nosacījumu</v>
          </cell>
          <cell r="D931" t="str">
            <v>4.3.1.0/17/A/082</v>
          </cell>
        </row>
        <row r="932">
          <cell r="C932" t="str">
            <v>Apstiprināts ar nosacījumu</v>
          </cell>
          <cell r="D932" t="str">
            <v>4.3.1.0/17/A/083</v>
          </cell>
        </row>
        <row r="933">
          <cell r="C933" t="str">
            <v>Apstiprināts ar nosacījumu</v>
          </cell>
          <cell r="D933" t="str">
            <v>4.3.1.0/17/A/084</v>
          </cell>
        </row>
        <row r="934">
          <cell r="C934" t="str">
            <v>Apstiprināts ar nosacījumu</v>
          </cell>
          <cell r="D934" t="str">
            <v>4.3.1.0/17/A/085</v>
          </cell>
        </row>
        <row r="935">
          <cell r="C935" t="str">
            <v>Iesniegti precizējumi</v>
          </cell>
          <cell r="D935" t="str">
            <v>4.3.1.0/17/A/002</v>
          </cell>
        </row>
        <row r="936">
          <cell r="C936" t="str">
            <v>Iesniegti precizējumi</v>
          </cell>
          <cell r="D936" t="str">
            <v>4.3.1.0/17/A/006</v>
          </cell>
        </row>
        <row r="937">
          <cell r="C937" t="str">
            <v>Iesniegti precizējumi</v>
          </cell>
          <cell r="D937" t="str">
            <v>4.3.1.0/17/A/008</v>
          </cell>
        </row>
        <row r="938">
          <cell r="C938" t="str">
            <v>Iesniegti precizējumi</v>
          </cell>
          <cell r="D938" t="str">
            <v>4.3.1.0/17/A/009</v>
          </cell>
        </row>
        <row r="939">
          <cell r="C939" t="str">
            <v>Iesniegti precizējumi</v>
          </cell>
          <cell r="D939" t="str">
            <v>4.3.1.0/17/A/010</v>
          </cell>
        </row>
        <row r="940">
          <cell r="C940" t="str">
            <v>Iesniegti precizējumi</v>
          </cell>
          <cell r="D940" t="str">
            <v>4.3.1.0/17/A/014</v>
          </cell>
        </row>
        <row r="941">
          <cell r="C941" t="str">
            <v>Līgums</v>
          </cell>
          <cell r="D941" t="str">
            <v>4.4.1.0/16/I/001</v>
          </cell>
        </row>
        <row r="942">
          <cell r="C942" t="str">
            <v>Līgums</v>
          </cell>
          <cell r="D942" t="str">
            <v>4.5.1.1/16/I/001</v>
          </cell>
        </row>
        <row r="943">
          <cell r="C943" t="str">
            <v>Līgums</v>
          </cell>
          <cell r="D943" t="str">
            <v>4.5.1.1/16/I/002</v>
          </cell>
        </row>
        <row r="944">
          <cell r="C944" t="str">
            <v>Līgums</v>
          </cell>
          <cell r="D944" t="str">
            <v>4.5.1.1/16/I/003</v>
          </cell>
        </row>
        <row r="945">
          <cell r="C945" t="str">
            <v>Iesniegts</v>
          </cell>
          <cell r="D945" t="str">
            <v>4.5.1.2/17/I/004</v>
          </cell>
        </row>
        <row r="946">
          <cell r="C946" t="str">
            <v>Iesniegts</v>
          </cell>
          <cell r="D946" t="str">
            <v>4.5.1.2/17/I/005</v>
          </cell>
        </row>
        <row r="947">
          <cell r="C947" t="str">
            <v>Iesniegts</v>
          </cell>
          <cell r="D947" t="str">
            <v>4.5.1.2/17/I/006</v>
          </cell>
        </row>
        <row r="948">
          <cell r="C948" t="str">
            <v>Līgums</v>
          </cell>
          <cell r="D948" t="str">
            <v>4.5.1.2/17/I/002</v>
          </cell>
        </row>
        <row r="949">
          <cell r="C949" t="str">
            <v>Apstiprināts ar nosacījumu</v>
          </cell>
          <cell r="D949" t="str">
            <v>4.5.1.2/17/I/003</v>
          </cell>
        </row>
        <row r="950">
          <cell r="C950" t="str">
            <v>Apstiprināts ar nosacījumu 2</v>
          </cell>
          <cell r="D950" t="str">
            <v>4.5.1.2/17/I/001</v>
          </cell>
        </row>
        <row r="951">
          <cell r="C951" t="str">
            <v>Pabeigts</v>
          </cell>
          <cell r="D951" t="str">
            <v>5.1.1.0/15/I/001</v>
          </cell>
        </row>
        <row r="952">
          <cell r="C952" t="str">
            <v>Iesniegts</v>
          </cell>
          <cell r="D952" t="str">
            <v>5.1.1.0/17/I/006</v>
          </cell>
        </row>
        <row r="953">
          <cell r="C953" t="str">
            <v>Iesniegts</v>
          </cell>
          <cell r="D953" t="str">
            <v>5.1.1.0/17/I/007</v>
          </cell>
        </row>
        <row r="954">
          <cell r="C954" t="str">
            <v>Iesniegts</v>
          </cell>
          <cell r="D954" t="str">
            <v>5.1.1.0/17/I/008</v>
          </cell>
        </row>
        <row r="955">
          <cell r="C955" t="str">
            <v>Līgums</v>
          </cell>
          <cell r="D955" t="str">
            <v>5.1.1.0/17/I/001</v>
          </cell>
        </row>
        <row r="956">
          <cell r="C956" t="str">
            <v>Līgums</v>
          </cell>
          <cell r="D956" t="str">
            <v>5.1.1.0/17/I/002</v>
          </cell>
        </row>
        <row r="957">
          <cell r="C957" t="str">
            <v>Apstiprināts ar nosacījumu</v>
          </cell>
          <cell r="D957" t="str">
            <v>5.1.1.0/17/I/003</v>
          </cell>
        </row>
        <row r="958">
          <cell r="C958" t="str">
            <v>Apstiprināts ar nosacījumu</v>
          </cell>
          <cell r="D958" t="str">
            <v>5.1.1.0/17/I/004</v>
          </cell>
        </row>
        <row r="959">
          <cell r="C959" t="str">
            <v>Apstiprināts ar nosacījumu</v>
          </cell>
          <cell r="D959" t="str">
            <v>5.1.1.0/17/I/005</v>
          </cell>
        </row>
        <row r="960">
          <cell r="C960" t="str">
            <v>Iesniegts</v>
          </cell>
          <cell r="D960" t="str">
            <v>5.1.2.0/17/I/011</v>
          </cell>
        </row>
        <row r="961">
          <cell r="C961" t="str">
            <v>Līgums</v>
          </cell>
          <cell r="D961" t="str">
            <v>5.1.2.0/16/I/001</v>
          </cell>
        </row>
        <row r="962">
          <cell r="C962" t="str">
            <v>Līgums</v>
          </cell>
          <cell r="D962" t="str">
            <v>5.1.2.0/16/I/002</v>
          </cell>
        </row>
        <row r="963">
          <cell r="C963" t="str">
            <v>Līgums</v>
          </cell>
          <cell r="D963" t="str">
            <v>5.1.2.0/16/I/003</v>
          </cell>
        </row>
        <row r="964">
          <cell r="C964" t="str">
            <v>Līgums</v>
          </cell>
          <cell r="D964" t="str">
            <v>5.1.2.0/16/I/004</v>
          </cell>
        </row>
        <row r="965">
          <cell r="C965" t="str">
            <v>Līgums</v>
          </cell>
          <cell r="D965" t="str">
            <v>5.1.2.0/16/I/005</v>
          </cell>
        </row>
        <row r="966">
          <cell r="C966" t="str">
            <v>Līgums</v>
          </cell>
          <cell r="D966" t="str">
            <v>5.1.2.0/16/I/006</v>
          </cell>
        </row>
        <row r="967">
          <cell r="C967" t="str">
            <v>Līgums</v>
          </cell>
          <cell r="D967" t="str">
            <v>5.1.2.0/17/I/001</v>
          </cell>
        </row>
        <row r="968">
          <cell r="C968" t="str">
            <v>Līgums</v>
          </cell>
          <cell r="D968" t="str">
            <v>5.1.2.0/17/I/002</v>
          </cell>
        </row>
        <row r="969">
          <cell r="C969" t="str">
            <v>Līgums</v>
          </cell>
          <cell r="D969" t="str">
            <v>5.1.2.0/17/I/003</v>
          </cell>
        </row>
        <row r="970">
          <cell r="C970" t="str">
            <v>Līgums</v>
          </cell>
          <cell r="D970" t="str">
            <v>5.1.2.0/17/I/004</v>
          </cell>
        </row>
        <row r="971">
          <cell r="C971" t="str">
            <v>Līgums</v>
          </cell>
          <cell r="D971" t="str">
            <v>5.1.2.0/17/I/005</v>
          </cell>
        </row>
        <row r="972">
          <cell r="C972" t="str">
            <v>Apstiprināts ar nosacījumu</v>
          </cell>
          <cell r="D972" t="str">
            <v>5.1.2.0/17/I/007</v>
          </cell>
        </row>
        <row r="973">
          <cell r="C973" t="str">
            <v>Iesniegti precizējumi</v>
          </cell>
          <cell r="D973" t="str">
            <v>5.1.2.0/17/I/006</v>
          </cell>
        </row>
        <row r="974">
          <cell r="C974" t="str">
            <v>Iesniegti precizējumi</v>
          </cell>
          <cell r="D974" t="str">
            <v>5.1.2.0/17/I/008</v>
          </cell>
        </row>
        <row r="975">
          <cell r="C975" t="str">
            <v>Iesniegti precizējumi</v>
          </cell>
          <cell r="D975" t="str">
            <v>5.1.2.0/17/I/009</v>
          </cell>
        </row>
        <row r="976">
          <cell r="C976" t="str">
            <v>Iesniegti precizējumi</v>
          </cell>
          <cell r="D976" t="str">
            <v>5.1.2.0/17/I/010</v>
          </cell>
        </row>
        <row r="977">
          <cell r="C977" t="str">
            <v>Apstiprināts</v>
          </cell>
          <cell r="D977" t="str">
            <v>5.2.1.2/17/A/001</v>
          </cell>
        </row>
        <row r="978">
          <cell r="C978" t="str">
            <v>Apstiprināts</v>
          </cell>
          <cell r="D978" t="str">
            <v>5.2.1.2/17/A/002</v>
          </cell>
        </row>
        <row r="979">
          <cell r="C979" t="str">
            <v>Apstiprināts</v>
          </cell>
          <cell r="D979" t="str">
            <v>5.2.1.2/17/A/003</v>
          </cell>
        </row>
        <row r="980">
          <cell r="C980" t="str">
            <v>Apstiprināts</v>
          </cell>
          <cell r="D980" t="str">
            <v>5.2.1.2/17/A/004</v>
          </cell>
        </row>
        <row r="981">
          <cell r="C981" t="str">
            <v>Apstiprināts</v>
          </cell>
          <cell r="D981" t="str">
            <v>5.2.1.2/17/A/005</v>
          </cell>
        </row>
        <row r="982">
          <cell r="C982" t="str">
            <v>Noraidīts</v>
          </cell>
          <cell r="D982" t="str">
            <v>5.2.1.2/17/A/006</v>
          </cell>
        </row>
        <row r="983">
          <cell r="C983" t="str">
            <v>Noraidīts</v>
          </cell>
          <cell r="D983" t="str">
            <v>5.2.1.2/17/A/007</v>
          </cell>
        </row>
        <row r="984">
          <cell r="C984" t="str">
            <v>Apstiprināts ar nosacījumu</v>
          </cell>
          <cell r="D984" t="str">
            <v>5.2.1.2/17/A/008</v>
          </cell>
        </row>
        <row r="985">
          <cell r="C985" t="str">
            <v>Noraidīts</v>
          </cell>
          <cell r="D985" t="str">
            <v>5.2.1.1/17/A/001</v>
          </cell>
        </row>
        <row r="986">
          <cell r="C986" t="str">
            <v>Noraidīts</v>
          </cell>
          <cell r="D986" t="str">
            <v>5.2.1.1/17/A/003</v>
          </cell>
        </row>
        <row r="987">
          <cell r="C987" t="str">
            <v>Noraidīts</v>
          </cell>
          <cell r="D987" t="str">
            <v>5.2.1.1/17/A/005</v>
          </cell>
        </row>
        <row r="988">
          <cell r="C988" t="str">
            <v>Noraidīts</v>
          </cell>
          <cell r="D988" t="str">
            <v>5.2.1.1/17/A/008</v>
          </cell>
        </row>
        <row r="989">
          <cell r="C989" t="str">
            <v>Noraidīts</v>
          </cell>
          <cell r="D989" t="str">
            <v>5.2.1.1/17/A/009</v>
          </cell>
        </row>
        <row r="990">
          <cell r="C990" t="str">
            <v>Līgums</v>
          </cell>
          <cell r="D990" t="str">
            <v>5.2.1.1/17/A/002</v>
          </cell>
        </row>
        <row r="991">
          <cell r="C991" t="str">
            <v>Līgums</v>
          </cell>
          <cell r="D991" t="str">
            <v>5.2.1.1/17/A/004</v>
          </cell>
        </row>
        <row r="992">
          <cell r="C992" t="str">
            <v>Līgums</v>
          </cell>
          <cell r="D992" t="str">
            <v>5.2.1.1/17/A/006</v>
          </cell>
        </row>
        <row r="993">
          <cell r="C993" t="str">
            <v>Līgums</v>
          </cell>
          <cell r="D993" t="str">
            <v>5.2.1.1/17/A/007</v>
          </cell>
        </row>
        <row r="994">
          <cell r="C994" t="str">
            <v>Līgums</v>
          </cell>
          <cell r="D994" t="str">
            <v>5.3.1.0/16/I/001</v>
          </cell>
        </row>
        <row r="995">
          <cell r="C995" t="str">
            <v>Līgums</v>
          </cell>
          <cell r="D995" t="str">
            <v>5.3.1.0/16/I/002</v>
          </cell>
        </row>
        <row r="996">
          <cell r="C996" t="str">
            <v>Līgums</v>
          </cell>
          <cell r="D996" t="str">
            <v>5.3.1.0/16/I/003</v>
          </cell>
        </row>
        <row r="997">
          <cell r="C997" t="str">
            <v>Līgums</v>
          </cell>
          <cell r="D997" t="str">
            <v>5.3.1.0/16/I/004</v>
          </cell>
        </row>
        <row r="998">
          <cell r="C998" t="str">
            <v>Līgums</v>
          </cell>
          <cell r="D998" t="str">
            <v>5.3.1.0/16/I/005</v>
          </cell>
        </row>
        <row r="999">
          <cell r="C999" t="str">
            <v>Līgums</v>
          </cell>
          <cell r="D999" t="str">
            <v>5.3.1.0/16/I/006</v>
          </cell>
        </row>
        <row r="1000">
          <cell r="C1000" t="str">
            <v>Līgums</v>
          </cell>
          <cell r="D1000" t="str">
            <v>5.3.1.0/16/I/007</v>
          </cell>
        </row>
        <row r="1001">
          <cell r="C1001" t="str">
            <v>Līgums</v>
          </cell>
          <cell r="D1001" t="str">
            <v>5.3.1.0/16/I/008</v>
          </cell>
        </row>
        <row r="1002">
          <cell r="C1002" t="str">
            <v>Līgums</v>
          </cell>
          <cell r="D1002" t="str">
            <v>5.3.1.0/16/I/009</v>
          </cell>
        </row>
        <row r="1003">
          <cell r="C1003" t="str">
            <v>Līgums</v>
          </cell>
          <cell r="D1003" t="str">
            <v>5.3.1.0/16/I/010</v>
          </cell>
        </row>
        <row r="1004">
          <cell r="C1004" t="str">
            <v>Līgums</v>
          </cell>
          <cell r="D1004" t="str">
            <v>5.3.1.0/16/I/011</v>
          </cell>
        </row>
        <row r="1005">
          <cell r="C1005" t="str">
            <v>Līgums</v>
          </cell>
          <cell r="D1005" t="str">
            <v>5.3.1.0/16/I/012</v>
          </cell>
        </row>
        <row r="1006">
          <cell r="C1006" t="str">
            <v>Līgums</v>
          </cell>
          <cell r="D1006" t="str">
            <v>5.3.1.0/16/I/013</v>
          </cell>
        </row>
        <row r="1007">
          <cell r="C1007" t="str">
            <v>Līgums</v>
          </cell>
          <cell r="D1007" t="str">
            <v>5.3.1.0/16/I/014</v>
          </cell>
        </row>
        <row r="1008">
          <cell r="C1008" t="str">
            <v>Līgums</v>
          </cell>
          <cell r="D1008" t="str">
            <v>5.3.1.0/16/I/015</v>
          </cell>
        </row>
        <row r="1009">
          <cell r="C1009" t="str">
            <v>Apstiprināts</v>
          </cell>
          <cell r="D1009" t="str">
            <v>5.3.1.0/17/I/007</v>
          </cell>
        </row>
        <row r="1010">
          <cell r="C1010" t="str">
            <v>Apstiprināts</v>
          </cell>
          <cell r="D1010" t="str">
            <v>5.3.1.0/17/I/011</v>
          </cell>
        </row>
        <row r="1011">
          <cell r="C1011" t="str">
            <v>Apstiprināts</v>
          </cell>
          <cell r="D1011" t="str">
            <v>5.3.1.0/17/I/013</v>
          </cell>
        </row>
        <row r="1012">
          <cell r="C1012" t="str">
            <v>Apstiprināts</v>
          </cell>
          <cell r="D1012" t="str">
            <v>5.3.1.0/17/I/019</v>
          </cell>
        </row>
        <row r="1013">
          <cell r="C1013" t="str">
            <v>Līgums</v>
          </cell>
          <cell r="D1013" t="str">
            <v>5.3.1.0/17/I/001</v>
          </cell>
        </row>
        <row r="1014">
          <cell r="C1014" t="str">
            <v>Līgums</v>
          </cell>
          <cell r="D1014" t="str">
            <v>5.3.1.0/17/I/002</v>
          </cell>
        </row>
        <row r="1015">
          <cell r="C1015" t="str">
            <v>Līgums</v>
          </cell>
          <cell r="D1015" t="str">
            <v>5.3.1.0/17/I/003</v>
          </cell>
        </row>
        <row r="1016">
          <cell r="C1016" t="str">
            <v>Līgums</v>
          </cell>
          <cell r="D1016" t="str">
            <v>5.3.1.0/17/I/004</v>
          </cell>
        </row>
        <row r="1017">
          <cell r="C1017" t="str">
            <v>Līgums</v>
          </cell>
          <cell r="D1017" t="str">
            <v>5.3.1.0/17/I/010</v>
          </cell>
        </row>
        <row r="1018">
          <cell r="C1018" t="str">
            <v>Līgums</v>
          </cell>
          <cell r="D1018" t="str">
            <v>5.3.1.0/17/I/016</v>
          </cell>
        </row>
        <row r="1019">
          <cell r="C1019" t="str">
            <v>Līgums</v>
          </cell>
          <cell r="D1019" t="str">
            <v>5.3.1.0/17/I/017</v>
          </cell>
        </row>
        <row r="1020">
          <cell r="C1020" t="str">
            <v>Līgums</v>
          </cell>
          <cell r="D1020" t="str">
            <v>5.3.1.0/17/I/018</v>
          </cell>
        </row>
        <row r="1021">
          <cell r="C1021" t="str">
            <v>Līgums</v>
          </cell>
          <cell r="D1021" t="str">
            <v>5.3.1.0/17/I/027</v>
          </cell>
        </row>
        <row r="1022">
          <cell r="C1022" t="str">
            <v>Apstiprināts ar nosacījumu</v>
          </cell>
          <cell r="D1022" t="str">
            <v>5.3.1.0/17/I/030</v>
          </cell>
        </row>
        <row r="1023">
          <cell r="C1023" t="str">
            <v>Apstiprināts ar nosacījumu 2</v>
          </cell>
          <cell r="D1023" t="str">
            <v>5.3.1.0/17/I/005</v>
          </cell>
        </row>
        <row r="1024">
          <cell r="C1024" t="str">
            <v>Apstiprināts ar nosacījumu 2</v>
          </cell>
          <cell r="D1024" t="str">
            <v>5.3.1.0/17/I/008</v>
          </cell>
        </row>
        <row r="1025">
          <cell r="C1025" t="str">
            <v>Apstiprināts ar nosacījumu 2</v>
          </cell>
          <cell r="D1025" t="str">
            <v>5.3.1.0/17/I/020</v>
          </cell>
        </row>
        <row r="1026">
          <cell r="C1026" t="str">
            <v>Apstiprināts ar nosacījumu 2</v>
          </cell>
          <cell r="D1026" t="str">
            <v>5.3.1.0/17/I/025</v>
          </cell>
        </row>
        <row r="1027">
          <cell r="C1027" t="str">
            <v>Iesniegti precizējumi</v>
          </cell>
          <cell r="D1027" t="str">
            <v>5.3.1.0/17/I/006</v>
          </cell>
        </row>
        <row r="1028">
          <cell r="C1028" t="str">
            <v>Iesniegti precizējumi</v>
          </cell>
          <cell r="D1028" t="str">
            <v>5.3.1.0/17/I/009</v>
          </cell>
        </row>
        <row r="1029">
          <cell r="C1029" t="str">
            <v>Iesniegti precizējumi</v>
          </cell>
          <cell r="D1029" t="str">
            <v>5.3.1.0/17/I/012</v>
          </cell>
        </row>
        <row r="1030">
          <cell r="C1030" t="str">
            <v>Iesniegti precizējumi</v>
          </cell>
          <cell r="D1030" t="str">
            <v>5.3.1.0/17/I/014</v>
          </cell>
        </row>
        <row r="1031">
          <cell r="C1031" t="str">
            <v>Iesniegti precizējumi</v>
          </cell>
          <cell r="D1031" t="str">
            <v>5.3.1.0/17/I/021</v>
          </cell>
        </row>
        <row r="1032">
          <cell r="C1032" t="str">
            <v>Iesniegti precizējumi</v>
          </cell>
          <cell r="D1032" t="str">
            <v>5.3.1.0/17/I/022</v>
          </cell>
        </row>
        <row r="1033">
          <cell r="C1033" t="str">
            <v>Iesniegti precizējumi</v>
          </cell>
          <cell r="D1033" t="str">
            <v>5.3.1.0/17/I/024</v>
          </cell>
        </row>
        <row r="1034">
          <cell r="C1034" t="str">
            <v>Iesniegti precizējumi</v>
          </cell>
          <cell r="D1034" t="str">
            <v>5.3.1.0/17/I/026</v>
          </cell>
        </row>
        <row r="1035">
          <cell r="C1035" t="str">
            <v>Iesniegti precizējumi</v>
          </cell>
          <cell r="D1035" t="str">
            <v>5.3.1.0/17/I/028</v>
          </cell>
        </row>
        <row r="1036">
          <cell r="C1036" t="str">
            <v>Iesniegti precizējumi</v>
          </cell>
          <cell r="D1036" t="str">
            <v>5.3.1.0/17/I/029</v>
          </cell>
        </row>
        <row r="1037">
          <cell r="C1037" t="str">
            <v>Iesniegti precizējumi</v>
          </cell>
          <cell r="D1037" t="str">
            <v>5.3.1.0/17/I/031</v>
          </cell>
        </row>
        <row r="1038">
          <cell r="C1038" t="str">
            <v>Iesniegti precizējumi 2</v>
          </cell>
          <cell r="D1038" t="str">
            <v>5.3.1.0/17/I/015</v>
          </cell>
        </row>
        <row r="1039">
          <cell r="C1039" t="str">
            <v>Iesniegti precizējumi 2</v>
          </cell>
          <cell r="D1039" t="str">
            <v>5.3.1.0/17/I/023</v>
          </cell>
        </row>
        <row r="1040">
          <cell r="C1040" t="str">
            <v>Noraidīts</v>
          </cell>
          <cell r="D1040" t="str">
            <v>5.4.1.1/17/A/001</v>
          </cell>
        </row>
        <row r="1041">
          <cell r="C1041" t="str">
            <v>Noraidīts</v>
          </cell>
          <cell r="D1041" t="str">
            <v>5.4.1.1/17/A/002</v>
          </cell>
        </row>
        <row r="1042">
          <cell r="C1042" t="str">
            <v>Noraidīts</v>
          </cell>
          <cell r="D1042" t="str">
            <v>5.4.1.1/17/A/003</v>
          </cell>
        </row>
        <row r="1043">
          <cell r="C1043" t="str">
            <v>Noraidīts</v>
          </cell>
          <cell r="D1043" t="str">
            <v>5.4.1.1/17/A/005</v>
          </cell>
        </row>
        <row r="1044">
          <cell r="C1044" t="str">
            <v>Noraidīts</v>
          </cell>
          <cell r="D1044" t="str">
            <v>5.4.1.1/17/A/007</v>
          </cell>
        </row>
        <row r="1045">
          <cell r="C1045" t="str">
            <v>Noraidīts</v>
          </cell>
          <cell r="D1045" t="str">
            <v>5.4.1.1/17/A/008</v>
          </cell>
        </row>
        <row r="1046">
          <cell r="C1046" t="str">
            <v>Noraidīts</v>
          </cell>
          <cell r="D1046" t="str">
            <v>5.4.1.1/17/A/010</v>
          </cell>
        </row>
        <row r="1047">
          <cell r="C1047" t="str">
            <v>Noraidīts</v>
          </cell>
          <cell r="D1047" t="str">
            <v>5.4.1.1/17/A/012</v>
          </cell>
        </row>
        <row r="1048">
          <cell r="C1048" t="str">
            <v>Noraidīts</v>
          </cell>
          <cell r="D1048" t="str">
            <v>5.4.1.1/17/A/013</v>
          </cell>
        </row>
        <row r="1049">
          <cell r="C1049" t="str">
            <v>Noraidīts</v>
          </cell>
          <cell r="D1049" t="str">
            <v>5.4.1.1/17/A/016</v>
          </cell>
        </row>
        <row r="1050">
          <cell r="C1050" t="str">
            <v>Noraidīts</v>
          </cell>
          <cell r="D1050" t="str">
            <v>5.4.1.1/17/A/017</v>
          </cell>
        </row>
        <row r="1051">
          <cell r="C1051" t="str">
            <v>Noraidīts</v>
          </cell>
          <cell r="D1051" t="str">
            <v>5.4.1.1/17/A/019</v>
          </cell>
        </row>
        <row r="1052">
          <cell r="C1052" t="str">
            <v>Noraidīts</v>
          </cell>
          <cell r="D1052" t="str">
            <v>5.4.1.1/17/A/023</v>
          </cell>
        </row>
        <row r="1053">
          <cell r="C1053" t="str">
            <v>Noraidīts</v>
          </cell>
          <cell r="D1053" t="str">
            <v>5.4.1.1/17/A/025</v>
          </cell>
        </row>
        <row r="1054">
          <cell r="C1054" t="str">
            <v>Noraidīts</v>
          </cell>
          <cell r="D1054" t="str">
            <v>5.4.1.1/17/A/026</v>
          </cell>
        </row>
        <row r="1055">
          <cell r="C1055" t="str">
            <v>Noraidīts</v>
          </cell>
          <cell r="D1055" t="str">
            <v>5.4.1.1/17/A/028</v>
          </cell>
        </row>
        <row r="1056">
          <cell r="C1056" t="str">
            <v>Noraidīts</v>
          </cell>
          <cell r="D1056" t="str">
            <v>5.4.1.1/17/A/029</v>
          </cell>
        </row>
        <row r="1057">
          <cell r="C1057" t="str">
            <v>Noraidīts</v>
          </cell>
          <cell r="D1057" t="str">
            <v>5.4.1.1/17/A/031</v>
          </cell>
        </row>
        <row r="1058">
          <cell r="C1058" t="str">
            <v>Apstiprināts</v>
          </cell>
          <cell r="D1058" t="str">
            <v>5.4.1.1/17/A/020</v>
          </cell>
        </row>
        <row r="1059">
          <cell r="C1059" t="str">
            <v>Līgums</v>
          </cell>
          <cell r="D1059" t="str">
            <v>5.4.1.1/17/A/004</v>
          </cell>
        </row>
        <row r="1060">
          <cell r="C1060" t="str">
            <v>Līgums</v>
          </cell>
          <cell r="D1060" t="str">
            <v>5.4.1.1/17/A/006</v>
          </cell>
        </row>
        <row r="1061">
          <cell r="C1061" t="str">
            <v>Līgums</v>
          </cell>
          <cell r="D1061" t="str">
            <v>5.4.1.1/17/A/009</v>
          </cell>
        </row>
        <row r="1062">
          <cell r="C1062" t="str">
            <v>Līgums</v>
          </cell>
          <cell r="D1062" t="str">
            <v>5.4.1.1/17/A/011</v>
          </cell>
        </row>
        <row r="1063">
          <cell r="C1063" t="str">
            <v>Līgums</v>
          </cell>
          <cell r="D1063" t="str">
            <v>5.4.1.1/17/A/014</v>
          </cell>
        </row>
        <row r="1064">
          <cell r="C1064" t="str">
            <v>Līgums</v>
          </cell>
          <cell r="D1064" t="str">
            <v>5.4.1.1/17/A/015</v>
          </cell>
        </row>
        <row r="1065">
          <cell r="C1065" t="str">
            <v>Līgums</v>
          </cell>
          <cell r="D1065" t="str">
            <v>5.4.1.1/17/A/018</v>
          </cell>
        </row>
        <row r="1066">
          <cell r="C1066" t="str">
            <v>Līgums</v>
          </cell>
          <cell r="D1066" t="str">
            <v>5.4.1.1/17/A/021</v>
          </cell>
        </row>
        <row r="1067">
          <cell r="C1067" t="str">
            <v>Līgums</v>
          </cell>
          <cell r="D1067" t="str">
            <v>5.4.1.1/17/A/022</v>
          </cell>
        </row>
        <row r="1068">
          <cell r="C1068" t="str">
            <v>Līgums</v>
          </cell>
          <cell r="D1068" t="str">
            <v>5.4.1.1/17/A/024</v>
          </cell>
        </row>
        <row r="1069">
          <cell r="C1069" t="str">
            <v>Līgums</v>
          </cell>
          <cell r="D1069" t="str">
            <v>5.4.1.1/17/A/027</v>
          </cell>
        </row>
        <row r="1070">
          <cell r="C1070" t="str">
            <v>Līgums</v>
          </cell>
          <cell r="D1070" t="str">
            <v>5.4.1.1/17/A/030</v>
          </cell>
        </row>
        <row r="1071">
          <cell r="C1071" t="str">
            <v>Līgums</v>
          </cell>
          <cell r="D1071" t="str">
            <v>5.4.2.1/16/I/001</v>
          </cell>
        </row>
        <row r="1072">
          <cell r="C1072" t="str">
            <v>Apstiprināts</v>
          </cell>
          <cell r="D1072" t="str">
            <v>5.4.2.2/17/I/001</v>
          </cell>
        </row>
        <row r="1073">
          <cell r="C1073" t="str">
            <v>Līgums</v>
          </cell>
          <cell r="D1073" t="str">
            <v>5.4.2.2/17/I/002</v>
          </cell>
        </row>
        <row r="1074">
          <cell r="C1074" t="str">
            <v>Apstiprināts</v>
          </cell>
          <cell r="D1074" t="str">
            <v>5.5.1.0/17/I/002</v>
          </cell>
        </row>
        <row r="1075">
          <cell r="C1075" t="str">
            <v>Līgums</v>
          </cell>
          <cell r="D1075" t="str">
            <v>5.5.1.0/17/I/001</v>
          </cell>
        </row>
        <row r="1076">
          <cell r="C1076" t="str">
            <v>Apstiprināts ar nosacījumu</v>
          </cell>
          <cell r="D1076" t="str">
            <v>5.5.1.0/17/I/004</v>
          </cell>
        </row>
        <row r="1077">
          <cell r="C1077" t="str">
            <v>Apstiprināts ar nosacījumu</v>
          </cell>
          <cell r="D1077" t="str">
            <v>5.5.1.0/17/I/005</v>
          </cell>
        </row>
        <row r="1078">
          <cell r="C1078" t="str">
            <v>Apstiprināts ar nosacījumu</v>
          </cell>
          <cell r="D1078" t="str">
            <v>5.5.1.0/17/I/008</v>
          </cell>
        </row>
        <row r="1079">
          <cell r="C1079" t="str">
            <v>Iesniegti precizējumi</v>
          </cell>
          <cell r="D1079" t="str">
            <v>5.5.1.0/17/I/007</v>
          </cell>
        </row>
        <row r="1080">
          <cell r="C1080" t="str">
            <v>Iesniegts</v>
          </cell>
          <cell r="D1080" t="str">
            <v>5.5.1.0/17/I/009</v>
          </cell>
        </row>
        <row r="1081">
          <cell r="C1081" t="str">
            <v>Apstiprināts ar nosacījumu</v>
          </cell>
          <cell r="D1081" t="str">
            <v>5.5.1.0/17/I/006</v>
          </cell>
        </row>
        <row r="1082">
          <cell r="C1082" t="str">
            <v>Iesniegti precizējumi</v>
          </cell>
          <cell r="D1082" t="str">
            <v>5.5.1.0/17/I/003</v>
          </cell>
        </row>
        <row r="1083">
          <cell r="C1083" t="str">
            <v>Līgums</v>
          </cell>
          <cell r="D1083" t="str">
            <v>5.6.1.0/17/I/001</v>
          </cell>
        </row>
        <row r="1084">
          <cell r="C1084" t="str">
            <v>Līgums</v>
          </cell>
          <cell r="D1084" t="str">
            <v>5.6.1.0/17/I/002</v>
          </cell>
        </row>
        <row r="1085">
          <cell r="C1085" t="str">
            <v>Iesniegts</v>
          </cell>
          <cell r="D1085" t="str">
            <v>5.6.2.0/17/I/028</v>
          </cell>
        </row>
        <row r="1086">
          <cell r="C1086" t="str">
            <v>Iesniegts</v>
          </cell>
          <cell r="D1086" t="str">
            <v>5.6.2.0/17/I/029</v>
          </cell>
        </row>
        <row r="1087">
          <cell r="C1087" t="str">
            <v>Līgums</v>
          </cell>
          <cell r="D1087" t="str">
            <v>5.6.2.0/17/I/002</v>
          </cell>
        </row>
        <row r="1088">
          <cell r="C1088" t="str">
            <v>Līgums</v>
          </cell>
          <cell r="D1088" t="str">
            <v>5.6.2.0/17/I/005</v>
          </cell>
        </row>
        <row r="1089">
          <cell r="C1089" t="str">
            <v>Apstiprināts ar nosacījumu 2</v>
          </cell>
          <cell r="D1089" t="str">
            <v>5.6.2.0/16/I/012</v>
          </cell>
        </row>
        <row r="1090">
          <cell r="C1090" t="str">
            <v>Iesniegti precizējumi</v>
          </cell>
          <cell r="D1090" t="str">
            <v>5.6.2.0/16/I/021</v>
          </cell>
        </row>
        <row r="1091">
          <cell r="C1091" t="str">
            <v>Iesniegts</v>
          </cell>
          <cell r="D1091" t="str">
            <v>5.6.2.0/17/I/015</v>
          </cell>
        </row>
        <row r="1092">
          <cell r="C1092" t="str">
            <v>Iesniegts</v>
          </cell>
          <cell r="D1092" t="str">
            <v>5.6.2.0/17/I/016</v>
          </cell>
        </row>
        <row r="1093">
          <cell r="C1093" t="str">
            <v>Iesniegts</v>
          </cell>
          <cell r="D1093" t="str">
            <v>5.6.2.0/17/I/017</v>
          </cell>
        </row>
        <row r="1094">
          <cell r="C1094" t="str">
            <v>Iesniegts</v>
          </cell>
          <cell r="D1094" t="str">
            <v>5.6.2.0/17/I/018</v>
          </cell>
        </row>
        <row r="1095">
          <cell r="C1095" t="str">
            <v>Iesniegts</v>
          </cell>
          <cell r="D1095" t="str">
            <v>5.6.2.0/17/I/019</v>
          </cell>
        </row>
        <row r="1096">
          <cell r="C1096" t="str">
            <v>Iesniegts</v>
          </cell>
          <cell r="D1096" t="str">
            <v>5.6.2.0/17/I/023</v>
          </cell>
        </row>
        <row r="1097">
          <cell r="C1097" t="str">
            <v>Iesniegts</v>
          </cell>
          <cell r="D1097" t="str">
            <v>5.6.2.0/17/I/025</v>
          </cell>
        </row>
        <row r="1098">
          <cell r="C1098" t="str">
            <v>Iesniegts</v>
          </cell>
          <cell r="D1098" t="str">
            <v>5.6.2.0/17/I/026</v>
          </cell>
        </row>
        <row r="1099">
          <cell r="C1099" t="str">
            <v>Apstiprināts</v>
          </cell>
          <cell r="D1099" t="str">
            <v>5.6.2.0/16/I/013</v>
          </cell>
        </row>
        <row r="1100">
          <cell r="C1100" t="str">
            <v>Apstiprināts</v>
          </cell>
          <cell r="D1100" t="str">
            <v>5.6.2.0/17/I/004</v>
          </cell>
        </row>
        <row r="1101">
          <cell r="C1101" t="str">
            <v>Līgums</v>
          </cell>
          <cell r="D1101" t="str">
            <v>5.6.2.0/16/I/001</v>
          </cell>
        </row>
        <row r="1102">
          <cell r="C1102" t="str">
            <v>Līgums</v>
          </cell>
          <cell r="D1102" t="str">
            <v>5.6.2.0/16/I/004</v>
          </cell>
        </row>
        <row r="1103">
          <cell r="C1103" t="str">
            <v>Līgums</v>
          </cell>
          <cell r="D1103" t="str">
            <v>5.6.2.0/16/I/005</v>
          </cell>
        </row>
        <row r="1104">
          <cell r="C1104" t="str">
            <v>Līgums</v>
          </cell>
          <cell r="D1104" t="str">
            <v>5.6.2.0/16/I/007</v>
          </cell>
        </row>
        <row r="1105">
          <cell r="C1105" t="str">
            <v>Līgums</v>
          </cell>
          <cell r="D1105" t="str">
            <v>5.6.2.0/16/I/008</v>
          </cell>
        </row>
        <row r="1106">
          <cell r="C1106" t="str">
            <v>Līgums</v>
          </cell>
          <cell r="D1106" t="str">
            <v>5.6.2.0/16/I/009</v>
          </cell>
        </row>
        <row r="1107">
          <cell r="C1107" t="str">
            <v>Līgums</v>
          </cell>
          <cell r="D1107" t="str">
            <v>5.6.2.0/16/I/010</v>
          </cell>
        </row>
        <row r="1108">
          <cell r="C1108" t="str">
            <v>Līgums</v>
          </cell>
          <cell r="D1108" t="str">
            <v>5.6.2.0/16/I/011</v>
          </cell>
        </row>
        <row r="1109">
          <cell r="C1109" t="str">
            <v>Līgums</v>
          </cell>
          <cell r="D1109" t="str">
            <v>5.6.2.0/16/I/015</v>
          </cell>
        </row>
        <row r="1110">
          <cell r="C1110" t="str">
            <v>Līgums</v>
          </cell>
          <cell r="D1110" t="str">
            <v>5.6.2.0/16/I/016</v>
          </cell>
        </row>
        <row r="1111">
          <cell r="C1111" t="str">
            <v>Līgums</v>
          </cell>
          <cell r="D1111" t="str">
            <v>5.6.2.0/16/I/017</v>
          </cell>
        </row>
        <row r="1112">
          <cell r="C1112" t="str">
            <v>Līgums</v>
          </cell>
          <cell r="D1112" t="str">
            <v>5.6.2.0/16/I/019</v>
          </cell>
        </row>
        <row r="1113">
          <cell r="C1113" t="str">
            <v>Līgums</v>
          </cell>
          <cell r="D1113" t="str">
            <v>5.6.2.0/16/I/020</v>
          </cell>
        </row>
        <row r="1114">
          <cell r="C1114" t="str">
            <v>Līgums</v>
          </cell>
          <cell r="D1114" t="str">
            <v>5.6.2.0/16/I/022</v>
          </cell>
        </row>
        <row r="1115">
          <cell r="C1115" t="str">
            <v>Līgums</v>
          </cell>
          <cell r="D1115" t="str">
            <v>5.6.2.0/16/I/023</v>
          </cell>
        </row>
        <row r="1116">
          <cell r="C1116" t="str">
            <v>Līgums</v>
          </cell>
          <cell r="D1116" t="str">
            <v>5.6.2.0/17/I/001</v>
          </cell>
        </row>
        <row r="1117">
          <cell r="C1117" t="str">
            <v>Līgums</v>
          </cell>
          <cell r="D1117" t="str">
            <v>5.6.2.0/17/I/007</v>
          </cell>
        </row>
        <row r="1118">
          <cell r="C1118" t="str">
            <v>Apstiprināts ar nosacījumu</v>
          </cell>
          <cell r="D1118" t="str">
            <v>5.6.2.0/17/I/008</v>
          </cell>
        </row>
        <row r="1119">
          <cell r="C1119" t="str">
            <v>Apstiprināts ar nosacījumu</v>
          </cell>
          <cell r="D1119" t="str">
            <v>5.6.2.0/17/I/009</v>
          </cell>
        </row>
        <row r="1120">
          <cell r="C1120" t="str">
            <v>Apstiprināts ar nosacījumu</v>
          </cell>
          <cell r="D1120" t="str">
            <v>5.6.2.0/17/I/010</v>
          </cell>
        </row>
        <row r="1121">
          <cell r="C1121" t="str">
            <v>Apstiprināts ar nosacījumu</v>
          </cell>
          <cell r="D1121" t="str">
            <v>5.6.2.0/17/I/011</v>
          </cell>
        </row>
        <row r="1122">
          <cell r="C1122" t="str">
            <v>Apstiprināts ar nosacījumu</v>
          </cell>
          <cell r="D1122" t="str">
            <v>5.6.2.0/17/I/012</v>
          </cell>
        </row>
        <row r="1123">
          <cell r="C1123" t="str">
            <v>Apstiprināts ar nosacījumu</v>
          </cell>
          <cell r="D1123" t="str">
            <v>5.6.2.0/17/I/013</v>
          </cell>
        </row>
        <row r="1124">
          <cell r="C1124" t="str">
            <v>Apstiprināts ar nosacījumu</v>
          </cell>
          <cell r="D1124" t="str">
            <v>5.6.2.0/17/I/014</v>
          </cell>
        </row>
        <row r="1125">
          <cell r="C1125" t="str">
            <v>Apstiprināts ar nosacījumu</v>
          </cell>
          <cell r="D1125" t="str">
            <v>5.6.2.0/17/I/020</v>
          </cell>
        </row>
        <row r="1126">
          <cell r="C1126" t="str">
            <v>Apstiprināts ar nosacījumu</v>
          </cell>
          <cell r="D1126" t="str">
            <v>5.6.2.0/17/I/021</v>
          </cell>
        </row>
        <row r="1127">
          <cell r="C1127" t="str">
            <v>Apstiprināts ar nosacījumu</v>
          </cell>
          <cell r="D1127" t="str">
            <v>5.6.2.0/17/I/027</v>
          </cell>
        </row>
        <row r="1128">
          <cell r="C1128" t="str">
            <v>Apstiprināts ar nosacījumu 2</v>
          </cell>
          <cell r="D1128" t="str">
            <v>5.6.2.0/17/I/006</v>
          </cell>
        </row>
        <row r="1129">
          <cell r="C1129" t="str">
            <v>Iesniegts</v>
          </cell>
          <cell r="D1129" t="str">
            <v>5.6.2.0/17/I/022</v>
          </cell>
        </row>
        <row r="1130">
          <cell r="C1130" t="str">
            <v>Iesniegts</v>
          </cell>
          <cell r="D1130" t="str">
            <v>5.6.2.0/17/I/024</v>
          </cell>
        </row>
        <row r="1131">
          <cell r="C1131" t="str">
            <v>Apstiprināts</v>
          </cell>
          <cell r="D1131" t="str">
            <v>5.6.2.0/17/I/003</v>
          </cell>
        </row>
        <row r="1132">
          <cell r="C1132" t="str">
            <v>Līgums</v>
          </cell>
          <cell r="D1132" t="str">
            <v>5.6.2.0/16/I/002</v>
          </cell>
        </row>
        <row r="1133">
          <cell r="C1133" t="str">
            <v>Līgums</v>
          </cell>
          <cell r="D1133" t="str">
            <v>5.6.2.0/16/I/003</v>
          </cell>
        </row>
        <row r="1134">
          <cell r="C1134" t="str">
            <v>Līgums</v>
          </cell>
          <cell r="D1134" t="str">
            <v>5.6.2.0/16/I/006</v>
          </cell>
        </row>
        <row r="1135">
          <cell r="C1135" t="str">
            <v>Līgums</v>
          </cell>
          <cell r="D1135" t="str">
            <v>5.6.2.0/16/I/018</v>
          </cell>
        </row>
        <row r="1136">
          <cell r="C1136" t="str">
            <v>Iesniegti precizējumi 2</v>
          </cell>
          <cell r="D1136" t="str">
            <v>5.6.2.0/16/I/014</v>
          </cell>
        </row>
        <row r="1137">
          <cell r="C1137" t="str">
            <v>Līgums</v>
          </cell>
          <cell r="D1137" t="str">
            <v>5.6.3.0/17/I/001</v>
          </cell>
        </row>
        <row r="1138">
          <cell r="C1138" t="str">
            <v>Iesniegts</v>
          </cell>
          <cell r="D1138" t="str">
            <v>6.1.1.0/17/I/005</v>
          </cell>
        </row>
        <row r="1139">
          <cell r="C1139" t="str">
            <v>Iesniegts</v>
          </cell>
          <cell r="D1139" t="str">
            <v>6.1.1.0/17/I/006</v>
          </cell>
        </row>
        <row r="1140">
          <cell r="C1140" t="str">
            <v>Atsaukts</v>
          </cell>
          <cell r="D1140" t="str">
            <v>6.1.1.0/16/I/001</v>
          </cell>
        </row>
        <row r="1141">
          <cell r="C1141" t="str">
            <v>Apstiprināts</v>
          </cell>
          <cell r="D1141" t="str">
            <v>6.1.1.0/17/I/003</v>
          </cell>
        </row>
        <row r="1142">
          <cell r="C1142" t="str">
            <v>Līgums</v>
          </cell>
          <cell r="D1142" t="str">
            <v>6.1.1.0/17/I/001</v>
          </cell>
        </row>
        <row r="1143">
          <cell r="C1143" t="str">
            <v>Līgums</v>
          </cell>
          <cell r="D1143" t="str">
            <v>6.1.1.0/17/I/002</v>
          </cell>
        </row>
        <row r="1144">
          <cell r="C1144" t="str">
            <v>Apstiprināts ar nosacījumu</v>
          </cell>
          <cell r="D1144" t="str">
            <v>6.1.1.0/17/I/004</v>
          </cell>
        </row>
        <row r="1145">
          <cell r="C1145" t="str">
            <v>Līgums</v>
          </cell>
          <cell r="D1145" t="str">
            <v>6.1.2.0/16/I/001</v>
          </cell>
        </row>
        <row r="1146">
          <cell r="C1146" t="str">
            <v>Iesniegts</v>
          </cell>
          <cell r="D1146" t="str">
            <v>6.1.3.1/17/I/001</v>
          </cell>
        </row>
        <row r="1147">
          <cell r="C1147" t="str">
            <v>Līgums</v>
          </cell>
          <cell r="D1147" t="str">
            <v>6.1.3.1/16/I/001</v>
          </cell>
        </row>
        <row r="1148">
          <cell r="C1148" t="str">
            <v>Iesniegts</v>
          </cell>
          <cell r="D1148" t="str">
            <v>6.1.4.2/17/I/006</v>
          </cell>
        </row>
        <row r="1149">
          <cell r="C1149" t="str">
            <v>Iesniegts</v>
          </cell>
          <cell r="D1149" t="str">
            <v>6.1.4.2/17/I/007</v>
          </cell>
        </row>
        <row r="1150">
          <cell r="C1150" t="str">
            <v>Iesniegts</v>
          </cell>
          <cell r="D1150" t="str">
            <v>6.1.4.2/17/I/008</v>
          </cell>
        </row>
        <row r="1151">
          <cell r="C1151" t="str">
            <v>Apstiprināts</v>
          </cell>
          <cell r="D1151" t="str">
            <v>6.1.4.2/17/I/005</v>
          </cell>
        </row>
        <row r="1152">
          <cell r="C1152" t="str">
            <v>Līgums</v>
          </cell>
          <cell r="D1152" t="str">
            <v>6.1.4.2/17/I/001</v>
          </cell>
        </row>
        <row r="1153">
          <cell r="C1153" t="str">
            <v>Līgums</v>
          </cell>
          <cell r="D1153" t="str">
            <v>6.1.4.2/17/I/002</v>
          </cell>
        </row>
        <row r="1154">
          <cell r="C1154" t="str">
            <v>Līgums</v>
          </cell>
          <cell r="D1154" t="str">
            <v>6.1.4.2/17/I/003</v>
          </cell>
        </row>
        <row r="1155">
          <cell r="C1155" t="str">
            <v>Apstiprināts ar nosacījumu 2</v>
          </cell>
          <cell r="D1155" t="str">
            <v>6.1.4.2/17/I/004</v>
          </cell>
        </row>
        <row r="1156">
          <cell r="C1156" t="str">
            <v>Līgums</v>
          </cell>
          <cell r="D1156" t="str">
            <v>6.1.5.0/15/I/002</v>
          </cell>
        </row>
        <row r="1157">
          <cell r="C1157" t="str">
            <v>Līgums</v>
          </cell>
          <cell r="D1157" t="str">
            <v>6.1.5.0/15/I/003</v>
          </cell>
        </row>
        <row r="1158">
          <cell r="C1158" t="str">
            <v>Līgums</v>
          </cell>
          <cell r="D1158" t="str">
            <v>6.1.5.0/15/I/010</v>
          </cell>
        </row>
        <row r="1159">
          <cell r="C1159" t="str">
            <v>Līgums</v>
          </cell>
          <cell r="D1159" t="str">
            <v>6.1.5.0/15/I/011</v>
          </cell>
        </row>
        <row r="1160">
          <cell r="C1160" t="str">
            <v>Līgums</v>
          </cell>
          <cell r="D1160" t="str">
            <v>6.1.5.0/15/I/012</v>
          </cell>
        </row>
        <row r="1161">
          <cell r="C1161" t="str">
            <v>Līgums</v>
          </cell>
          <cell r="D1161" t="str">
            <v>6.1.5.0/16/I/001</v>
          </cell>
        </row>
        <row r="1162">
          <cell r="C1162" t="str">
            <v>Līgums</v>
          </cell>
          <cell r="D1162" t="str">
            <v>6.1.5.0/16/I/002</v>
          </cell>
        </row>
        <row r="1163">
          <cell r="C1163" t="str">
            <v>Līgums</v>
          </cell>
          <cell r="D1163" t="str">
            <v>6.1.5.0/16/I/003</v>
          </cell>
        </row>
        <row r="1164">
          <cell r="C1164" t="str">
            <v>Līgums</v>
          </cell>
          <cell r="D1164" t="str">
            <v>6.1.5.0/17/I/001</v>
          </cell>
        </row>
        <row r="1165">
          <cell r="C1165" t="str">
            <v>Līgums</v>
          </cell>
          <cell r="D1165" t="str">
            <v>6.1.5.0/17/I/002</v>
          </cell>
        </row>
        <row r="1166">
          <cell r="C1166" t="str">
            <v>Līgums</v>
          </cell>
          <cell r="D1166" t="str">
            <v>6.1.5.0/17/I/003</v>
          </cell>
        </row>
        <row r="1167">
          <cell r="C1167" t="str">
            <v>Pabeigts</v>
          </cell>
          <cell r="D1167" t="str">
            <v>6.1.5.0/15/I/001</v>
          </cell>
        </row>
        <row r="1168">
          <cell r="C1168" t="str">
            <v>Pabeigts</v>
          </cell>
          <cell r="D1168" t="str">
            <v>6.1.5.0/15/I/004</v>
          </cell>
        </row>
        <row r="1169">
          <cell r="C1169" t="str">
            <v>Pabeigts</v>
          </cell>
          <cell r="D1169" t="str">
            <v>6.1.5.0/15/I/005</v>
          </cell>
        </row>
        <row r="1170">
          <cell r="C1170" t="str">
            <v>Pabeigts</v>
          </cell>
          <cell r="D1170" t="str">
            <v>6.1.5.0/15/I/006</v>
          </cell>
        </row>
        <row r="1171">
          <cell r="C1171" t="str">
            <v>Pabeigts</v>
          </cell>
          <cell r="D1171" t="str">
            <v>6.1.5.0/15/I/007</v>
          </cell>
        </row>
        <row r="1172">
          <cell r="C1172" t="str">
            <v>Pabeigts</v>
          </cell>
          <cell r="D1172" t="str">
            <v>6.1.5.0/15/I/008</v>
          </cell>
        </row>
        <row r="1173">
          <cell r="C1173" t="str">
            <v>Pabeigts</v>
          </cell>
          <cell r="D1173" t="str">
            <v>6.1.5.0/15/I/009</v>
          </cell>
        </row>
        <row r="1174">
          <cell r="C1174" t="str">
            <v>Atsaukts</v>
          </cell>
          <cell r="D1174" t="str">
            <v>6.2.1.1/17/I/001</v>
          </cell>
        </row>
        <row r="1175">
          <cell r="C1175" t="str">
            <v>Līgums</v>
          </cell>
          <cell r="D1175" t="str">
            <v>6.2.1.2/16/I/001</v>
          </cell>
        </row>
        <row r="1176">
          <cell r="C1176" t="str">
            <v>Līgums</v>
          </cell>
          <cell r="D1176" t="str">
            <v>6.2.1.2/16/I/002</v>
          </cell>
        </row>
        <row r="1177">
          <cell r="C1177" t="str">
            <v>Līgums</v>
          </cell>
          <cell r="D1177" t="str">
            <v>6.2.1.2/16/I/003</v>
          </cell>
        </row>
        <row r="1178">
          <cell r="C1178" t="str">
            <v>Iesniegts</v>
          </cell>
          <cell r="D1178" t="str">
            <v>6.3.1.0/17/I/007</v>
          </cell>
        </row>
        <row r="1179">
          <cell r="C1179" t="str">
            <v>Iesniegts</v>
          </cell>
          <cell r="D1179" t="str">
            <v>6.3.1.0/17/I/008</v>
          </cell>
        </row>
        <row r="1180">
          <cell r="C1180" t="str">
            <v>Iesniegts</v>
          </cell>
          <cell r="D1180" t="str">
            <v>6.3.1.0/17/I/009</v>
          </cell>
        </row>
        <row r="1181">
          <cell r="C1181" t="str">
            <v>Iesniegts</v>
          </cell>
          <cell r="D1181" t="str">
            <v>6.3.1.0/17/I/010</v>
          </cell>
        </row>
        <row r="1182">
          <cell r="C1182" t="str">
            <v>Iesniegts</v>
          </cell>
          <cell r="D1182" t="str">
            <v>6.3.1.0/17/I/011</v>
          </cell>
        </row>
        <row r="1183">
          <cell r="C1183" t="str">
            <v>Līgums</v>
          </cell>
          <cell r="D1183" t="str">
            <v>6.3.1.0/16/I/001</v>
          </cell>
        </row>
        <row r="1184">
          <cell r="C1184" t="str">
            <v>Līgums</v>
          </cell>
          <cell r="D1184" t="str">
            <v>6.3.1.0/16/I/003</v>
          </cell>
        </row>
        <row r="1185">
          <cell r="C1185" t="str">
            <v>Līgums</v>
          </cell>
          <cell r="D1185" t="str">
            <v>6.3.1.0/16/I/005</v>
          </cell>
        </row>
        <row r="1186">
          <cell r="C1186" t="str">
            <v>Līgums</v>
          </cell>
          <cell r="D1186" t="str">
            <v>6.3.1.0/16/I/006</v>
          </cell>
        </row>
        <row r="1187">
          <cell r="C1187" t="str">
            <v>Līgums</v>
          </cell>
          <cell r="D1187" t="str">
            <v>6.3.1.0/16/I/008</v>
          </cell>
        </row>
        <row r="1188">
          <cell r="C1188" t="str">
            <v>Līgums</v>
          </cell>
          <cell r="D1188" t="str">
            <v>6.3.1.0/16/I/010</v>
          </cell>
        </row>
        <row r="1189">
          <cell r="C1189" t="str">
            <v>Līgums</v>
          </cell>
          <cell r="D1189" t="str">
            <v>6.3.1.0/16/I/011</v>
          </cell>
        </row>
        <row r="1190">
          <cell r="C1190" t="str">
            <v>Līgums</v>
          </cell>
          <cell r="D1190" t="str">
            <v>6.3.1.0/16/I/012</v>
          </cell>
        </row>
        <row r="1191">
          <cell r="C1191" t="str">
            <v>Līgums</v>
          </cell>
          <cell r="D1191" t="str">
            <v>6.3.1.0/16/I/013</v>
          </cell>
        </row>
        <row r="1192">
          <cell r="C1192" t="str">
            <v>Līgums</v>
          </cell>
          <cell r="D1192" t="str">
            <v>6.3.1.0/16/I/014</v>
          </cell>
        </row>
        <row r="1193">
          <cell r="C1193" t="str">
            <v>Līgums</v>
          </cell>
          <cell r="D1193" t="str">
            <v>6.3.1.0/16/I/015</v>
          </cell>
        </row>
        <row r="1194">
          <cell r="C1194" t="str">
            <v>Līgums</v>
          </cell>
          <cell r="D1194" t="str">
            <v>6.3.1.0/16/I/016</v>
          </cell>
        </row>
        <row r="1195">
          <cell r="C1195" t="str">
            <v>Līgums</v>
          </cell>
          <cell r="D1195" t="str">
            <v>6.3.1.0/16/I/017</v>
          </cell>
        </row>
        <row r="1196">
          <cell r="C1196" t="str">
            <v>Līgums</v>
          </cell>
          <cell r="D1196" t="str">
            <v>6.3.1.0/16/I/018</v>
          </cell>
        </row>
        <row r="1197">
          <cell r="C1197" t="str">
            <v>Līgums</v>
          </cell>
          <cell r="D1197" t="str">
            <v>6.3.1.0/16/I/019</v>
          </cell>
        </row>
        <row r="1198">
          <cell r="C1198" t="str">
            <v>Līgums</v>
          </cell>
          <cell r="D1198" t="str">
            <v>6.3.1.0/16/I/020</v>
          </cell>
        </row>
        <row r="1199">
          <cell r="C1199" t="str">
            <v>Līgums</v>
          </cell>
          <cell r="D1199" t="str">
            <v>6.3.1.0/17/I/001</v>
          </cell>
        </row>
        <row r="1200">
          <cell r="C1200" t="str">
            <v>Līgums</v>
          </cell>
          <cell r="D1200" t="str">
            <v>6.3.1.0/17/I/002</v>
          </cell>
        </row>
        <row r="1201">
          <cell r="C1201" t="str">
            <v>Līgums</v>
          </cell>
          <cell r="D1201" t="str">
            <v>6.3.1.0/17/I/003</v>
          </cell>
        </row>
        <row r="1202">
          <cell r="C1202" t="str">
            <v>Līgums</v>
          </cell>
          <cell r="D1202" t="str">
            <v>6.3.1.0/17/I/004</v>
          </cell>
        </row>
        <row r="1203">
          <cell r="C1203" t="str">
            <v>Līgums</v>
          </cell>
          <cell r="D1203" t="str">
            <v>6.3.1.0/17/I/005</v>
          </cell>
        </row>
        <row r="1204">
          <cell r="C1204" t="str">
            <v>Līgums</v>
          </cell>
          <cell r="D1204" t="str">
            <v>6.3.1.0/17/I/006</v>
          </cell>
        </row>
        <row r="1205">
          <cell r="C1205" t="str">
            <v>Pabeigts</v>
          </cell>
          <cell r="D1205" t="str">
            <v>6.3.1.0/16/I/002</v>
          </cell>
        </row>
        <row r="1206">
          <cell r="C1206" t="str">
            <v>Pabeigts</v>
          </cell>
          <cell r="D1206" t="str">
            <v>6.3.1.0/16/I/004</v>
          </cell>
        </row>
        <row r="1207">
          <cell r="C1207" t="str">
            <v>Pabeigts</v>
          </cell>
          <cell r="D1207" t="str">
            <v>6.3.1.0/16/I/007</v>
          </cell>
        </row>
        <row r="1208">
          <cell r="C1208" t="str">
            <v>Pabeigts</v>
          </cell>
          <cell r="D1208" t="str">
            <v>6.3.1.0/16/I/009</v>
          </cell>
        </row>
        <row r="1209">
          <cell r="C1209" t="str">
            <v>Līgums</v>
          </cell>
          <cell r="D1209" t="str">
            <v>7.1.1.0/15/I/001</v>
          </cell>
        </row>
        <row r="1210">
          <cell r="C1210" t="str">
            <v>Līgums</v>
          </cell>
          <cell r="D1210" t="str">
            <v>7.1.2.1/15/I/001</v>
          </cell>
        </row>
        <row r="1211">
          <cell r="C1211" t="str">
            <v>Līgums</v>
          </cell>
          <cell r="D1211" t="str">
            <v>7.1.2.2/16/I/001</v>
          </cell>
        </row>
        <row r="1212">
          <cell r="C1212" t="str">
            <v>Līgums</v>
          </cell>
          <cell r="D1212" t="str">
            <v>7.2.1.1/15/I/001</v>
          </cell>
        </row>
        <row r="1213">
          <cell r="C1213" t="str">
            <v>Līgums</v>
          </cell>
          <cell r="D1213" t="str">
            <v>7.2.1.2/15/I/001</v>
          </cell>
        </row>
        <row r="1214">
          <cell r="C1214" t="str">
            <v>Līgums</v>
          </cell>
          <cell r="D1214" t="str">
            <v>7.3.1.0/16/I/001</v>
          </cell>
        </row>
        <row r="1215">
          <cell r="C1215" t="str">
            <v>Līgums</v>
          </cell>
          <cell r="D1215" t="str">
            <v>7.3.2.0/16/I/001</v>
          </cell>
        </row>
        <row r="1216">
          <cell r="C1216" t="str">
            <v>Līgums</v>
          </cell>
          <cell r="D1216" t="str">
            <v>8.1.1.0/17/I/001</v>
          </cell>
        </row>
        <row r="1217">
          <cell r="C1217" t="str">
            <v>Līgums</v>
          </cell>
          <cell r="D1217" t="str">
            <v>8.1.1.0/17/I/002</v>
          </cell>
        </row>
        <row r="1218">
          <cell r="C1218" t="str">
            <v>Līgums</v>
          </cell>
          <cell r="D1218" t="str">
            <v>8.1.1.0/17/I/003</v>
          </cell>
        </row>
        <row r="1219">
          <cell r="C1219" t="str">
            <v>Līgums</v>
          </cell>
          <cell r="D1219" t="str">
            <v>8.1.1.0/17/I/004</v>
          </cell>
        </row>
        <row r="1220">
          <cell r="C1220" t="str">
            <v>Līgums</v>
          </cell>
          <cell r="D1220" t="str">
            <v>8.1.1.0/17/I/005</v>
          </cell>
        </row>
        <row r="1221">
          <cell r="C1221" t="str">
            <v>Līgums</v>
          </cell>
          <cell r="D1221" t="str">
            <v>8.1.1.0/17/I/006</v>
          </cell>
        </row>
        <row r="1222">
          <cell r="C1222" t="str">
            <v>Līgums</v>
          </cell>
          <cell r="D1222" t="str">
            <v>8.1.1.0/17/I/007</v>
          </cell>
        </row>
        <row r="1223">
          <cell r="C1223" t="str">
            <v>Līgums</v>
          </cell>
          <cell r="D1223" t="str">
            <v>8.1.1.0/17/I/008</v>
          </cell>
        </row>
        <row r="1224">
          <cell r="C1224" t="str">
            <v>Līgums</v>
          </cell>
          <cell r="D1224" t="str">
            <v>8.1.1.0/17/I/009</v>
          </cell>
        </row>
        <row r="1225">
          <cell r="C1225" t="str">
            <v>Līgums</v>
          </cell>
          <cell r="D1225" t="str">
            <v>8.1.1.0/17/I/010</v>
          </cell>
        </row>
        <row r="1226">
          <cell r="C1226" t="str">
            <v>Līgums</v>
          </cell>
          <cell r="D1226" t="str">
            <v>8.1.1.0/17/I/012</v>
          </cell>
        </row>
        <row r="1227">
          <cell r="C1227" t="str">
            <v>Līgums</v>
          </cell>
          <cell r="D1227" t="str">
            <v>8.1.1.0/17/I/013</v>
          </cell>
        </row>
        <row r="1228">
          <cell r="C1228" t="str">
            <v>Līgums</v>
          </cell>
          <cell r="D1228" t="str">
            <v>8.1.1.0/17/I/014</v>
          </cell>
        </row>
        <row r="1229">
          <cell r="C1229" t="str">
            <v>Apstiprināts ar nosacījumu 2</v>
          </cell>
          <cell r="D1229" t="str">
            <v>8.1.1.0/17/I/011</v>
          </cell>
        </row>
        <row r="1230">
          <cell r="C1230" t="str">
            <v>Iesniegts</v>
          </cell>
          <cell r="D1230" t="str">
            <v>8.1.2.0/17/I/020</v>
          </cell>
        </row>
        <row r="1231">
          <cell r="C1231" t="str">
            <v>Iesniegts</v>
          </cell>
          <cell r="D1231" t="str">
            <v>8.1.2.0/17/I/021</v>
          </cell>
        </row>
        <row r="1232">
          <cell r="C1232" t="str">
            <v>Iesniegts</v>
          </cell>
          <cell r="D1232" t="str">
            <v>8.1.2.0/17/I/023</v>
          </cell>
        </row>
        <row r="1233">
          <cell r="C1233" t="str">
            <v>Iesniegts</v>
          </cell>
          <cell r="D1233" t="str">
            <v>8.1.2.0/17/I/024</v>
          </cell>
        </row>
        <row r="1234">
          <cell r="C1234" t="str">
            <v>Iesniegts</v>
          </cell>
          <cell r="D1234" t="str">
            <v>8.1.2.0/17/I/026</v>
          </cell>
        </row>
        <row r="1235">
          <cell r="C1235" t="str">
            <v>Iesniegts</v>
          </cell>
          <cell r="D1235" t="str">
            <v>8.1.2.0/17/I/029</v>
          </cell>
        </row>
        <row r="1236">
          <cell r="C1236" t="str">
            <v>Iesniegts</v>
          </cell>
          <cell r="D1236" t="str">
            <v>8.1.2.0/17/I/027</v>
          </cell>
        </row>
        <row r="1237">
          <cell r="C1237" t="str">
            <v>Atsaukts</v>
          </cell>
          <cell r="D1237" t="str">
            <v>8.1.2.0/17/I/022</v>
          </cell>
        </row>
        <row r="1238">
          <cell r="C1238" t="str">
            <v>Līgums</v>
          </cell>
          <cell r="D1238" t="str">
            <v>8.1.2.0/17/I/002</v>
          </cell>
        </row>
        <row r="1239">
          <cell r="C1239" t="str">
            <v>Līgums</v>
          </cell>
          <cell r="D1239" t="str">
            <v>8.1.2.0/17/I/003</v>
          </cell>
        </row>
        <row r="1240">
          <cell r="C1240" t="str">
            <v>Līgums</v>
          </cell>
          <cell r="D1240" t="str">
            <v>8.1.2.0/17/I/013</v>
          </cell>
        </row>
        <row r="1241">
          <cell r="C1241" t="str">
            <v>Apstiprināts ar nosacījumu</v>
          </cell>
          <cell r="D1241" t="str">
            <v>8.1.2.0/17/I/017</v>
          </cell>
        </row>
        <row r="1242">
          <cell r="C1242" t="str">
            <v>Apstiprināts ar nosacījumu</v>
          </cell>
          <cell r="D1242" t="str">
            <v>8.1.2.0/17/I/025</v>
          </cell>
        </row>
        <row r="1243">
          <cell r="C1243" t="str">
            <v>Apstiprināts ar nosacījumu 2</v>
          </cell>
          <cell r="D1243" t="str">
            <v>8.1.2.0/17/I/005</v>
          </cell>
        </row>
        <row r="1244">
          <cell r="C1244" t="str">
            <v>Apstiprināts ar nosacījumu 2</v>
          </cell>
          <cell r="D1244" t="str">
            <v>8.1.2.0/17/I/008</v>
          </cell>
        </row>
        <row r="1245">
          <cell r="C1245" t="str">
            <v>Iesniegti precizējumi</v>
          </cell>
          <cell r="D1245" t="str">
            <v>8.1.2.0/17/I/011</v>
          </cell>
        </row>
        <row r="1246">
          <cell r="C1246" t="str">
            <v>Iesniegti precizējumi</v>
          </cell>
          <cell r="D1246" t="str">
            <v>8.1.2.0/17/I/012</v>
          </cell>
        </row>
        <row r="1247">
          <cell r="C1247" t="str">
            <v>Iesniegti precizējumi</v>
          </cell>
          <cell r="D1247" t="str">
            <v>8.1.2.0/17/I/014</v>
          </cell>
        </row>
        <row r="1248">
          <cell r="C1248" t="str">
            <v>Iesniegti precizējumi</v>
          </cell>
          <cell r="D1248" t="str">
            <v>8.1.2.0/17/I/015</v>
          </cell>
        </row>
        <row r="1249">
          <cell r="C1249" t="str">
            <v>Iesniegti precizējumi</v>
          </cell>
          <cell r="D1249" t="str">
            <v>8.1.2.0/17/I/016</v>
          </cell>
        </row>
        <row r="1250">
          <cell r="C1250" t="str">
            <v>Iesniegti precizējumi</v>
          </cell>
          <cell r="D1250" t="str">
            <v>8.1.2.0/17/I/018</v>
          </cell>
        </row>
        <row r="1251">
          <cell r="C1251" t="str">
            <v>Iesniegti precizējumi</v>
          </cell>
          <cell r="D1251" t="str">
            <v>8.1.2.0/17/I/019</v>
          </cell>
        </row>
        <row r="1252">
          <cell r="C1252" t="str">
            <v>Iesniegti precizējumi 2</v>
          </cell>
          <cell r="D1252" t="str">
            <v>8.1.2.0/17/I/004</v>
          </cell>
        </row>
        <row r="1253">
          <cell r="C1253" t="str">
            <v>Iesniegti precizējumi 2</v>
          </cell>
          <cell r="D1253" t="str">
            <v>8.1.2.0/17/I/009</v>
          </cell>
        </row>
        <row r="1254">
          <cell r="C1254" t="str">
            <v>Iesniegts</v>
          </cell>
          <cell r="D1254" t="str">
            <v>8.1.2.0/17/I/028</v>
          </cell>
        </row>
        <row r="1255">
          <cell r="C1255" t="str">
            <v>Līgums</v>
          </cell>
          <cell r="D1255" t="str">
            <v>8.1.2.0/17/I/001</v>
          </cell>
        </row>
        <row r="1256">
          <cell r="C1256" t="str">
            <v>Līgums</v>
          </cell>
          <cell r="D1256" t="str">
            <v>8.1.2.0/17/I/006</v>
          </cell>
        </row>
        <row r="1257">
          <cell r="C1257" t="str">
            <v>Līgums</v>
          </cell>
          <cell r="D1257" t="str">
            <v>8.1.2.0/17/I/007</v>
          </cell>
        </row>
        <row r="1258">
          <cell r="C1258" t="str">
            <v>Apstiprināts ar nosacījumu 2</v>
          </cell>
          <cell r="D1258" t="str">
            <v>8.1.2.0/17/I/010</v>
          </cell>
        </row>
        <row r="1259">
          <cell r="C1259" t="str">
            <v>Iesniegts</v>
          </cell>
          <cell r="D1259" t="str">
            <v>8.1.3.0/17/I/007</v>
          </cell>
        </row>
        <row r="1260">
          <cell r="C1260" t="str">
            <v>Līgums</v>
          </cell>
          <cell r="D1260" t="str">
            <v>8.1.3.0/16/I/001</v>
          </cell>
        </row>
        <row r="1261">
          <cell r="C1261" t="str">
            <v>Līgums</v>
          </cell>
          <cell r="D1261" t="str">
            <v>8.1.3.0/16/I/002</v>
          </cell>
        </row>
        <row r="1262">
          <cell r="C1262" t="str">
            <v>Līgums</v>
          </cell>
          <cell r="D1262" t="str">
            <v>8.1.3.0/16/I/003</v>
          </cell>
        </row>
        <row r="1263">
          <cell r="C1263" t="str">
            <v>Līgums</v>
          </cell>
          <cell r="D1263" t="str">
            <v>8.1.3.0/16/I/004</v>
          </cell>
        </row>
        <row r="1264">
          <cell r="C1264" t="str">
            <v>Līgums</v>
          </cell>
          <cell r="D1264" t="str">
            <v>8.1.3.0/16/I/005</v>
          </cell>
        </row>
        <row r="1265">
          <cell r="C1265" t="str">
            <v>Līgums</v>
          </cell>
          <cell r="D1265" t="str">
            <v>8.1.3.0/16/I/006</v>
          </cell>
        </row>
        <row r="1266">
          <cell r="C1266" t="str">
            <v>Līgums</v>
          </cell>
          <cell r="D1266" t="str">
            <v>8.1.3.0/16/I/007</v>
          </cell>
        </row>
        <row r="1267">
          <cell r="C1267" t="str">
            <v>Līgums</v>
          </cell>
          <cell r="D1267" t="str">
            <v>8.1.3.0/16/I/008</v>
          </cell>
        </row>
        <row r="1268">
          <cell r="C1268" t="str">
            <v>Līgums</v>
          </cell>
          <cell r="D1268" t="str">
            <v>8.1.3.0/16/I/009</v>
          </cell>
        </row>
        <row r="1269">
          <cell r="C1269" t="str">
            <v>Līgums</v>
          </cell>
          <cell r="D1269" t="str">
            <v>8.1.3.0/16/I/011</v>
          </cell>
        </row>
        <row r="1270">
          <cell r="C1270" t="str">
            <v>Līgums</v>
          </cell>
          <cell r="D1270" t="str">
            <v>8.1.3.0/16/I/012</v>
          </cell>
        </row>
        <row r="1271">
          <cell r="C1271" t="str">
            <v>Līgums</v>
          </cell>
          <cell r="D1271" t="str">
            <v>8.1.3.0/16/I/013</v>
          </cell>
        </row>
        <row r="1272">
          <cell r="C1272" t="str">
            <v>Līgums</v>
          </cell>
          <cell r="D1272" t="str">
            <v>8.1.3.0/16/I/015</v>
          </cell>
        </row>
        <row r="1273">
          <cell r="C1273" t="str">
            <v>Līgums</v>
          </cell>
          <cell r="D1273" t="str">
            <v>8.1.3.0/16/I/016</v>
          </cell>
        </row>
        <row r="1274">
          <cell r="C1274" t="str">
            <v>Līgums</v>
          </cell>
          <cell r="D1274" t="str">
            <v>8.1.3.0/17/I/001</v>
          </cell>
        </row>
        <row r="1275">
          <cell r="C1275" t="str">
            <v>Līgums</v>
          </cell>
          <cell r="D1275" t="str">
            <v>8.1.3.0/17/I/003</v>
          </cell>
        </row>
        <row r="1276">
          <cell r="C1276" t="str">
            <v>Apstiprināts ar nosacījumu</v>
          </cell>
          <cell r="D1276" t="str">
            <v>8.1.3.0/17/I/004</v>
          </cell>
        </row>
        <row r="1277">
          <cell r="C1277" t="str">
            <v>Iesniegts</v>
          </cell>
          <cell r="D1277" t="str">
            <v>8.1.3.0/17/I/006</v>
          </cell>
        </row>
        <row r="1278">
          <cell r="C1278" t="str">
            <v>Līgums</v>
          </cell>
          <cell r="D1278" t="str">
            <v>8.1.3.0/16/I/010</v>
          </cell>
        </row>
        <row r="1279">
          <cell r="C1279" t="str">
            <v>Līgums</v>
          </cell>
          <cell r="D1279" t="str">
            <v>8.1.3.0/16/I/014</v>
          </cell>
        </row>
        <row r="1280">
          <cell r="C1280" t="str">
            <v>Līgums</v>
          </cell>
          <cell r="D1280" t="str">
            <v>8.1.3.0/17/I/002</v>
          </cell>
        </row>
        <row r="1281">
          <cell r="C1281" t="str">
            <v>Līgums</v>
          </cell>
          <cell r="D1281" t="str">
            <v>8.1.3.0/17/I/005</v>
          </cell>
        </row>
        <row r="1282">
          <cell r="C1282" t="str">
            <v>Līgums</v>
          </cell>
          <cell r="D1282" t="str">
            <v>8.1.4.0/17/I/001</v>
          </cell>
        </row>
        <row r="1283">
          <cell r="C1283" t="str">
            <v>Līgums</v>
          </cell>
          <cell r="D1283" t="str">
            <v>8.1.4.0/17/I/002</v>
          </cell>
        </row>
        <row r="1284">
          <cell r="C1284" t="str">
            <v>Līgums</v>
          </cell>
          <cell r="D1284" t="str">
            <v>8.1.4.0/17/I/003</v>
          </cell>
        </row>
        <row r="1285">
          <cell r="C1285" t="str">
            <v>Līgums</v>
          </cell>
          <cell r="D1285" t="str">
            <v>8.1.4.0/17/I/004</v>
          </cell>
        </row>
        <row r="1286">
          <cell r="C1286" t="str">
            <v>Līgums</v>
          </cell>
          <cell r="D1286" t="str">
            <v>8.1.4.0/17/I/005</v>
          </cell>
        </row>
        <row r="1287">
          <cell r="C1287" t="str">
            <v>Līgums</v>
          </cell>
          <cell r="D1287" t="str">
            <v>8.1.4.0/17/I/006</v>
          </cell>
        </row>
        <row r="1288">
          <cell r="C1288" t="str">
            <v>Līgums</v>
          </cell>
          <cell r="D1288" t="str">
            <v>8.1.4.0/17/I/007</v>
          </cell>
        </row>
        <row r="1289">
          <cell r="C1289" t="str">
            <v>Līgums</v>
          </cell>
          <cell r="D1289" t="str">
            <v>8.1.4.0/17/I/008</v>
          </cell>
        </row>
        <row r="1290">
          <cell r="C1290" t="str">
            <v>Līgums</v>
          </cell>
          <cell r="D1290" t="str">
            <v>8.1.4.0/17/I/009</v>
          </cell>
        </row>
        <row r="1291">
          <cell r="C1291" t="str">
            <v>Līgums</v>
          </cell>
          <cell r="D1291" t="str">
            <v>8.2.4.0/15/I/001</v>
          </cell>
        </row>
        <row r="1292">
          <cell r="C1292" t="str">
            <v>Noraidīts</v>
          </cell>
          <cell r="D1292" t="str">
            <v>8.3.1.1/16/I/001</v>
          </cell>
        </row>
        <row r="1293">
          <cell r="C1293" t="str">
            <v>Līgums</v>
          </cell>
          <cell r="D1293" t="str">
            <v>8.3.1.1/16/I/002</v>
          </cell>
        </row>
        <row r="1294">
          <cell r="C1294" t="str">
            <v>Līgums</v>
          </cell>
          <cell r="D1294" t="str">
            <v>8.3.2.1/16/I/002</v>
          </cell>
        </row>
        <row r="1295">
          <cell r="C1295" t="str">
            <v>Līgums</v>
          </cell>
          <cell r="D1295" t="str">
            <v>8.3.2.2/16/I/001</v>
          </cell>
        </row>
        <row r="1296">
          <cell r="C1296" t="str">
            <v>Līgums</v>
          </cell>
          <cell r="D1296" t="str">
            <v>8.3.3.0/15/I/001</v>
          </cell>
        </row>
        <row r="1297">
          <cell r="C1297" t="str">
            <v>Līgums</v>
          </cell>
          <cell r="D1297" t="str">
            <v>8.3.4.0/16/I/001</v>
          </cell>
        </row>
        <row r="1298">
          <cell r="C1298" t="str">
            <v>Līgums</v>
          </cell>
          <cell r="D1298" t="str">
            <v>8.3.5.0/16/I/001</v>
          </cell>
        </row>
        <row r="1299">
          <cell r="C1299" t="str">
            <v>Līgums</v>
          </cell>
          <cell r="D1299" t="str">
            <v>8.3.6.1/16/I/001</v>
          </cell>
        </row>
        <row r="1300">
          <cell r="C1300" t="str">
            <v>Iesniegts</v>
          </cell>
          <cell r="D1300" t="str">
            <v>8.3.6.2/17/I/001</v>
          </cell>
        </row>
        <row r="1301">
          <cell r="C1301" t="str">
            <v>Līgums</v>
          </cell>
          <cell r="D1301" t="str">
            <v>8.4.1.0/16/I/001</v>
          </cell>
        </row>
        <row r="1302">
          <cell r="C1302" t="str">
            <v>Līgums</v>
          </cell>
          <cell r="D1302" t="str">
            <v>8.5.1.0/16/I/001</v>
          </cell>
        </row>
        <row r="1303">
          <cell r="C1303" t="str">
            <v>Līgums</v>
          </cell>
          <cell r="D1303" t="str">
            <v>8.5.2.0/16/I/001</v>
          </cell>
        </row>
        <row r="1304">
          <cell r="C1304" t="str">
            <v>Līgums</v>
          </cell>
          <cell r="D1304" t="str">
            <v>8.5.3.0/16/I/001</v>
          </cell>
        </row>
        <row r="1305">
          <cell r="C1305" t="str">
            <v>Līgums</v>
          </cell>
          <cell r="D1305" t="str">
            <v>9.1.1.1/15/I/001</v>
          </cell>
        </row>
        <row r="1306">
          <cell r="C1306" t="str">
            <v>Līgums</v>
          </cell>
          <cell r="D1306" t="str">
            <v>9.1.1.2/15/I/001</v>
          </cell>
        </row>
        <row r="1307">
          <cell r="C1307" t="str">
            <v>Līgums</v>
          </cell>
          <cell r="D1307" t="str">
            <v>9.1.1.3/15/I/001</v>
          </cell>
        </row>
        <row r="1308">
          <cell r="C1308" t="str">
            <v>Līgums</v>
          </cell>
          <cell r="D1308" t="str">
            <v>9.1.2.0/16/I/001</v>
          </cell>
        </row>
        <row r="1309">
          <cell r="C1309" t="str">
            <v>Līgums</v>
          </cell>
          <cell r="D1309" t="str">
            <v>9.1.3.0/16/I/001</v>
          </cell>
        </row>
        <row r="1310">
          <cell r="C1310" t="str">
            <v>Noraidīts</v>
          </cell>
          <cell r="D1310" t="str">
            <v>9.1.4.1/15/I/001</v>
          </cell>
        </row>
        <row r="1311">
          <cell r="C1311" t="str">
            <v>Līgums</v>
          </cell>
          <cell r="D1311" t="str">
            <v>9.1.4.1/16/I/001</v>
          </cell>
        </row>
        <row r="1312">
          <cell r="C1312" t="str">
            <v>Līgums</v>
          </cell>
          <cell r="D1312" t="str">
            <v>9.1.4.2/16/I/001</v>
          </cell>
        </row>
        <row r="1313">
          <cell r="C1313" t="str">
            <v>Līgums</v>
          </cell>
          <cell r="D1313" t="str">
            <v>9.1.4.3/16/I/001</v>
          </cell>
        </row>
        <row r="1314">
          <cell r="C1314" t="str">
            <v>Līgums</v>
          </cell>
          <cell r="D1314" t="str">
            <v>9.1.4.4/16/I/001</v>
          </cell>
        </row>
        <row r="1315">
          <cell r="C1315" t="str">
            <v>Līgums</v>
          </cell>
          <cell r="D1315" t="str">
            <v>9.2.1.1/15/I/001</v>
          </cell>
        </row>
        <row r="1316">
          <cell r="C1316" t="str">
            <v>Līgums</v>
          </cell>
          <cell r="D1316" t="str">
            <v>9.2.1.2/15/I/001</v>
          </cell>
        </row>
        <row r="1317">
          <cell r="C1317" t="str">
            <v>Līgums</v>
          </cell>
          <cell r="D1317" t="str">
            <v>9.2.1.3/16/I/001</v>
          </cell>
        </row>
        <row r="1318">
          <cell r="C1318" t="str">
            <v>Līgums</v>
          </cell>
          <cell r="D1318" t="str">
            <v>9.2.2.1/15/I/001</v>
          </cell>
        </row>
        <row r="1319">
          <cell r="C1319" t="str">
            <v>Līgums</v>
          </cell>
          <cell r="D1319" t="str">
            <v>9.2.2.1/15/I/002</v>
          </cell>
        </row>
        <row r="1320">
          <cell r="C1320" t="str">
            <v>Līgums</v>
          </cell>
          <cell r="D1320" t="str">
            <v>9.2.2.1/15/I/003</v>
          </cell>
        </row>
        <row r="1321">
          <cell r="C1321" t="str">
            <v>Līgums</v>
          </cell>
          <cell r="D1321" t="str">
            <v>9.2.2.1/15/I/004</v>
          </cell>
        </row>
        <row r="1322">
          <cell r="C1322" t="str">
            <v>Līgums</v>
          </cell>
          <cell r="D1322" t="str">
            <v>9.2.2.1/15/I/005</v>
          </cell>
        </row>
        <row r="1323">
          <cell r="C1323" t="str">
            <v>Līgums</v>
          </cell>
          <cell r="D1323" t="str">
            <v>9.2.2.2/16/I/001</v>
          </cell>
        </row>
        <row r="1324">
          <cell r="C1324" t="str">
            <v>Līgums</v>
          </cell>
          <cell r="D1324" t="str">
            <v>9.2.3.0/15/I/001</v>
          </cell>
        </row>
        <row r="1325">
          <cell r="C1325" t="str">
            <v>Noraidīts</v>
          </cell>
          <cell r="D1325" t="str">
            <v>9.2.4.2/16/I/003</v>
          </cell>
        </row>
        <row r="1326">
          <cell r="C1326" t="str">
            <v>Noraidīts</v>
          </cell>
          <cell r="D1326" t="str">
            <v>9.2.4.2/16/I/009</v>
          </cell>
        </row>
        <row r="1327">
          <cell r="C1327" t="str">
            <v>Noraidīts</v>
          </cell>
          <cell r="D1327" t="str">
            <v>9.2.4.2/16/I/010</v>
          </cell>
        </row>
        <row r="1328">
          <cell r="C1328" t="str">
            <v>Noraidīts</v>
          </cell>
          <cell r="D1328" t="str">
            <v>9.2.4.2/16/I/071</v>
          </cell>
        </row>
        <row r="1329">
          <cell r="C1329" t="str">
            <v>Noraidīts</v>
          </cell>
          <cell r="D1329" t="str">
            <v>9.2.4.2/16/I/093</v>
          </cell>
        </row>
        <row r="1330">
          <cell r="C1330" t="str">
            <v>Noraidīts</v>
          </cell>
          <cell r="D1330" t="str">
            <v>9.2.4.2/16/I/096</v>
          </cell>
        </row>
        <row r="1331">
          <cell r="C1331" t="str">
            <v>Atsaukts</v>
          </cell>
          <cell r="D1331" t="str">
            <v>9.2.4.2/16/I/025</v>
          </cell>
        </row>
        <row r="1332">
          <cell r="C1332" t="str">
            <v>Atsaukts</v>
          </cell>
          <cell r="D1332" t="str">
            <v>9.2.4.2/16/I/068</v>
          </cell>
        </row>
        <row r="1333">
          <cell r="C1333" t="str">
            <v>Pārtraukts</v>
          </cell>
          <cell r="D1333" t="str">
            <v>9.2.4.2/16/I/013</v>
          </cell>
        </row>
        <row r="1334">
          <cell r="C1334" t="str">
            <v>Līgums</v>
          </cell>
          <cell r="D1334" t="str">
            <v>9.2.4.2/16/I/001</v>
          </cell>
        </row>
        <row r="1335">
          <cell r="C1335" t="str">
            <v>Līgums</v>
          </cell>
          <cell r="D1335" t="str">
            <v>9.2.4.2/16/I/002</v>
          </cell>
        </row>
        <row r="1336">
          <cell r="C1336" t="str">
            <v>Līgums</v>
          </cell>
          <cell r="D1336" t="str">
            <v>9.2.4.2/16/I/004</v>
          </cell>
        </row>
        <row r="1337">
          <cell r="C1337" t="str">
            <v>Līgums</v>
          </cell>
          <cell r="D1337" t="str">
            <v>9.2.4.2/16/I/005</v>
          </cell>
        </row>
        <row r="1338">
          <cell r="C1338" t="str">
            <v>Līgums</v>
          </cell>
          <cell r="D1338" t="str">
            <v>9.2.4.2/16/I/006</v>
          </cell>
        </row>
        <row r="1339">
          <cell r="C1339" t="str">
            <v>Līgums</v>
          </cell>
          <cell r="D1339" t="str">
            <v>9.2.4.2/16/I/007</v>
          </cell>
        </row>
        <row r="1340">
          <cell r="C1340" t="str">
            <v>Līgums</v>
          </cell>
          <cell r="D1340" t="str">
            <v>9.2.4.2/16/I/008</v>
          </cell>
        </row>
        <row r="1341">
          <cell r="C1341" t="str">
            <v>Līgums</v>
          </cell>
          <cell r="D1341" t="str">
            <v>9.2.4.2/16/I/011</v>
          </cell>
        </row>
        <row r="1342">
          <cell r="C1342" t="str">
            <v>Līgums</v>
          </cell>
          <cell r="D1342" t="str">
            <v>9.2.4.2/16/I/012</v>
          </cell>
        </row>
        <row r="1343">
          <cell r="C1343" t="str">
            <v>Līgums</v>
          </cell>
          <cell r="D1343" t="str">
            <v>9.2.4.2/16/I/014</v>
          </cell>
        </row>
        <row r="1344">
          <cell r="C1344" t="str">
            <v>Līgums</v>
          </cell>
          <cell r="D1344" t="str">
            <v>9.2.4.2/16/I/015</v>
          </cell>
        </row>
        <row r="1345">
          <cell r="C1345" t="str">
            <v>Līgums</v>
          </cell>
          <cell r="D1345" t="str">
            <v>9.2.4.2/16/I/016</v>
          </cell>
        </row>
        <row r="1346">
          <cell r="C1346" t="str">
            <v>Līgums</v>
          </cell>
          <cell r="D1346" t="str">
            <v>9.2.4.2/16/I/017</v>
          </cell>
        </row>
        <row r="1347">
          <cell r="C1347" t="str">
            <v>Līgums</v>
          </cell>
          <cell r="D1347" t="str">
            <v>9.2.4.2/16/I/018</v>
          </cell>
        </row>
        <row r="1348">
          <cell r="C1348" t="str">
            <v>Līgums</v>
          </cell>
          <cell r="D1348" t="str">
            <v>9.2.4.2/16/I/019</v>
          </cell>
        </row>
        <row r="1349">
          <cell r="C1349" t="str">
            <v>Līgums</v>
          </cell>
          <cell r="D1349" t="str">
            <v>9.2.4.2/16/I/020</v>
          </cell>
        </row>
        <row r="1350">
          <cell r="C1350" t="str">
            <v>Līgums</v>
          </cell>
          <cell r="D1350" t="str">
            <v>9.2.4.2/16/I/021</v>
          </cell>
        </row>
        <row r="1351">
          <cell r="C1351" t="str">
            <v>Līgums</v>
          </cell>
          <cell r="D1351" t="str">
            <v>9.2.4.2/16/I/022</v>
          </cell>
        </row>
        <row r="1352">
          <cell r="C1352" t="str">
            <v>Līgums</v>
          </cell>
          <cell r="D1352" t="str">
            <v>9.2.4.2/16/I/023</v>
          </cell>
        </row>
        <row r="1353">
          <cell r="C1353" t="str">
            <v>Līgums</v>
          </cell>
          <cell r="D1353" t="str">
            <v>9.2.4.2/16/I/024</v>
          </cell>
        </row>
        <row r="1354">
          <cell r="C1354" t="str">
            <v>Līgums</v>
          </cell>
          <cell r="D1354" t="str">
            <v>9.2.4.2/16/I/026</v>
          </cell>
        </row>
        <row r="1355">
          <cell r="C1355" t="str">
            <v>Līgums</v>
          </cell>
          <cell r="D1355" t="str">
            <v>9.2.4.2/16/I/027</v>
          </cell>
        </row>
        <row r="1356">
          <cell r="C1356" t="str">
            <v>Līgums</v>
          </cell>
          <cell r="D1356" t="str">
            <v>9.2.4.2/16/I/028</v>
          </cell>
        </row>
        <row r="1357">
          <cell r="C1357" t="str">
            <v>Līgums</v>
          </cell>
          <cell r="D1357" t="str">
            <v>9.2.4.2/16/I/029</v>
          </cell>
        </row>
        <row r="1358">
          <cell r="C1358" t="str">
            <v>Līgums</v>
          </cell>
          <cell r="D1358" t="str">
            <v>9.2.4.2/16/I/030</v>
          </cell>
        </row>
        <row r="1359">
          <cell r="C1359" t="str">
            <v>Līgums</v>
          </cell>
          <cell r="D1359" t="str">
            <v>9.2.4.2/16/I/031</v>
          </cell>
        </row>
        <row r="1360">
          <cell r="C1360" t="str">
            <v>Līgums</v>
          </cell>
          <cell r="D1360" t="str">
            <v>9.2.4.2/16/I/032</v>
          </cell>
        </row>
        <row r="1361">
          <cell r="C1361" t="str">
            <v>Līgums</v>
          </cell>
          <cell r="D1361" t="str">
            <v>9.2.4.2/16/I/033</v>
          </cell>
        </row>
        <row r="1362">
          <cell r="C1362" t="str">
            <v>Līgums</v>
          </cell>
          <cell r="D1362" t="str">
            <v>9.2.4.2/16/I/034</v>
          </cell>
        </row>
        <row r="1363">
          <cell r="C1363" t="str">
            <v>Līgums</v>
          </cell>
          <cell r="D1363" t="str">
            <v>9.2.4.2/16/I/035</v>
          </cell>
        </row>
        <row r="1364">
          <cell r="C1364" t="str">
            <v>Līgums</v>
          </cell>
          <cell r="D1364" t="str">
            <v>9.2.4.2/16/I/036</v>
          </cell>
        </row>
        <row r="1365">
          <cell r="C1365" t="str">
            <v>Līgums</v>
          </cell>
          <cell r="D1365" t="str">
            <v>9.2.4.2/16/I/037</v>
          </cell>
        </row>
        <row r="1366">
          <cell r="C1366" t="str">
            <v>Līgums</v>
          </cell>
          <cell r="D1366" t="str">
            <v>9.2.4.2/16/I/038</v>
          </cell>
        </row>
        <row r="1367">
          <cell r="C1367" t="str">
            <v>Līgums</v>
          </cell>
          <cell r="D1367" t="str">
            <v>9.2.4.2/16/I/039</v>
          </cell>
        </row>
        <row r="1368">
          <cell r="C1368" t="str">
            <v>Līgums</v>
          </cell>
          <cell r="D1368" t="str">
            <v>9.2.4.2/16/I/040</v>
          </cell>
        </row>
        <row r="1369">
          <cell r="C1369" t="str">
            <v>Līgums</v>
          </cell>
          <cell r="D1369" t="str">
            <v>9.2.4.2/16/I/041</v>
          </cell>
        </row>
        <row r="1370">
          <cell r="C1370" t="str">
            <v>Līgums</v>
          </cell>
          <cell r="D1370" t="str">
            <v>9.2.4.2/16/I/042</v>
          </cell>
        </row>
        <row r="1371">
          <cell r="C1371" t="str">
            <v>Līgums</v>
          </cell>
          <cell r="D1371" t="str">
            <v>9.2.4.2/16/I/043</v>
          </cell>
        </row>
        <row r="1372">
          <cell r="C1372" t="str">
            <v>Līgums</v>
          </cell>
          <cell r="D1372" t="str">
            <v>9.2.4.2/16/I/044</v>
          </cell>
        </row>
        <row r="1373">
          <cell r="C1373" t="str">
            <v>Līgums</v>
          </cell>
          <cell r="D1373" t="str">
            <v>9.2.4.2/16/I/045</v>
          </cell>
        </row>
        <row r="1374">
          <cell r="C1374" t="str">
            <v>Līgums</v>
          </cell>
          <cell r="D1374" t="str">
            <v>9.2.4.2/16/I/046</v>
          </cell>
        </row>
        <row r="1375">
          <cell r="C1375" t="str">
            <v>Līgums</v>
          </cell>
          <cell r="D1375" t="str">
            <v>9.2.4.2/16/I/047</v>
          </cell>
        </row>
        <row r="1376">
          <cell r="C1376" t="str">
            <v>Līgums</v>
          </cell>
          <cell r="D1376" t="str">
            <v>9.2.4.2/16/I/048</v>
          </cell>
        </row>
        <row r="1377">
          <cell r="C1377" t="str">
            <v>Līgums</v>
          </cell>
          <cell r="D1377" t="str">
            <v>9.2.4.2/16/I/049</v>
          </cell>
        </row>
        <row r="1378">
          <cell r="C1378" t="str">
            <v>Līgums</v>
          </cell>
          <cell r="D1378" t="str">
            <v>9.2.4.2/16/I/050</v>
          </cell>
        </row>
        <row r="1379">
          <cell r="C1379" t="str">
            <v>Līgums</v>
          </cell>
          <cell r="D1379" t="str">
            <v>9.2.4.2/16/I/051</v>
          </cell>
        </row>
        <row r="1380">
          <cell r="C1380" t="str">
            <v>Līgums</v>
          </cell>
          <cell r="D1380" t="str">
            <v>9.2.4.2/16/I/052</v>
          </cell>
        </row>
        <row r="1381">
          <cell r="C1381" t="str">
            <v>Līgums</v>
          </cell>
          <cell r="D1381" t="str">
            <v>9.2.4.2/16/I/053</v>
          </cell>
        </row>
        <row r="1382">
          <cell r="C1382" t="str">
            <v>Līgums</v>
          </cell>
          <cell r="D1382" t="str">
            <v>9.2.4.2/16/I/054</v>
          </cell>
        </row>
        <row r="1383">
          <cell r="C1383" t="str">
            <v>Līgums</v>
          </cell>
          <cell r="D1383" t="str">
            <v>9.2.4.2/16/I/055</v>
          </cell>
        </row>
        <row r="1384">
          <cell r="C1384" t="str">
            <v>Līgums</v>
          </cell>
          <cell r="D1384" t="str">
            <v>9.2.4.2/16/I/056</v>
          </cell>
        </row>
        <row r="1385">
          <cell r="C1385" t="str">
            <v>Līgums</v>
          </cell>
          <cell r="D1385" t="str">
            <v>9.2.4.2/16/I/057</v>
          </cell>
        </row>
        <row r="1386">
          <cell r="C1386" t="str">
            <v>Līgums</v>
          </cell>
          <cell r="D1386" t="str">
            <v>9.2.4.2/16/I/058</v>
          </cell>
        </row>
        <row r="1387">
          <cell r="C1387" t="str">
            <v>Līgums</v>
          </cell>
          <cell r="D1387" t="str">
            <v>9.2.4.2/16/I/059</v>
          </cell>
        </row>
        <row r="1388">
          <cell r="C1388" t="str">
            <v>Līgums</v>
          </cell>
          <cell r="D1388" t="str">
            <v>9.2.4.2/16/I/060</v>
          </cell>
        </row>
        <row r="1389">
          <cell r="C1389" t="str">
            <v>Līgums</v>
          </cell>
          <cell r="D1389" t="str">
            <v>9.2.4.2/16/I/061</v>
          </cell>
        </row>
        <row r="1390">
          <cell r="C1390" t="str">
            <v>Līgums</v>
          </cell>
          <cell r="D1390" t="str">
            <v>9.2.4.2/16/I/062</v>
          </cell>
        </row>
        <row r="1391">
          <cell r="C1391" t="str">
            <v>Līgums</v>
          </cell>
          <cell r="D1391" t="str">
            <v>9.2.4.2/16/I/063</v>
          </cell>
        </row>
        <row r="1392">
          <cell r="C1392" t="str">
            <v>Līgums</v>
          </cell>
          <cell r="D1392" t="str">
            <v>9.2.4.2/16/I/064</v>
          </cell>
        </row>
        <row r="1393">
          <cell r="C1393" t="str">
            <v>Līgums</v>
          </cell>
          <cell r="D1393" t="str">
            <v>9.2.4.2/16/I/065</v>
          </cell>
        </row>
        <row r="1394">
          <cell r="C1394" t="str">
            <v>Līgums</v>
          </cell>
          <cell r="D1394" t="str">
            <v>9.2.4.2/16/I/066</v>
          </cell>
        </row>
        <row r="1395">
          <cell r="C1395" t="str">
            <v>Līgums</v>
          </cell>
          <cell r="D1395" t="str">
            <v>9.2.4.2/16/I/067</v>
          </cell>
        </row>
        <row r="1396">
          <cell r="C1396" t="str">
            <v>Līgums</v>
          </cell>
          <cell r="D1396" t="str">
            <v>9.2.4.2/16/I/069</v>
          </cell>
        </row>
        <row r="1397">
          <cell r="C1397" t="str">
            <v>Līgums</v>
          </cell>
          <cell r="D1397" t="str">
            <v>9.2.4.2/16/I/070</v>
          </cell>
        </row>
        <row r="1398">
          <cell r="C1398" t="str">
            <v>Līgums</v>
          </cell>
          <cell r="D1398" t="str">
            <v>9.2.4.2/16/I/072</v>
          </cell>
        </row>
        <row r="1399">
          <cell r="C1399" t="str">
            <v>Līgums</v>
          </cell>
          <cell r="D1399" t="str">
            <v>9.2.4.2/16/I/073</v>
          </cell>
        </row>
        <row r="1400">
          <cell r="C1400" t="str">
            <v>Līgums</v>
          </cell>
          <cell r="D1400" t="str">
            <v>9.2.4.2/16/I/074</v>
          </cell>
        </row>
        <row r="1401">
          <cell r="C1401" t="str">
            <v>Līgums</v>
          </cell>
          <cell r="D1401" t="str">
            <v>9.2.4.2/16/I/075</v>
          </cell>
        </row>
        <row r="1402">
          <cell r="C1402" t="str">
            <v>Līgums</v>
          </cell>
          <cell r="D1402" t="str">
            <v>9.2.4.2/16/I/076</v>
          </cell>
        </row>
        <row r="1403">
          <cell r="C1403" t="str">
            <v>Līgums</v>
          </cell>
          <cell r="D1403" t="str">
            <v>9.2.4.2/16/I/077</v>
          </cell>
        </row>
        <row r="1404">
          <cell r="C1404" t="str">
            <v>Līgums</v>
          </cell>
          <cell r="D1404" t="str">
            <v>9.2.4.2/16/I/078</v>
          </cell>
        </row>
        <row r="1405">
          <cell r="C1405" t="str">
            <v>Līgums</v>
          </cell>
          <cell r="D1405" t="str">
            <v>9.2.4.2/16/I/079</v>
          </cell>
        </row>
        <row r="1406">
          <cell r="C1406" t="str">
            <v>Līgums</v>
          </cell>
          <cell r="D1406" t="str">
            <v>9.2.4.2/16/I/080</v>
          </cell>
        </row>
        <row r="1407">
          <cell r="C1407" t="str">
            <v>Līgums</v>
          </cell>
          <cell r="D1407" t="str">
            <v>9.2.4.2/16/I/081</v>
          </cell>
        </row>
        <row r="1408">
          <cell r="C1408" t="str">
            <v>Līgums</v>
          </cell>
          <cell r="D1408" t="str">
            <v>9.2.4.2/16/I/082</v>
          </cell>
        </row>
        <row r="1409">
          <cell r="C1409" t="str">
            <v>Līgums</v>
          </cell>
          <cell r="D1409" t="str">
            <v>9.2.4.2/16/I/083</v>
          </cell>
        </row>
        <row r="1410">
          <cell r="C1410" t="str">
            <v>Līgums</v>
          </cell>
          <cell r="D1410" t="str">
            <v>9.2.4.2/16/I/084</v>
          </cell>
        </row>
        <row r="1411">
          <cell r="C1411" t="str">
            <v>Līgums</v>
          </cell>
          <cell r="D1411" t="str">
            <v>9.2.4.2/16/I/085</v>
          </cell>
        </row>
        <row r="1412">
          <cell r="C1412" t="str">
            <v>Līgums</v>
          </cell>
          <cell r="D1412" t="str">
            <v>9.2.4.2/16/I/086</v>
          </cell>
        </row>
        <row r="1413">
          <cell r="C1413" t="str">
            <v>Līgums</v>
          </cell>
          <cell r="D1413" t="str">
            <v>9.2.4.2/16/I/087</v>
          </cell>
        </row>
        <row r="1414">
          <cell r="C1414" t="str">
            <v>Līgums</v>
          </cell>
          <cell r="D1414" t="str">
            <v>9.2.4.2/16/I/088</v>
          </cell>
        </row>
        <row r="1415">
          <cell r="C1415" t="str">
            <v>Līgums</v>
          </cell>
          <cell r="D1415" t="str">
            <v>9.2.4.2/16/I/089</v>
          </cell>
        </row>
        <row r="1416">
          <cell r="C1416" t="str">
            <v>Līgums</v>
          </cell>
          <cell r="D1416" t="str">
            <v>9.2.4.2/16/I/090</v>
          </cell>
        </row>
        <row r="1417">
          <cell r="C1417" t="str">
            <v>Līgums</v>
          </cell>
          <cell r="D1417" t="str">
            <v>9.2.4.2/16/I/091</v>
          </cell>
        </row>
        <row r="1418">
          <cell r="C1418" t="str">
            <v>Līgums</v>
          </cell>
          <cell r="D1418" t="str">
            <v>9.2.4.2/16/I/092</v>
          </cell>
        </row>
        <row r="1419">
          <cell r="C1419" t="str">
            <v>Līgums</v>
          </cell>
          <cell r="D1419" t="str">
            <v>9.2.4.2/16/I/094</v>
          </cell>
        </row>
        <row r="1420">
          <cell r="C1420" t="str">
            <v>Līgums</v>
          </cell>
          <cell r="D1420" t="str">
            <v>9.2.4.2/16/I/095</v>
          </cell>
        </row>
        <row r="1421">
          <cell r="C1421" t="str">
            <v>Līgums</v>
          </cell>
          <cell r="D1421" t="str">
            <v>9.2.4.2/16/I/097</v>
          </cell>
        </row>
        <row r="1422">
          <cell r="C1422" t="str">
            <v>Līgums</v>
          </cell>
          <cell r="D1422" t="str">
            <v>9.2.4.2/16/I/098</v>
          </cell>
        </row>
        <row r="1423">
          <cell r="C1423" t="str">
            <v>Līgums</v>
          </cell>
          <cell r="D1423" t="str">
            <v>9.2.4.2/16/I/099</v>
          </cell>
        </row>
        <row r="1424">
          <cell r="C1424" t="str">
            <v>Līgums</v>
          </cell>
          <cell r="D1424" t="str">
            <v>9.2.4.2/16/I/100</v>
          </cell>
        </row>
        <row r="1425">
          <cell r="C1425" t="str">
            <v>Līgums</v>
          </cell>
          <cell r="D1425" t="str">
            <v>9.2.4.2/16/I/101</v>
          </cell>
        </row>
        <row r="1426">
          <cell r="C1426" t="str">
            <v>Līgums</v>
          </cell>
          <cell r="D1426" t="str">
            <v>9.2.4.2/16/I/102</v>
          </cell>
        </row>
        <row r="1427">
          <cell r="C1427" t="str">
            <v>Līgums</v>
          </cell>
          <cell r="D1427" t="str">
            <v>9.2.4.2/16/I/103</v>
          </cell>
        </row>
        <row r="1428">
          <cell r="C1428" t="str">
            <v>Līgums</v>
          </cell>
          <cell r="D1428" t="str">
            <v>9.2.4.2/16/I/104</v>
          </cell>
        </row>
        <row r="1429">
          <cell r="C1429" t="str">
            <v>Līgums</v>
          </cell>
          <cell r="D1429" t="str">
            <v>9.2.4.2/16/I/105</v>
          </cell>
        </row>
        <row r="1430">
          <cell r="C1430" t="str">
            <v>Līgums</v>
          </cell>
          <cell r="D1430" t="str">
            <v>9.2.4.2/16/I/106</v>
          </cell>
        </row>
        <row r="1431">
          <cell r="C1431" t="str">
            <v>Līgums</v>
          </cell>
          <cell r="D1431" t="str">
            <v>9.2.4.1/16/I/001</v>
          </cell>
        </row>
        <row r="1432">
          <cell r="C1432" t="str">
            <v>Līgums</v>
          </cell>
          <cell r="D1432" t="str">
            <v>9.2.5.0/17/I/001</v>
          </cell>
        </row>
        <row r="1433">
          <cell r="C1433" t="str">
            <v>Līgums</v>
          </cell>
          <cell r="D1433" t="str">
            <v>9.2.6.0/17/I/001</v>
          </cell>
        </row>
        <row r="1434">
          <cell r="C1434" t="str">
            <v>Līgums</v>
          </cell>
          <cell r="D1434" t="str">
            <v>9.3.1.2/16/I/001</v>
          </cell>
        </row>
        <row r="1435">
          <cell r="C1435" t="str">
            <v>Apstiprināts</v>
          </cell>
          <cell r="D1435" t="str">
            <v>9.3.2.0/17/I/012</v>
          </cell>
        </row>
        <row r="1436">
          <cell r="C1436" t="str">
            <v>Līgums</v>
          </cell>
          <cell r="D1436" t="str">
            <v>9.3.2.0/17/I/001</v>
          </cell>
        </row>
        <row r="1437">
          <cell r="C1437" t="str">
            <v>Līgums</v>
          </cell>
          <cell r="D1437" t="str">
            <v>9.3.2.0/17/I/002</v>
          </cell>
        </row>
        <row r="1438">
          <cell r="C1438" t="str">
            <v>Līgums</v>
          </cell>
          <cell r="D1438" t="str">
            <v>9.3.2.0/17/I/003</v>
          </cell>
        </row>
        <row r="1439">
          <cell r="C1439" t="str">
            <v>Līgums</v>
          </cell>
          <cell r="D1439" t="str">
            <v>9.3.2.0/17/I/004</v>
          </cell>
        </row>
        <row r="1440">
          <cell r="C1440" t="str">
            <v>Līgums</v>
          </cell>
          <cell r="D1440" t="str">
            <v>9.3.2.0/17/I/005</v>
          </cell>
        </row>
        <row r="1441">
          <cell r="C1441" t="str">
            <v>Līgums</v>
          </cell>
          <cell r="D1441" t="str">
            <v>9.3.2.0/17/I/006</v>
          </cell>
        </row>
        <row r="1442">
          <cell r="C1442" t="str">
            <v>Līgums</v>
          </cell>
          <cell r="D1442" t="str">
            <v>9.3.2.0/17/I/007</v>
          </cell>
        </row>
        <row r="1443">
          <cell r="C1443" t="str">
            <v>Līgums</v>
          </cell>
          <cell r="D1443" t="str">
            <v>9.3.2.0/17/I/008</v>
          </cell>
        </row>
        <row r="1444">
          <cell r="C1444" t="str">
            <v>Apstiprināts ar nosacījumu 2</v>
          </cell>
          <cell r="D1444" t="str">
            <v>9.3.2.0/17/I/009</v>
          </cell>
        </row>
        <row r="1445">
          <cell r="C1445" t="str">
            <v>Apstiprināts ar nosacījumu 2</v>
          </cell>
          <cell r="D1445" t="str">
            <v>9.3.2.0/17/I/010</v>
          </cell>
        </row>
        <row r="1446">
          <cell r="C1446" t="str">
            <v>Apstiprināts ar nosacījumu 2</v>
          </cell>
          <cell r="D1446" t="str">
            <v>9.3.2.0/17/I/011</v>
          </cell>
        </row>
        <row r="1447">
          <cell r="C1447" t="str">
            <v>Apstiprināts ar nosacījumu</v>
          </cell>
          <cell r="D1447" t="str">
            <v>9.3.2.0/17/I/013</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nsejuma_sanemeja_prognozes"/>
      <sheetName val="EM_rezerves_ēkas_4.2.1."/>
      <sheetName val="MP iesniegšanas prognozes"/>
      <sheetName val="MP iesniegšana"/>
      <sheetName val="SI2018_izpilde_PV_Fonds"/>
      <sheetName val="PIMPIG_AV"/>
      <sheetName val="PIMPIG_SP"/>
      <sheetName val="PIMPIG_2019-2023_SN"/>
      <sheetName val="Avansi"/>
      <sheetName val="atlases_status"/>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ow r="3">
          <cell r="C3" t="str">
            <v>Projekta statuss</v>
          </cell>
          <cell r="D3" t="str">
            <v>Finansējuma avots</v>
          </cell>
        </row>
        <row r="4">
          <cell r="D4"/>
        </row>
        <row r="5">
          <cell r="D5"/>
        </row>
        <row r="6">
          <cell r="D6" t="str">
            <v>Projekts</v>
          </cell>
        </row>
        <row r="7">
          <cell r="D7" t="str">
            <v>1.1.1.1/16/A/002</v>
          </cell>
        </row>
        <row r="8">
          <cell r="D8" t="str">
            <v>1.1.1.1/16/A/005</v>
          </cell>
        </row>
        <row r="9">
          <cell r="D9" t="str">
            <v>1.1.1.1/16/A/006</v>
          </cell>
        </row>
        <row r="10">
          <cell r="D10" t="str">
            <v>1.1.1.1/16/A/009</v>
          </cell>
        </row>
        <row r="11">
          <cell r="D11" t="str">
            <v>1.1.1.1/16/A/011</v>
          </cell>
        </row>
        <row r="12">
          <cell r="D12" t="str">
            <v>1.1.1.1/16/A/014</v>
          </cell>
        </row>
        <row r="13">
          <cell r="D13" t="str">
            <v>1.1.1.1/16/A/017</v>
          </cell>
        </row>
        <row r="14">
          <cell r="D14" t="str">
            <v>1.1.1.1/16/A/018</v>
          </cell>
        </row>
        <row r="15">
          <cell r="D15" t="str">
            <v>1.1.1.1/16/A/019</v>
          </cell>
        </row>
        <row r="16">
          <cell r="D16" t="str">
            <v>1.1.1.1/16/A/021</v>
          </cell>
        </row>
        <row r="17">
          <cell r="D17" t="str">
            <v>1.1.1.1/16/A/022</v>
          </cell>
        </row>
        <row r="18">
          <cell r="D18" t="str">
            <v>1.1.1.1/16/A/023</v>
          </cell>
        </row>
        <row r="19">
          <cell r="D19" t="str">
            <v>1.1.1.1/16/A/024</v>
          </cell>
        </row>
        <row r="20">
          <cell r="D20" t="str">
            <v>1.1.1.1/16/A/026</v>
          </cell>
        </row>
        <row r="21">
          <cell r="D21" t="str">
            <v>1.1.1.1/16/A/027</v>
          </cell>
        </row>
        <row r="22">
          <cell r="D22" t="str">
            <v>1.1.1.1/16/A/028</v>
          </cell>
        </row>
        <row r="23">
          <cell r="D23" t="str">
            <v>1.1.1.1/16/A/029</v>
          </cell>
        </row>
        <row r="24">
          <cell r="D24" t="str">
            <v>1.1.1.1/16/A/030</v>
          </cell>
        </row>
        <row r="25">
          <cell r="D25" t="str">
            <v>1.1.1.1/16/A/032</v>
          </cell>
        </row>
        <row r="26">
          <cell r="D26" t="str">
            <v>1.1.1.1/16/A/033</v>
          </cell>
        </row>
        <row r="27">
          <cell r="D27" t="str">
            <v>1.1.1.1/16/A/034</v>
          </cell>
        </row>
        <row r="28">
          <cell r="D28" t="str">
            <v>1.1.1.1/16/A/035</v>
          </cell>
        </row>
        <row r="29">
          <cell r="D29" t="str">
            <v>1.1.1.1/16/A/036</v>
          </cell>
        </row>
        <row r="30">
          <cell r="D30" t="str">
            <v>1.1.1.1/16/A/037</v>
          </cell>
        </row>
        <row r="31">
          <cell r="D31" t="str">
            <v>1.1.1.1/16/A/038</v>
          </cell>
        </row>
        <row r="32">
          <cell r="D32" t="str">
            <v>1.1.1.1/16/A/039</v>
          </cell>
        </row>
        <row r="33">
          <cell r="D33" t="str">
            <v>1.1.1.1/16/A/041</v>
          </cell>
        </row>
        <row r="34">
          <cell r="D34" t="str">
            <v>1.1.1.1/16/A/043</v>
          </cell>
        </row>
        <row r="35">
          <cell r="D35" t="str">
            <v>1.1.1.1/16/A/045</v>
          </cell>
        </row>
        <row r="36">
          <cell r="D36" t="str">
            <v>1.1.1.1/16/A/049</v>
          </cell>
        </row>
        <row r="37">
          <cell r="D37" t="str">
            <v>1.1.1.1/16/A/051</v>
          </cell>
        </row>
        <row r="38">
          <cell r="D38" t="str">
            <v>1.1.1.1/16/A/052</v>
          </cell>
        </row>
        <row r="39">
          <cell r="D39" t="str">
            <v>1.1.1.1/16/A/053</v>
          </cell>
        </row>
        <row r="40">
          <cell r="D40" t="str">
            <v>1.1.1.1/16/A/056</v>
          </cell>
        </row>
        <row r="41">
          <cell r="D41" t="str">
            <v>1.1.1.1/16/A/057</v>
          </cell>
        </row>
        <row r="42">
          <cell r="D42" t="str">
            <v>1.1.1.1/16/A/058</v>
          </cell>
        </row>
        <row r="43">
          <cell r="D43" t="str">
            <v>1.1.1.1/16/A/059</v>
          </cell>
        </row>
        <row r="44">
          <cell r="D44" t="str">
            <v>1.1.1.1/16/A/060</v>
          </cell>
        </row>
        <row r="45">
          <cell r="D45" t="str">
            <v>1.1.1.1/16/A/061</v>
          </cell>
        </row>
        <row r="46">
          <cell r="D46" t="str">
            <v>1.1.1.1/16/A/062</v>
          </cell>
        </row>
        <row r="47">
          <cell r="D47" t="str">
            <v>1.1.1.1/16/A/063</v>
          </cell>
        </row>
        <row r="48">
          <cell r="D48" t="str">
            <v>1.1.1.1/16/A/064</v>
          </cell>
        </row>
        <row r="49">
          <cell r="D49" t="str">
            <v>1.1.1.1/16/A/067</v>
          </cell>
        </row>
        <row r="50">
          <cell r="D50" t="str">
            <v>1.1.1.1/16/A/068</v>
          </cell>
        </row>
        <row r="51">
          <cell r="D51" t="str">
            <v>1.1.1.1/16/A/069</v>
          </cell>
        </row>
        <row r="52">
          <cell r="D52" t="str">
            <v>1.1.1.1/16/A/070</v>
          </cell>
        </row>
        <row r="53">
          <cell r="D53" t="str">
            <v>1.1.1.1/16/A/071</v>
          </cell>
        </row>
        <row r="54">
          <cell r="D54" t="str">
            <v>1.1.1.1/16/A/074</v>
          </cell>
        </row>
        <row r="55">
          <cell r="D55" t="str">
            <v>1.1.1.1/16/A/075</v>
          </cell>
        </row>
        <row r="56">
          <cell r="D56" t="str">
            <v>1.1.1.1/16/A/076</v>
          </cell>
        </row>
        <row r="57">
          <cell r="D57" t="str">
            <v>1.1.1.1/16/A/080</v>
          </cell>
        </row>
        <row r="58">
          <cell r="D58" t="str">
            <v>1.1.1.1/16/A/081</v>
          </cell>
        </row>
        <row r="59">
          <cell r="D59" t="str">
            <v>1.1.1.1/16/A/082</v>
          </cell>
        </row>
        <row r="60">
          <cell r="D60" t="str">
            <v>1.1.1.1/16/A/083</v>
          </cell>
        </row>
        <row r="61">
          <cell r="D61" t="str">
            <v>1.1.1.1/16/A/084</v>
          </cell>
        </row>
        <row r="62">
          <cell r="D62" t="str">
            <v>1.1.1.1/16/A/086</v>
          </cell>
        </row>
        <row r="63">
          <cell r="D63" t="str">
            <v>1.1.1.1/16/A/087</v>
          </cell>
        </row>
        <row r="64">
          <cell r="D64" t="str">
            <v>1.1.1.1/16/A/088</v>
          </cell>
        </row>
        <row r="65">
          <cell r="D65" t="str">
            <v>1.1.1.1/16/A/089</v>
          </cell>
        </row>
        <row r="66">
          <cell r="D66" t="str">
            <v>1.1.1.1/16/A/090</v>
          </cell>
        </row>
        <row r="67">
          <cell r="D67" t="str">
            <v>1.1.1.1/16/A/092</v>
          </cell>
        </row>
        <row r="68">
          <cell r="D68" t="str">
            <v>1.1.1.1/16/A/093</v>
          </cell>
        </row>
        <row r="69">
          <cell r="D69" t="str">
            <v>1.1.1.1/16/A/095</v>
          </cell>
        </row>
        <row r="70">
          <cell r="D70" t="str">
            <v>1.1.1.1/16/A/096</v>
          </cell>
        </row>
        <row r="71">
          <cell r="D71" t="str">
            <v>1.1.1.1/16/A/098</v>
          </cell>
        </row>
        <row r="72">
          <cell r="D72" t="str">
            <v>1.1.1.1/16/A/099</v>
          </cell>
        </row>
        <row r="73">
          <cell r="D73" t="str">
            <v>1.1.1.1/16/A/100</v>
          </cell>
        </row>
        <row r="74">
          <cell r="D74" t="str">
            <v>1.1.1.1/16/A/102</v>
          </cell>
        </row>
        <row r="75">
          <cell r="D75" t="str">
            <v>1.1.1.1/16/A/103</v>
          </cell>
        </row>
        <row r="76">
          <cell r="D76" t="str">
            <v>1.1.1.1/16/A/105</v>
          </cell>
        </row>
        <row r="77">
          <cell r="D77" t="str">
            <v>1.1.1.1/16/A/106</v>
          </cell>
        </row>
        <row r="78">
          <cell r="D78" t="str">
            <v>1.1.1.1/16/A/108</v>
          </cell>
        </row>
        <row r="79">
          <cell r="D79" t="str">
            <v>1.1.1.1/16/A/109</v>
          </cell>
        </row>
        <row r="80">
          <cell r="D80" t="str">
            <v>1.1.1.1/16/A/110</v>
          </cell>
        </row>
        <row r="81">
          <cell r="D81" t="str">
            <v>1.1.1.1/16/A/111</v>
          </cell>
        </row>
        <row r="82">
          <cell r="D82" t="str">
            <v>1.1.1.1/16/A/112</v>
          </cell>
        </row>
        <row r="83">
          <cell r="D83" t="str">
            <v>1.1.1.1/16/A/114</v>
          </cell>
        </row>
        <row r="84">
          <cell r="D84" t="str">
            <v>1.1.1.1/16/A/115</v>
          </cell>
        </row>
        <row r="85">
          <cell r="D85" t="str">
            <v>1.1.1.1/16/A/116</v>
          </cell>
        </row>
        <row r="86">
          <cell r="D86" t="str">
            <v>1.1.1.1/16/A/117</v>
          </cell>
        </row>
        <row r="87">
          <cell r="D87" t="str">
            <v>1.1.1.1/16/A/118</v>
          </cell>
        </row>
        <row r="88">
          <cell r="D88" t="str">
            <v>1.1.1.1/16/A/119</v>
          </cell>
        </row>
        <row r="89">
          <cell r="D89" t="str">
            <v>1.1.1.1/16/A/120</v>
          </cell>
        </row>
        <row r="90">
          <cell r="D90" t="str">
            <v>1.1.1.1/16/A/121</v>
          </cell>
        </row>
        <row r="91">
          <cell r="D91" t="str">
            <v>1.1.1.1/16/A/122</v>
          </cell>
        </row>
        <row r="92">
          <cell r="D92" t="str">
            <v>1.1.1.1/16/A/123</v>
          </cell>
        </row>
        <row r="93">
          <cell r="D93" t="str">
            <v>1.1.1.1/16/A/124</v>
          </cell>
        </row>
        <row r="94">
          <cell r="D94" t="str">
            <v>1.1.1.1/16/A/125</v>
          </cell>
        </row>
        <row r="95">
          <cell r="D95" t="str">
            <v>1.1.1.1/16/A/126</v>
          </cell>
        </row>
        <row r="96">
          <cell r="D96" t="str">
            <v>1.1.1.1/16/A/127</v>
          </cell>
        </row>
        <row r="97">
          <cell r="D97" t="str">
            <v>1.1.1.1/16/A/128</v>
          </cell>
        </row>
        <row r="98">
          <cell r="D98" t="str">
            <v>1.1.1.1/16/A/130</v>
          </cell>
        </row>
        <row r="99">
          <cell r="D99" t="str">
            <v>1.1.1.1/16/A/132</v>
          </cell>
        </row>
        <row r="100">
          <cell r="D100" t="str">
            <v>1.1.1.1/16/A/134</v>
          </cell>
        </row>
        <row r="101">
          <cell r="D101" t="str">
            <v>1.1.1.1/16/A/136</v>
          </cell>
        </row>
        <row r="102">
          <cell r="D102" t="str">
            <v>1.1.1.1/16/A/137</v>
          </cell>
        </row>
        <row r="103">
          <cell r="D103" t="str">
            <v>1.1.1.1/16/A/138</v>
          </cell>
        </row>
        <row r="104">
          <cell r="D104" t="str">
            <v>1.1.1.1/16/A/139</v>
          </cell>
        </row>
        <row r="105">
          <cell r="D105" t="str">
            <v>1.1.1.1/16/A/140</v>
          </cell>
        </row>
        <row r="106">
          <cell r="D106" t="str">
            <v>1.1.1.1/16/A/142</v>
          </cell>
        </row>
        <row r="107">
          <cell r="D107" t="str">
            <v>1.1.1.1/16/A/143</v>
          </cell>
        </row>
        <row r="108">
          <cell r="D108" t="str">
            <v>1.1.1.1/16/A/145</v>
          </cell>
        </row>
        <row r="109">
          <cell r="D109" t="str">
            <v>1.1.1.1/16/A/146</v>
          </cell>
        </row>
        <row r="110">
          <cell r="D110" t="str">
            <v>1.1.1.1/16/A/149</v>
          </cell>
        </row>
        <row r="111">
          <cell r="D111" t="str">
            <v>1.1.1.1/16/A/150</v>
          </cell>
        </row>
        <row r="112">
          <cell r="D112" t="str">
            <v>1.1.1.1/16/A/151</v>
          </cell>
        </row>
        <row r="113">
          <cell r="D113" t="str">
            <v>1.1.1.1/16/A/152</v>
          </cell>
        </row>
        <row r="114">
          <cell r="D114" t="str">
            <v>1.1.1.1/16/A/153</v>
          </cell>
        </row>
        <row r="115">
          <cell r="D115" t="str">
            <v>1.1.1.1/16/A/155</v>
          </cell>
        </row>
        <row r="116">
          <cell r="D116" t="str">
            <v>1.1.1.1/16/A/156</v>
          </cell>
        </row>
        <row r="117">
          <cell r="D117" t="str">
            <v>1.1.1.1/16/A/157</v>
          </cell>
        </row>
        <row r="118">
          <cell r="D118" t="str">
            <v>1.1.1.1/16/A/158</v>
          </cell>
        </row>
        <row r="119">
          <cell r="D119" t="str">
            <v>1.1.1.1/16/A/159</v>
          </cell>
        </row>
        <row r="120">
          <cell r="D120" t="str">
            <v>1.1.1.1/16/A/161</v>
          </cell>
        </row>
        <row r="121">
          <cell r="D121" t="str">
            <v>1.1.1.1/16/A/162</v>
          </cell>
        </row>
        <row r="122">
          <cell r="D122" t="str">
            <v>1.1.1.1/16/A/163</v>
          </cell>
        </row>
        <row r="123">
          <cell r="D123" t="str">
            <v>1.1.1.1/16/A/164</v>
          </cell>
        </row>
        <row r="124">
          <cell r="D124" t="str">
            <v>1.1.1.1/16/A/166</v>
          </cell>
        </row>
        <row r="125">
          <cell r="D125" t="str">
            <v>1.1.1.1/16/A/167</v>
          </cell>
        </row>
        <row r="126">
          <cell r="D126" t="str">
            <v>1.1.1.1/16/A/168</v>
          </cell>
        </row>
        <row r="127">
          <cell r="D127" t="str">
            <v>1.1.1.1/16/A/169</v>
          </cell>
        </row>
        <row r="128">
          <cell r="D128" t="str">
            <v>1.1.1.1/16/A/170</v>
          </cell>
        </row>
        <row r="129">
          <cell r="D129" t="str">
            <v>1.1.1.1/16/A/171</v>
          </cell>
        </row>
        <row r="130">
          <cell r="D130" t="str">
            <v>1.1.1.1/16/A/172</v>
          </cell>
        </row>
        <row r="131">
          <cell r="D131" t="str">
            <v>1.1.1.1/16/A/173</v>
          </cell>
        </row>
        <row r="132">
          <cell r="D132" t="str">
            <v>1.1.1.1/16/A/175</v>
          </cell>
        </row>
        <row r="133">
          <cell r="D133" t="str">
            <v>1.1.1.1/16/A/176</v>
          </cell>
        </row>
        <row r="134">
          <cell r="D134" t="str">
            <v>1.1.1.1/16/A/177</v>
          </cell>
        </row>
        <row r="135">
          <cell r="D135" t="str">
            <v>1.1.1.1/16/A/178</v>
          </cell>
        </row>
        <row r="136">
          <cell r="D136" t="str">
            <v>1.1.1.1/16/A/179</v>
          </cell>
        </row>
        <row r="137">
          <cell r="D137" t="str">
            <v>1.1.1.1/16/A/180</v>
          </cell>
        </row>
        <row r="138">
          <cell r="D138" t="str">
            <v>1.1.1.1/16/A/181</v>
          </cell>
        </row>
        <row r="139">
          <cell r="D139" t="str">
            <v>1.1.1.1/16/A/183</v>
          </cell>
        </row>
        <row r="140">
          <cell r="D140" t="str">
            <v>1.1.1.1/16/A/184</v>
          </cell>
        </row>
        <row r="141">
          <cell r="D141" t="str">
            <v>1.1.1.1/16/A/186</v>
          </cell>
        </row>
        <row r="142">
          <cell r="D142" t="str">
            <v>1.1.1.1/16/A/187</v>
          </cell>
        </row>
        <row r="143">
          <cell r="D143" t="str">
            <v>1.1.1.1/16/A/188</v>
          </cell>
        </row>
        <row r="144">
          <cell r="D144" t="str">
            <v>1.1.1.1/16/A/189</v>
          </cell>
        </row>
        <row r="145">
          <cell r="D145" t="str">
            <v>1.1.1.1/16/A/190</v>
          </cell>
        </row>
        <row r="146">
          <cell r="D146" t="str">
            <v>1.1.1.1/16/A/191</v>
          </cell>
        </row>
        <row r="147">
          <cell r="D147" t="str">
            <v>1.1.1.1/16/A/193</v>
          </cell>
        </row>
        <row r="148">
          <cell r="D148" t="str">
            <v>1.1.1.1/16/A/194</v>
          </cell>
        </row>
        <row r="149">
          <cell r="D149" t="str">
            <v>1.1.1.1/16/A/195</v>
          </cell>
        </row>
        <row r="150">
          <cell r="D150" t="str">
            <v>1.1.1.1/16/A/196</v>
          </cell>
        </row>
        <row r="151">
          <cell r="D151" t="str">
            <v>1.1.1.1/16/A/198</v>
          </cell>
        </row>
        <row r="152">
          <cell r="D152" t="str">
            <v>1.1.1.1/16/A/199</v>
          </cell>
        </row>
        <row r="153">
          <cell r="D153" t="str">
            <v>1.1.1.1/16/A/200</v>
          </cell>
        </row>
        <row r="154">
          <cell r="D154" t="str">
            <v>1.1.1.1/16/A/201</v>
          </cell>
        </row>
        <row r="155">
          <cell r="D155" t="str">
            <v>1.1.1.1/16/A/202</v>
          </cell>
        </row>
        <row r="156">
          <cell r="D156" t="str">
            <v>1.1.1.1/16/A/204</v>
          </cell>
        </row>
        <row r="157">
          <cell r="D157" t="str">
            <v>1.1.1.1/16/A/205</v>
          </cell>
        </row>
        <row r="158">
          <cell r="D158" t="str">
            <v>1.1.1.1/16/A/206</v>
          </cell>
        </row>
        <row r="159">
          <cell r="D159" t="str">
            <v>1.1.1.1/16/A/207</v>
          </cell>
        </row>
        <row r="160">
          <cell r="D160" t="str">
            <v>1.1.1.1/16/A/208</v>
          </cell>
        </row>
        <row r="161">
          <cell r="D161" t="str">
            <v>1.1.1.1/16/A/209</v>
          </cell>
        </row>
        <row r="162">
          <cell r="D162" t="str">
            <v>1.1.1.1/16/A/210</v>
          </cell>
        </row>
        <row r="163">
          <cell r="D163" t="str">
            <v>1.1.1.1/16/A/212</v>
          </cell>
        </row>
        <row r="164">
          <cell r="D164" t="str">
            <v>1.1.1.1/16/A/214</v>
          </cell>
        </row>
        <row r="165">
          <cell r="D165" t="str">
            <v>1.1.1.1/16/A/216</v>
          </cell>
        </row>
        <row r="166">
          <cell r="D166" t="str">
            <v>1.1.1.1/16/A/217</v>
          </cell>
        </row>
        <row r="167">
          <cell r="D167" t="str">
            <v>1.1.1.1/16/A/218</v>
          </cell>
        </row>
        <row r="168">
          <cell r="D168" t="str">
            <v>1.1.1.1/16/A/220</v>
          </cell>
        </row>
        <row r="169">
          <cell r="D169" t="str">
            <v>1.1.1.1/16/A/221</v>
          </cell>
        </row>
        <row r="170">
          <cell r="D170" t="str">
            <v>1.1.1.1/16/A/222</v>
          </cell>
        </row>
        <row r="171">
          <cell r="D171" t="str">
            <v>1.1.1.1/16/A/223</v>
          </cell>
        </row>
        <row r="172">
          <cell r="D172" t="str">
            <v>1.1.1.1/16/A/224</v>
          </cell>
        </row>
        <row r="173">
          <cell r="D173" t="str">
            <v>1.1.1.1/16/A/225</v>
          </cell>
        </row>
        <row r="174">
          <cell r="D174" t="str">
            <v>1.1.1.1/16/A/226</v>
          </cell>
        </row>
        <row r="175">
          <cell r="D175" t="str">
            <v>1.1.1.1/16/A/227</v>
          </cell>
        </row>
        <row r="176">
          <cell r="D176" t="str">
            <v>1.1.1.1/16/A/228</v>
          </cell>
        </row>
        <row r="177">
          <cell r="D177" t="str">
            <v>1.1.1.1/16/A/229</v>
          </cell>
        </row>
        <row r="178">
          <cell r="D178" t="str">
            <v>1.1.1.1/16/A/230</v>
          </cell>
        </row>
        <row r="179">
          <cell r="D179" t="str">
            <v>1.1.1.1/16/A/231</v>
          </cell>
        </row>
        <row r="180">
          <cell r="D180" t="str">
            <v>1.1.1.1/16/A/232</v>
          </cell>
        </row>
        <row r="181">
          <cell r="D181" t="str">
            <v>1.1.1.1/16/A/233</v>
          </cell>
        </row>
        <row r="182">
          <cell r="D182" t="str">
            <v>1.1.1.1/16/A/235</v>
          </cell>
        </row>
        <row r="183">
          <cell r="D183" t="str">
            <v>1.1.1.1/16/A/236</v>
          </cell>
        </row>
        <row r="184">
          <cell r="D184" t="str">
            <v>1.1.1.1/16/A/237</v>
          </cell>
        </row>
        <row r="185">
          <cell r="D185" t="str">
            <v>1.1.1.1/16/A/238</v>
          </cell>
        </row>
        <row r="186">
          <cell r="D186" t="str">
            <v>1.1.1.1/16/A/239</v>
          </cell>
        </row>
        <row r="187">
          <cell r="D187" t="str">
            <v>1.1.1.1/16/A/240</v>
          </cell>
        </row>
        <row r="188">
          <cell r="D188" t="str">
            <v>1.1.1.1/16/A/241</v>
          </cell>
        </row>
        <row r="189">
          <cell r="D189" t="str">
            <v>1.1.1.1/16/A/242</v>
          </cell>
        </row>
        <row r="190">
          <cell r="D190" t="str">
            <v>1.1.1.1/16/A/243</v>
          </cell>
        </row>
        <row r="191">
          <cell r="D191" t="str">
            <v>1.1.1.1/16/A/244</v>
          </cell>
        </row>
        <row r="192">
          <cell r="D192" t="str">
            <v>1.1.1.1/16/A/245</v>
          </cell>
        </row>
        <row r="193">
          <cell r="D193" t="str">
            <v>1.1.1.1/16/A/246</v>
          </cell>
        </row>
        <row r="194">
          <cell r="D194" t="str">
            <v>1.1.1.1/16/A/247</v>
          </cell>
        </row>
        <row r="195">
          <cell r="D195" t="str">
            <v>1.1.1.1/16/A/248</v>
          </cell>
        </row>
        <row r="196">
          <cell r="D196" t="str">
            <v>1.1.1.1/16/A/249</v>
          </cell>
        </row>
        <row r="197">
          <cell r="D197" t="str">
            <v>1.1.1.1/16/A/250</v>
          </cell>
        </row>
        <row r="198">
          <cell r="D198" t="str">
            <v>1.1.1.1/16/A/251</v>
          </cell>
        </row>
        <row r="199">
          <cell r="D199" t="str">
            <v>1.1.1.1/16/A/253</v>
          </cell>
        </row>
        <row r="200">
          <cell r="D200" t="str">
            <v>1.1.1.1/16/A/254</v>
          </cell>
        </row>
        <row r="201">
          <cell r="D201" t="str">
            <v>1.1.1.1/16/A/255</v>
          </cell>
        </row>
        <row r="202">
          <cell r="D202" t="str">
            <v>1.1.1.1/16/A/262</v>
          </cell>
        </row>
        <row r="203">
          <cell r="D203" t="str">
            <v>1.1.1.1/16/A/263</v>
          </cell>
        </row>
        <row r="204">
          <cell r="D204" t="str">
            <v>1.1.1.1/16/A/264</v>
          </cell>
        </row>
        <row r="205">
          <cell r="D205" t="str">
            <v>1.1.1.1/16/A/265</v>
          </cell>
        </row>
        <row r="206">
          <cell r="D206" t="str">
            <v>1.1.1.1/16/A/266</v>
          </cell>
        </row>
        <row r="207">
          <cell r="D207" t="str">
            <v>1.1.1.1/16/A/268</v>
          </cell>
        </row>
        <row r="208">
          <cell r="D208" t="str">
            <v>1.1.1.1/16/A/269</v>
          </cell>
        </row>
        <row r="209">
          <cell r="D209" t="str">
            <v>1.1.1.1/16/A/270</v>
          </cell>
        </row>
        <row r="210">
          <cell r="D210" t="str">
            <v>1.1.1.1/16/A/271</v>
          </cell>
        </row>
        <row r="211">
          <cell r="D211" t="str">
            <v>1.1.1.1/16/A/273</v>
          </cell>
        </row>
        <row r="212">
          <cell r="D212" t="str">
            <v>1.1.1.1/16/A/274</v>
          </cell>
        </row>
        <row r="213">
          <cell r="D213" t="str">
            <v>1.1.1.1/16/A/275</v>
          </cell>
        </row>
        <row r="214">
          <cell r="D214" t="str">
            <v>1.1.1.1/16/A/276</v>
          </cell>
        </row>
        <row r="215">
          <cell r="D215" t="str">
            <v>1.1.1.1/16/A/277</v>
          </cell>
        </row>
        <row r="216">
          <cell r="D216" t="str">
            <v>1.1.1.1/16/A/278</v>
          </cell>
        </row>
        <row r="217">
          <cell r="D217" t="str">
            <v>1.1.1.1/16/A/279</v>
          </cell>
        </row>
        <row r="218">
          <cell r="D218" t="str">
            <v>1.1.1.1/16/A/282</v>
          </cell>
        </row>
        <row r="219">
          <cell r="D219" t="str">
            <v>1.1.1.1/16/A/283</v>
          </cell>
        </row>
        <row r="220">
          <cell r="D220" t="str">
            <v>1.1.1.1/16/A/284</v>
          </cell>
        </row>
        <row r="221">
          <cell r="D221" t="str">
            <v>1.1.1.1/16/A/285</v>
          </cell>
        </row>
        <row r="222">
          <cell r="D222" t="str">
            <v>1.1.1.1/16/A/286</v>
          </cell>
        </row>
        <row r="223">
          <cell r="D223" t="str">
            <v>1.1.1.1/16/A/287</v>
          </cell>
        </row>
        <row r="224">
          <cell r="D224" t="str">
            <v>1.1.1.1/16/A/289</v>
          </cell>
        </row>
        <row r="225">
          <cell r="D225" t="str">
            <v>1.1.1.1/16/A/291</v>
          </cell>
        </row>
        <row r="226">
          <cell r="D226" t="str">
            <v>1.1.1.1/16/A/293</v>
          </cell>
        </row>
        <row r="227">
          <cell r="D227" t="str">
            <v>1.1.1.1/16/A/295</v>
          </cell>
        </row>
        <row r="228">
          <cell r="D228" t="str">
            <v>1.1.1.1/16/A/296</v>
          </cell>
        </row>
        <row r="229">
          <cell r="D229" t="str">
            <v>1.1.1.1/16/A/297</v>
          </cell>
        </row>
        <row r="230">
          <cell r="D230" t="str">
            <v>1.1.1.1/16/A/298</v>
          </cell>
        </row>
        <row r="231">
          <cell r="D231" t="str">
            <v>1.1.1.1/16/A/299</v>
          </cell>
        </row>
        <row r="232">
          <cell r="D232" t="str">
            <v>1.1.1.1/16/A/300</v>
          </cell>
        </row>
        <row r="233">
          <cell r="D233" t="str">
            <v>1.1.1.1/16/A/301</v>
          </cell>
        </row>
        <row r="234">
          <cell r="D234" t="str">
            <v>1.1.1.1/16/A/302</v>
          </cell>
        </row>
        <row r="235">
          <cell r="D235" t="str">
            <v>1.1.1.1/16/A/303</v>
          </cell>
        </row>
        <row r="236">
          <cell r="D236" t="str">
            <v>1.1.1.1/16/A/304</v>
          </cell>
        </row>
        <row r="237">
          <cell r="D237" t="str">
            <v>1.1.1.1/16/A/305</v>
          </cell>
        </row>
        <row r="238">
          <cell r="D238" t="str">
            <v>1.1.1.1/16/A/306</v>
          </cell>
        </row>
        <row r="239">
          <cell r="D239" t="str">
            <v>1.1.1.1/16/A/308</v>
          </cell>
        </row>
        <row r="240">
          <cell r="D240" t="str">
            <v>1.1.1.1/16/A/309</v>
          </cell>
        </row>
        <row r="241">
          <cell r="D241" t="str">
            <v>1.1.1.1/16/A/310</v>
          </cell>
        </row>
        <row r="242">
          <cell r="D242" t="str">
            <v>1.1.1.1/16/A/001</v>
          </cell>
        </row>
        <row r="243">
          <cell r="D243" t="str">
            <v>1.1.1.1/16/A/003</v>
          </cell>
        </row>
        <row r="244">
          <cell r="D244" t="str">
            <v>1.1.1.1/16/A/004</v>
          </cell>
        </row>
        <row r="245">
          <cell r="D245" t="str">
            <v>1.1.1.1/16/A/007</v>
          </cell>
        </row>
        <row r="246">
          <cell r="D246" t="str">
            <v>1.1.1.1/16/A/008</v>
          </cell>
        </row>
        <row r="247">
          <cell r="D247" t="str">
            <v>1.1.1.1/16/A/010</v>
          </cell>
        </row>
        <row r="248">
          <cell r="D248" t="str">
            <v>1.1.1.1/16/A/013</v>
          </cell>
        </row>
        <row r="249">
          <cell r="D249" t="str">
            <v>1.1.1.1/16/A/015</v>
          </cell>
        </row>
        <row r="250">
          <cell r="D250" t="str">
            <v>1.1.1.1/16/A/016</v>
          </cell>
        </row>
        <row r="251">
          <cell r="D251" t="str">
            <v>1.1.1.1/16/A/020</v>
          </cell>
        </row>
        <row r="252">
          <cell r="D252" t="str">
            <v>1.1.1.1/16/A/025</v>
          </cell>
        </row>
        <row r="253">
          <cell r="D253" t="str">
            <v>1.1.1.1/16/A/031</v>
          </cell>
        </row>
        <row r="254">
          <cell r="D254" t="str">
            <v>1.1.1.1/16/A/040</v>
          </cell>
        </row>
        <row r="255">
          <cell r="D255" t="str">
            <v>1.1.1.1/16/A/042</v>
          </cell>
        </row>
        <row r="256">
          <cell r="D256" t="str">
            <v>1.1.1.1/16/A/044</v>
          </cell>
        </row>
        <row r="257">
          <cell r="D257" t="str">
            <v>1.1.1.1/16/A/046</v>
          </cell>
        </row>
        <row r="258">
          <cell r="D258" t="str">
            <v>1.1.1.1/16/A/047</v>
          </cell>
        </row>
        <row r="259">
          <cell r="D259" t="str">
            <v>1.1.1.1/16/A/048</v>
          </cell>
        </row>
        <row r="260">
          <cell r="D260" t="str">
            <v>1.1.1.1/16/A/050</v>
          </cell>
        </row>
        <row r="261">
          <cell r="D261" t="str">
            <v>1.1.1.1/16/A/054</v>
          </cell>
        </row>
        <row r="262">
          <cell r="D262" t="str">
            <v>1.1.1.1/16/A/055</v>
          </cell>
        </row>
        <row r="263">
          <cell r="D263" t="str">
            <v>1.1.1.1/16/A/065</v>
          </cell>
        </row>
        <row r="264">
          <cell r="D264" t="str">
            <v>1.1.1.1/16/A/066</v>
          </cell>
        </row>
        <row r="265">
          <cell r="D265" t="str">
            <v>1.1.1.1/16/A/072</v>
          </cell>
        </row>
        <row r="266">
          <cell r="D266" t="str">
            <v>1.1.1.1/16/A/073</v>
          </cell>
        </row>
        <row r="267">
          <cell r="D267" t="str">
            <v>1.1.1.1/16/A/077</v>
          </cell>
        </row>
        <row r="268">
          <cell r="D268" t="str">
            <v>1.1.1.1/16/A/078</v>
          </cell>
        </row>
        <row r="269">
          <cell r="D269" t="str">
            <v>1.1.1.1/16/A/079</v>
          </cell>
        </row>
        <row r="270">
          <cell r="D270" t="str">
            <v>1.1.1.1/16/A/085</v>
          </cell>
        </row>
        <row r="271">
          <cell r="D271" t="str">
            <v>1.1.1.1/16/A/091</v>
          </cell>
        </row>
        <row r="272">
          <cell r="D272" t="str">
            <v>1.1.1.1/16/A/094</v>
          </cell>
        </row>
        <row r="273">
          <cell r="D273" t="str">
            <v>1.1.1.1/16/A/097</v>
          </cell>
        </row>
        <row r="274">
          <cell r="D274" t="str">
            <v>1.1.1.1/16/A/101</v>
          </cell>
        </row>
        <row r="275">
          <cell r="D275" t="str">
            <v>1.1.1.1/16/A/104</v>
          </cell>
        </row>
        <row r="276">
          <cell r="D276" t="str">
            <v>1.1.1.1/16/A/107</v>
          </cell>
        </row>
        <row r="277">
          <cell r="D277" t="str">
            <v>1.1.1.1/16/A/113</v>
          </cell>
        </row>
        <row r="278">
          <cell r="D278" t="str">
            <v>1.1.1.1/16/A/129</v>
          </cell>
        </row>
        <row r="279">
          <cell r="D279" t="str">
            <v>1.1.1.1/16/A/131</v>
          </cell>
        </row>
        <row r="280">
          <cell r="D280" t="str">
            <v>1.1.1.1/16/A/133</v>
          </cell>
        </row>
        <row r="281">
          <cell r="D281" t="str">
            <v>1.1.1.1/16/A/135</v>
          </cell>
        </row>
        <row r="282">
          <cell r="D282" t="str">
            <v>1.1.1.1/16/A/141</v>
          </cell>
        </row>
        <row r="283">
          <cell r="D283" t="str">
            <v>1.1.1.1/16/A/144</v>
          </cell>
        </row>
        <row r="284">
          <cell r="D284" t="str">
            <v>1.1.1.1/16/A/147</v>
          </cell>
        </row>
        <row r="285">
          <cell r="D285" t="str">
            <v>1.1.1.1/16/A/148</v>
          </cell>
        </row>
        <row r="286">
          <cell r="D286" t="str">
            <v>1.1.1.1/16/A/154</v>
          </cell>
        </row>
        <row r="287">
          <cell r="D287" t="str">
            <v>1.1.1.1/16/A/160</v>
          </cell>
        </row>
        <row r="288">
          <cell r="D288" t="str">
            <v>1.1.1.1/16/A/165</v>
          </cell>
        </row>
        <row r="289">
          <cell r="D289" t="str">
            <v>1.1.1.1/16/A/174</v>
          </cell>
        </row>
        <row r="290">
          <cell r="D290" t="str">
            <v>1.1.1.1/16/A/182</v>
          </cell>
        </row>
        <row r="291">
          <cell r="D291" t="str">
            <v>1.1.1.1/16/A/185</v>
          </cell>
        </row>
        <row r="292">
          <cell r="D292" t="str">
            <v>1.1.1.1/16/A/192</v>
          </cell>
        </row>
        <row r="293">
          <cell r="D293" t="str">
            <v>1.1.1.1/16/A/197</v>
          </cell>
        </row>
        <row r="294">
          <cell r="D294" t="str">
            <v>1.1.1.1/16/A/203</v>
          </cell>
        </row>
        <row r="295">
          <cell r="D295" t="str">
            <v>1.1.1.1/16/A/211</v>
          </cell>
        </row>
        <row r="296">
          <cell r="D296" t="str">
            <v>1.1.1.1/16/A/213</v>
          </cell>
        </row>
        <row r="297">
          <cell r="D297" t="str">
            <v>1.1.1.1/16/A/215</v>
          </cell>
        </row>
        <row r="298">
          <cell r="D298" t="str">
            <v>1.1.1.1/16/A/219</v>
          </cell>
        </row>
        <row r="299">
          <cell r="D299" t="str">
            <v>1.1.1.1/16/A/234</v>
          </cell>
        </row>
        <row r="300">
          <cell r="D300" t="str">
            <v>1.1.1.1/16/A/252</v>
          </cell>
        </row>
        <row r="301">
          <cell r="D301" t="str">
            <v>1.1.1.1/16/A/256</v>
          </cell>
        </row>
        <row r="302">
          <cell r="D302" t="str">
            <v>1.1.1.1/16/A/257</v>
          </cell>
        </row>
        <row r="303">
          <cell r="D303" t="str">
            <v>1.1.1.1/16/A/258</v>
          </cell>
        </row>
        <row r="304">
          <cell r="D304" t="str">
            <v>1.1.1.1/16/A/259</v>
          </cell>
        </row>
        <row r="305">
          <cell r="D305" t="str">
            <v>1.1.1.1/16/A/260</v>
          </cell>
        </row>
        <row r="306">
          <cell r="D306" t="str">
            <v>1.1.1.1/16/A/261</v>
          </cell>
        </row>
        <row r="307">
          <cell r="D307" t="str">
            <v>1.1.1.1/16/A/267</v>
          </cell>
        </row>
        <row r="308">
          <cell r="D308" t="str">
            <v>1.1.1.1/16/A/272</v>
          </cell>
        </row>
        <row r="309">
          <cell r="D309" t="str">
            <v>1.1.1.1/16/A/280</v>
          </cell>
        </row>
        <row r="310">
          <cell r="D310" t="str">
            <v>1.1.1.1/16/A/281</v>
          </cell>
        </row>
        <row r="311">
          <cell r="D311" t="str">
            <v>1.1.1.1/16/A/288</v>
          </cell>
        </row>
        <row r="312">
          <cell r="D312" t="str">
            <v>1.1.1.1/16/A/290</v>
          </cell>
        </row>
        <row r="313">
          <cell r="D313" t="str">
            <v>1.1.1.1/16/A/292</v>
          </cell>
        </row>
        <row r="314">
          <cell r="D314" t="str">
            <v>1.1.1.1/16/A/294</v>
          </cell>
        </row>
        <row r="315">
          <cell r="D315" t="str">
            <v>1.1.1.1/16/A/307</v>
          </cell>
        </row>
        <row r="316">
          <cell r="D316" t="str">
            <v>1.1.1.5/17/I/001</v>
          </cell>
        </row>
        <row r="317">
          <cell r="D317" t="str">
            <v>1.1.1.5/17/I/002</v>
          </cell>
        </row>
        <row r="318">
          <cell r="D318" t="str">
            <v>1.1.1.5/17/A/003</v>
          </cell>
        </row>
        <row r="319">
          <cell r="D319" t="str">
            <v>1.1.1.5/17/A/004</v>
          </cell>
        </row>
        <row r="320">
          <cell r="D320" t="str">
            <v>1.1.1.2/16/I/001</v>
          </cell>
        </row>
        <row r="321">
          <cell r="D321" t="str">
            <v>1.1.1.4/17/I/001</v>
          </cell>
        </row>
        <row r="322">
          <cell r="D322" t="str">
            <v>1.1.1.4/17/I/010</v>
          </cell>
        </row>
        <row r="323">
          <cell r="D323" t="str">
            <v>1.1.1.4/17/I/002</v>
          </cell>
        </row>
        <row r="324">
          <cell r="D324" t="str">
            <v>1.1.1.4/17/I/003</v>
          </cell>
        </row>
        <row r="325">
          <cell r="D325" t="str">
            <v>1.1.1.4/17/I/004</v>
          </cell>
        </row>
        <row r="326">
          <cell r="D326" t="str">
            <v>1.1.1.4/17/I/005</v>
          </cell>
        </row>
        <row r="327">
          <cell r="D327" t="str">
            <v>1.1.1.4/17/I/006</v>
          </cell>
        </row>
        <row r="328">
          <cell r="D328" t="str">
            <v>1.1.1.4/17/I/007</v>
          </cell>
        </row>
        <row r="329">
          <cell r="D329" t="str">
            <v>1.1.1.4/17/I/008</v>
          </cell>
        </row>
        <row r="330">
          <cell r="D330" t="str">
            <v>1.1.1.4/17/I/009</v>
          </cell>
        </row>
        <row r="331">
          <cell r="D331" t="str">
            <v>1.1.1.4/17/I/011</v>
          </cell>
        </row>
        <row r="332">
          <cell r="D332" t="str">
            <v>1.1.1.4/17/I/012</v>
          </cell>
        </row>
        <row r="333">
          <cell r="D333" t="str">
            <v>1.1.1.4/17/I/014</v>
          </cell>
        </row>
        <row r="334">
          <cell r="D334" t="str">
            <v>1.1.1.4/17/I/015</v>
          </cell>
        </row>
        <row r="335">
          <cell r="D335" t="str">
            <v>1.1.1.4/17/I/013</v>
          </cell>
        </row>
        <row r="336">
          <cell r="D336" t="str">
            <v>1.2.1.1/16/I/001</v>
          </cell>
        </row>
        <row r="337">
          <cell r="D337" t="str">
            <v>1.2.1.4/16/A/001</v>
          </cell>
        </row>
        <row r="338">
          <cell r="D338" t="str">
            <v>1.2.1.4/16/A/002</v>
          </cell>
        </row>
        <row r="339">
          <cell r="D339" t="str">
            <v>1.2.1.4/16/A/003</v>
          </cell>
        </row>
        <row r="340">
          <cell r="D340" t="str">
            <v>1.2.1.4/16/A/004</v>
          </cell>
        </row>
        <row r="341">
          <cell r="D341" t="str">
            <v>1.2.1.4/16/A/005</v>
          </cell>
        </row>
        <row r="342">
          <cell r="D342" t="str">
            <v>1.2.1.4/16/A/006</v>
          </cell>
        </row>
        <row r="343">
          <cell r="D343" t="str">
            <v>1.2.1.4/16/A/009</v>
          </cell>
        </row>
        <row r="344">
          <cell r="D344" t="str">
            <v>1.2.1.4/16/A/010</v>
          </cell>
        </row>
        <row r="345">
          <cell r="D345" t="str">
            <v>1.2.1.4/16/A/013</v>
          </cell>
        </row>
        <row r="346">
          <cell r="D346" t="str">
            <v>1.2.1.4/16/A/017</v>
          </cell>
        </row>
        <row r="347">
          <cell r="D347" t="str">
            <v>1.2.1.4/16/A/019</v>
          </cell>
        </row>
        <row r="348">
          <cell r="D348" t="str">
            <v>1.2.1.4/16/A/020</v>
          </cell>
        </row>
        <row r="349">
          <cell r="D349" t="str">
            <v>1.2.1.4/16/A/022</v>
          </cell>
        </row>
        <row r="350">
          <cell r="D350" t="str">
            <v>1.2.1.4/16/A/023</v>
          </cell>
        </row>
        <row r="351">
          <cell r="D351" t="str">
            <v>1.2.1.4/16/A/025</v>
          </cell>
        </row>
        <row r="352">
          <cell r="D352" t="str">
            <v>1.2.1.4/16/A/026</v>
          </cell>
        </row>
        <row r="353">
          <cell r="D353" t="str">
            <v>1.2.1.4/16/A/027</v>
          </cell>
        </row>
        <row r="354">
          <cell r="D354" t="str">
            <v>1.2.1.4/16/A/029</v>
          </cell>
        </row>
        <row r="355">
          <cell r="D355" t="str">
            <v>1.2.1.4/16/A/030</v>
          </cell>
        </row>
        <row r="356">
          <cell r="D356" t="str">
            <v>1.2.1.4/16/A/035</v>
          </cell>
        </row>
        <row r="357">
          <cell r="D357" t="str">
            <v>1.2.1.4/16/A/036</v>
          </cell>
        </row>
        <row r="358">
          <cell r="D358" t="str">
            <v>1.2.1.4/16/A/037</v>
          </cell>
        </row>
        <row r="359">
          <cell r="D359" t="str">
            <v>1.2.1.4/16/A/039</v>
          </cell>
        </row>
        <row r="360">
          <cell r="D360" t="str">
            <v>1.2.1.4/16/A/041</v>
          </cell>
        </row>
        <row r="361">
          <cell r="D361" t="str">
            <v>1.2.1.4/16/A/007</v>
          </cell>
        </row>
        <row r="362">
          <cell r="D362" t="str">
            <v>1.2.1.4/16/A/008</v>
          </cell>
        </row>
        <row r="363">
          <cell r="D363" t="str">
            <v>1.2.1.4/16/A/011</v>
          </cell>
        </row>
        <row r="364">
          <cell r="D364" t="str">
            <v>1.2.1.4/16/A/012</v>
          </cell>
        </row>
        <row r="365">
          <cell r="D365" t="str">
            <v>1.2.1.4/16/A/014</v>
          </cell>
        </row>
        <row r="366">
          <cell r="D366" t="str">
            <v>1.2.1.4/16/A/015</v>
          </cell>
        </row>
        <row r="367">
          <cell r="D367" t="str">
            <v>1.2.1.4/16/A/016</v>
          </cell>
        </row>
        <row r="368">
          <cell r="D368" t="str">
            <v>1.2.1.4/16/A/018</v>
          </cell>
        </row>
        <row r="369">
          <cell r="D369" t="str">
            <v>1.2.1.4/16/A/021</v>
          </cell>
        </row>
        <row r="370">
          <cell r="D370" t="str">
            <v>1.2.1.4/16/A/024</v>
          </cell>
        </row>
        <row r="371">
          <cell r="D371" t="str">
            <v>1.2.1.4/16/A/028</v>
          </cell>
        </row>
        <row r="372">
          <cell r="D372" t="str">
            <v>1.2.1.4/16/A/031</v>
          </cell>
        </row>
        <row r="373">
          <cell r="D373" t="str">
            <v>1.2.1.4/16/A/032</v>
          </cell>
        </row>
        <row r="374">
          <cell r="D374" t="str">
            <v>1.2.1.4/16/A/033</v>
          </cell>
        </row>
        <row r="375">
          <cell r="D375" t="str">
            <v>1.2.1.4/16/A/034</v>
          </cell>
        </row>
        <row r="376">
          <cell r="D376" t="str">
            <v>1.2.1.4/16/A/038</v>
          </cell>
        </row>
        <row r="377">
          <cell r="D377" t="str">
            <v>1.2.1.4/16/A/040</v>
          </cell>
        </row>
        <row r="378">
          <cell r="D378" t="str">
            <v>1.2.1.1/16/A/002</v>
          </cell>
        </row>
        <row r="379">
          <cell r="D379" t="str">
            <v>1.2.1.1/16/A/003</v>
          </cell>
        </row>
        <row r="380">
          <cell r="D380" t="str">
            <v>1.2.1.1/16/A/004</v>
          </cell>
        </row>
        <row r="381">
          <cell r="D381" t="str">
            <v>1.2.1.1/16/A/005</v>
          </cell>
        </row>
        <row r="382">
          <cell r="D382" t="str">
            <v>1.2.1.1/16/A/006</v>
          </cell>
        </row>
        <row r="383">
          <cell r="D383" t="str">
            <v>1.2.1.1/16/A/007</v>
          </cell>
        </row>
        <row r="384">
          <cell r="D384" t="str">
            <v>1.2.1.1/16/A/008</v>
          </cell>
        </row>
        <row r="385">
          <cell r="D385" t="str">
            <v>1.2.1.1/16/A/009</v>
          </cell>
        </row>
        <row r="386">
          <cell r="D386" t="str">
            <v>1.2.1.2/16/I/001</v>
          </cell>
        </row>
        <row r="387">
          <cell r="D387" t="str">
            <v>1.2.2.1/16/A/005</v>
          </cell>
        </row>
        <row r="388">
          <cell r="D388" t="str">
            <v>1.2.2.1/16/A/012</v>
          </cell>
        </row>
        <row r="389">
          <cell r="D389" t="str">
            <v>1.2.2.1/16/A/013</v>
          </cell>
        </row>
        <row r="390">
          <cell r="D390" t="str">
            <v>1.2.2.1/16/A/001</v>
          </cell>
        </row>
        <row r="391">
          <cell r="D391" t="str">
            <v>1.2.2.1/16/A/002</v>
          </cell>
        </row>
        <row r="392">
          <cell r="D392" t="str">
            <v>1.2.2.1/16/A/003</v>
          </cell>
        </row>
        <row r="393">
          <cell r="D393" t="str">
            <v>1.2.2.1/16/A/004</v>
          </cell>
        </row>
        <row r="394">
          <cell r="D394" t="str">
            <v>1.2.2.1/16/A/006</v>
          </cell>
        </row>
        <row r="395">
          <cell r="D395" t="str">
            <v>1.2.2.1/16/A/007</v>
          </cell>
        </row>
        <row r="396">
          <cell r="D396" t="str">
            <v>1.2.2.1/16/A/008</v>
          </cell>
        </row>
        <row r="397">
          <cell r="D397" t="str">
            <v>1.2.2.1/16/A/009</v>
          </cell>
        </row>
        <row r="398">
          <cell r="D398" t="str">
            <v>1.2.2.1/16/A/010</v>
          </cell>
        </row>
        <row r="399">
          <cell r="D399" t="str">
            <v>1.2.2.1/16/A/011</v>
          </cell>
        </row>
        <row r="400">
          <cell r="D400" t="str">
            <v>1.2.2.2/16/I/001</v>
          </cell>
        </row>
        <row r="401">
          <cell r="D401" t="str">
            <v>1.2.2.3/16/I/001</v>
          </cell>
        </row>
        <row r="402">
          <cell r="D402" t="str">
            <v>1.2.2.3/16/I/002</v>
          </cell>
        </row>
        <row r="403">
          <cell r="D403" t="str">
            <v>1.2.2.3/16/I/003</v>
          </cell>
        </row>
        <row r="404">
          <cell r="D404" t="str">
            <v>10.1.1.0/15/TP/001</v>
          </cell>
        </row>
        <row r="405">
          <cell r="D405" t="str">
            <v>10.1.2.0/15/TP/001</v>
          </cell>
        </row>
        <row r="406">
          <cell r="D406" t="str">
            <v>10.1.2.0/15/TP/002</v>
          </cell>
        </row>
        <row r="407">
          <cell r="D407" t="str">
            <v>10.1.2.0/15/TP/003</v>
          </cell>
        </row>
        <row r="408">
          <cell r="D408" t="str">
            <v>10.1.2.0/15/TP/004</v>
          </cell>
        </row>
        <row r="409">
          <cell r="D409" t="str">
            <v>10.1.2.0/15/TP/005</v>
          </cell>
        </row>
        <row r="410">
          <cell r="D410" t="str">
            <v>10.1.2.0/15/TP/006</v>
          </cell>
        </row>
        <row r="411">
          <cell r="D411" t="str">
            <v>10.1.2.0/15/TP/007</v>
          </cell>
        </row>
        <row r="412">
          <cell r="D412" t="str">
            <v>10.1.2.0/15/TP/008</v>
          </cell>
        </row>
        <row r="413">
          <cell r="D413" t="str">
            <v>10.1.2.0/15/TP/009</v>
          </cell>
        </row>
        <row r="414">
          <cell r="D414" t="str">
            <v>10.1.2.0/15/TP/010</v>
          </cell>
        </row>
        <row r="415">
          <cell r="D415" t="str">
            <v>10.1.2.0/15/TP/011</v>
          </cell>
        </row>
        <row r="416">
          <cell r="D416" t="str">
            <v>11.1.1.0/15/TP/019</v>
          </cell>
        </row>
        <row r="417">
          <cell r="D417" t="str">
            <v>11.1.1.0/15/TP/001</v>
          </cell>
        </row>
        <row r="418">
          <cell r="D418" t="str">
            <v>11.1.1.0/15/TP/002</v>
          </cell>
        </row>
        <row r="419">
          <cell r="D419" t="str">
            <v>11.1.1.0/15/TP/003</v>
          </cell>
        </row>
        <row r="420">
          <cell r="D420" t="str">
            <v>11.1.1.0/15/TP/004</v>
          </cell>
        </row>
        <row r="421">
          <cell r="D421" t="str">
            <v>11.1.1.0/15/TP/005</v>
          </cell>
        </row>
        <row r="422">
          <cell r="D422" t="str">
            <v>11.1.1.0/15/TP/006</v>
          </cell>
        </row>
        <row r="423">
          <cell r="D423" t="str">
            <v>11.1.1.0/15/TP/007</v>
          </cell>
        </row>
        <row r="424">
          <cell r="D424" t="str">
            <v>11.1.1.0/15/TP/008</v>
          </cell>
        </row>
        <row r="425">
          <cell r="D425" t="str">
            <v>11.1.1.0/15/TP/009</v>
          </cell>
        </row>
        <row r="426">
          <cell r="D426" t="str">
            <v>11.1.1.0/15/TP/010</v>
          </cell>
        </row>
        <row r="427">
          <cell r="D427" t="str">
            <v>11.1.1.0/15/TP/011</v>
          </cell>
        </row>
        <row r="428">
          <cell r="D428" t="str">
            <v>11.1.1.0/15/TP/012</v>
          </cell>
        </row>
        <row r="429">
          <cell r="D429" t="str">
            <v>11.1.1.0/15/TP/013</v>
          </cell>
        </row>
        <row r="430">
          <cell r="D430" t="str">
            <v>11.1.1.0/15/TP/014</v>
          </cell>
        </row>
        <row r="431">
          <cell r="D431" t="str">
            <v>11.1.1.0/15/TP/015</v>
          </cell>
        </row>
        <row r="432">
          <cell r="D432" t="str">
            <v>11.1.1.0/15/TP/016</v>
          </cell>
        </row>
        <row r="433">
          <cell r="D433" t="str">
            <v>11.1.1.0/15/TP/017</v>
          </cell>
        </row>
        <row r="434">
          <cell r="D434" t="str">
            <v>11.1.1.0/15/TP/018</v>
          </cell>
        </row>
        <row r="435">
          <cell r="D435" t="str">
            <v>11.1.1.0/15/TP/020</v>
          </cell>
        </row>
        <row r="436">
          <cell r="D436" t="str">
            <v>11.1.1.0/15/TP/021</v>
          </cell>
        </row>
        <row r="437">
          <cell r="D437" t="str">
            <v>11.1.1.0/15/TP/022</v>
          </cell>
        </row>
        <row r="438">
          <cell r="D438" t="str">
            <v>12.1.1.0/15/TP/001</v>
          </cell>
        </row>
        <row r="439">
          <cell r="D439" t="str">
            <v>12.1.1.0/15/TP/002</v>
          </cell>
        </row>
        <row r="440">
          <cell r="D440" t="str">
            <v>12.1.1.0/15/TP/003</v>
          </cell>
        </row>
        <row r="441">
          <cell r="D441" t="str">
            <v>12.1.1.0/15/TP/004</v>
          </cell>
        </row>
        <row r="442">
          <cell r="D442" t="str">
            <v>12.1.1.0/15/TP/005</v>
          </cell>
        </row>
        <row r="443">
          <cell r="D443" t="str">
            <v>2.1.1.0/16/I/001</v>
          </cell>
        </row>
        <row r="444">
          <cell r="D444" t="str">
            <v>2.2.1.1/17/I/026</v>
          </cell>
        </row>
        <row r="445">
          <cell r="D445" t="str">
            <v>2.2.1.1/17/I/035</v>
          </cell>
        </row>
        <row r="446">
          <cell r="D446" t="str">
            <v>2.2.1.1/16/I/001</v>
          </cell>
        </row>
        <row r="447">
          <cell r="D447" t="str">
            <v>2.2.1.1/16/I/002</v>
          </cell>
        </row>
        <row r="448">
          <cell r="D448" t="str">
            <v>2.2.1.1/16/I/003</v>
          </cell>
        </row>
        <row r="449">
          <cell r="D449" t="str">
            <v>2.2.1.1/16/I/004</v>
          </cell>
        </row>
        <row r="450">
          <cell r="D450" t="str">
            <v>2.2.1.1/17/I/001</v>
          </cell>
        </row>
        <row r="451">
          <cell r="D451" t="str">
            <v>2.2.1.1/17/I/002</v>
          </cell>
        </row>
        <row r="452">
          <cell r="D452" t="str">
            <v>2.2.1.1/17/I/003</v>
          </cell>
        </row>
        <row r="453">
          <cell r="D453" t="str">
            <v>2.2.1.1/17/I/004</v>
          </cell>
        </row>
        <row r="454">
          <cell r="D454" t="str">
            <v>2.2.1.1/17/I/008</v>
          </cell>
        </row>
        <row r="455">
          <cell r="D455" t="str">
            <v>2.2.1.1/17/I/009</v>
          </cell>
        </row>
        <row r="456">
          <cell r="D456" t="str">
            <v>2.2.1.1/17/I/015</v>
          </cell>
        </row>
        <row r="457">
          <cell r="D457" t="str">
            <v>2.2.1.1/17/I/021</v>
          </cell>
        </row>
        <row r="458">
          <cell r="D458" t="str">
            <v>2.2.1.1/17/I/006</v>
          </cell>
        </row>
        <row r="459">
          <cell r="D459" t="str">
            <v>2.2.1.1/17/I/010</v>
          </cell>
        </row>
        <row r="460">
          <cell r="D460" t="str">
            <v>2.2.1.1/17/I/011</v>
          </cell>
        </row>
        <row r="461">
          <cell r="D461" t="str">
            <v>2.2.1.1/17/I/012</v>
          </cell>
        </row>
        <row r="462">
          <cell r="D462" t="str">
            <v>2.2.1.1/17/I/013</v>
          </cell>
        </row>
        <row r="463">
          <cell r="D463" t="str">
            <v>2.2.1.1/17/I/017</v>
          </cell>
        </row>
        <row r="464">
          <cell r="D464" t="str">
            <v>2.2.1.1/17/I/019</v>
          </cell>
        </row>
        <row r="465">
          <cell r="D465" t="str">
            <v>2.2.1.1/17/I/022</v>
          </cell>
        </row>
        <row r="466">
          <cell r="D466" t="str">
            <v>2.2.1.1/17/I/023</v>
          </cell>
        </row>
        <row r="467">
          <cell r="D467" t="str">
            <v>2.2.1.1/17/I/024</v>
          </cell>
        </row>
        <row r="468">
          <cell r="D468" t="str">
            <v>2.2.1.1/17/I/025</v>
          </cell>
        </row>
        <row r="469">
          <cell r="D469" t="str">
            <v>2.2.1.1/17/I/027</v>
          </cell>
        </row>
        <row r="470">
          <cell r="D470" t="str">
            <v>2.2.1.1/17/I/030</v>
          </cell>
        </row>
        <row r="471">
          <cell r="D471" t="str">
            <v>2.2.1.1/17/I/031</v>
          </cell>
        </row>
        <row r="472">
          <cell r="D472" t="str">
            <v>2.2.1.1/17/I/032</v>
          </cell>
        </row>
        <row r="473">
          <cell r="D473" t="str">
            <v>2.2.1.1/17/I/033</v>
          </cell>
        </row>
        <row r="474">
          <cell r="D474" t="str">
            <v>2.2.1.1/17/I/034</v>
          </cell>
        </row>
        <row r="475">
          <cell r="D475" t="str">
            <v>2.2.1.1/17/I/005</v>
          </cell>
        </row>
        <row r="476">
          <cell r="D476" t="str">
            <v>2.2.1.1/17/I/007</v>
          </cell>
        </row>
        <row r="477">
          <cell r="D477" t="str">
            <v>2.2.1.1/17/I/014</v>
          </cell>
        </row>
        <row r="478">
          <cell r="D478" t="str">
            <v>2.2.1.1/17/I/016</v>
          </cell>
        </row>
        <row r="479">
          <cell r="D479" t="str">
            <v>2.2.1.1/17/I/018</v>
          </cell>
        </row>
        <row r="480">
          <cell r="D480" t="str">
            <v>2.2.1.1/17/I/020</v>
          </cell>
        </row>
        <row r="481">
          <cell r="D481" t="str">
            <v>2.2.1.1/17/I/028</v>
          </cell>
        </row>
        <row r="482">
          <cell r="D482" t="str">
            <v>2.2.1.1/17/I/029</v>
          </cell>
        </row>
        <row r="483">
          <cell r="D483" t="str">
            <v>2.2.1.2/17/I/001</v>
          </cell>
        </row>
        <row r="484">
          <cell r="D484" t="str">
            <v>3.1.1.5/16/A/001</v>
          </cell>
        </row>
        <row r="485">
          <cell r="D485" t="str">
            <v>3.1.1.5/16/A/006</v>
          </cell>
        </row>
        <row r="486">
          <cell r="D486" t="str">
            <v>3.1.1.5/16/A/007</v>
          </cell>
        </row>
        <row r="487">
          <cell r="D487" t="str">
            <v>3.1.1.5/16/A/011</v>
          </cell>
        </row>
        <row r="488">
          <cell r="D488" t="str">
            <v>3.1.1.5/16/A/014</v>
          </cell>
        </row>
        <row r="489">
          <cell r="D489" t="str">
            <v>3.1.1.5/16/A/018</v>
          </cell>
        </row>
        <row r="490">
          <cell r="D490" t="str">
            <v>3.1.1.5/16/A/019</v>
          </cell>
        </row>
        <row r="491">
          <cell r="D491" t="str">
            <v>3.1.1.5/16/A/020</v>
          </cell>
        </row>
        <row r="492">
          <cell r="D492" t="str">
            <v>3.1.1.5/16/A/021</v>
          </cell>
        </row>
        <row r="493">
          <cell r="D493" t="str">
            <v>3.1.1.5/16/A/027</v>
          </cell>
        </row>
        <row r="494">
          <cell r="D494" t="str">
            <v>3.1.1.5/16/A/028</v>
          </cell>
        </row>
        <row r="495">
          <cell r="D495" t="str">
            <v>3.1.1.5/16/A/030</v>
          </cell>
        </row>
        <row r="496">
          <cell r="D496" t="str">
            <v>3.1.1.5/16/A/031</v>
          </cell>
        </row>
        <row r="497">
          <cell r="D497" t="str">
            <v>3.1.1.5/16/A/032</v>
          </cell>
        </row>
        <row r="498">
          <cell r="D498" t="str">
            <v>3.1.1.5/16/A/041</v>
          </cell>
        </row>
        <row r="499">
          <cell r="D499" t="str">
            <v>3.1.1.5/16/A/042</v>
          </cell>
        </row>
        <row r="500">
          <cell r="D500" t="str">
            <v>3.1.1.5/16/A/043</v>
          </cell>
        </row>
        <row r="501">
          <cell r="D501" t="str">
            <v>3.1.1.5/16/A/045</v>
          </cell>
        </row>
        <row r="502">
          <cell r="D502" t="str">
            <v>3.1.1.5/16/A/046</v>
          </cell>
        </row>
        <row r="503">
          <cell r="D503" t="str">
            <v>3.1.1.5/16/A/047</v>
          </cell>
        </row>
        <row r="504">
          <cell r="D504" t="str">
            <v>3.1.1.5/16/A/049</v>
          </cell>
        </row>
        <row r="505">
          <cell r="D505" t="str">
            <v>3.1.1.5/16/A/052</v>
          </cell>
        </row>
        <row r="506">
          <cell r="D506" t="str">
            <v>3.1.1.5/16/A/053</v>
          </cell>
        </row>
        <row r="507">
          <cell r="D507" t="str">
            <v>3.1.1.5/16/A/056</v>
          </cell>
        </row>
        <row r="508">
          <cell r="D508" t="str">
            <v>3.1.1.5/16/A/057</v>
          </cell>
        </row>
        <row r="509">
          <cell r="D509" t="str">
            <v>3.1.1.5/16/A/058</v>
          </cell>
        </row>
        <row r="510">
          <cell r="D510" t="str">
            <v>3.1.1.5/16/A/059</v>
          </cell>
        </row>
        <row r="511">
          <cell r="D511" t="str">
            <v>3.1.1.5/16/A/060</v>
          </cell>
        </row>
        <row r="512">
          <cell r="D512" t="str">
            <v>3.1.1.5/16/A/061</v>
          </cell>
        </row>
        <row r="513">
          <cell r="D513" t="str">
            <v>3.1.1.5/16/A/062</v>
          </cell>
        </row>
        <row r="514">
          <cell r="D514" t="str">
            <v>3.1.1.5/16/A/064</v>
          </cell>
        </row>
        <row r="515">
          <cell r="D515" t="str">
            <v>3.1.1.5/16/A/065</v>
          </cell>
        </row>
        <row r="516">
          <cell r="D516" t="str">
            <v>3.1.1.5/16/A/067</v>
          </cell>
        </row>
        <row r="517">
          <cell r="D517" t="str">
            <v>3.1.1.5/16/A/069</v>
          </cell>
        </row>
        <row r="518">
          <cell r="D518" t="str">
            <v>3.1.1.5/16/A/071</v>
          </cell>
        </row>
        <row r="519">
          <cell r="D519" t="str">
            <v>3.1.1.5/16/A/074</v>
          </cell>
        </row>
        <row r="520">
          <cell r="D520" t="str">
            <v>3.1.1.5/16/A/075</v>
          </cell>
        </row>
        <row r="521">
          <cell r="D521" t="str">
            <v>3.1.1.5/16/A/002</v>
          </cell>
        </row>
        <row r="522">
          <cell r="D522" t="str">
            <v>3.1.1.5/16/A/004</v>
          </cell>
        </row>
        <row r="523">
          <cell r="D523" t="str">
            <v>3.1.1.5/16/A/005</v>
          </cell>
        </row>
        <row r="524">
          <cell r="D524" t="str">
            <v>3.1.1.5/16/A/008</v>
          </cell>
        </row>
        <row r="525">
          <cell r="D525" t="str">
            <v>3.1.1.5/16/A/009</v>
          </cell>
        </row>
        <row r="526">
          <cell r="D526" t="str">
            <v>3.1.1.5/16/A/010</v>
          </cell>
        </row>
        <row r="527">
          <cell r="D527" t="str">
            <v>3.1.1.5/16/A/012</v>
          </cell>
        </row>
        <row r="528">
          <cell r="D528" t="str">
            <v>3.1.1.5/16/A/013</v>
          </cell>
        </row>
        <row r="529">
          <cell r="D529" t="str">
            <v>3.1.1.5/16/A/015</v>
          </cell>
        </row>
        <row r="530">
          <cell r="D530" t="str">
            <v>3.1.1.5/16/A/016</v>
          </cell>
        </row>
        <row r="531">
          <cell r="D531" t="str">
            <v>3.1.1.5/16/A/017</v>
          </cell>
        </row>
        <row r="532">
          <cell r="D532" t="str">
            <v>3.1.1.5/16/A/022</v>
          </cell>
        </row>
        <row r="533">
          <cell r="D533" t="str">
            <v>3.1.1.5/16/A/023</v>
          </cell>
        </row>
        <row r="534">
          <cell r="D534" t="str">
            <v>3.1.1.5/16/A/024</v>
          </cell>
        </row>
        <row r="535">
          <cell r="D535" t="str">
            <v>3.1.1.5/16/A/025</v>
          </cell>
        </row>
        <row r="536">
          <cell r="D536" t="str">
            <v>3.1.1.5/16/A/026</v>
          </cell>
        </row>
        <row r="537">
          <cell r="D537" t="str">
            <v>3.1.1.5/16/A/029</v>
          </cell>
        </row>
        <row r="538">
          <cell r="D538" t="str">
            <v>3.1.1.5/16/A/033</v>
          </cell>
        </row>
        <row r="539">
          <cell r="D539" t="str">
            <v>3.1.1.5/16/A/034</v>
          </cell>
        </row>
        <row r="540">
          <cell r="D540" t="str">
            <v>3.1.1.5/16/A/035</v>
          </cell>
        </row>
        <row r="541">
          <cell r="D541" t="str">
            <v>3.1.1.5/16/A/036</v>
          </cell>
        </row>
        <row r="542">
          <cell r="D542" t="str">
            <v>3.1.1.5/16/A/037</v>
          </cell>
        </row>
        <row r="543">
          <cell r="D543" t="str">
            <v>3.1.1.5/16/A/038</v>
          </cell>
        </row>
        <row r="544">
          <cell r="D544" t="str">
            <v>3.1.1.5/16/A/039</v>
          </cell>
        </row>
        <row r="545">
          <cell r="D545" t="str">
            <v>3.1.1.5/16/A/040</v>
          </cell>
        </row>
        <row r="546">
          <cell r="D546" t="str">
            <v>3.1.1.5/16/A/044</v>
          </cell>
        </row>
        <row r="547">
          <cell r="D547" t="str">
            <v>3.1.1.5/16/A/048</v>
          </cell>
        </row>
        <row r="548">
          <cell r="D548" t="str">
            <v>3.1.1.5/16/A/050</v>
          </cell>
        </row>
        <row r="549">
          <cell r="D549" t="str">
            <v>3.1.1.5/16/A/051</v>
          </cell>
        </row>
        <row r="550">
          <cell r="D550" t="str">
            <v>3.1.1.5/16/A/054</v>
          </cell>
        </row>
        <row r="551">
          <cell r="D551" t="str">
            <v>3.1.1.5/16/A/055</v>
          </cell>
        </row>
        <row r="552">
          <cell r="D552" t="str">
            <v>3.1.1.5/16/A/063</v>
          </cell>
        </row>
        <row r="553">
          <cell r="D553" t="str">
            <v>3.1.1.5/16/A/066</v>
          </cell>
        </row>
        <row r="554">
          <cell r="D554" t="str">
            <v>3.1.1.5/16/A/068</v>
          </cell>
        </row>
        <row r="555">
          <cell r="D555" t="str">
            <v>3.1.1.5/16/A/070</v>
          </cell>
        </row>
        <row r="556">
          <cell r="D556" t="str">
            <v>3.1.1.5/16/A/072</v>
          </cell>
        </row>
        <row r="557">
          <cell r="D557" t="str">
            <v>3.1.1.5/16/A/073</v>
          </cell>
        </row>
        <row r="558">
          <cell r="D558" t="str">
            <v>3.1.1.5/16/A/076</v>
          </cell>
        </row>
        <row r="559">
          <cell r="D559" t="str">
            <v>3.1.1.5/16/A/077</v>
          </cell>
        </row>
        <row r="560">
          <cell r="D560" t="str">
            <v>3.1.1.5/16/A/003</v>
          </cell>
        </row>
        <row r="561">
          <cell r="D561" t="str">
            <v>3.1.1.6/16/I/001</v>
          </cell>
        </row>
        <row r="562">
          <cell r="D562" t="str">
            <v>3.0.0.0/16/FI/001</v>
          </cell>
        </row>
        <row r="563">
          <cell r="D563" t="str">
            <v>3.2.1.1/16/A/005</v>
          </cell>
        </row>
        <row r="564">
          <cell r="D564" t="str">
            <v>3.2.1.1/16/A/008</v>
          </cell>
        </row>
        <row r="565">
          <cell r="D565" t="str">
            <v>3.2.1.1/16/A/015</v>
          </cell>
        </row>
        <row r="566">
          <cell r="D566" t="str">
            <v>3.2.1.1/16/A/001</v>
          </cell>
        </row>
        <row r="567">
          <cell r="D567" t="str">
            <v>3.2.1.1/16/A/002</v>
          </cell>
        </row>
        <row r="568">
          <cell r="D568" t="str">
            <v>3.2.1.1/16/A/003</v>
          </cell>
        </row>
        <row r="569">
          <cell r="D569" t="str">
            <v>3.2.1.1/16/A/004</v>
          </cell>
        </row>
        <row r="570">
          <cell r="D570" t="str">
            <v>3.2.1.1/16/A/006</v>
          </cell>
        </row>
        <row r="571">
          <cell r="D571" t="str">
            <v>3.2.1.1/16/A/007</v>
          </cell>
        </row>
        <row r="572">
          <cell r="D572" t="str">
            <v>3.2.1.1/16/A/009</v>
          </cell>
        </row>
        <row r="573">
          <cell r="D573" t="str">
            <v>3.2.1.1/16/A/010</v>
          </cell>
        </row>
        <row r="574">
          <cell r="D574" t="str">
            <v>3.2.1.1/16/A/011</v>
          </cell>
        </row>
        <row r="575">
          <cell r="D575" t="str">
            <v>3.2.1.1/16/A/012</v>
          </cell>
        </row>
        <row r="576">
          <cell r="D576" t="str">
            <v>3.2.1.1/16/A/013</v>
          </cell>
        </row>
        <row r="577">
          <cell r="D577" t="str">
            <v>3.2.1.1/16/A/014</v>
          </cell>
        </row>
        <row r="578">
          <cell r="D578" t="str">
            <v>3.2.1.1/16/A/016</v>
          </cell>
        </row>
        <row r="579">
          <cell r="D579" t="str">
            <v>3.2.1.1/16/A/017</v>
          </cell>
        </row>
        <row r="580">
          <cell r="D580" t="str">
            <v>3.2.1.2/16/I/001</v>
          </cell>
        </row>
        <row r="581">
          <cell r="D581" t="str">
            <v>3.2.1.2/16/I/002</v>
          </cell>
        </row>
        <row r="582">
          <cell r="D582" t="str">
            <v>3.3.1.0/17/I/014</v>
          </cell>
        </row>
        <row r="583">
          <cell r="D583" t="str">
            <v>3.3.1.0/17/I/044</v>
          </cell>
        </row>
        <row r="584">
          <cell r="D584" t="str">
            <v>3.3.1.0/17/I/045</v>
          </cell>
        </row>
        <row r="585">
          <cell r="D585" t="str">
            <v>3.3.1.0/16/I/005</v>
          </cell>
        </row>
        <row r="586">
          <cell r="D586" t="str">
            <v>3.3.1.0/16/I/031</v>
          </cell>
        </row>
        <row r="587">
          <cell r="D587" t="str">
            <v>3.3.1.0/17/I/005</v>
          </cell>
        </row>
        <row r="588">
          <cell r="D588" t="str">
            <v>3.3.1.0/17/I/006</v>
          </cell>
        </row>
        <row r="589">
          <cell r="D589" t="str">
            <v>3.3.1.0/16/I/017</v>
          </cell>
        </row>
        <row r="590">
          <cell r="D590" t="str">
            <v>3.3.1.0/17/I/016</v>
          </cell>
        </row>
        <row r="591">
          <cell r="D591" t="str">
            <v>3.3.1.0/17/I/019</v>
          </cell>
        </row>
        <row r="592">
          <cell r="D592" t="str">
            <v>3.3.1.0/17/I/027</v>
          </cell>
        </row>
        <row r="593">
          <cell r="D593" t="str">
            <v>3.3.1.0/17/I/009</v>
          </cell>
        </row>
        <row r="594">
          <cell r="D594" t="str">
            <v>3.3.1.0/16/I/001</v>
          </cell>
        </row>
        <row r="595">
          <cell r="D595" t="str">
            <v>3.3.1.0/16/I/003</v>
          </cell>
        </row>
        <row r="596">
          <cell r="D596" t="str">
            <v>3.3.1.0/16/I/004</v>
          </cell>
        </row>
        <row r="597">
          <cell r="D597" t="str">
            <v>3.3.1.0/16/I/007</v>
          </cell>
        </row>
        <row r="598">
          <cell r="D598" t="str">
            <v>3.3.1.0/16/I/010</v>
          </cell>
        </row>
        <row r="599">
          <cell r="D599" t="str">
            <v>3.3.1.0/16/I/012</v>
          </cell>
        </row>
        <row r="600">
          <cell r="D600" t="str">
            <v>3.3.1.0/16/I/030</v>
          </cell>
        </row>
        <row r="601">
          <cell r="D601" t="str">
            <v>3.3.1.0/17/I/004</v>
          </cell>
        </row>
        <row r="602">
          <cell r="D602" t="str">
            <v>3.3.1.0/17/I/007</v>
          </cell>
        </row>
        <row r="603">
          <cell r="D603" t="str">
            <v>3.3.1.0/16/I/002</v>
          </cell>
        </row>
        <row r="604">
          <cell r="D604" t="str">
            <v>3.3.1.0/16/I/008</v>
          </cell>
        </row>
        <row r="605">
          <cell r="D605" t="str">
            <v>3.3.1.0/17/I/028</v>
          </cell>
        </row>
        <row r="606">
          <cell r="D606" t="str">
            <v>3.3.1.0/17/I/032</v>
          </cell>
        </row>
        <row r="607">
          <cell r="D607" t="str">
            <v>3.3.1.0/17/I/034</v>
          </cell>
        </row>
        <row r="608">
          <cell r="D608" t="str">
            <v>3.3.1.0/17/I/038</v>
          </cell>
        </row>
        <row r="609">
          <cell r="D609" t="str">
            <v>3.3.1.0/17/I/039</v>
          </cell>
        </row>
        <row r="610">
          <cell r="D610" t="str">
            <v>3.3.1.0/17/I/043</v>
          </cell>
        </row>
        <row r="611">
          <cell r="D611" t="str">
            <v>3.3.1.0/16/I/006</v>
          </cell>
        </row>
        <row r="612">
          <cell r="D612" t="str">
            <v>3.3.1.0/16/I/023</v>
          </cell>
        </row>
        <row r="613">
          <cell r="D613" t="str">
            <v>3.3.1.0/17/I/037</v>
          </cell>
        </row>
        <row r="614">
          <cell r="D614" t="str">
            <v>3.3.1.0/16/I/024</v>
          </cell>
        </row>
        <row r="615">
          <cell r="D615" t="str">
            <v>3.3.1.0/16/I/009</v>
          </cell>
        </row>
        <row r="616">
          <cell r="D616" t="str">
            <v>3.3.1.0/16/I/011</v>
          </cell>
        </row>
        <row r="617">
          <cell r="D617" t="str">
            <v>3.3.1.0/16/I/013</v>
          </cell>
        </row>
        <row r="618">
          <cell r="D618" t="str">
            <v>3.3.1.0/16/I/014</v>
          </cell>
        </row>
        <row r="619">
          <cell r="D619" t="str">
            <v>3.3.1.0/16/I/015</v>
          </cell>
        </row>
        <row r="620">
          <cell r="D620" t="str">
            <v>3.3.1.0/16/I/016</v>
          </cell>
        </row>
        <row r="621">
          <cell r="D621" t="str">
            <v>3.3.1.0/16/I/018</v>
          </cell>
        </row>
        <row r="622">
          <cell r="D622" t="str">
            <v>3.3.1.0/16/I/019</v>
          </cell>
        </row>
        <row r="623">
          <cell r="D623" t="str">
            <v>3.3.1.0/16/I/020</v>
          </cell>
        </row>
        <row r="624">
          <cell r="D624" t="str">
            <v>3.3.1.0/16/I/021</v>
          </cell>
        </row>
        <row r="625">
          <cell r="D625" t="str">
            <v>3.3.1.0/16/I/022</v>
          </cell>
        </row>
        <row r="626">
          <cell r="D626" t="str">
            <v>3.3.1.0/16/I/025</v>
          </cell>
        </row>
        <row r="627">
          <cell r="D627" t="str">
            <v>3.3.1.0/16/I/026</v>
          </cell>
        </row>
        <row r="628">
          <cell r="D628" t="str">
            <v>3.3.1.0/16/I/027</v>
          </cell>
        </row>
        <row r="629">
          <cell r="D629" t="str">
            <v>3.3.1.0/16/I/028</v>
          </cell>
        </row>
        <row r="630">
          <cell r="D630" t="str">
            <v>3.3.1.0/16/I/029</v>
          </cell>
        </row>
        <row r="631">
          <cell r="D631" t="str">
            <v>3.3.1.0/16/I/032</v>
          </cell>
        </row>
        <row r="632">
          <cell r="D632" t="str">
            <v>3.3.1.0/16/I/033</v>
          </cell>
        </row>
        <row r="633">
          <cell r="D633" t="str">
            <v>3.3.1.0/16/I/034</v>
          </cell>
        </row>
        <row r="634">
          <cell r="D634" t="str">
            <v>3.3.1.0/17/I/001</v>
          </cell>
        </row>
        <row r="635">
          <cell r="D635" t="str">
            <v>3.3.1.0/17/I/002</v>
          </cell>
        </row>
        <row r="636">
          <cell r="D636" t="str">
            <v>3.3.1.0/17/I/011</v>
          </cell>
        </row>
        <row r="637">
          <cell r="D637" t="str">
            <v>3.3.1.0/17/I/003</v>
          </cell>
        </row>
        <row r="638">
          <cell r="D638" t="str">
            <v>3.3.1.0/17/I/008</v>
          </cell>
        </row>
        <row r="639">
          <cell r="D639" t="str">
            <v>3.3.1.0/17/I/017</v>
          </cell>
        </row>
        <row r="640">
          <cell r="D640" t="str">
            <v>3.3.1.0/17/I/018</v>
          </cell>
        </row>
        <row r="641">
          <cell r="D641" t="str">
            <v>3.3.1.0/17/I/020</v>
          </cell>
        </row>
        <row r="642">
          <cell r="D642" t="str">
            <v>3.3.1.0/17/I/021</v>
          </cell>
        </row>
        <row r="643">
          <cell r="D643" t="str">
            <v>3.3.1.0/17/I/022</v>
          </cell>
        </row>
        <row r="644">
          <cell r="D644" t="str">
            <v>3.3.1.0/17/I/023</v>
          </cell>
        </row>
        <row r="645">
          <cell r="D645" t="str">
            <v>3.3.1.0/17/I/024</v>
          </cell>
        </row>
        <row r="646">
          <cell r="D646" t="str">
            <v>3.3.1.0/17/I/025</v>
          </cell>
        </row>
        <row r="647">
          <cell r="D647" t="str">
            <v>3.3.1.0/17/I/026</v>
          </cell>
        </row>
        <row r="648">
          <cell r="D648" t="str">
            <v>3.3.1.0/17/I/029</v>
          </cell>
        </row>
        <row r="649">
          <cell r="D649" t="str">
            <v>3.3.1.0/17/I/030</v>
          </cell>
        </row>
        <row r="650">
          <cell r="D650" t="str">
            <v>3.3.1.0/17/I/031</v>
          </cell>
        </row>
        <row r="651">
          <cell r="D651" t="str">
            <v>3.3.1.0/17/I/033</v>
          </cell>
        </row>
        <row r="652">
          <cell r="D652" t="str">
            <v>3.3.1.0/17/I/036</v>
          </cell>
        </row>
        <row r="653">
          <cell r="D653" t="str">
            <v>3.3.1.0/17/I/040</v>
          </cell>
        </row>
        <row r="654">
          <cell r="D654" t="str">
            <v>3.3.1.0/17/I/041</v>
          </cell>
        </row>
        <row r="655">
          <cell r="D655" t="str">
            <v>3.3.1.0/17/I/042</v>
          </cell>
        </row>
        <row r="656">
          <cell r="D656" t="str">
            <v>3.3.1.0/17/I/010</v>
          </cell>
        </row>
        <row r="657">
          <cell r="D657" t="str">
            <v>3.3.1.0/17/I/012</v>
          </cell>
        </row>
        <row r="658">
          <cell r="D658" t="str">
            <v>3.3.1.0/17/I/013</v>
          </cell>
        </row>
        <row r="659">
          <cell r="D659" t="str">
            <v>3.3.1.0/17/I/015</v>
          </cell>
        </row>
        <row r="660">
          <cell r="D660" t="str">
            <v>3.3.1.0/17/I/035</v>
          </cell>
        </row>
        <row r="661">
          <cell r="D661" t="str">
            <v>3.4.1.0/16/I/001</v>
          </cell>
        </row>
        <row r="662">
          <cell r="D662" t="str">
            <v>3.4.2.0/15/I/001</v>
          </cell>
        </row>
        <row r="663">
          <cell r="D663" t="str">
            <v>3.4.2.0/15/I/002</v>
          </cell>
        </row>
        <row r="664">
          <cell r="D664" t="str">
            <v>3.4.2.0/15/I/003</v>
          </cell>
        </row>
        <row r="665">
          <cell r="D665" t="str">
            <v>3.4.2.0/16/I/001</v>
          </cell>
        </row>
        <row r="666">
          <cell r="D666" t="str">
            <v>3.4.2.2/16/I/001</v>
          </cell>
        </row>
        <row r="667">
          <cell r="D667" t="str">
            <v>3.4.2.2/16/I/002</v>
          </cell>
        </row>
        <row r="668">
          <cell r="D668" t="str">
            <v>4.1.1.0/17/A/012</v>
          </cell>
        </row>
        <row r="669">
          <cell r="D669" t="str">
            <v>4.1.1.0/17/A/015</v>
          </cell>
        </row>
        <row r="670">
          <cell r="D670" t="str">
            <v>4.1.1.0/17/A/022</v>
          </cell>
        </row>
        <row r="671">
          <cell r="D671" t="str">
            <v>4.1.1.0/17/A/027</v>
          </cell>
        </row>
        <row r="672">
          <cell r="D672" t="str">
            <v>4.1.1.0/17/A/028</v>
          </cell>
        </row>
        <row r="673">
          <cell r="D673" t="str">
            <v>4.1.1.0/17/A/032</v>
          </cell>
        </row>
        <row r="674">
          <cell r="D674" t="str">
            <v>4.1.1.0/17/A/035</v>
          </cell>
        </row>
        <row r="675">
          <cell r="D675" t="str">
            <v>4.1.1.0/17/A/037</v>
          </cell>
        </row>
        <row r="676">
          <cell r="D676" t="str">
            <v>4.1.1.0/17/A/003</v>
          </cell>
        </row>
        <row r="677">
          <cell r="D677" t="str">
            <v>4.1.1.0/17/A/004</v>
          </cell>
        </row>
        <row r="678">
          <cell r="D678" t="str">
            <v>4.1.1.0/17/A/005</v>
          </cell>
        </row>
        <row r="679">
          <cell r="D679" t="str">
            <v>4.1.1.0/17/A/008</v>
          </cell>
        </row>
        <row r="680">
          <cell r="D680" t="str">
            <v>4.1.1.0/17/A/013</v>
          </cell>
        </row>
        <row r="681">
          <cell r="D681" t="str">
            <v>4.1.1.0/17/A/017</v>
          </cell>
        </row>
        <row r="682">
          <cell r="D682" t="str">
            <v>4.1.1.0/17/A/018</v>
          </cell>
        </row>
        <row r="683">
          <cell r="D683" t="str">
            <v>4.1.1.0/17/A/024</v>
          </cell>
        </row>
        <row r="684">
          <cell r="D684" t="str">
            <v>4.1.1.0/17/A/029</v>
          </cell>
        </row>
        <row r="685">
          <cell r="D685" t="str">
            <v>4.1.1.0/17/A/001</v>
          </cell>
        </row>
        <row r="686">
          <cell r="D686" t="str">
            <v>4.1.1.0/17/A/002</v>
          </cell>
        </row>
        <row r="687">
          <cell r="D687" t="str">
            <v>4.1.1.0/17/A/007</v>
          </cell>
        </row>
        <row r="688">
          <cell r="D688" t="str">
            <v>4.1.1.0/17/A/023</v>
          </cell>
        </row>
        <row r="689">
          <cell r="D689" t="str">
            <v>4.1.1.0/17/A/011</v>
          </cell>
        </row>
        <row r="690">
          <cell r="D690" t="str">
            <v>4.1.1.0/17/A/025</v>
          </cell>
        </row>
        <row r="691">
          <cell r="D691" t="str">
            <v>4.1.1.0/17/A/026</v>
          </cell>
        </row>
        <row r="692">
          <cell r="D692" t="str">
            <v>4.1.1.0/17/A/030</v>
          </cell>
        </row>
        <row r="693">
          <cell r="D693" t="str">
            <v>4.1.1.0/17/A/031</v>
          </cell>
        </row>
        <row r="694">
          <cell r="D694" t="str">
            <v>4.1.1.0/17/A/033</v>
          </cell>
        </row>
        <row r="695">
          <cell r="D695" t="str">
            <v>4.1.1.0/17/A/034</v>
          </cell>
        </row>
        <row r="696">
          <cell r="D696" t="str">
            <v>4.1.1.0/17/A/036</v>
          </cell>
        </row>
        <row r="697">
          <cell r="D697" t="str">
            <v>4.1.1.0/17/A/006</v>
          </cell>
        </row>
        <row r="698">
          <cell r="D698" t="str">
            <v>4.1.1.0/17/A/009</v>
          </cell>
        </row>
        <row r="699">
          <cell r="D699" t="str">
            <v>4.1.1.0/17/A/010</v>
          </cell>
        </row>
        <row r="700">
          <cell r="D700" t="str">
            <v>4.1.1.0/17/A/014</v>
          </cell>
        </row>
        <row r="701">
          <cell r="D701" t="str">
            <v>4.1.1.0/17/A/016</v>
          </cell>
        </row>
        <row r="702">
          <cell r="D702" t="str">
            <v>4.1.1.0/17/A/019</v>
          </cell>
        </row>
        <row r="703">
          <cell r="D703" t="str">
            <v>4.1.1.0/17/A/020</v>
          </cell>
        </row>
        <row r="704">
          <cell r="D704" t="str">
            <v>4.1.1.0/17/A/021</v>
          </cell>
        </row>
        <row r="705">
          <cell r="D705" t="str">
            <v>4.2.1.2/16/I/005</v>
          </cell>
        </row>
        <row r="706">
          <cell r="D706" t="str">
            <v>4.2.1.2/16/I/006</v>
          </cell>
        </row>
        <row r="707">
          <cell r="D707" t="str">
            <v>4.2.1.2/17/I/027</v>
          </cell>
        </row>
        <row r="708">
          <cell r="D708" t="str">
            <v>4.2.1.2/17/I/028</v>
          </cell>
        </row>
        <row r="709">
          <cell r="D709" t="str">
            <v>4.2.1.2/17/I/029</v>
          </cell>
        </row>
        <row r="710">
          <cell r="D710" t="str">
            <v>4.2.1.2/17/I/030</v>
          </cell>
        </row>
        <row r="711">
          <cell r="D711" t="str">
            <v>4.2.1.2/17/I/031</v>
          </cell>
        </row>
        <row r="712">
          <cell r="D712" t="str">
            <v>4.2.1.2/16/I/007</v>
          </cell>
        </row>
        <row r="713">
          <cell r="D713" t="str">
            <v>4.2.1.2/17/I/006</v>
          </cell>
        </row>
        <row r="714">
          <cell r="D714" t="str">
            <v>4.2.1.2/17/I/011</v>
          </cell>
        </row>
        <row r="715">
          <cell r="D715" t="str">
            <v>4.2.1.2/17/I/013</v>
          </cell>
        </row>
        <row r="716">
          <cell r="D716" t="str">
            <v>4.2.1.2/16/I/001</v>
          </cell>
        </row>
        <row r="717">
          <cell r="D717" t="str">
            <v>4.2.1.2/16/I/003</v>
          </cell>
        </row>
        <row r="718">
          <cell r="D718" t="str">
            <v>4.2.1.2/17/I/001</v>
          </cell>
        </row>
        <row r="719">
          <cell r="D719" t="str">
            <v>4.2.1.2/17/I/004</v>
          </cell>
        </row>
        <row r="720">
          <cell r="D720" t="str">
            <v>4.2.1.2/17/I/014</v>
          </cell>
        </row>
        <row r="721">
          <cell r="D721" t="str">
            <v>4.2.1.2/16/I/002</v>
          </cell>
        </row>
        <row r="722">
          <cell r="D722" t="str">
            <v>4.2.1.2/17/I/018</v>
          </cell>
        </row>
        <row r="723">
          <cell r="D723" t="str">
            <v>4.2.1.2/17/I/022</v>
          </cell>
        </row>
        <row r="724">
          <cell r="D724" t="str">
            <v>4.2.1.2/17/I/023</v>
          </cell>
        </row>
        <row r="725">
          <cell r="D725" t="str">
            <v>4.2.1.2/17/I/024</v>
          </cell>
        </row>
        <row r="726">
          <cell r="D726" t="str">
            <v>4.2.1.2/17/I/025</v>
          </cell>
        </row>
        <row r="727">
          <cell r="D727" t="str">
            <v>4.2.1.2/17/I/026</v>
          </cell>
        </row>
        <row r="728">
          <cell r="D728" t="str">
            <v>4.2.1.2/17/I/012</v>
          </cell>
        </row>
        <row r="729">
          <cell r="D729" t="str">
            <v>4.2.1.2/17/I/002</v>
          </cell>
        </row>
        <row r="730">
          <cell r="D730" t="str">
            <v>4.2.1.2/17/I/003</v>
          </cell>
        </row>
        <row r="731">
          <cell r="D731" t="str">
            <v>4.2.1.2/17/I/005</v>
          </cell>
        </row>
        <row r="732">
          <cell r="D732" t="str">
            <v>4.2.1.2/17/I/008</v>
          </cell>
        </row>
        <row r="733">
          <cell r="D733" t="str">
            <v>4.2.1.2/17/I/009</v>
          </cell>
        </row>
        <row r="734">
          <cell r="D734" t="str">
            <v>4.2.1.2/17/I/015</v>
          </cell>
        </row>
        <row r="735">
          <cell r="D735" t="str">
            <v>4.2.1.2/17/I/016</v>
          </cell>
        </row>
        <row r="736">
          <cell r="D736" t="str">
            <v>4.2.1.2/17/I/017</v>
          </cell>
        </row>
        <row r="737">
          <cell r="D737" t="str">
            <v>4.2.1.2/17/I/019</v>
          </cell>
        </row>
        <row r="738">
          <cell r="D738" t="str">
            <v>4.2.1.2/17/I/020</v>
          </cell>
        </row>
        <row r="739">
          <cell r="D739" t="str">
            <v>4.2.1.2/17/I/021</v>
          </cell>
        </row>
        <row r="740">
          <cell r="D740" t="str">
            <v>4.2.1.2/16/I/004</v>
          </cell>
        </row>
        <row r="741">
          <cell r="D741" t="str">
            <v>4.2.1.2/17/I/007</v>
          </cell>
        </row>
        <row r="742">
          <cell r="D742" t="str">
            <v>4.2.1.2/17/I/010</v>
          </cell>
        </row>
        <row r="743">
          <cell r="D743" t="str">
            <v>4.2.1.1/16/I/001</v>
          </cell>
        </row>
        <row r="744">
          <cell r="D744" t="str">
            <v>4.2.1.1/16/FI/001</v>
          </cell>
        </row>
        <row r="745">
          <cell r="D745" t="str">
            <v>4.2.2.0/17/I/057</v>
          </cell>
        </row>
        <row r="746">
          <cell r="D746" t="str">
            <v>4.2.2.0/17/I/058</v>
          </cell>
        </row>
        <row r="747">
          <cell r="D747" t="str">
            <v>4.2.2.0/17/I/059</v>
          </cell>
        </row>
        <row r="748">
          <cell r="D748" t="str">
            <v>4.2.2.0/17/I/060</v>
          </cell>
        </row>
        <row r="749">
          <cell r="D749" t="str">
            <v>4.2.2.0/17/I/061</v>
          </cell>
        </row>
        <row r="750">
          <cell r="D750" t="str">
            <v>4.2.2.0/17/I/062</v>
          </cell>
        </row>
        <row r="751">
          <cell r="D751" t="str">
            <v>4.2.2.0/17/I/063</v>
          </cell>
        </row>
        <row r="752">
          <cell r="D752" t="str">
            <v>4.2.2.0/17/I/105</v>
          </cell>
        </row>
        <row r="753">
          <cell r="D753" t="str">
            <v>4.2.2.0/17/I/107</v>
          </cell>
        </row>
        <row r="754">
          <cell r="D754" t="str">
            <v>4.2.2.0/17/I/108</v>
          </cell>
        </row>
        <row r="755">
          <cell r="D755" t="str">
            <v>4.2.2.0/17/I/007</v>
          </cell>
        </row>
        <row r="756">
          <cell r="D756" t="str">
            <v>4.2.2.0/17/I/065</v>
          </cell>
        </row>
        <row r="757">
          <cell r="D757" t="str">
            <v>4.2.2.0/17/I/013</v>
          </cell>
        </row>
        <row r="758">
          <cell r="D758" t="str">
            <v>4.2.2.0/16/I/001</v>
          </cell>
        </row>
        <row r="759">
          <cell r="D759" t="str">
            <v>4.2.2.0/16/I/003</v>
          </cell>
        </row>
        <row r="760">
          <cell r="D760" t="str">
            <v>4.2.2.0/17/I/001</v>
          </cell>
        </row>
        <row r="761">
          <cell r="D761" t="str">
            <v>4.2.2.0/17/I/002</v>
          </cell>
        </row>
        <row r="762">
          <cell r="D762" t="str">
            <v>4.2.2.0/17/I/003</v>
          </cell>
        </row>
        <row r="763">
          <cell r="D763" t="str">
            <v>4.2.2.0/17/I/010</v>
          </cell>
        </row>
        <row r="764">
          <cell r="D764" t="str">
            <v>4.2.2.0/17/I/017</v>
          </cell>
        </row>
        <row r="765">
          <cell r="D765" t="str">
            <v>4.2.2.0/17/I/018</v>
          </cell>
        </row>
        <row r="766">
          <cell r="D766" t="str">
            <v>4.2.2.0/17/I/019</v>
          </cell>
        </row>
        <row r="767">
          <cell r="D767" t="str">
            <v>4.2.2.0/17/I/020</v>
          </cell>
        </row>
        <row r="768">
          <cell r="D768" t="str">
            <v>4.2.2.0/17/I/021</v>
          </cell>
        </row>
        <row r="769">
          <cell r="D769" t="str">
            <v>4.2.2.0/17/I/022</v>
          </cell>
        </row>
        <row r="770">
          <cell r="D770" t="str">
            <v>4.2.2.0/17/I/023</v>
          </cell>
        </row>
        <row r="771">
          <cell r="D771" t="str">
            <v>4.2.2.0/17/I/024</v>
          </cell>
        </row>
        <row r="772">
          <cell r="D772" t="str">
            <v>4.2.2.0/17/I/025</v>
          </cell>
        </row>
        <row r="773">
          <cell r="D773" t="str">
            <v>4.2.2.0/17/I/026</v>
          </cell>
        </row>
        <row r="774">
          <cell r="D774" t="str">
            <v>4.2.2.0/17/I/027</v>
          </cell>
        </row>
        <row r="775">
          <cell r="D775" t="str">
            <v>4.2.2.0/17/I/028</v>
          </cell>
        </row>
        <row r="776">
          <cell r="D776" t="str">
            <v>4.2.2.0/17/I/029</v>
          </cell>
        </row>
        <row r="777">
          <cell r="D777" t="str">
            <v>4.2.2.0/17/I/030</v>
          </cell>
        </row>
        <row r="778">
          <cell r="D778" t="str">
            <v>4.2.2.0/17/I/031</v>
          </cell>
        </row>
        <row r="779">
          <cell r="D779" t="str">
            <v>4.2.2.0/17/I/032</v>
          </cell>
        </row>
        <row r="780">
          <cell r="D780" t="str">
            <v>4.2.2.0/17/I/033</v>
          </cell>
        </row>
        <row r="781">
          <cell r="D781" t="str">
            <v>4.2.2.0/17/I/034</v>
          </cell>
        </row>
        <row r="782">
          <cell r="D782" t="str">
            <v>4.2.2.0/17/I/035</v>
          </cell>
        </row>
        <row r="783">
          <cell r="D783" t="str">
            <v>4.2.2.0/17/I/037</v>
          </cell>
        </row>
        <row r="784">
          <cell r="D784" t="str">
            <v>4.2.2.0/17/I/038</v>
          </cell>
        </row>
        <row r="785">
          <cell r="D785" t="str">
            <v>4.2.2.0/17/I/039</v>
          </cell>
        </row>
        <row r="786">
          <cell r="D786" t="str">
            <v>4.2.2.0/17/I/040</v>
          </cell>
        </row>
        <row r="787">
          <cell r="D787" t="str">
            <v>4.2.2.0/17/I/042</v>
          </cell>
        </row>
        <row r="788">
          <cell r="D788" t="str">
            <v>4.2.2.0/17/I/043</v>
          </cell>
        </row>
        <row r="789">
          <cell r="D789" t="str">
            <v>4.2.2.0/17/I/044</v>
          </cell>
        </row>
        <row r="790">
          <cell r="D790" t="str">
            <v>4.2.2.0/17/I/045</v>
          </cell>
        </row>
        <row r="791">
          <cell r="D791" t="str">
            <v>4.2.2.0/17/I/046</v>
          </cell>
        </row>
        <row r="792">
          <cell r="D792" t="str">
            <v>4.2.2.0/17/I/047</v>
          </cell>
        </row>
        <row r="793">
          <cell r="D793" t="str">
            <v>4.2.2.0/17/I/048</v>
          </cell>
        </row>
        <row r="794">
          <cell r="D794" t="str">
            <v>4.2.2.0/17/I/049</v>
          </cell>
        </row>
        <row r="795">
          <cell r="D795" t="str">
            <v>4.2.2.0/17/I/054</v>
          </cell>
        </row>
        <row r="796">
          <cell r="D796" t="str">
            <v>4.2.2.0/17/I/056</v>
          </cell>
        </row>
        <row r="797">
          <cell r="D797" t="str">
            <v>4.2.2.0/17/I/055</v>
          </cell>
        </row>
        <row r="798">
          <cell r="D798" t="str">
            <v>4.2.2.0/17/I/064</v>
          </cell>
        </row>
        <row r="799">
          <cell r="D799" t="str">
            <v>4.2.2.0/17/I/066</v>
          </cell>
        </row>
        <row r="800">
          <cell r="D800" t="str">
            <v>4.2.2.0/17/I/067</v>
          </cell>
        </row>
        <row r="801">
          <cell r="D801" t="str">
            <v>4.2.2.0/17/I/068</v>
          </cell>
        </row>
        <row r="802">
          <cell r="D802" t="str">
            <v>4.2.2.0/17/I/069</v>
          </cell>
        </row>
        <row r="803">
          <cell r="D803" t="str">
            <v>4.2.2.0/17/I/070</v>
          </cell>
        </row>
        <row r="804">
          <cell r="D804" t="str">
            <v>4.2.2.0/17/I/071</v>
          </cell>
        </row>
        <row r="805">
          <cell r="D805" t="str">
            <v>4.2.2.0/17/I/072</v>
          </cell>
        </row>
        <row r="806">
          <cell r="D806" t="str">
            <v>4.2.2.0/17/I/073</v>
          </cell>
        </row>
        <row r="807">
          <cell r="D807" t="str">
            <v>4.2.2.0/17/I/074</v>
          </cell>
        </row>
        <row r="808">
          <cell r="D808" t="str">
            <v>4.2.2.0/17/I/075</v>
          </cell>
        </row>
        <row r="809">
          <cell r="D809" t="str">
            <v>4.2.2.0/17/I/076</v>
          </cell>
        </row>
        <row r="810">
          <cell r="D810" t="str">
            <v>4.2.2.0/17/I/077</v>
          </cell>
        </row>
        <row r="811">
          <cell r="D811" t="str">
            <v>4.2.2.0/17/I/078</v>
          </cell>
        </row>
        <row r="812">
          <cell r="D812" t="str">
            <v>4.2.2.0/17/I/079</v>
          </cell>
        </row>
        <row r="813">
          <cell r="D813" t="str">
            <v>4.2.2.0/17/I/080</v>
          </cell>
        </row>
        <row r="814">
          <cell r="D814" t="str">
            <v>4.2.2.0/17/I/081</v>
          </cell>
        </row>
        <row r="815">
          <cell r="D815" t="str">
            <v>4.2.2.0/17/I/082</v>
          </cell>
        </row>
        <row r="816">
          <cell r="D816" t="str">
            <v>4.2.2.0/17/I/083</v>
          </cell>
        </row>
        <row r="817">
          <cell r="D817" t="str">
            <v>4.2.2.0/17/I/084</v>
          </cell>
        </row>
        <row r="818">
          <cell r="D818" t="str">
            <v>4.2.2.0/17/I/085</v>
          </cell>
        </row>
        <row r="819">
          <cell r="D819" t="str">
            <v>4.2.2.0/17/I/086</v>
          </cell>
        </row>
        <row r="820">
          <cell r="D820" t="str">
            <v>4.2.2.0/17/I/087</v>
          </cell>
        </row>
        <row r="821">
          <cell r="D821" t="str">
            <v>4.2.2.0/17/I/088</v>
          </cell>
        </row>
        <row r="822">
          <cell r="D822" t="str">
            <v>4.2.2.0/17/I/089</v>
          </cell>
        </row>
        <row r="823">
          <cell r="D823" t="str">
            <v>4.2.2.0/17/I/090</v>
          </cell>
        </row>
        <row r="824">
          <cell r="D824" t="str">
            <v>4.2.2.0/17/I/091</v>
          </cell>
        </row>
        <row r="825">
          <cell r="D825" t="str">
            <v>4.2.2.0/17/I/092</v>
          </cell>
        </row>
        <row r="826">
          <cell r="D826" t="str">
            <v>4.2.2.0/17/I/093</v>
          </cell>
        </row>
        <row r="827">
          <cell r="D827" t="str">
            <v>4.2.2.0/17/I/094</v>
          </cell>
        </row>
        <row r="828">
          <cell r="D828" t="str">
            <v>4.2.2.0/17/I/095</v>
          </cell>
        </row>
        <row r="829">
          <cell r="D829" t="str">
            <v>4.2.2.0/17/I/096</v>
          </cell>
        </row>
        <row r="830">
          <cell r="D830" t="str">
            <v>4.2.2.0/17/I/097</v>
          </cell>
        </row>
        <row r="831">
          <cell r="D831" t="str">
            <v>4.2.2.0/17/I/098</v>
          </cell>
        </row>
        <row r="832">
          <cell r="D832" t="str">
            <v>4.2.2.0/17/I/099</v>
          </cell>
        </row>
        <row r="833">
          <cell r="D833" t="str">
            <v>4.2.2.0/17/I/100</v>
          </cell>
        </row>
        <row r="834">
          <cell r="D834" t="str">
            <v>4.2.2.0/17/I/101</v>
          </cell>
        </row>
        <row r="835">
          <cell r="D835" t="str">
            <v>4.2.2.0/17/I/102</v>
          </cell>
        </row>
        <row r="836">
          <cell r="D836" t="str">
            <v>4.2.2.0/17/I/103</v>
          </cell>
        </row>
        <row r="837">
          <cell r="D837" t="str">
            <v>4.2.2.0/17/I/104</v>
          </cell>
        </row>
        <row r="838">
          <cell r="D838" t="str">
            <v>4.2.2.0/17/I/106</v>
          </cell>
        </row>
        <row r="839">
          <cell r="D839" t="str">
            <v>4.2.2.0/17/I/011</v>
          </cell>
        </row>
        <row r="840">
          <cell r="D840" t="str">
            <v>4.2.2.0/17/I/036</v>
          </cell>
        </row>
        <row r="841">
          <cell r="D841" t="str">
            <v>4.2.2.0/16/I/002</v>
          </cell>
        </row>
        <row r="842">
          <cell r="D842" t="str">
            <v>4.2.2.0/17/I/004</v>
          </cell>
        </row>
        <row r="843">
          <cell r="D843" t="str">
            <v>4.2.2.0/17/I/005</v>
          </cell>
        </row>
        <row r="844">
          <cell r="D844" t="str">
            <v>4.2.2.0/17/I/006</v>
          </cell>
        </row>
        <row r="845">
          <cell r="D845" t="str">
            <v>4.2.2.0/17/I/008</v>
          </cell>
        </row>
        <row r="846">
          <cell r="D846" t="str">
            <v>4.2.2.0/17/I/009</v>
          </cell>
        </row>
        <row r="847">
          <cell r="D847" t="str">
            <v>4.2.2.0/17/I/012</v>
          </cell>
        </row>
        <row r="848">
          <cell r="D848" t="str">
            <v>4.2.2.0/17/I/014</v>
          </cell>
        </row>
        <row r="849">
          <cell r="D849" t="str">
            <v>4.2.2.0/17/I/015</v>
          </cell>
        </row>
        <row r="850">
          <cell r="D850" t="str">
            <v>4.2.2.0/17/I/050</v>
          </cell>
        </row>
        <row r="851">
          <cell r="D851" t="str">
            <v>4.2.2.0/17/I/051</v>
          </cell>
        </row>
        <row r="852">
          <cell r="D852" t="str">
            <v>4.2.2.0/17/I/052</v>
          </cell>
        </row>
        <row r="853">
          <cell r="D853" t="str">
            <v>4.2.2.0/17/I/053</v>
          </cell>
        </row>
        <row r="854">
          <cell r="D854" t="str">
            <v>4.2.2.0/17/I/016</v>
          </cell>
        </row>
        <row r="855">
          <cell r="D855" t="str">
            <v>4.2.2.0/17/I/041</v>
          </cell>
        </row>
        <row r="856">
          <cell r="D856" t="str">
            <v>4.3.1.0/17/A/012</v>
          </cell>
        </row>
        <row r="857">
          <cell r="D857" t="str">
            <v>4.3.1.0/17/A/022</v>
          </cell>
        </row>
        <row r="858">
          <cell r="D858" t="str">
            <v>4.3.1.0/17/A/024</v>
          </cell>
        </row>
        <row r="859">
          <cell r="D859" t="str">
            <v>4.3.1.0/17/A/025</v>
          </cell>
        </row>
        <row r="860">
          <cell r="D860" t="str">
            <v>4.3.1.0/17/A/028</v>
          </cell>
        </row>
        <row r="861">
          <cell r="D861" t="str">
            <v>4.3.1.0/17/A/019</v>
          </cell>
        </row>
        <row r="862">
          <cell r="D862" t="str">
            <v>4.3.1.0/17/A/051</v>
          </cell>
        </row>
        <row r="863">
          <cell r="D863" t="str">
            <v>4.3.1.0/17/A/052</v>
          </cell>
        </row>
        <row r="864">
          <cell r="D864" t="str">
            <v>4.3.1.0/17/A/057</v>
          </cell>
        </row>
        <row r="865">
          <cell r="D865" t="str">
            <v>4.3.1.0/17/A/001</v>
          </cell>
        </row>
        <row r="866">
          <cell r="D866" t="str">
            <v>4.3.1.0/17/A/003</v>
          </cell>
        </row>
        <row r="867">
          <cell r="D867" t="str">
            <v>4.3.1.0/17/A/004</v>
          </cell>
        </row>
        <row r="868">
          <cell r="D868" t="str">
            <v>4.3.1.0/17/A/005</v>
          </cell>
        </row>
        <row r="869">
          <cell r="D869" t="str">
            <v>4.3.1.0/17/A/007</v>
          </cell>
        </row>
        <row r="870">
          <cell r="D870" t="str">
            <v>4.3.1.0/17/A/011</v>
          </cell>
        </row>
        <row r="871">
          <cell r="D871" t="str">
            <v>4.3.1.0/17/A/013</v>
          </cell>
        </row>
        <row r="872">
          <cell r="D872" t="str">
            <v>4.3.1.0/17/A/015</v>
          </cell>
        </row>
        <row r="873">
          <cell r="D873" t="str">
            <v>4.3.1.0/17/A/016</v>
          </cell>
        </row>
        <row r="874">
          <cell r="D874" t="str">
            <v>4.3.1.0/17/A/017</v>
          </cell>
        </row>
        <row r="875">
          <cell r="D875" t="str">
            <v>4.3.1.0/17/A/018</v>
          </cell>
        </row>
        <row r="876">
          <cell r="D876" t="str">
            <v>4.3.1.0/17/A/020</v>
          </cell>
        </row>
        <row r="877">
          <cell r="D877" t="str">
            <v>4.3.1.0/17/A/021</v>
          </cell>
        </row>
        <row r="878">
          <cell r="D878" t="str">
            <v>4.3.1.0/17/A/023</v>
          </cell>
        </row>
        <row r="879">
          <cell r="D879" t="str">
            <v>4.3.1.0/17/A/026</v>
          </cell>
        </row>
        <row r="880">
          <cell r="D880" t="str">
            <v>4.3.1.0/17/A/027</v>
          </cell>
        </row>
        <row r="881">
          <cell r="D881" t="str">
            <v>4.3.1.0/17/A/029</v>
          </cell>
        </row>
        <row r="882">
          <cell r="D882" t="str">
            <v>4.3.1.0/17/A/030</v>
          </cell>
        </row>
        <row r="883">
          <cell r="D883" t="str">
            <v>4.3.1.0/17/A/031</v>
          </cell>
        </row>
        <row r="884">
          <cell r="D884" t="str">
            <v>4.3.1.0/17/A/032</v>
          </cell>
        </row>
        <row r="885">
          <cell r="D885" t="str">
            <v>4.3.1.0/17/A/033</v>
          </cell>
        </row>
        <row r="886">
          <cell r="D886" t="str">
            <v>4.3.1.0/17/A/034</v>
          </cell>
        </row>
        <row r="887">
          <cell r="D887" t="str">
            <v>4.3.1.0/17/A/035</v>
          </cell>
        </row>
        <row r="888">
          <cell r="D888" t="str">
            <v>4.3.1.0/17/A/036</v>
          </cell>
        </row>
        <row r="889">
          <cell r="D889" t="str">
            <v>4.3.1.0/17/A/037</v>
          </cell>
        </row>
        <row r="890">
          <cell r="D890" t="str">
            <v>4.3.1.0/17/A/038</v>
          </cell>
        </row>
        <row r="891">
          <cell r="D891" t="str">
            <v>4.3.1.0/17/A/039</v>
          </cell>
        </row>
        <row r="892">
          <cell r="D892" t="str">
            <v>4.3.1.0/17/A/040</v>
          </cell>
        </row>
        <row r="893">
          <cell r="D893" t="str">
            <v>4.3.1.0/17/A/041</v>
          </cell>
        </row>
        <row r="894">
          <cell r="D894" t="str">
            <v>4.3.1.0/17/A/042</v>
          </cell>
        </row>
        <row r="895">
          <cell r="D895" t="str">
            <v>4.3.1.0/17/A/043</v>
          </cell>
        </row>
        <row r="896">
          <cell r="D896" t="str">
            <v>4.3.1.0/17/A/044</v>
          </cell>
        </row>
        <row r="897">
          <cell r="D897" t="str">
            <v>4.3.1.0/17/A/045</v>
          </cell>
        </row>
        <row r="898">
          <cell r="D898" t="str">
            <v>4.3.1.0/17/A/046</v>
          </cell>
        </row>
        <row r="899">
          <cell r="D899" t="str">
            <v>4.3.1.0/17/A/047</v>
          </cell>
        </row>
        <row r="900">
          <cell r="D900" t="str">
            <v>4.3.1.0/17/A/048</v>
          </cell>
        </row>
        <row r="901">
          <cell r="D901" t="str">
            <v>4.3.1.0/17/A/049</v>
          </cell>
        </row>
        <row r="902">
          <cell r="D902" t="str">
            <v>4.3.1.0/17/A/050</v>
          </cell>
        </row>
        <row r="903">
          <cell r="D903" t="str">
            <v>4.3.1.0/17/A/053</v>
          </cell>
        </row>
        <row r="904">
          <cell r="D904" t="str">
            <v>4.3.1.0/17/A/054</v>
          </cell>
        </row>
        <row r="905">
          <cell r="D905" t="str">
            <v>4.3.1.0/17/A/055</v>
          </cell>
        </row>
        <row r="906">
          <cell r="D906" t="str">
            <v>4.3.1.0/17/A/056</v>
          </cell>
        </row>
        <row r="907">
          <cell r="D907" t="str">
            <v>4.3.1.0/17/A/058</v>
          </cell>
        </row>
        <row r="908">
          <cell r="D908" t="str">
            <v>4.3.1.0/17/A/059</v>
          </cell>
        </row>
        <row r="909">
          <cell r="D909" t="str">
            <v>4.3.1.0/17/A/060</v>
          </cell>
        </row>
        <row r="910">
          <cell r="D910" t="str">
            <v>4.3.1.0/17/A/061</v>
          </cell>
        </row>
        <row r="911">
          <cell r="D911" t="str">
            <v>4.3.1.0/17/A/062</v>
          </cell>
        </row>
        <row r="912">
          <cell r="D912" t="str">
            <v>4.3.1.0/17/A/063</v>
          </cell>
        </row>
        <row r="913">
          <cell r="D913" t="str">
            <v>4.3.1.0/17/A/064</v>
          </cell>
        </row>
        <row r="914">
          <cell r="D914" t="str">
            <v>4.3.1.0/17/A/065</v>
          </cell>
        </row>
        <row r="915">
          <cell r="D915" t="str">
            <v>4.3.1.0/17/A/066</v>
          </cell>
        </row>
        <row r="916">
          <cell r="D916" t="str">
            <v>4.3.1.0/17/A/067</v>
          </cell>
        </row>
        <row r="917">
          <cell r="D917" t="str">
            <v>4.3.1.0/17/A/068</v>
          </cell>
        </row>
        <row r="918">
          <cell r="D918" t="str">
            <v>4.3.1.0/17/A/069</v>
          </cell>
        </row>
        <row r="919">
          <cell r="D919" t="str">
            <v>4.3.1.0/17/A/070</v>
          </cell>
        </row>
        <row r="920">
          <cell r="D920" t="str">
            <v>4.3.1.0/17/A/071</v>
          </cell>
        </row>
        <row r="921">
          <cell r="D921" t="str">
            <v>4.3.1.0/17/A/072</v>
          </cell>
        </row>
        <row r="922">
          <cell r="D922" t="str">
            <v>4.3.1.0/17/A/073</v>
          </cell>
        </row>
        <row r="923">
          <cell r="D923" t="str">
            <v>4.3.1.0/17/A/074</v>
          </cell>
        </row>
        <row r="924">
          <cell r="D924" t="str">
            <v>4.3.1.0/17/A/075</v>
          </cell>
        </row>
        <row r="925">
          <cell r="D925" t="str">
            <v>4.3.1.0/17/A/076</v>
          </cell>
        </row>
        <row r="926">
          <cell r="D926" t="str">
            <v>4.3.1.0/17/A/077</v>
          </cell>
        </row>
        <row r="927">
          <cell r="D927" t="str">
            <v>4.3.1.0/17/A/078</v>
          </cell>
        </row>
        <row r="928">
          <cell r="D928" t="str">
            <v>4.3.1.0/17/A/079</v>
          </cell>
        </row>
        <row r="929">
          <cell r="D929" t="str">
            <v>4.3.1.0/17/A/080</v>
          </cell>
        </row>
        <row r="930">
          <cell r="D930" t="str">
            <v>4.3.1.0/17/A/081</v>
          </cell>
        </row>
        <row r="931">
          <cell r="D931" t="str">
            <v>4.3.1.0/17/A/082</v>
          </cell>
        </row>
        <row r="932">
          <cell r="D932" t="str">
            <v>4.3.1.0/17/A/083</v>
          </cell>
        </row>
        <row r="933">
          <cell r="D933" t="str">
            <v>4.3.1.0/17/A/084</v>
          </cell>
        </row>
        <row r="934">
          <cell r="D934" t="str">
            <v>4.3.1.0/17/A/085</v>
          </cell>
        </row>
        <row r="935">
          <cell r="D935" t="str">
            <v>4.3.1.0/17/A/002</v>
          </cell>
        </row>
        <row r="936">
          <cell r="D936" t="str">
            <v>4.3.1.0/17/A/006</v>
          </cell>
        </row>
        <row r="937">
          <cell r="D937" t="str">
            <v>4.3.1.0/17/A/008</v>
          </cell>
        </row>
        <row r="938">
          <cell r="D938" t="str">
            <v>4.3.1.0/17/A/009</v>
          </cell>
        </row>
        <row r="939">
          <cell r="D939" t="str">
            <v>4.3.1.0/17/A/010</v>
          </cell>
        </row>
        <row r="940">
          <cell r="D940" t="str">
            <v>4.3.1.0/17/A/014</v>
          </cell>
        </row>
        <row r="941">
          <cell r="D941" t="str">
            <v>4.4.1.0/16/I/001</v>
          </cell>
        </row>
        <row r="942">
          <cell r="D942" t="str">
            <v>4.5.1.1/16/I/001</v>
          </cell>
        </row>
        <row r="943">
          <cell r="D943" t="str">
            <v>4.5.1.1/16/I/002</v>
          </cell>
        </row>
        <row r="944">
          <cell r="D944" t="str">
            <v>4.5.1.1/16/I/003</v>
          </cell>
        </row>
        <row r="945">
          <cell r="D945" t="str">
            <v>4.5.1.2/17/I/004</v>
          </cell>
        </row>
        <row r="946">
          <cell r="D946" t="str">
            <v>4.5.1.2/17/I/005</v>
          </cell>
        </row>
        <row r="947">
          <cell r="D947" t="str">
            <v>4.5.1.2/17/I/006</v>
          </cell>
        </row>
        <row r="948">
          <cell r="D948" t="str">
            <v>4.5.1.2/17/I/002</v>
          </cell>
        </row>
        <row r="949">
          <cell r="D949" t="str">
            <v>4.5.1.2/17/I/003</v>
          </cell>
        </row>
        <row r="950">
          <cell r="D950" t="str">
            <v>4.5.1.2/17/I/001</v>
          </cell>
        </row>
        <row r="951">
          <cell r="D951" t="str">
            <v>5.1.1.0/15/I/001</v>
          </cell>
        </row>
        <row r="952">
          <cell r="D952" t="str">
            <v>5.1.1.0/17/I/006</v>
          </cell>
        </row>
        <row r="953">
          <cell r="D953" t="str">
            <v>5.1.1.0/17/I/007</v>
          </cell>
        </row>
        <row r="954">
          <cell r="D954" t="str">
            <v>5.1.1.0/17/I/008</v>
          </cell>
        </row>
        <row r="955">
          <cell r="D955" t="str">
            <v>5.1.1.0/17/I/001</v>
          </cell>
        </row>
        <row r="956">
          <cell r="D956" t="str">
            <v>5.1.1.0/17/I/002</v>
          </cell>
        </row>
        <row r="957">
          <cell r="D957" t="str">
            <v>5.1.1.0/17/I/003</v>
          </cell>
        </row>
        <row r="958">
          <cell r="D958" t="str">
            <v>5.1.1.0/17/I/004</v>
          </cell>
        </row>
        <row r="959">
          <cell r="D959" t="str">
            <v>5.1.1.0/17/I/005</v>
          </cell>
        </row>
        <row r="960">
          <cell r="D960" t="str">
            <v>5.1.2.0/17/I/011</v>
          </cell>
        </row>
        <row r="961">
          <cell r="D961" t="str">
            <v>5.1.2.0/16/I/001</v>
          </cell>
        </row>
        <row r="962">
          <cell r="D962" t="str">
            <v>5.1.2.0/16/I/002</v>
          </cell>
        </row>
        <row r="963">
          <cell r="D963" t="str">
            <v>5.1.2.0/16/I/003</v>
          </cell>
        </row>
        <row r="964">
          <cell r="D964" t="str">
            <v>5.1.2.0/16/I/004</v>
          </cell>
        </row>
        <row r="965">
          <cell r="D965" t="str">
            <v>5.1.2.0/16/I/005</v>
          </cell>
        </row>
        <row r="966">
          <cell r="D966" t="str">
            <v>5.1.2.0/16/I/006</v>
          </cell>
        </row>
        <row r="967">
          <cell r="D967" t="str">
            <v>5.1.2.0/17/I/001</v>
          </cell>
        </row>
        <row r="968">
          <cell r="D968" t="str">
            <v>5.1.2.0/17/I/002</v>
          </cell>
        </row>
        <row r="969">
          <cell r="D969" t="str">
            <v>5.1.2.0/17/I/003</v>
          </cell>
        </row>
        <row r="970">
          <cell r="D970" t="str">
            <v>5.1.2.0/17/I/004</v>
          </cell>
        </row>
        <row r="971">
          <cell r="D971" t="str">
            <v>5.1.2.0/17/I/005</v>
          </cell>
        </row>
        <row r="972">
          <cell r="D972" t="str">
            <v>5.1.2.0/17/I/007</v>
          </cell>
        </row>
        <row r="973">
          <cell r="D973" t="str">
            <v>5.1.2.0/17/I/006</v>
          </cell>
        </row>
        <row r="974">
          <cell r="D974" t="str">
            <v>5.1.2.0/17/I/008</v>
          </cell>
        </row>
        <row r="975">
          <cell r="D975" t="str">
            <v>5.1.2.0/17/I/009</v>
          </cell>
        </row>
        <row r="976">
          <cell r="D976" t="str">
            <v>5.1.2.0/17/I/010</v>
          </cell>
        </row>
        <row r="977">
          <cell r="D977" t="str">
            <v>5.2.1.2/17/A/001</v>
          </cell>
        </row>
        <row r="978">
          <cell r="D978" t="str">
            <v>5.2.1.2/17/A/002</v>
          </cell>
        </row>
        <row r="979">
          <cell r="D979" t="str">
            <v>5.2.1.2/17/A/003</v>
          </cell>
        </row>
        <row r="980">
          <cell r="D980" t="str">
            <v>5.2.1.2/17/A/004</v>
          </cell>
        </row>
        <row r="981">
          <cell r="D981" t="str">
            <v>5.2.1.2/17/A/005</v>
          </cell>
        </row>
        <row r="982">
          <cell r="D982" t="str">
            <v>5.2.1.2/17/A/006</v>
          </cell>
        </row>
        <row r="983">
          <cell r="D983" t="str">
            <v>5.2.1.2/17/A/007</v>
          </cell>
        </row>
        <row r="984">
          <cell r="D984" t="str">
            <v>5.2.1.2/17/A/008</v>
          </cell>
        </row>
        <row r="985">
          <cell r="D985" t="str">
            <v>5.2.1.1/17/A/001</v>
          </cell>
        </row>
        <row r="986">
          <cell r="D986" t="str">
            <v>5.2.1.1/17/A/003</v>
          </cell>
        </row>
        <row r="987">
          <cell r="D987" t="str">
            <v>5.2.1.1/17/A/005</v>
          </cell>
        </row>
        <row r="988">
          <cell r="D988" t="str">
            <v>5.2.1.1/17/A/008</v>
          </cell>
        </row>
        <row r="989">
          <cell r="D989" t="str">
            <v>5.2.1.1/17/A/009</v>
          </cell>
        </row>
        <row r="990">
          <cell r="D990" t="str">
            <v>5.2.1.1/17/A/002</v>
          </cell>
        </row>
        <row r="991">
          <cell r="D991" t="str">
            <v>5.2.1.1/17/A/004</v>
          </cell>
        </row>
        <row r="992">
          <cell r="D992" t="str">
            <v>5.2.1.1/17/A/006</v>
          </cell>
        </row>
        <row r="993">
          <cell r="D993" t="str">
            <v>5.2.1.1/17/A/007</v>
          </cell>
        </row>
        <row r="994">
          <cell r="D994" t="str">
            <v>5.3.1.0/16/I/001</v>
          </cell>
        </row>
        <row r="995">
          <cell r="D995" t="str">
            <v>5.3.1.0/16/I/002</v>
          </cell>
        </row>
        <row r="996">
          <cell r="D996" t="str">
            <v>5.3.1.0/16/I/003</v>
          </cell>
        </row>
        <row r="997">
          <cell r="D997" t="str">
            <v>5.3.1.0/16/I/004</v>
          </cell>
        </row>
        <row r="998">
          <cell r="D998" t="str">
            <v>5.3.1.0/16/I/005</v>
          </cell>
        </row>
        <row r="999">
          <cell r="D999" t="str">
            <v>5.3.1.0/16/I/006</v>
          </cell>
        </row>
        <row r="1000">
          <cell r="D1000" t="str">
            <v>5.3.1.0/16/I/007</v>
          </cell>
        </row>
        <row r="1001">
          <cell r="D1001" t="str">
            <v>5.3.1.0/16/I/008</v>
          </cell>
        </row>
        <row r="1002">
          <cell r="D1002" t="str">
            <v>5.3.1.0/16/I/009</v>
          </cell>
        </row>
        <row r="1003">
          <cell r="D1003" t="str">
            <v>5.3.1.0/16/I/010</v>
          </cell>
        </row>
        <row r="1004">
          <cell r="D1004" t="str">
            <v>5.3.1.0/16/I/011</v>
          </cell>
        </row>
        <row r="1005">
          <cell r="D1005" t="str">
            <v>5.3.1.0/16/I/012</v>
          </cell>
        </row>
        <row r="1006">
          <cell r="D1006" t="str">
            <v>5.3.1.0/16/I/013</v>
          </cell>
        </row>
        <row r="1007">
          <cell r="D1007" t="str">
            <v>5.3.1.0/16/I/014</v>
          </cell>
        </row>
        <row r="1008">
          <cell r="D1008" t="str">
            <v>5.3.1.0/16/I/015</v>
          </cell>
        </row>
        <row r="1009">
          <cell r="D1009" t="str">
            <v>5.3.1.0/17/I/007</v>
          </cell>
        </row>
        <row r="1010">
          <cell r="D1010" t="str">
            <v>5.3.1.0/17/I/011</v>
          </cell>
        </row>
        <row r="1011">
          <cell r="D1011" t="str">
            <v>5.3.1.0/17/I/013</v>
          </cell>
        </row>
        <row r="1012">
          <cell r="D1012" t="str">
            <v>5.3.1.0/17/I/019</v>
          </cell>
        </row>
        <row r="1013">
          <cell r="D1013" t="str">
            <v>5.3.1.0/17/I/001</v>
          </cell>
        </row>
        <row r="1014">
          <cell r="D1014" t="str">
            <v>5.3.1.0/17/I/002</v>
          </cell>
        </row>
        <row r="1015">
          <cell r="D1015" t="str">
            <v>5.3.1.0/17/I/003</v>
          </cell>
        </row>
        <row r="1016">
          <cell r="D1016" t="str">
            <v>5.3.1.0/17/I/004</v>
          </cell>
        </row>
        <row r="1017">
          <cell r="D1017" t="str">
            <v>5.3.1.0/17/I/010</v>
          </cell>
        </row>
        <row r="1018">
          <cell r="D1018" t="str">
            <v>5.3.1.0/17/I/016</v>
          </cell>
        </row>
        <row r="1019">
          <cell r="D1019" t="str">
            <v>5.3.1.0/17/I/017</v>
          </cell>
        </row>
        <row r="1020">
          <cell r="D1020" t="str">
            <v>5.3.1.0/17/I/018</v>
          </cell>
        </row>
        <row r="1021">
          <cell r="D1021" t="str">
            <v>5.3.1.0/17/I/027</v>
          </cell>
        </row>
        <row r="1022">
          <cell r="D1022" t="str">
            <v>5.3.1.0/17/I/030</v>
          </cell>
        </row>
        <row r="1023">
          <cell r="D1023" t="str">
            <v>5.3.1.0/17/I/005</v>
          </cell>
        </row>
        <row r="1024">
          <cell r="D1024" t="str">
            <v>5.3.1.0/17/I/008</v>
          </cell>
        </row>
        <row r="1025">
          <cell r="D1025" t="str">
            <v>5.3.1.0/17/I/020</v>
          </cell>
        </row>
        <row r="1026">
          <cell r="D1026" t="str">
            <v>5.3.1.0/17/I/025</v>
          </cell>
        </row>
        <row r="1027">
          <cell r="D1027" t="str">
            <v>5.3.1.0/17/I/006</v>
          </cell>
        </row>
        <row r="1028">
          <cell r="D1028" t="str">
            <v>5.3.1.0/17/I/009</v>
          </cell>
        </row>
        <row r="1029">
          <cell r="D1029" t="str">
            <v>5.3.1.0/17/I/012</v>
          </cell>
        </row>
        <row r="1030">
          <cell r="D1030" t="str">
            <v>5.3.1.0/17/I/014</v>
          </cell>
        </row>
        <row r="1031">
          <cell r="D1031" t="str">
            <v>5.3.1.0/17/I/021</v>
          </cell>
        </row>
        <row r="1032">
          <cell r="D1032" t="str">
            <v>5.3.1.0/17/I/022</v>
          </cell>
        </row>
        <row r="1033">
          <cell r="D1033" t="str">
            <v>5.3.1.0/17/I/024</v>
          </cell>
        </row>
        <row r="1034">
          <cell r="D1034" t="str">
            <v>5.3.1.0/17/I/026</v>
          </cell>
        </row>
        <row r="1035">
          <cell r="D1035" t="str">
            <v>5.3.1.0/17/I/028</v>
          </cell>
        </row>
        <row r="1036">
          <cell r="D1036" t="str">
            <v>5.3.1.0/17/I/029</v>
          </cell>
        </row>
        <row r="1037">
          <cell r="D1037" t="str">
            <v>5.3.1.0/17/I/031</v>
          </cell>
        </row>
        <row r="1038">
          <cell r="D1038" t="str">
            <v>5.3.1.0/17/I/015</v>
          </cell>
        </row>
        <row r="1039">
          <cell r="D1039" t="str">
            <v>5.3.1.0/17/I/023</v>
          </cell>
        </row>
        <row r="1040">
          <cell r="D1040" t="str">
            <v>5.4.1.1/17/A/001</v>
          </cell>
        </row>
        <row r="1041">
          <cell r="D1041" t="str">
            <v>5.4.1.1/17/A/002</v>
          </cell>
        </row>
        <row r="1042">
          <cell r="D1042" t="str">
            <v>5.4.1.1/17/A/003</v>
          </cell>
        </row>
        <row r="1043">
          <cell r="D1043" t="str">
            <v>5.4.1.1/17/A/005</v>
          </cell>
        </row>
        <row r="1044">
          <cell r="D1044" t="str">
            <v>5.4.1.1/17/A/007</v>
          </cell>
        </row>
        <row r="1045">
          <cell r="D1045" t="str">
            <v>5.4.1.1/17/A/008</v>
          </cell>
        </row>
        <row r="1046">
          <cell r="D1046" t="str">
            <v>5.4.1.1/17/A/010</v>
          </cell>
        </row>
        <row r="1047">
          <cell r="D1047" t="str">
            <v>5.4.1.1/17/A/012</v>
          </cell>
        </row>
        <row r="1048">
          <cell r="D1048" t="str">
            <v>5.4.1.1/17/A/013</v>
          </cell>
        </row>
        <row r="1049">
          <cell r="D1049" t="str">
            <v>5.4.1.1/17/A/016</v>
          </cell>
        </row>
        <row r="1050">
          <cell r="D1050" t="str">
            <v>5.4.1.1/17/A/017</v>
          </cell>
        </row>
        <row r="1051">
          <cell r="D1051" t="str">
            <v>5.4.1.1/17/A/019</v>
          </cell>
        </row>
        <row r="1052">
          <cell r="D1052" t="str">
            <v>5.4.1.1/17/A/023</v>
          </cell>
        </row>
        <row r="1053">
          <cell r="D1053" t="str">
            <v>5.4.1.1/17/A/025</v>
          </cell>
        </row>
        <row r="1054">
          <cell r="D1054" t="str">
            <v>5.4.1.1/17/A/026</v>
          </cell>
        </row>
        <row r="1055">
          <cell r="D1055" t="str">
            <v>5.4.1.1/17/A/028</v>
          </cell>
        </row>
        <row r="1056">
          <cell r="D1056" t="str">
            <v>5.4.1.1/17/A/029</v>
          </cell>
        </row>
        <row r="1057">
          <cell r="D1057" t="str">
            <v>5.4.1.1/17/A/031</v>
          </cell>
        </row>
        <row r="1058">
          <cell r="D1058" t="str">
            <v>5.4.1.1/17/A/020</v>
          </cell>
        </row>
        <row r="1059">
          <cell r="D1059" t="str">
            <v>5.4.1.1/17/A/004</v>
          </cell>
        </row>
        <row r="1060">
          <cell r="D1060" t="str">
            <v>5.4.1.1/17/A/006</v>
          </cell>
        </row>
        <row r="1061">
          <cell r="D1061" t="str">
            <v>5.4.1.1/17/A/009</v>
          </cell>
        </row>
        <row r="1062">
          <cell r="D1062" t="str">
            <v>5.4.1.1/17/A/011</v>
          </cell>
        </row>
        <row r="1063">
          <cell r="D1063" t="str">
            <v>5.4.1.1/17/A/014</v>
          </cell>
        </row>
        <row r="1064">
          <cell r="D1064" t="str">
            <v>5.4.1.1/17/A/015</v>
          </cell>
        </row>
        <row r="1065">
          <cell r="D1065" t="str">
            <v>5.4.1.1/17/A/018</v>
          </cell>
        </row>
        <row r="1066">
          <cell r="D1066" t="str">
            <v>5.4.1.1/17/A/021</v>
          </cell>
        </row>
        <row r="1067">
          <cell r="D1067" t="str">
            <v>5.4.1.1/17/A/022</v>
          </cell>
        </row>
        <row r="1068">
          <cell r="D1068" t="str">
            <v>5.4.1.1/17/A/024</v>
          </cell>
        </row>
        <row r="1069">
          <cell r="D1069" t="str">
            <v>5.4.1.1/17/A/027</v>
          </cell>
        </row>
        <row r="1070">
          <cell r="D1070" t="str">
            <v>5.4.1.1/17/A/030</v>
          </cell>
        </row>
        <row r="1071">
          <cell r="D1071" t="str">
            <v>5.4.2.1/16/I/001</v>
          </cell>
        </row>
        <row r="1072">
          <cell r="D1072" t="str">
            <v>5.4.2.2/17/I/001</v>
          </cell>
        </row>
        <row r="1073">
          <cell r="D1073" t="str">
            <v>5.4.2.2/17/I/002</v>
          </cell>
        </row>
        <row r="1074">
          <cell r="D1074" t="str">
            <v>5.5.1.0/17/I/002</v>
          </cell>
        </row>
        <row r="1075">
          <cell r="D1075" t="str">
            <v>5.5.1.0/17/I/001</v>
          </cell>
        </row>
        <row r="1076">
          <cell r="D1076" t="str">
            <v>5.5.1.0/17/I/004</v>
          </cell>
        </row>
        <row r="1077">
          <cell r="D1077" t="str">
            <v>5.5.1.0/17/I/005</v>
          </cell>
        </row>
        <row r="1078">
          <cell r="D1078" t="str">
            <v>5.5.1.0/17/I/008</v>
          </cell>
        </row>
        <row r="1079">
          <cell r="D1079" t="str">
            <v>5.5.1.0/17/I/007</v>
          </cell>
        </row>
        <row r="1080">
          <cell r="D1080" t="str">
            <v>5.5.1.0/17/I/009</v>
          </cell>
        </row>
        <row r="1081">
          <cell r="D1081" t="str">
            <v>5.5.1.0/17/I/006</v>
          </cell>
        </row>
        <row r="1082">
          <cell r="D1082" t="str">
            <v>5.5.1.0/17/I/003</v>
          </cell>
        </row>
        <row r="1083">
          <cell r="D1083" t="str">
            <v>5.6.1.0/17/I/001</v>
          </cell>
        </row>
        <row r="1084">
          <cell r="D1084" t="str">
            <v>5.6.1.0/17/I/002</v>
          </cell>
        </row>
        <row r="1085">
          <cell r="D1085" t="str">
            <v>5.6.2.0/17/I/028</v>
          </cell>
        </row>
        <row r="1086">
          <cell r="D1086" t="str">
            <v>5.6.2.0/17/I/029</v>
          </cell>
        </row>
        <row r="1087">
          <cell r="D1087" t="str">
            <v>5.6.2.0/17/I/002</v>
          </cell>
        </row>
        <row r="1088">
          <cell r="D1088" t="str">
            <v>5.6.2.0/17/I/005</v>
          </cell>
        </row>
        <row r="1089">
          <cell r="D1089" t="str">
            <v>5.6.2.0/16/I/012</v>
          </cell>
        </row>
        <row r="1090">
          <cell r="D1090" t="str">
            <v>5.6.2.0/16/I/021</v>
          </cell>
        </row>
        <row r="1091">
          <cell r="D1091" t="str">
            <v>5.6.2.0/17/I/015</v>
          </cell>
        </row>
        <row r="1092">
          <cell r="D1092" t="str">
            <v>5.6.2.0/17/I/016</v>
          </cell>
        </row>
        <row r="1093">
          <cell r="D1093" t="str">
            <v>5.6.2.0/17/I/017</v>
          </cell>
        </row>
        <row r="1094">
          <cell r="D1094" t="str">
            <v>5.6.2.0/17/I/018</v>
          </cell>
        </row>
        <row r="1095">
          <cell r="D1095" t="str">
            <v>5.6.2.0/17/I/019</v>
          </cell>
        </row>
        <row r="1096">
          <cell r="D1096" t="str">
            <v>5.6.2.0/17/I/023</v>
          </cell>
        </row>
        <row r="1097">
          <cell r="D1097" t="str">
            <v>5.6.2.0/17/I/025</v>
          </cell>
        </row>
        <row r="1098">
          <cell r="D1098" t="str">
            <v>5.6.2.0/17/I/026</v>
          </cell>
        </row>
        <row r="1099">
          <cell r="D1099" t="str">
            <v>5.6.2.0/16/I/013</v>
          </cell>
        </row>
        <row r="1100">
          <cell r="D1100" t="str">
            <v>5.6.2.0/17/I/004</v>
          </cell>
        </row>
        <row r="1101">
          <cell r="D1101" t="str">
            <v>5.6.2.0/16/I/001</v>
          </cell>
        </row>
        <row r="1102">
          <cell r="D1102" t="str">
            <v>5.6.2.0/16/I/004</v>
          </cell>
        </row>
        <row r="1103">
          <cell r="D1103" t="str">
            <v>5.6.2.0/16/I/005</v>
          </cell>
        </row>
        <row r="1104">
          <cell r="D1104" t="str">
            <v>5.6.2.0/16/I/007</v>
          </cell>
        </row>
        <row r="1105">
          <cell r="D1105" t="str">
            <v>5.6.2.0/16/I/008</v>
          </cell>
        </row>
        <row r="1106">
          <cell r="D1106" t="str">
            <v>5.6.2.0/16/I/009</v>
          </cell>
        </row>
        <row r="1107">
          <cell r="D1107" t="str">
            <v>5.6.2.0/16/I/010</v>
          </cell>
        </row>
        <row r="1108">
          <cell r="D1108" t="str">
            <v>5.6.2.0/16/I/011</v>
          </cell>
        </row>
        <row r="1109">
          <cell r="D1109" t="str">
            <v>5.6.2.0/16/I/015</v>
          </cell>
        </row>
        <row r="1110">
          <cell r="D1110" t="str">
            <v>5.6.2.0/16/I/016</v>
          </cell>
        </row>
        <row r="1111">
          <cell r="D1111" t="str">
            <v>5.6.2.0/16/I/017</v>
          </cell>
        </row>
        <row r="1112">
          <cell r="D1112" t="str">
            <v>5.6.2.0/16/I/019</v>
          </cell>
        </row>
        <row r="1113">
          <cell r="D1113" t="str">
            <v>5.6.2.0/16/I/020</v>
          </cell>
        </row>
        <row r="1114">
          <cell r="D1114" t="str">
            <v>5.6.2.0/16/I/022</v>
          </cell>
        </row>
        <row r="1115">
          <cell r="D1115" t="str">
            <v>5.6.2.0/16/I/023</v>
          </cell>
        </row>
        <row r="1116">
          <cell r="D1116" t="str">
            <v>5.6.2.0/17/I/001</v>
          </cell>
        </row>
        <row r="1117">
          <cell r="D1117" t="str">
            <v>5.6.2.0/17/I/007</v>
          </cell>
        </row>
        <row r="1118">
          <cell r="D1118" t="str">
            <v>5.6.2.0/17/I/008</v>
          </cell>
        </row>
        <row r="1119">
          <cell r="D1119" t="str">
            <v>5.6.2.0/17/I/009</v>
          </cell>
        </row>
        <row r="1120">
          <cell r="D1120" t="str">
            <v>5.6.2.0/17/I/010</v>
          </cell>
        </row>
        <row r="1121">
          <cell r="D1121" t="str">
            <v>5.6.2.0/17/I/011</v>
          </cell>
        </row>
        <row r="1122">
          <cell r="D1122" t="str">
            <v>5.6.2.0/17/I/012</v>
          </cell>
        </row>
        <row r="1123">
          <cell r="D1123" t="str">
            <v>5.6.2.0/17/I/013</v>
          </cell>
        </row>
        <row r="1124">
          <cell r="D1124" t="str">
            <v>5.6.2.0/17/I/014</v>
          </cell>
        </row>
        <row r="1125">
          <cell r="D1125" t="str">
            <v>5.6.2.0/17/I/020</v>
          </cell>
        </row>
        <row r="1126">
          <cell r="D1126" t="str">
            <v>5.6.2.0/17/I/021</v>
          </cell>
        </row>
        <row r="1127">
          <cell r="D1127" t="str">
            <v>5.6.2.0/17/I/027</v>
          </cell>
        </row>
        <row r="1128">
          <cell r="D1128" t="str">
            <v>5.6.2.0/17/I/006</v>
          </cell>
        </row>
        <row r="1129">
          <cell r="D1129" t="str">
            <v>5.6.2.0/17/I/022</v>
          </cell>
        </row>
        <row r="1130">
          <cell r="D1130" t="str">
            <v>5.6.2.0/17/I/024</v>
          </cell>
        </row>
        <row r="1131">
          <cell r="D1131" t="str">
            <v>5.6.2.0/17/I/003</v>
          </cell>
        </row>
        <row r="1132">
          <cell r="D1132" t="str">
            <v>5.6.2.0/16/I/002</v>
          </cell>
        </row>
        <row r="1133">
          <cell r="D1133" t="str">
            <v>5.6.2.0/16/I/003</v>
          </cell>
        </row>
        <row r="1134">
          <cell r="D1134" t="str">
            <v>5.6.2.0/16/I/006</v>
          </cell>
        </row>
        <row r="1135">
          <cell r="D1135" t="str">
            <v>5.6.2.0/16/I/018</v>
          </cell>
        </row>
        <row r="1136">
          <cell r="D1136" t="str">
            <v>5.6.2.0/16/I/014</v>
          </cell>
        </row>
        <row r="1137">
          <cell r="D1137" t="str">
            <v>5.6.3.0/17/I/001</v>
          </cell>
        </row>
        <row r="1138">
          <cell r="D1138" t="str">
            <v>6.1.1.0/17/I/005</v>
          </cell>
        </row>
        <row r="1139">
          <cell r="D1139" t="str">
            <v>6.1.1.0/17/I/006</v>
          </cell>
        </row>
        <row r="1140">
          <cell r="D1140" t="str">
            <v>6.1.1.0/16/I/001</v>
          </cell>
        </row>
        <row r="1141">
          <cell r="D1141" t="str">
            <v>6.1.1.0/17/I/003</v>
          </cell>
        </row>
        <row r="1142">
          <cell r="D1142" t="str">
            <v>6.1.1.0/17/I/001</v>
          </cell>
        </row>
        <row r="1143">
          <cell r="D1143" t="str">
            <v>6.1.1.0/17/I/002</v>
          </cell>
        </row>
        <row r="1144">
          <cell r="D1144" t="str">
            <v>6.1.1.0/17/I/004</v>
          </cell>
        </row>
        <row r="1145">
          <cell r="D1145" t="str">
            <v>6.1.2.0/16/I/001</v>
          </cell>
        </row>
        <row r="1146">
          <cell r="D1146" t="str">
            <v>6.1.3.1/17/I/001</v>
          </cell>
        </row>
        <row r="1147">
          <cell r="D1147" t="str">
            <v>6.1.3.1/16/I/001</v>
          </cell>
        </row>
        <row r="1148">
          <cell r="D1148" t="str">
            <v>6.1.4.2/17/I/006</v>
          </cell>
        </row>
        <row r="1149">
          <cell r="D1149" t="str">
            <v>6.1.4.2/17/I/007</v>
          </cell>
        </row>
        <row r="1150">
          <cell r="D1150" t="str">
            <v>6.1.4.2/17/I/008</v>
          </cell>
        </row>
        <row r="1151">
          <cell r="D1151" t="str">
            <v>6.1.4.2/17/I/005</v>
          </cell>
        </row>
        <row r="1152">
          <cell r="D1152" t="str">
            <v>6.1.4.2/17/I/001</v>
          </cell>
        </row>
        <row r="1153">
          <cell r="D1153" t="str">
            <v>6.1.4.2/17/I/002</v>
          </cell>
        </row>
        <row r="1154">
          <cell r="D1154" t="str">
            <v>6.1.4.2/17/I/003</v>
          </cell>
        </row>
        <row r="1155">
          <cell r="D1155" t="str">
            <v>6.1.4.2/17/I/004</v>
          </cell>
        </row>
        <row r="1156">
          <cell r="D1156" t="str">
            <v>6.1.5.0/15/I/002</v>
          </cell>
        </row>
        <row r="1157">
          <cell r="D1157" t="str">
            <v>6.1.5.0/15/I/003</v>
          </cell>
        </row>
        <row r="1158">
          <cell r="D1158" t="str">
            <v>6.1.5.0/15/I/010</v>
          </cell>
        </row>
        <row r="1159">
          <cell r="D1159" t="str">
            <v>6.1.5.0/15/I/011</v>
          </cell>
        </row>
        <row r="1160">
          <cell r="D1160" t="str">
            <v>6.1.5.0/15/I/012</v>
          </cell>
        </row>
        <row r="1161">
          <cell r="D1161" t="str">
            <v>6.1.5.0/16/I/001</v>
          </cell>
        </row>
        <row r="1162">
          <cell r="D1162" t="str">
            <v>6.1.5.0/16/I/002</v>
          </cell>
        </row>
        <row r="1163">
          <cell r="D1163" t="str">
            <v>6.1.5.0/16/I/003</v>
          </cell>
        </row>
        <row r="1164">
          <cell r="D1164" t="str">
            <v>6.1.5.0/17/I/001</v>
          </cell>
        </row>
        <row r="1165">
          <cell r="D1165" t="str">
            <v>6.1.5.0/17/I/002</v>
          </cell>
        </row>
        <row r="1166">
          <cell r="D1166" t="str">
            <v>6.1.5.0/17/I/003</v>
          </cell>
        </row>
        <row r="1167">
          <cell r="D1167" t="str">
            <v>6.1.5.0/15/I/001</v>
          </cell>
        </row>
        <row r="1168">
          <cell r="D1168" t="str">
            <v>6.1.5.0/15/I/004</v>
          </cell>
        </row>
        <row r="1169">
          <cell r="D1169" t="str">
            <v>6.1.5.0/15/I/005</v>
          </cell>
        </row>
        <row r="1170">
          <cell r="D1170" t="str">
            <v>6.1.5.0/15/I/006</v>
          </cell>
        </row>
        <row r="1171">
          <cell r="D1171" t="str">
            <v>6.1.5.0/15/I/007</v>
          </cell>
        </row>
        <row r="1172">
          <cell r="D1172" t="str">
            <v>6.1.5.0/15/I/008</v>
          </cell>
        </row>
        <row r="1173">
          <cell r="D1173" t="str">
            <v>6.1.5.0/15/I/009</v>
          </cell>
        </row>
        <row r="1174">
          <cell r="D1174" t="str">
            <v>6.2.1.1/17/I/001</v>
          </cell>
        </row>
        <row r="1175">
          <cell r="D1175" t="str">
            <v>6.2.1.2/16/I/001</v>
          </cell>
        </row>
        <row r="1176">
          <cell r="D1176" t="str">
            <v>6.2.1.2/16/I/002</v>
          </cell>
        </row>
        <row r="1177">
          <cell r="D1177" t="str">
            <v>6.2.1.2/16/I/003</v>
          </cell>
        </row>
        <row r="1178">
          <cell r="D1178" t="str">
            <v>6.3.1.0/17/I/007</v>
          </cell>
        </row>
        <row r="1179">
          <cell r="D1179" t="str">
            <v>6.3.1.0/17/I/008</v>
          </cell>
        </row>
        <row r="1180">
          <cell r="D1180" t="str">
            <v>6.3.1.0/17/I/009</v>
          </cell>
        </row>
        <row r="1181">
          <cell r="D1181" t="str">
            <v>6.3.1.0/17/I/010</v>
          </cell>
        </row>
        <row r="1182">
          <cell r="D1182" t="str">
            <v>6.3.1.0/17/I/011</v>
          </cell>
        </row>
        <row r="1183">
          <cell r="D1183" t="str">
            <v>6.3.1.0/16/I/001</v>
          </cell>
        </row>
        <row r="1184">
          <cell r="D1184" t="str">
            <v>6.3.1.0/16/I/003</v>
          </cell>
        </row>
        <row r="1185">
          <cell r="D1185" t="str">
            <v>6.3.1.0/16/I/005</v>
          </cell>
        </row>
        <row r="1186">
          <cell r="D1186" t="str">
            <v>6.3.1.0/16/I/006</v>
          </cell>
        </row>
        <row r="1187">
          <cell r="D1187" t="str">
            <v>6.3.1.0/16/I/008</v>
          </cell>
        </row>
        <row r="1188">
          <cell r="D1188" t="str">
            <v>6.3.1.0/16/I/010</v>
          </cell>
        </row>
        <row r="1189">
          <cell r="D1189" t="str">
            <v>6.3.1.0/16/I/011</v>
          </cell>
        </row>
        <row r="1190">
          <cell r="D1190" t="str">
            <v>6.3.1.0/16/I/012</v>
          </cell>
        </row>
        <row r="1191">
          <cell r="D1191" t="str">
            <v>6.3.1.0/16/I/013</v>
          </cell>
        </row>
        <row r="1192">
          <cell r="D1192" t="str">
            <v>6.3.1.0/16/I/014</v>
          </cell>
        </row>
        <row r="1193">
          <cell r="D1193" t="str">
            <v>6.3.1.0/16/I/015</v>
          </cell>
        </row>
        <row r="1194">
          <cell r="D1194" t="str">
            <v>6.3.1.0/16/I/016</v>
          </cell>
        </row>
        <row r="1195">
          <cell r="D1195" t="str">
            <v>6.3.1.0/16/I/017</v>
          </cell>
        </row>
        <row r="1196">
          <cell r="D1196" t="str">
            <v>6.3.1.0/16/I/018</v>
          </cell>
        </row>
        <row r="1197">
          <cell r="D1197" t="str">
            <v>6.3.1.0/16/I/019</v>
          </cell>
        </row>
        <row r="1198">
          <cell r="D1198" t="str">
            <v>6.3.1.0/16/I/020</v>
          </cell>
        </row>
        <row r="1199">
          <cell r="D1199" t="str">
            <v>6.3.1.0/17/I/001</v>
          </cell>
        </row>
        <row r="1200">
          <cell r="D1200" t="str">
            <v>6.3.1.0/17/I/002</v>
          </cell>
        </row>
        <row r="1201">
          <cell r="D1201" t="str">
            <v>6.3.1.0/17/I/003</v>
          </cell>
        </row>
        <row r="1202">
          <cell r="D1202" t="str">
            <v>6.3.1.0/17/I/004</v>
          </cell>
        </row>
        <row r="1203">
          <cell r="D1203" t="str">
            <v>6.3.1.0/17/I/005</v>
          </cell>
        </row>
        <row r="1204">
          <cell r="D1204" t="str">
            <v>6.3.1.0/17/I/006</v>
          </cell>
        </row>
        <row r="1205">
          <cell r="D1205" t="str">
            <v>6.3.1.0/16/I/002</v>
          </cell>
        </row>
        <row r="1206">
          <cell r="D1206" t="str">
            <v>6.3.1.0/16/I/004</v>
          </cell>
        </row>
        <row r="1207">
          <cell r="D1207" t="str">
            <v>6.3.1.0/16/I/007</v>
          </cell>
        </row>
        <row r="1208">
          <cell r="D1208" t="str">
            <v>6.3.1.0/16/I/009</v>
          </cell>
        </row>
        <row r="1209">
          <cell r="D1209" t="str">
            <v>7.1.1.0/15/I/001</v>
          </cell>
        </row>
        <row r="1210">
          <cell r="D1210" t="str">
            <v>7.1.2.1/15/I/001</v>
          </cell>
        </row>
        <row r="1211">
          <cell r="D1211" t="str">
            <v>7.1.2.2/16/I/001</v>
          </cell>
        </row>
        <row r="1212">
          <cell r="D1212" t="str">
            <v>7.2.1.1/15/I/001</v>
          </cell>
        </row>
        <row r="1213">
          <cell r="D1213" t="str">
            <v>7.2.1.2/15/I/001</v>
          </cell>
        </row>
        <row r="1214">
          <cell r="D1214" t="str">
            <v>7.3.1.0/16/I/001</v>
          </cell>
        </row>
        <row r="1215">
          <cell r="D1215" t="str">
            <v>7.3.2.0/16/I/001</v>
          </cell>
        </row>
        <row r="1216">
          <cell r="D1216" t="str">
            <v>8.1.1.0/17/I/001</v>
          </cell>
        </row>
        <row r="1217">
          <cell r="D1217" t="str">
            <v>8.1.1.0/17/I/002</v>
          </cell>
        </row>
        <row r="1218">
          <cell r="D1218" t="str">
            <v>8.1.1.0/17/I/003</v>
          </cell>
        </row>
        <row r="1219">
          <cell r="D1219" t="str">
            <v>8.1.1.0/17/I/004</v>
          </cell>
        </row>
        <row r="1220">
          <cell r="D1220" t="str">
            <v>8.1.1.0/17/I/005</v>
          </cell>
        </row>
        <row r="1221">
          <cell r="D1221" t="str">
            <v>8.1.1.0/17/I/006</v>
          </cell>
        </row>
        <row r="1222">
          <cell r="D1222" t="str">
            <v>8.1.1.0/17/I/007</v>
          </cell>
        </row>
        <row r="1223">
          <cell r="D1223" t="str">
            <v>8.1.1.0/17/I/008</v>
          </cell>
        </row>
        <row r="1224">
          <cell r="D1224" t="str">
            <v>8.1.1.0/17/I/009</v>
          </cell>
        </row>
        <row r="1225">
          <cell r="D1225" t="str">
            <v>8.1.1.0/17/I/010</v>
          </cell>
        </row>
        <row r="1226">
          <cell r="D1226" t="str">
            <v>8.1.1.0/17/I/012</v>
          </cell>
        </row>
        <row r="1227">
          <cell r="D1227" t="str">
            <v>8.1.1.0/17/I/013</v>
          </cell>
        </row>
        <row r="1228">
          <cell r="D1228" t="str">
            <v>8.1.1.0/17/I/014</v>
          </cell>
        </row>
        <row r="1229">
          <cell r="D1229" t="str">
            <v>8.1.1.0/17/I/011</v>
          </cell>
        </row>
        <row r="1230">
          <cell r="D1230" t="str">
            <v>8.1.2.0/17/I/020</v>
          </cell>
        </row>
        <row r="1231">
          <cell r="D1231" t="str">
            <v>8.1.2.0/17/I/021</v>
          </cell>
        </row>
        <row r="1232">
          <cell r="D1232" t="str">
            <v>8.1.2.0/17/I/023</v>
          </cell>
        </row>
        <row r="1233">
          <cell r="D1233" t="str">
            <v>8.1.2.0/17/I/024</v>
          </cell>
        </row>
        <row r="1234">
          <cell r="D1234" t="str">
            <v>8.1.2.0/17/I/026</v>
          </cell>
        </row>
        <row r="1235">
          <cell r="D1235" t="str">
            <v>8.1.2.0/17/I/029</v>
          </cell>
        </row>
        <row r="1236">
          <cell r="D1236" t="str">
            <v>8.1.2.0/17/I/027</v>
          </cell>
        </row>
        <row r="1237">
          <cell r="D1237" t="str">
            <v>8.1.2.0/17/I/022</v>
          </cell>
        </row>
        <row r="1238">
          <cell r="D1238" t="str">
            <v>8.1.2.0/17/I/002</v>
          </cell>
        </row>
        <row r="1239">
          <cell r="D1239" t="str">
            <v>8.1.2.0/17/I/003</v>
          </cell>
        </row>
        <row r="1240">
          <cell r="D1240" t="str">
            <v>8.1.2.0/17/I/013</v>
          </cell>
        </row>
        <row r="1241">
          <cell r="D1241" t="str">
            <v>8.1.2.0/17/I/017</v>
          </cell>
        </row>
        <row r="1242">
          <cell r="D1242" t="str">
            <v>8.1.2.0/17/I/025</v>
          </cell>
        </row>
        <row r="1243">
          <cell r="D1243" t="str">
            <v>8.1.2.0/17/I/005</v>
          </cell>
        </row>
        <row r="1244">
          <cell r="D1244" t="str">
            <v>8.1.2.0/17/I/008</v>
          </cell>
        </row>
        <row r="1245">
          <cell r="D1245" t="str">
            <v>8.1.2.0/17/I/011</v>
          </cell>
        </row>
        <row r="1246">
          <cell r="D1246" t="str">
            <v>8.1.2.0/17/I/012</v>
          </cell>
        </row>
        <row r="1247">
          <cell r="D1247" t="str">
            <v>8.1.2.0/17/I/014</v>
          </cell>
        </row>
        <row r="1248">
          <cell r="D1248" t="str">
            <v>8.1.2.0/17/I/015</v>
          </cell>
        </row>
        <row r="1249">
          <cell r="D1249" t="str">
            <v>8.1.2.0/17/I/016</v>
          </cell>
        </row>
        <row r="1250">
          <cell r="D1250" t="str">
            <v>8.1.2.0/17/I/018</v>
          </cell>
        </row>
        <row r="1251">
          <cell r="D1251" t="str">
            <v>8.1.2.0/17/I/019</v>
          </cell>
        </row>
        <row r="1252">
          <cell r="D1252" t="str">
            <v>8.1.2.0/17/I/004</v>
          </cell>
        </row>
        <row r="1253">
          <cell r="D1253" t="str">
            <v>8.1.2.0/17/I/009</v>
          </cell>
        </row>
        <row r="1254">
          <cell r="D1254" t="str">
            <v>8.1.2.0/17/I/028</v>
          </cell>
        </row>
        <row r="1255">
          <cell r="D1255" t="str">
            <v>8.1.2.0/17/I/001</v>
          </cell>
        </row>
        <row r="1256">
          <cell r="D1256" t="str">
            <v>8.1.2.0/17/I/006</v>
          </cell>
        </row>
        <row r="1257">
          <cell r="D1257" t="str">
            <v>8.1.2.0/17/I/007</v>
          </cell>
        </row>
        <row r="1258">
          <cell r="D1258" t="str">
            <v>8.1.2.0/17/I/010</v>
          </cell>
        </row>
        <row r="1259">
          <cell r="D1259" t="str">
            <v>8.1.3.0/17/I/007</v>
          </cell>
        </row>
        <row r="1260">
          <cell r="D1260" t="str">
            <v>8.1.3.0/16/I/001</v>
          </cell>
        </row>
        <row r="1261">
          <cell r="D1261" t="str">
            <v>8.1.3.0/16/I/002</v>
          </cell>
        </row>
        <row r="1262">
          <cell r="D1262" t="str">
            <v>8.1.3.0/16/I/003</v>
          </cell>
        </row>
        <row r="1263">
          <cell r="D1263" t="str">
            <v>8.1.3.0/16/I/004</v>
          </cell>
        </row>
        <row r="1264">
          <cell r="D1264" t="str">
            <v>8.1.3.0/16/I/005</v>
          </cell>
        </row>
        <row r="1265">
          <cell r="D1265" t="str">
            <v>8.1.3.0/16/I/006</v>
          </cell>
        </row>
        <row r="1266">
          <cell r="D1266" t="str">
            <v>8.1.3.0/16/I/007</v>
          </cell>
        </row>
        <row r="1267">
          <cell r="D1267" t="str">
            <v>8.1.3.0/16/I/008</v>
          </cell>
        </row>
        <row r="1268">
          <cell r="D1268" t="str">
            <v>8.1.3.0/16/I/009</v>
          </cell>
        </row>
        <row r="1269">
          <cell r="D1269" t="str">
            <v>8.1.3.0/16/I/011</v>
          </cell>
        </row>
        <row r="1270">
          <cell r="D1270" t="str">
            <v>8.1.3.0/16/I/012</v>
          </cell>
        </row>
        <row r="1271">
          <cell r="D1271" t="str">
            <v>8.1.3.0/16/I/013</v>
          </cell>
        </row>
        <row r="1272">
          <cell r="D1272" t="str">
            <v>8.1.3.0/16/I/015</v>
          </cell>
        </row>
        <row r="1273">
          <cell r="D1273" t="str">
            <v>8.1.3.0/16/I/016</v>
          </cell>
        </row>
        <row r="1274">
          <cell r="D1274" t="str">
            <v>8.1.3.0/17/I/001</v>
          </cell>
        </row>
        <row r="1275">
          <cell r="D1275" t="str">
            <v>8.1.3.0/17/I/003</v>
          </cell>
        </row>
        <row r="1276">
          <cell r="D1276" t="str">
            <v>8.1.3.0/17/I/004</v>
          </cell>
        </row>
        <row r="1277">
          <cell r="D1277" t="str">
            <v>8.1.3.0/17/I/006</v>
          </cell>
        </row>
        <row r="1278">
          <cell r="D1278" t="str">
            <v>8.1.3.0/16/I/010</v>
          </cell>
        </row>
        <row r="1279">
          <cell r="D1279" t="str">
            <v>8.1.3.0/16/I/014</v>
          </cell>
        </row>
        <row r="1280">
          <cell r="D1280" t="str">
            <v>8.1.3.0/17/I/002</v>
          </cell>
        </row>
        <row r="1281">
          <cell r="D1281" t="str">
            <v>8.1.3.0/17/I/005</v>
          </cell>
        </row>
        <row r="1282">
          <cell r="D1282" t="str">
            <v>8.1.4.0/17/I/001</v>
          </cell>
        </row>
        <row r="1283">
          <cell r="D1283" t="str">
            <v>8.1.4.0/17/I/002</v>
          </cell>
        </row>
        <row r="1284">
          <cell r="D1284" t="str">
            <v>8.1.4.0/17/I/003</v>
          </cell>
        </row>
        <row r="1285">
          <cell r="D1285" t="str">
            <v>8.1.4.0/17/I/004</v>
          </cell>
        </row>
        <row r="1286">
          <cell r="D1286" t="str">
            <v>8.1.4.0/17/I/005</v>
          </cell>
        </row>
        <row r="1287">
          <cell r="D1287" t="str">
            <v>8.1.4.0/17/I/006</v>
          </cell>
        </row>
        <row r="1288">
          <cell r="D1288" t="str">
            <v>8.1.4.0/17/I/007</v>
          </cell>
        </row>
        <row r="1289">
          <cell r="D1289" t="str">
            <v>8.1.4.0/17/I/008</v>
          </cell>
        </row>
        <row r="1290">
          <cell r="D1290" t="str">
            <v>8.1.4.0/17/I/009</v>
          </cell>
        </row>
        <row r="1291">
          <cell r="D1291" t="str">
            <v>8.2.4.0/15/I/001</v>
          </cell>
        </row>
        <row r="1292">
          <cell r="D1292" t="str">
            <v>8.3.1.1/16/I/001</v>
          </cell>
        </row>
        <row r="1293">
          <cell r="D1293" t="str">
            <v>8.3.1.1/16/I/002</v>
          </cell>
        </row>
        <row r="1294">
          <cell r="D1294" t="str">
            <v>8.3.2.1/16/I/002</v>
          </cell>
        </row>
        <row r="1295">
          <cell r="D1295" t="str">
            <v>8.3.2.2/16/I/001</v>
          </cell>
        </row>
        <row r="1296">
          <cell r="D1296" t="str">
            <v>8.3.3.0/15/I/001</v>
          </cell>
        </row>
        <row r="1297">
          <cell r="D1297" t="str">
            <v>8.3.4.0/16/I/001</v>
          </cell>
        </row>
        <row r="1298">
          <cell r="D1298" t="str">
            <v>8.3.5.0/16/I/001</v>
          </cell>
        </row>
        <row r="1299">
          <cell r="D1299" t="str">
            <v>8.3.6.1/16/I/001</v>
          </cell>
        </row>
        <row r="1300">
          <cell r="D1300" t="str">
            <v>8.3.6.2/17/I/001</v>
          </cell>
        </row>
        <row r="1301">
          <cell r="D1301" t="str">
            <v>8.4.1.0/16/I/001</v>
          </cell>
        </row>
        <row r="1302">
          <cell r="D1302" t="str">
            <v>8.5.1.0/16/I/001</v>
          </cell>
        </row>
        <row r="1303">
          <cell r="D1303" t="str">
            <v>8.5.2.0/16/I/001</v>
          </cell>
        </row>
        <row r="1304">
          <cell r="D1304" t="str">
            <v>8.5.3.0/16/I/001</v>
          </cell>
        </row>
        <row r="1305">
          <cell r="D1305" t="str">
            <v>9.1.1.1/15/I/001</v>
          </cell>
        </row>
        <row r="1306">
          <cell r="D1306" t="str">
            <v>9.1.1.2/15/I/001</v>
          </cell>
        </row>
        <row r="1307">
          <cell r="D1307" t="str">
            <v>9.1.1.3/15/I/001</v>
          </cell>
        </row>
        <row r="1308">
          <cell r="D1308" t="str">
            <v>9.1.2.0/16/I/001</v>
          </cell>
        </row>
        <row r="1309">
          <cell r="D1309" t="str">
            <v>9.1.3.0/16/I/001</v>
          </cell>
        </row>
        <row r="1310">
          <cell r="D1310" t="str">
            <v>9.1.4.1/15/I/001</v>
          </cell>
        </row>
        <row r="1311">
          <cell r="D1311" t="str">
            <v>9.1.4.1/16/I/001</v>
          </cell>
        </row>
        <row r="1312">
          <cell r="D1312" t="str">
            <v>9.1.4.2/16/I/001</v>
          </cell>
        </row>
        <row r="1313">
          <cell r="D1313" t="str">
            <v>9.1.4.3/16/I/001</v>
          </cell>
        </row>
        <row r="1314">
          <cell r="D1314" t="str">
            <v>9.1.4.4/16/I/001</v>
          </cell>
        </row>
        <row r="1315">
          <cell r="D1315" t="str">
            <v>9.2.1.1/15/I/001</v>
          </cell>
        </row>
        <row r="1316">
          <cell r="D1316" t="str">
            <v>9.2.1.2/15/I/001</v>
          </cell>
        </row>
        <row r="1317">
          <cell r="D1317" t="str">
            <v>9.2.1.3/16/I/001</v>
          </cell>
        </row>
        <row r="1318">
          <cell r="D1318" t="str">
            <v>9.2.2.1/15/I/001</v>
          </cell>
        </row>
        <row r="1319">
          <cell r="D1319" t="str">
            <v>9.2.2.1/15/I/002</v>
          </cell>
        </row>
        <row r="1320">
          <cell r="D1320" t="str">
            <v>9.2.2.1/15/I/003</v>
          </cell>
        </row>
        <row r="1321">
          <cell r="D1321" t="str">
            <v>9.2.2.1/15/I/004</v>
          </cell>
        </row>
        <row r="1322">
          <cell r="D1322" t="str">
            <v>9.2.2.1/15/I/005</v>
          </cell>
        </row>
        <row r="1323">
          <cell r="D1323" t="str">
            <v>9.2.2.2/16/I/001</v>
          </cell>
        </row>
        <row r="1324">
          <cell r="D1324" t="str">
            <v>9.2.3.0/15/I/001</v>
          </cell>
        </row>
        <row r="1325">
          <cell r="D1325" t="str">
            <v>9.2.4.2/16/I/003</v>
          </cell>
        </row>
        <row r="1326">
          <cell r="D1326" t="str">
            <v>9.2.4.2/16/I/009</v>
          </cell>
        </row>
        <row r="1327">
          <cell r="D1327" t="str">
            <v>9.2.4.2/16/I/010</v>
          </cell>
        </row>
        <row r="1328">
          <cell r="D1328" t="str">
            <v>9.2.4.2/16/I/071</v>
          </cell>
        </row>
        <row r="1329">
          <cell r="D1329" t="str">
            <v>9.2.4.2/16/I/093</v>
          </cell>
        </row>
        <row r="1330">
          <cell r="D1330" t="str">
            <v>9.2.4.2/16/I/096</v>
          </cell>
        </row>
        <row r="1331">
          <cell r="D1331" t="str">
            <v>9.2.4.2/16/I/025</v>
          </cell>
        </row>
        <row r="1332">
          <cell r="D1332" t="str">
            <v>9.2.4.2/16/I/068</v>
          </cell>
        </row>
        <row r="1333">
          <cell r="D1333" t="str">
            <v>9.2.4.2/16/I/013</v>
          </cell>
        </row>
        <row r="1334">
          <cell r="D1334" t="str">
            <v>9.2.4.2/16/I/001</v>
          </cell>
        </row>
        <row r="1335">
          <cell r="D1335" t="str">
            <v>9.2.4.2/16/I/002</v>
          </cell>
        </row>
        <row r="1336">
          <cell r="D1336" t="str">
            <v>9.2.4.2/16/I/004</v>
          </cell>
        </row>
        <row r="1337">
          <cell r="D1337" t="str">
            <v>9.2.4.2/16/I/005</v>
          </cell>
        </row>
        <row r="1338">
          <cell r="D1338" t="str">
            <v>9.2.4.2/16/I/006</v>
          </cell>
        </row>
        <row r="1339">
          <cell r="D1339" t="str">
            <v>9.2.4.2/16/I/007</v>
          </cell>
        </row>
        <row r="1340">
          <cell r="D1340" t="str">
            <v>9.2.4.2/16/I/008</v>
          </cell>
        </row>
        <row r="1341">
          <cell r="D1341" t="str">
            <v>9.2.4.2/16/I/011</v>
          </cell>
        </row>
        <row r="1342">
          <cell r="D1342" t="str">
            <v>9.2.4.2/16/I/012</v>
          </cell>
        </row>
        <row r="1343">
          <cell r="D1343" t="str">
            <v>9.2.4.2/16/I/014</v>
          </cell>
        </row>
        <row r="1344">
          <cell r="D1344" t="str">
            <v>9.2.4.2/16/I/015</v>
          </cell>
        </row>
        <row r="1345">
          <cell r="D1345" t="str">
            <v>9.2.4.2/16/I/016</v>
          </cell>
        </row>
        <row r="1346">
          <cell r="D1346" t="str">
            <v>9.2.4.2/16/I/017</v>
          </cell>
        </row>
        <row r="1347">
          <cell r="D1347" t="str">
            <v>9.2.4.2/16/I/018</v>
          </cell>
        </row>
        <row r="1348">
          <cell r="D1348" t="str">
            <v>9.2.4.2/16/I/019</v>
          </cell>
        </row>
        <row r="1349">
          <cell r="D1349" t="str">
            <v>9.2.4.2/16/I/020</v>
          </cell>
        </row>
        <row r="1350">
          <cell r="D1350" t="str">
            <v>9.2.4.2/16/I/021</v>
          </cell>
        </row>
        <row r="1351">
          <cell r="D1351" t="str">
            <v>9.2.4.2/16/I/022</v>
          </cell>
        </row>
        <row r="1352">
          <cell r="D1352" t="str">
            <v>9.2.4.2/16/I/023</v>
          </cell>
        </row>
        <row r="1353">
          <cell r="D1353" t="str">
            <v>9.2.4.2/16/I/024</v>
          </cell>
        </row>
        <row r="1354">
          <cell r="D1354" t="str">
            <v>9.2.4.2/16/I/026</v>
          </cell>
        </row>
        <row r="1355">
          <cell r="D1355" t="str">
            <v>9.2.4.2/16/I/027</v>
          </cell>
        </row>
        <row r="1356">
          <cell r="D1356" t="str">
            <v>9.2.4.2/16/I/028</v>
          </cell>
        </row>
        <row r="1357">
          <cell r="D1357" t="str">
            <v>9.2.4.2/16/I/029</v>
          </cell>
        </row>
        <row r="1358">
          <cell r="D1358" t="str">
            <v>9.2.4.2/16/I/030</v>
          </cell>
        </row>
        <row r="1359">
          <cell r="D1359" t="str">
            <v>9.2.4.2/16/I/031</v>
          </cell>
        </row>
        <row r="1360">
          <cell r="D1360" t="str">
            <v>9.2.4.2/16/I/032</v>
          </cell>
        </row>
        <row r="1361">
          <cell r="D1361" t="str">
            <v>9.2.4.2/16/I/033</v>
          </cell>
        </row>
        <row r="1362">
          <cell r="D1362" t="str">
            <v>9.2.4.2/16/I/034</v>
          </cell>
        </row>
        <row r="1363">
          <cell r="D1363" t="str">
            <v>9.2.4.2/16/I/035</v>
          </cell>
        </row>
        <row r="1364">
          <cell r="D1364" t="str">
            <v>9.2.4.2/16/I/036</v>
          </cell>
        </row>
        <row r="1365">
          <cell r="D1365" t="str">
            <v>9.2.4.2/16/I/037</v>
          </cell>
        </row>
        <row r="1366">
          <cell r="D1366" t="str">
            <v>9.2.4.2/16/I/038</v>
          </cell>
        </row>
        <row r="1367">
          <cell r="D1367" t="str">
            <v>9.2.4.2/16/I/039</v>
          </cell>
        </row>
        <row r="1368">
          <cell r="D1368" t="str">
            <v>9.2.4.2/16/I/040</v>
          </cell>
        </row>
        <row r="1369">
          <cell r="D1369" t="str">
            <v>9.2.4.2/16/I/041</v>
          </cell>
        </row>
        <row r="1370">
          <cell r="D1370" t="str">
            <v>9.2.4.2/16/I/042</v>
          </cell>
        </row>
        <row r="1371">
          <cell r="D1371" t="str">
            <v>9.2.4.2/16/I/043</v>
          </cell>
        </row>
        <row r="1372">
          <cell r="D1372" t="str">
            <v>9.2.4.2/16/I/044</v>
          </cell>
        </row>
        <row r="1373">
          <cell r="D1373" t="str">
            <v>9.2.4.2/16/I/045</v>
          </cell>
        </row>
        <row r="1374">
          <cell r="D1374" t="str">
            <v>9.2.4.2/16/I/046</v>
          </cell>
        </row>
        <row r="1375">
          <cell r="D1375" t="str">
            <v>9.2.4.2/16/I/047</v>
          </cell>
        </row>
        <row r="1376">
          <cell r="D1376" t="str">
            <v>9.2.4.2/16/I/048</v>
          </cell>
        </row>
        <row r="1377">
          <cell r="D1377" t="str">
            <v>9.2.4.2/16/I/049</v>
          </cell>
        </row>
        <row r="1378">
          <cell r="D1378" t="str">
            <v>9.2.4.2/16/I/050</v>
          </cell>
        </row>
        <row r="1379">
          <cell r="D1379" t="str">
            <v>9.2.4.2/16/I/051</v>
          </cell>
        </row>
        <row r="1380">
          <cell r="D1380" t="str">
            <v>9.2.4.2/16/I/052</v>
          </cell>
        </row>
        <row r="1381">
          <cell r="D1381" t="str">
            <v>9.2.4.2/16/I/053</v>
          </cell>
        </row>
        <row r="1382">
          <cell r="D1382" t="str">
            <v>9.2.4.2/16/I/054</v>
          </cell>
        </row>
        <row r="1383">
          <cell r="D1383" t="str">
            <v>9.2.4.2/16/I/055</v>
          </cell>
        </row>
        <row r="1384">
          <cell r="D1384" t="str">
            <v>9.2.4.2/16/I/056</v>
          </cell>
        </row>
        <row r="1385">
          <cell r="D1385" t="str">
            <v>9.2.4.2/16/I/057</v>
          </cell>
        </row>
        <row r="1386">
          <cell r="D1386" t="str">
            <v>9.2.4.2/16/I/058</v>
          </cell>
        </row>
        <row r="1387">
          <cell r="D1387" t="str">
            <v>9.2.4.2/16/I/059</v>
          </cell>
        </row>
        <row r="1388">
          <cell r="D1388" t="str">
            <v>9.2.4.2/16/I/060</v>
          </cell>
        </row>
        <row r="1389">
          <cell r="D1389" t="str">
            <v>9.2.4.2/16/I/061</v>
          </cell>
        </row>
        <row r="1390">
          <cell r="D1390" t="str">
            <v>9.2.4.2/16/I/062</v>
          </cell>
        </row>
        <row r="1391">
          <cell r="D1391" t="str">
            <v>9.2.4.2/16/I/063</v>
          </cell>
        </row>
        <row r="1392">
          <cell r="D1392" t="str">
            <v>9.2.4.2/16/I/064</v>
          </cell>
        </row>
        <row r="1393">
          <cell r="D1393" t="str">
            <v>9.2.4.2/16/I/065</v>
          </cell>
        </row>
        <row r="1394">
          <cell r="D1394" t="str">
            <v>9.2.4.2/16/I/066</v>
          </cell>
        </row>
        <row r="1395">
          <cell r="D1395" t="str">
            <v>9.2.4.2/16/I/067</v>
          </cell>
        </row>
        <row r="1396">
          <cell r="D1396" t="str">
            <v>9.2.4.2/16/I/069</v>
          </cell>
        </row>
        <row r="1397">
          <cell r="D1397" t="str">
            <v>9.2.4.2/16/I/070</v>
          </cell>
        </row>
        <row r="1398">
          <cell r="D1398" t="str">
            <v>9.2.4.2/16/I/072</v>
          </cell>
        </row>
        <row r="1399">
          <cell r="D1399" t="str">
            <v>9.2.4.2/16/I/073</v>
          </cell>
        </row>
        <row r="1400">
          <cell r="D1400" t="str">
            <v>9.2.4.2/16/I/074</v>
          </cell>
        </row>
        <row r="1401">
          <cell r="D1401" t="str">
            <v>9.2.4.2/16/I/075</v>
          </cell>
        </row>
        <row r="1402">
          <cell r="D1402" t="str">
            <v>9.2.4.2/16/I/076</v>
          </cell>
        </row>
        <row r="1403">
          <cell r="D1403" t="str">
            <v>9.2.4.2/16/I/077</v>
          </cell>
        </row>
        <row r="1404">
          <cell r="D1404" t="str">
            <v>9.2.4.2/16/I/078</v>
          </cell>
        </row>
        <row r="1405">
          <cell r="D1405" t="str">
            <v>9.2.4.2/16/I/079</v>
          </cell>
        </row>
        <row r="1406">
          <cell r="D1406" t="str">
            <v>9.2.4.2/16/I/080</v>
          </cell>
        </row>
        <row r="1407">
          <cell r="D1407" t="str">
            <v>9.2.4.2/16/I/081</v>
          </cell>
        </row>
        <row r="1408">
          <cell r="D1408" t="str">
            <v>9.2.4.2/16/I/082</v>
          </cell>
        </row>
        <row r="1409">
          <cell r="D1409" t="str">
            <v>9.2.4.2/16/I/083</v>
          </cell>
        </row>
        <row r="1410">
          <cell r="D1410" t="str">
            <v>9.2.4.2/16/I/084</v>
          </cell>
        </row>
        <row r="1411">
          <cell r="D1411" t="str">
            <v>9.2.4.2/16/I/085</v>
          </cell>
        </row>
        <row r="1412">
          <cell r="D1412" t="str">
            <v>9.2.4.2/16/I/086</v>
          </cell>
        </row>
        <row r="1413">
          <cell r="D1413" t="str">
            <v>9.2.4.2/16/I/087</v>
          </cell>
        </row>
        <row r="1414">
          <cell r="D1414" t="str">
            <v>9.2.4.2/16/I/088</v>
          </cell>
        </row>
        <row r="1415">
          <cell r="D1415" t="str">
            <v>9.2.4.2/16/I/089</v>
          </cell>
        </row>
        <row r="1416">
          <cell r="D1416" t="str">
            <v>9.2.4.2/16/I/090</v>
          </cell>
        </row>
        <row r="1417">
          <cell r="D1417" t="str">
            <v>9.2.4.2/16/I/091</v>
          </cell>
        </row>
        <row r="1418">
          <cell r="D1418" t="str">
            <v>9.2.4.2/16/I/092</v>
          </cell>
        </row>
        <row r="1419">
          <cell r="D1419" t="str">
            <v>9.2.4.2/16/I/094</v>
          </cell>
        </row>
        <row r="1420">
          <cell r="D1420" t="str">
            <v>9.2.4.2/16/I/095</v>
          </cell>
        </row>
        <row r="1421">
          <cell r="D1421" t="str">
            <v>9.2.4.2/16/I/097</v>
          </cell>
        </row>
        <row r="1422">
          <cell r="D1422" t="str">
            <v>9.2.4.2/16/I/098</v>
          </cell>
        </row>
        <row r="1423">
          <cell r="D1423" t="str">
            <v>9.2.4.2/16/I/099</v>
          </cell>
        </row>
        <row r="1424">
          <cell r="D1424" t="str">
            <v>9.2.4.2/16/I/100</v>
          </cell>
        </row>
        <row r="1425">
          <cell r="D1425" t="str">
            <v>9.2.4.2/16/I/101</v>
          </cell>
        </row>
        <row r="1426">
          <cell r="D1426" t="str">
            <v>9.2.4.2/16/I/102</v>
          </cell>
        </row>
        <row r="1427">
          <cell r="D1427" t="str">
            <v>9.2.4.2/16/I/103</v>
          </cell>
        </row>
        <row r="1428">
          <cell r="D1428" t="str">
            <v>9.2.4.2/16/I/104</v>
          </cell>
        </row>
        <row r="1429">
          <cell r="D1429" t="str">
            <v>9.2.4.2/16/I/105</v>
          </cell>
        </row>
        <row r="1430">
          <cell r="D1430" t="str">
            <v>9.2.4.2/16/I/106</v>
          </cell>
        </row>
        <row r="1431">
          <cell r="D1431" t="str">
            <v>9.2.4.1/16/I/001</v>
          </cell>
        </row>
        <row r="1432">
          <cell r="D1432" t="str">
            <v>9.2.5.0/17/I/001</v>
          </cell>
        </row>
        <row r="1433">
          <cell r="D1433" t="str">
            <v>9.2.6.0/17/I/001</v>
          </cell>
        </row>
        <row r="1434">
          <cell r="D1434" t="str">
            <v>9.3.1.2/16/I/001</v>
          </cell>
        </row>
        <row r="1435">
          <cell r="D1435" t="str">
            <v>9.3.2.0/17/I/012</v>
          </cell>
        </row>
        <row r="1436">
          <cell r="D1436" t="str">
            <v>9.3.2.0/17/I/001</v>
          </cell>
        </row>
        <row r="1437">
          <cell r="D1437" t="str">
            <v>9.3.2.0/17/I/002</v>
          </cell>
        </row>
        <row r="1438">
          <cell r="D1438" t="str">
            <v>9.3.2.0/17/I/003</v>
          </cell>
        </row>
        <row r="1439">
          <cell r="D1439" t="str">
            <v>9.3.2.0/17/I/004</v>
          </cell>
        </row>
        <row r="1440">
          <cell r="D1440" t="str">
            <v>9.3.2.0/17/I/005</v>
          </cell>
        </row>
        <row r="1441">
          <cell r="D1441" t="str">
            <v>9.3.2.0/17/I/006</v>
          </cell>
        </row>
        <row r="1442">
          <cell r="D1442" t="str">
            <v>9.3.2.0/17/I/007</v>
          </cell>
        </row>
        <row r="1443">
          <cell r="D1443" t="str">
            <v>9.3.2.0/17/I/008</v>
          </cell>
        </row>
        <row r="1444">
          <cell r="D1444" t="str">
            <v>9.3.2.0/17/I/009</v>
          </cell>
        </row>
        <row r="1445">
          <cell r="D1445" t="str">
            <v>9.3.2.0/17/I/010</v>
          </cell>
        </row>
        <row r="1446">
          <cell r="D1446" t="str">
            <v>9.3.2.0/17/I/011</v>
          </cell>
        </row>
        <row r="1447">
          <cell r="D1447" t="str">
            <v>9.3.2.0/17/I/013</v>
          </cell>
        </row>
      </sheetData>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inis Dzelzkalejs" refreshedDate="45350.703470717592" createdVersion="8" refreshedVersion="8" minRefreshableVersion="3" recordCount="205" xr:uid="{00000000-000A-0000-FFFF-FFFF00000000}">
  <cacheSource type="worksheet">
    <worksheetSource ref="A14:CB219" sheet="1.1_Tabula_Bāze"/>
  </cacheSource>
  <cacheFields count="80">
    <cacheField name="1" numFmtId="0">
      <sharedItems containsMixedTypes="1" containsNumber="1" containsInteger="1" minValue="1" maxValue="6"/>
    </cacheField>
    <cacheField name="2" numFmtId="0">
      <sharedItems/>
    </cacheField>
    <cacheField name="3" numFmtId="0">
      <sharedItems containsBlank="1"/>
    </cacheField>
    <cacheField name="4" numFmtId="0">
      <sharedItems/>
    </cacheField>
    <cacheField name="5" numFmtId="0">
      <sharedItems longText="1"/>
    </cacheField>
    <cacheField name="6" numFmtId="0">
      <sharedItems/>
    </cacheField>
    <cacheField name="7" numFmtId="0">
      <sharedItems/>
    </cacheField>
    <cacheField name="8" numFmtId="0">
      <sharedItems containsMixedTypes="1" containsNumber="1" containsInteger="1" minValue="1" maxValue="5"/>
    </cacheField>
    <cacheField name="9" numFmtId="0">
      <sharedItems/>
    </cacheField>
    <cacheField name="10" numFmtId="0">
      <sharedItems/>
    </cacheField>
    <cacheField name="11" numFmtId="0">
      <sharedItems containsMixedTypes="1" containsNumber="1" minValue="0.361093421336799" maxValue="1"/>
    </cacheField>
    <cacheField name="12" numFmtId="0">
      <sharedItems containsMixedTypes="1" containsNumber="1" minValue="0.74307156149332232" maxValue="1"/>
    </cacheField>
    <cacheField name="13" numFmtId="9">
      <sharedItems containsMixedTypes="1" containsNumber="1" minValue="0.25" maxValue="1"/>
    </cacheField>
    <cacheField name="14" numFmtId="9">
      <sharedItems containsString="0" containsBlank="1" containsNumber="1" minValue="0.68090317459406002" maxValue="1.0778119173358469"/>
    </cacheField>
    <cacheField name="15" numFmtId="9">
      <sharedItems containsString="0" containsBlank="1" containsNumber="1" minValue="0.59912909059512853" maxValue="1.2871105708801875"/>
    </cacheField>
    <cacheField name="16" numFmtId="3">
      <sharedItems containsBlank="1" containsMixedTypes="1" containsNumber="1" minValue="0" maxValue="335294118"/>
    </cacheField>
    <cacheField name="17" numFmtId="3">
      <sharedItems containsBlank="1" containsMixedTypes="1" containsNumber="1" minValue="287555" maxValue="285000000"/>
    </cacheField>
    <cacheField name="18" numFmtId="9">
      <sharedItems containsSemiMixedTypes="0" containsString="0" containsNumber="1" minValue="0.9951677684924144" maxValue="1.1764705934378148"/>
    </cacheField>
    <cacheField name="19" numFmtId="0">
      <sharedItems/>
    </cacheField>
    <cacheField name="20" numFmtId="3">
      <sharedItems containsSemiMixedTypes="0" containsString="0" containsNumber="1" minValue="0" maxValue="274700048.2352941"/>
    </cacheField>
    <cacheField name="21" numFmtId="3">
      <sharedItems containsSemiMixedTypes="0" containsString="0" containsNumber="1" minValue="0" maxValue="233495041"/>
    </cacheField>
    <cacheField name="22" numFmtId="3">
      <sharedItems containsSemiMixedTypes="0" containsString="0" containsNumber="1" minValue="0" maxValue="274700048.2352941"/>
    </cacheField>
    <cacheField name="23" numFmtId="3">
      <sharedItems containsSemiMixedTypes="0" containsString="0" containsNumber="1" minValue="0" maxValue="41205007.235294104"/>
    </cacheField>
    <cacheField name="AI" numFmtId="0">
      <sharedItems count="15">
        <s v="IZM"/>
        <s v="EM"/>
        <s v="VARAM"/>
        <s v="VK"/>
        <s v="SM"/>
        <s v="KEM"/>
        <s v="IeM"/>
        <s v="VM"/>
        <s v="FM"/>
        <s v="KM"/>
        <s v="LM"/>
        <s v="TM"/>
        <s v="FM TP"/>
        <s v="VK 37.p." u="1"/>
        <s v="FM 37.p." u="1"/>
      </sharedItems>
    </cacheField>
    <cacheField name="25" numFmtId="0">
      <sharedItems/>
    </cacheField>
    <cacheField name="26" numFmtId="0">
      <sharedItems/>
    </cacheField>
    <cacheField name="27" numFmtId="3">
      <sharedItems containsNonDate="0" containsString="0" containsBlank="1"/>
    </cacheField>
    <cacheField name="28" numFmtId="3">
      <sharedItems containsSemiMixedTypes="0" containsString="0" containsNumber="1" minValue="0" maxValue="42994222.299999997"/>
    </cacheField>
    <cacheField name="29" numFmtId="3">
      <sharedItems containsSemiMixedTypes="0" containsString="0" containsNumber="1" minValue="0" maxValue="15866738.689999999"/>
    </cacheField>
    <cacheField name="30" numFmtId="3">
      <sharedItems containsSemiMixedTypes="0" containsString="0" containsNumber="1" minValue="0" maxValue="194692.8"/>
    </cacheField>
    <cacheField name="31" numFmtId="3">
      <sharedItems containsSemiMixedTypes="0" containsString="0" containsNumber="1" minValue="0" maxValue="324028.61"/>
    </cacheField>
    <cacheField name="32" numFmtId="3">
      <sharedItems containsSemiMixedTypes="0" containsString="0" containsNumber="1" minValue="0" maxValue="546241.77"/>
    </cacheField>
    <cacheField name="33" numFmtId="3">
      <sharedItems containsSemiMixedTypes="0" containsString="0" containsNumber="1" minValue="0" maxValue="80244.238832741015"/>
    </cacheField>
    <cacheField name="34" numFmtId="3">
      <sharedItems containsSemiMixedTypes="0" containsString="0" containsNumber="1" minValue="0" maxValue="15630890"/>
    </cacheField>
    <cacheField name="35" numFmtId="3">
      <sharedItems containsString="0" containsBlank="1" containsNumber="1" minValue="0" maxValue="346559.28735475818"/>
    </cacheField>
    <cacheField name="36" numFmtId="3">
      <sharedItems containsString="0" containsBlank="1" containsNumber="1" minValue="0" maxValue="2392137.9500000002"/>
    </cacheField>
    <cacheField name="37" numFmtId="3">
      <sharedItems containsString="0" containsBlank="1" containsNumber="1" minValue="0" maxValue="3480500"/>
    </cacheField>
    <cacheField name="38" numFmtId="3">
      <sharedItems containsString="0" containsBlank="1" containsNumber="1" minValue="0" maxValue="3000000"/>
    </cacheField>
    <cacheField name="39" numFmtId="0">
      <sharedItems containsString="0" containsBlank="1" containsNumber="1" minValue="0" maxValue="10200000.310000001"/>
    </cacheField>
    <cacheField name="40" numFmtId="0">
      <sharedItems containsString="0" containsBlank="1" containsNumber="1" minValue="0" maxValue="36764853"/>
    </cacheField>
    <cacheField name="41" numFmtId="3">
      <sharedItems containsSemiMixedTypes="0" containsString="0" containsNumber="1" minValue="0" maxValue="52395743"/>
    </cacheField>
    <cacheField name="42" numFmtId="0">
      <sharedItems containsSemiMixedTypes="0" containsString="0" containsNumber="1" minValue="0" maxValue="67379190"/>
    </cacheField>
    <cacheField name="43" numFmtId="3">
      <sharedItems containsSemiMixedTypes="0" containsString="0" containsNumber="1" minValue="0" maxValue="62029551.548884287"/>
    </cacheField>
    <cacheField name="44" numFmtId="3">
      <sharedItems containsSemiMixedTypes="0" containsString="0" containsNumber="1" minValue="0" maxValue="31450000"/>
    </cacheField>
    <cacheField name="45" numFmtId="3">
      <sharedItems containsString="0" containsBlank="1" containsNumber="1" minValue="0" maxValue="93329616.204265714"/>
    </cacheField>
    <cacheField name="46" numFmtId="3">
      <sharedItems containsString="0" containsBlank="1" containsNumber="1" minValue="0" maxValue="65856434"/>
    </cacheField>
    <cacheField name="47" numFmtId="3">
      <sharedItems containsString="0" containsBlank="1" containsNumber="1" minValue="0" maxValue="51110622.270000003"/>
    </cacheField>
    <cacheField name="48" numFmtId="3">
      <sharedItems containsSemiMixedTypes="0" containsString="0" containsNumber="1" minValue="0" maxValue="233495041"/>
    </cacheField>
    <cacheField name="49" numFmtId="3">
      <sharedItems containsSemiMixedTypes="0" containsString="0" containsNumber="1" minValue="-143970790.825443" maxValue="6583526"/>
    </cacheField>
    <cacheField name="50" numFmtId="3">
      <sharedItems containsNonDate="0" containsString="0" containsBlank="1"/>
    </cacheField>
    <cacheField name="51" numFmtId="3">
      <sharedItems containsString="0" containsBlank="1" containsNumber="1" minValue="11207.795824024248" maxValue="12125372.219999999"/>
    </cacheField>
    <cacheField name="52" numFmtId="3">
      <sharedItems containsString="0" containsBlank="1" containsNumber="1" minValue="10788.66" maxValue="50581438"/>
    </cacheField>
    <cacheField name="53" numFmtId="3">
      <sharedItems containsSemiMixedTypes="0" containsString="0" containsNumber="1" minValue="0" maxValue="52395743"/>
    </cacheField>
    <cacheField name="54" numFmtId="3">
      <sharedItems containsSemiMixedTypes="0" containsString="0" containsNumber="1" minValue="0" maxValue="79269635.294117644"/>
    </cacheField>
    <cacheField name="55" numFmtId="3">
      <sharedItems containsSemiMixedTypes="0" containsString="0" containsNumber="1" minValue="0" maxValue="70252115.897281036"/>
    </cacheField>
    <cacheField name="56" numFmtId="3">
      <sharedItems containsSemiMixedTypes="0" containsString="0" containsNumber="1" minValue="0" maxValue="36731987.447539292"/>
    </cacheField>
    <cacheField name="57" numFmtId="3">
      <sharedItems containsSemiMixedTypes="0" containsString="0" containsNumber="1" minValue="0" maxValue="93329616.204265714"/>
    </cacheField>
    <cacheField name="58" numFmtId="3">
      <sharedItems containsSemiMixedTypes="0" containsString="0" containsNumber="1" minValue="0" maxValue="77478157.64705883"/>
    </cacheField>
    <cacheField name="59" numFmtId="3">
      <sharedItems containsSemiMixedTypes="0" containsString="0" containsNumber="1" minValue="0" maxValue="60130143.847058833"/>
    </cacheField>
    <cacheField name="60" numFmtId="3">
      <sharedItems containsSemiMixedTypes="0" containsString="0" containsNumber="1" minValue="0" maxValue="274700048.23529416"/>
    </cacheField>
    <cacheField name="61" numFmtId="3">
      <sharedItems containsString="0" containsBlank="1" containsNumber="1" containsInteger="1" minValue="0" maxValue="0"/>
    </cacheField>
    <cacheField name="62" numFmtId="3">
      <sharedItems containsString="0" containsBlank="1" containsNumber="1" containsInteger="1" minValue="0" maxValue="0"/>
    </cacheField>
    <cacheField name="63" numFmtId="3">
      <sharedItems containsString="0" containsBlank="1" containsNumber="1" minValue="11815" maxValue="42994222.299999997"/>
    </cacheField>
    <cacheField name="64" numFmtId="3">
      <sharedItems containsSemiMixedTypes="0" containsString="0" containsNumber="1" minValue="0" maxValue="58860960.989999995"/>
    </cacheField>
    <cacheField name="65" numFmtId="3">
      <sharedItems containsSemiMixedTypes="0" containsString="0" containsNumber="1" minValue="0" maxValue="100140390"/>
    </cacheField>
    <cacheField name="66" numFmtId="3">
      <sharedItems containsSemiMixedTypes="0" containsString="0" containsNumber="1" minValue="0" maxValue="153860961.30000001"/>
    </cacheField>
    <cacheField name="67" numFmtId="3">
      <sharedItems containsSemiMixedTypes="0" containsString="0" containsNumber="1" minValue="0" maxValue="185310961.30000001"/>
    </cacheField>
    <cacheField name="68" numFmtId="3">
      <sharedItems containsSemiMixedTypes="0" containsString="0" containsNumber="1" minValue="0" maxValue="196203201"/>
    </cacheField>
    <cacheField name="69" numFmtId="3">
      <sharedItems containsSemiMixedTypes="0" containsString="0" containsNumber="1" minValue="0" maxValue="233495041"/>
    </cacheField>
    <cacheField name="70" numFmtId="3">
      <sharedItems containsSemiMixedTypes="0" containsString="0" containsNumber="1" minValue="0" maxValue="233495041"/>
    </cacheField>
    <cacheField name="71" numFmtId="3">
      <sharedItems containsString="0" containsBlank="1" containsNumber="1" containsInteger="1" minValue="0" maxValue="0"/>
    </cacheField>
    <cacheField name="72" numFmtId="3">
      <sharedItems containsString="0" containsBlank="1" containsNumber="1" containsInteger="1" minValue="0" maxValue="0"/>
    </cacheField>
    <cacheField name="73" numFmtId="3">
      <sharedItems containsString="0" containsBlank="1" containsNumber="1" containsInteger="1" minValue="0" maxValue="0"/>
    </cacheField>
    <cacheField name="74" numFmtId="3">
      <sharedItems containsSemiMixedTypes="0" containsString="0" containsNumber="1" minValue="0" maxValue="58860960.989999995"/>
    </cacheField>
    <cacheField name="2025" numFmtId="3">
      <sharedItems containsSemiMixedTypes="0" containsString="0" containsNumber="1" minValue="0" maxValue="93710961.299999997"/>
    </cacheField>
    <cacheField name="2026" numFmtId="3">
      <sharedItems containsSemiMixedTypes="0" containsString="0" containsNumber="1" minValue="0" maxValue="153860961.30000001"/>
    </cacheField>
    <cacheField name="2027" numFmtId="3">
      <sharedItems containsSemiMixedTypes="0" containsString="0" containsNumber="1" minValue="0" maxValue="185310961.30000001"/>
    </cacheField>
    <cacheField name="2028" numFmtId="3">
      <sharedItems containsSemiMixedTypes="0" containsString="0" containsNumber="1" minValue="0" maxValue="196203201"/>
    </cacheField>
    <cacheField name="2029" numFmtId="3">
      <sharedItems containsSemiMixedTypes="0" containsString="0" containsNumber="1" minValue="0" maxValue="217333504.31344104"/>
    </cacheField>
    <cacheField name="2030" numFmtId="3">
      <sharedItems containsSemiMixedTypes="0" containsString="0" containsNumber="1" minValue="0" maxValue="233495041"/>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Reinis Dzelzkalejs" refreshedDate="45350.707947337964" createdVersion="8" refreshedVersion="8" minRefreshableVersion="3" recordCount="207" xr:uid="{00000000-000A-0000-FFFF-FFFF01000000}">
  <cacheSource type="worksheet">
    <worksheetSource ref="A14:AS231" sheet="FMZINp6_maks-budzets_AI"/>
  </cacheSource>
  <cacheFields count="80">
    <cacheField name="1" numFmtId="0">
      <sharedItems containsMixedTypes="1" containsNumber="1" containsInteger="1" minValue="1" maxValue="6"/>
    </cacheField>
    <cacheField name="2" numFmtId="0">
      <sharedItems/>
    </cacheField>
    <cacheField name="3" numFmtId="0">
      <sharedItems containsBlank="1"/>
    </cacheField>
    <cacheField name="4" numFmtId="0">
      <sharedItems/>
    </cacheField>
    <cacheField name="5" numFmtId="0">
      <sharedItems longText="1"/>
    </cacheField>
    <cacheField name="6" numFmtId="0">
      <sharedItems/>
    </cacheField>
    <cacheField name="7" numFmtId="0">
      <sharedItems/>
    </cacheField>
    <cacheField name="8" numFmtId="0">
      <sharedItems containsMixedTypes="1" containsNumber="1" containsInteger="1" minValue="1" maxValue="6"/>
    </cacheField>
    <cacheField name="9" numFmtId="0">
      <sharedItems/>
    </cacheField>
    <cacheField name="10" numFmtId="0">
      <sharedItems/>
    </cacheField>
    <cacheField name="11" numFmtId="0">
      <sharedItems containsMixedTypes="1" containsNumber="1" minValue="0.361093421336799" maxValue="1"/>
    </cacheField>
    <cacheField name="12" numFmtId="0">
      <sharedItems containsMixedTypes="1" containsNumber="1" minValue="0.74307156149332232" maxValue="1"/>
    </cacheField>
    <cacheField name="13" numFmtId="9">
      <sharedItems containsMixedTypes="1" containsNumber="1" minValue="0.25" maxValue="1"/>
    </cacheField>
    <cacheField name="14" numFmtId="9">
      <sharedItems containsString="0" containsBlank="1" containsNumber="1" minValue="0.68090317459406002" maxValue="1.0778119173358469"/>
    </cacheField>
    <cacheField name="15" numFmtId="9">
      <sharedItems containsString="0" containsBlank="1" containsNumber="1" minValue="0.59912909059512853" maxValue="1.2871105708801875"/>
    </cacheField>
    <cacheField name="16" numFmtId="3">
      <sharedItems containsBlank="1" containsMixedTypes="1" containsNumber="1" minValue="0" maxValue="335294118"/>
    </cacheField>
    <cacheField name="17" numFmtId="3">
      <sharedItems containsBlank="1" containsMixedTypes="1" containsNumber="1" minValue="287555" maxValue="285000000"/>
    </cacheField>
    <cacheField name="18" numFmtId="9">
      <sharedItems containsSemiMixedTypes="0" containsString="0" containsNumber="1" minValue="0.9951677684924144" maxValue="1.1764705934378148"/>
    </cacheField>
    <cacheField name="19" numFmtId="0">
      <sharedItems/>
    </cacheField>
    <cacheField name="20" numFmtId="3">
      <sharedItems containsSemiMixedTypes="0" containsString="0" containsNumber="1" minValue="0" maxValue="229155278.73764798"/>
    </cacheField>
    <cacheField name="21" numFmtId="3">
      <sharedItems containsSemiMixedTypes="0" containsString="0" containsNumber="1" minValue="0" maxValue="225182443"/>
    </cacheField>
    <cacheField name="22" numFmtId="3">
      <sharedItems containsSemiMixedTypes="0" containsString="0" containsNumber="1" minValue="0" maxValue="264920521.17647061"/>
    </cacheField>
    <cacheField name="23" numFmtId="3">
      <sharedItems containsSemiMixedTypes="0" containsString="0" containsNumber="1" minValue="0" maxValue="39738078.176470608"/>
    </cacheField>
    <cacheField name="AI" numFmtId="0">
      <sharedItems count="13">
        <s v="IZM"/>
        <s v="EM"/>
        <s v="VARAM"/>
        <s v="VK"/>
        <s v="SM"/>
        <s v="KEM"/>
        <s v="IeM"/>
        <s v="VM"/>
        <s v="FM"/>
        <s v="KM"/>
        <s v="LM"/>
        <s v="TM"/>
        <s v="FM TP"/>
      </sharedItems>
    </cacheField>
    <cacheField name="25" numFmtId="0">
      <sharedItems/>
    </cacheField>
    <cacheField name="26" numFmtId="0">
      <sharedItems/>
    </cacheField>
    <cacheField name="27" numFmtId="0">
      <sharedItems containsNonDate="0" containsString="0" containsBlank="1"/>
    </cacheField>
    <cacheField name="28" numFmtId="3">
      <sharedItems containsSemiMixedTypes="0" containsString="0" containsNumber="1" minValue="0" maxValue="42994222.299999997"/>
    </cacheField>
    <cacheField name="29" numFmtId="3">
      <sharedItems containsSemiMixedTypes="0" containsString="0" containsNumber="1" minValue="0" maxValue="15866738.689999999"/>
    </cacheField>
    <cacheField name="30" numFmtId="3">
      <sharedItems containsSemiMixedTypes="0" containsString="0" containsNumber="1" minValue="0" maxValue="194692.8"/>
    </cacheField>
    <cacheField name="31" numFmtId="3">
      <sharedItems containsSemiMixedTypes="0" containsString="0" containsNumber="1" minValue="0" maxValue="324028.61"/>
    </cacheField>
    <cacheField name="32" numFmtId="3">
      <sharedItems containsSemiMixedTypes="0" containsString="0" containsNumber="1" minValue="0" maxValue="546241.77"/>
    </cacheField>
    <cacheField name="33" numFmtId="3">
      <sharedItems containsSemiMixedTypes="0" containsString="0" containsNumber="1" minValue="0" maxValue="80244.238832741015"/>
    </cacheField>
    <cacheField name="34" numFmtId="3">
      <sharedItems containsSemiMixedTypes="0" containsString="0" containsNumber="1" minValue="0" maxValue="15630890"/>
    </cacheField>
    <cacheField name="35" numFmtId="3">
      <sharedItems containsSemiMixedTypes="0" containsString="0" containsNumber="1" minValue="0" maxValue="346559.28735475818"/>
    </cacheField>
    <cacheField name="36" numFmtId="3">
      <sharedItems containsSemiMixedTypes="0" containsString="0" containsNumber="1" minValue="0" maxValue="2392137.9500000002"/>
    </cacheField>
    <cacheField name="37" numFmtId="3">
      <sharedItems containsSemiMixedTypes="0" containsString="0" containsNumber="1" minValue="0" maxValue="3480500"/>
    </cacheField>
    <cacheField name="38" numFmtId="3">
      <sharedItems containsSemiMixedTypes="0" containsString="0" containsNumber="1" minValue="0" maxValue="3000000"/>
    </cacheField>
    <cacheField name="39" numFmtId="3">
      <sharedItems containsSemiMixedTypes="0" containsString="0" containsNumber="1" minValue="0" maxValue="17690299.449999999"/>
    </cacheField>
    <cacheField name="40" numFmtId="3">
      <sharedItems containsSemiMixedTypes="0" containsString="0" containsNumber="1" minValue="0" maxValue="36764853"/>
    </cacheField>
    <cacheField name="41" numFmtId="3">
      <sharedItems containsSemiMixedTypes="0" containsString="0" containsNumber="1" minValue="0" maxValue="52395743"/>
    </cacheField>
    <cacheField name="42" numFmtId="3">
      <sharedItems containsSemiMixedTypes="0" containsString="0" containsNumber="1" minValue="0" maxValue="67379190"/>
    </cacheField>
    <cacheField name="43" numFmtId="3">
      <sharedItems containsSemiMixedTypes="0" containsString="0" containsNumber="1" minValue="0" maxValue="68650000"/>
    </cacheField>
    <cacheField name="44" numFmtId="3">
      <sharedItems containsString="0" containsBlank="1" containsNumber="1" minValue="0" maxValue="24331054.946186975"/>
    </cacheField>
    <cacheField name="45" numFmtId="3">
      <sharedItems containsSemiMixedTypes="0" containsString="0" containsNumber="1" minValue="0" maxValue="93329616.204265714"/>
    </cacheField>
    <cacheField name="46" numFmtId="3">
      <sharedItems containsSemiMixedTypes="0" containsString="0" containsNumber="1" minValue="0" maxValue="65856434"/>
    </cacheField>
    <cacheField name="47" numFmtId="3">
      <sharedItems containsSemiMixedTypes="0" containsString="0" containsNumber="1" minValue="0" maxValue="51110622.270000003"/>
    </cacheField>
    <cacheField name="48" numFmtId="3">
      <sharedItems containsSemiMixedTypes="0" containsString="0" containsNumber="1" minValue="0" maxValue="233495041"/>
    </cacheField>
    <cacheField name="49" numFmtId="3">
      <sharedItems containsSemiMixedTypes="0" containsString="0" containsNumber="1" minValue="-143970790.825443" maxValue="46483894"/>
    </cacheField>
    <cacheField name="50" numFmtId="3">
      <sharedItems containsNonDate="0" containsString="0" containsBlank="1"/>
    </cacheField>
    <cacheField name="51" numFmtId="3">
      <sharedItems containsString="0" containsBlank="1" containsNumber="1" minValue="11207.795824024248" maxValue="12125372.219999999"/>
    </cacheField>
    <cacheField name="52" numFmtId="3">
      <sharedItems containsSemiMixedTypes="0" containsString="0" containsNumber="1" minValue="0" maxValue="50581438"/>
    </cacheField>
    <cacheField name="53" numFmtId="3">
      <sharedItems containsSemiMixedTypes="0" containsString="0" containsNumber="1" minValue="0" maxValue="52395743"/>
    </cacheField>
    <cacheField name="54" numFmtId="3">
      <sharedItems containsSemiMixedTypes="0" containsString="0" containsNumber="1" minValue="0" maxValue="79269635.294117644"/>
    </cacheField>
    <cacheField name="55" numFmtId="3">
      <sharedItems containsSemiMixedTypes="0" containsString="0" containsNumber="1" minValue="0" maxValue="80179680.072291642"/>
    </cacheField>
    <cacheField name="56" numFmtId="3">
      <sharedItems containsSemiMixedTypes="0" containsString="0" containsNumber="1" minValue="0" maxValue="27345759"/>
    </cacheField>
    <cacheField name="57" numFmtId="3">
      <sharedItems containsSemiMixedTypes="0" containsString="0" containsNumber="1" minValue="0" maxValue="93329616.204265714"/>
    </cacheField>
    <cacheField name="58" numFmtId="3">
      <sharedItems containsSemiMixedTypes="0" containsString="0" containsNumber="1" minValue="0" maxValue="58523347.684087761"/>
    </cacheField>
    <cacheField name="59" numFmtId="3">
      <sharedItems containsSemiMixedTypes="0" containsString="0" containsNumber="1" minValue="0" maxValue="60130143.847058833"/>
    </cacheField>
    <cacheField name="60" numFmtId="3">
      <sharedItems containsSemiMixedTypes="0" containsString="0" containsNumber="1" minValue="0" maxValue="229155278.73764798"/>
    </cacheField>
    <cacheField name="61" numFmtId="3">
      <sharedItems containsString="0" containsBlank="1" containsNumber="1" containsInteger="1" minValue="0" maxValue="0"/>
    </cacheField>
    <cacheField name="62" numFmtId="3">
      <sharedItems containsString="0" containsBlank="1" containsNumber="1" containsInteger="1" minValue="0" maxValue="0"/>
    </cacheField>
    <cacheField name="63" numFmtId="3">
      <sharedItems containsString="0" containsBlank="1" containsNumber="1" minValue="11815" maxValue="42994222.299999997"/>
    </cacheField>
    <cacheField name="64" numFmtId="3">
      <sharedItems containsSemiMixedTypes="0" containsString="0" containsNumber="1" minValue="0" maxValue="58860960.989999995"/>
    </cacheField>
    <cacheField name="65" numFmtId="3">
      <sharedItems containsSemiMixedTypes="0" containsString="0" containsNumber="1" minValue="0" maxValue="110710961.3"/>
    </cacheField>
    <cacheField name="66" numFmtId="3">
      <sharedItems containsSemiMixedTypes="0" containsString="0" containsNumber="1" minValue="0" maxValue="179360961.30000001"/>
    </cacheField>
    <cacheField name="67" numFmtId="3">
      <sharedItems containsSemiMixedTypes="0" containsString="0" containsNumber="1" minValue="0" maxValue="196203201"/>
    </cacheField>
    <cacheField name="68" numFmtId="3">
      <sharedItems containsSemiMixedTypes="0" containsString="0" containsNumber="1" minValue="0" maxValue="196203201"/>
    </cacheField>
    <cacheField name="69" numFmtId="3">
      <sharedItems containsSemiMixedTypes="0" containsString="0" containsNumber="1" minValue="0" maxValue="196203201"/>
    </cacheField>
    <cacheField name="70" numFmtId="3">
      <sharedItems containsSemiMixedTypes="0" containsString="0" containsNumber="1" minValue="0" maxValue="225182442.99999997"/>
    </cacheField>
    <cacheField name="71" numFmtId="3">
      <sharedItems containsString="0" containsBlank="1" containsNumber="1" containsInteger="1" minValue="0" maxValue="0"/>
    </cacheField>
    <cacheField name="72" numFmtId="3">
      <sharedItems containsString="0" containsBlank="1" containsNumber="1" containsInteger="1" minValue="0" maxValue="0"/>
    </cacheField>
    <cacheField name="73" numFmtId="3">
      <sharedItems containsString="0" containsBlank="1" containsNumber="1" containsInteger="1" minValue="0" maxValue="0"/>
    </cacheField>
    <cacheField name="74" numFmtId="3">
      <sharedItems containsSemiMixedTypes="0" containsString="0" containsNumber="1" minValue="0" maxValue="58860960.989999995"/>
    </cacheField>
    <cacheField name="2025" numFmtId="3">
      <sharedItems containsSemiMixedTypes="0" containsString="0" containsNumber="1" minValue="0" maxValue="110710961.3"/>
    </cacheField>
    <cacheField name="2026" numFmtId="3">
      <sharedItems containsSemiMixedTypes="0" containsString="0" containsNumber="1" minValue="0" maxValue="179360961.30000001"/>
    </cacheField>
    <cacheField name="2027" numFmtId="3">
      <sharedItems containsSemiMixedTypes="0" containsString="0" containsNumber="1" minValue="0" maxValue="196203201"/>
    </cacheField>
    <cacheField name="2028" numFmtId="3">
      <sharedItems containsSemiMixedTypes="0" containsString="0" containsNumber="1" minValue="0" maxValue="196203201"/>
    </cacheField>
    <cacheField name="2029" numFmtId="3">
      <sharedItems containsSemiMixedTypes="0" containsString="0" containsNumber="1" minValue="0" maxValue="196203201"/>
    </cacheField>
    <cacheField name="2030" numFmtId="3">
      <sharedItems containsSemiMixedTypes="0" containsString="0" containsNumber="1" minValue="0" maxValue="225182443"/>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5">
  <r>
    <n v="1"/>
    <s v="1.1."/>
    <s v="Pētniecība un prasmes"/>
    <s v="1.1.1."/>
    <s v=" “Pētniecības un inovāciju kapacitātes stiprināšana un progresīvu tehnoloģiju ieviešana  kopējā P&amp;A sistēmā”"/>
    <s v="1.1.1.1."/>
    <s v="Zinātnes politikas ieviešana,vadība un kapacitātes stiprināšana"/>
    <s v="_"/>
    <s v="1.1.1.5"/>
    <s v="nav"/>
    <n v="1"/>
    <n v="1"/>
    <n v="0.87442551506883737"/>
    <n v="0.90886111500812206"/>
    <n v="0.93992620427520679"/>
    <n v="14398945"/>
    <n v="10121536"/>
    <n v="1.1764705882352942"/>
    <s v="1.1.1.1._"/>
    <n v="14398944.705882354"/>
    <n v="12239103"/>
    <n v="14398944.705882354"/>
    <n v="2159841.7058823537"/>
    <x v="0"/>
    <s v="IPIA"/>
    <s v="ERAF"/>
    <m/>
    <n v="0"/>
    <n v="0"/>
    <n v="0"/>
    <n v="0"/>
    <n v="0"/>
    <n v="0"/>
    <n v="214925"/>
    <m/>
    <n v="325038"/>
    <n v="0"/>
    <n v="0"/>
    <n v="325037"/>
    <n v="0"/>
    <n v="865000"/>
    <n v="2392151"/>
    <n v="2392151"/>
    <n v="2392151"/>
    <n v="2392150"/>
    <n v="1625188"/>
    <n v="180312"/>
    <n v="12239103"/>
    <n v="0"/>
    <m/>
    <m/>
    <n v="26784.720000000001"/>
    <n v="1017647.0588235294"/>
    <n v="2814295.2941176472"/>
    <n v="2814295.2941176472"/>
    <n v="2814295.2941176472"/>
    <n v="2814294.1176470588"/>
    <n v="1911985.8823529412"/>
    <n v="185347.04470588267"/>
    <n v="14398944.705882354"/>
    <m/>
    <m/>
    <m/>
    <n v="539963"/>
    <n v="3257151"/>
    <n v="5649302"/>
    <n v="8041453"/>
    <n v="10433603"/>
    <n v="12058791"/>
    <n v="12239103"/>
    <m/>
    <m/>
    <m/>
    <n v="472157.42439311463"/>
    <n v="2848135.9408319788"/>
    <n v="5134430.9147376139"/>
    <n v="7308563.9398654085"/>
    <n v="9806816.8647044096"/>
    <n v="11334373.652778026"/>
    <n v="12239103"/>
  </r>
  <r>
    <n v="1"/>
    <s v="1.1."/>
    <s v="Pētniecība un prasmes"/>
    <s v="1.1.1."/>
    <s v=" “Pētniecības un inovāciju kapacitātes stiprināšana un progresīvu tehnoloģiju ieviešana  kopējā P&amp;A sistēmā”"/>
    <s v="1.1.1.2."/>
    <s v="RIS3 pētniecības un inovācijas centri"/>
    <s v="_"/>
    <s v="1.1.1.4"/>
    <s v="ir"/>
    <n v="0.40654458547296901"/>
    <n v="0.90465672817046106"/>
    <n v="0.81275980685819815"/>
    <n v="0.97119108344633154"/>
    <n v="1.0110055111541891"/>
    <n v="60656397.063154288"/>
    <n v="51765000"/>
    <n v="1.1717646491481559"/>
    <s v="1.1.1.2._"/>
    <n v="57238801.336861849"/>
    <n v="48848377"/>
    <n v="57468678.823529415"/>
    <n v="8620301.8235294148"/>
    <x v="0"/>
    <s v="IPIA"/>
    <s v="ERAF"/>
    <m/>
    <n v="0"/>
    <n v="0"/>
    <n v="0"/>
    <n v="0"/>
    <n v="0"/>
    <n v="0"/>
    <n v="0"/>
    <n v="0"/>
    <n v="0"/>
    <n v="0"/>
    <n v="0"/>
    <n v="0"/>
    <n v="0"/>
    <n v="0"/>
    <n v="5548884.8245077049"/>
    <n v="12941250"/>
    <n v="10353000"/>
    <n v="7247100"/>
    <n v="6211800"/>
    <n v="9462965.1754922941"/>
    <n v="51765000"/>
    <n v="2916623"/>
    <m/>
    <m/>
    <m/>
    <n v="0"/>
    <n v="6501987.0795527976"/>
    <n v="15164099.265788574"/>
    <n v="12131279.412630858"/>
    <n v="8491895.5888416003"/>
    <n v="7278767.6475785151"/>
    <n v="7670772.342469506"/>
    <n v="57238801.336861849"/>
    <m/>
    <m/>
    <m/>
    <n v="0"/>
    <n v="2255869.0808167332"/>
    <n v="7517064.1975687928"/>
    <n v="16882975.304317579"/>
    <n v="23439113.079041727"/>
    <n v="29058659.743090995"/>
    <n v="37619394.857542865"/>
    <m/>
    <m/>
    <m/>
    <n v="0"/>
    <n v="1833479.7184219891"/>
    <n v="7300505.7223724648"/>
    <n v="16396595.077597847"/>
    <n v="23697072.49947742"/>
    <n v="29378465.147019368"/>
    <n v="48848377"/>
  </r>
  <r>
    <n v="1"/>
    <s v="1.1."/>
    <s v="Pētniecība un prasmes"/>
    <s v="1.1.1."/>
    <s v=" “Pētniecības un inovāciju kapacitātes stiprināšana un progresīvu tehnoloģiju ieviešana  kopējā P&amp;A sistēmā”"/>
    <s v="1.1.1.3."/>
    <s v="Praktiskas ievirzes pētījumi"/>
    <n v="1"/>
    <s v="1.1.1.1"/>
    <s v="ir"/>
    <n v="0.656809820735614"/>
    <n v="0.91719591695126301"/>
    <n v="0.89712426673624424"/>
    <n v="0.95868076151423431"/>
    <n v="0.96867752901779358"/>
    <e v="#N/A"/>
    <e v="#N/A"/>
    <n v="1.1764705882352942"/>
    <s v="1.1.1.3.1"/>
    <n v="36200000"/>
    <n v="30770000"/>
    <n v="36200000"/>
    <n v="5430000"/>
    <x v="0"/>
    <s v="APIA"/>
    <s v="ERAF"/>
    <m/>
    <n v="0"/>
    <n v="0"/>
    <n v="0"/>
    <n v="0"/>
    <n v="0"/>
    <n v="0"/>
    <n v="0"/>
    <n v="0"/>
    <n v="0"/>
    <n v="0"/>
    <n v="0"/>
    <n v="0"/>
    <n v="1802000"/>
    <n v="1802000"/>
    <n v="4505000"/>
    <n v="10769500"/>
    <n v="7692500"/>
    <n v="6001000"/>
    <n v="0"/>
    <n v="0"/>
    <n v="30770000"/>
    <n v="0"/>
    <m/>
    <m/>
    <m/>
    <n v="2120000"/>
    <n v="5300000"/>
    <n v="12670000"/>
    <n v="9050000"/>
    <n v="7060000"/>
    <n v="0"/>
    <n v="0"/>
    <n v="36200000"/>
    <m/>
    <m/>
    <m/>
    <n v="0"/>
    <n v="4142499.5393795175"/>
    <n v="11216012.903791713"/>
    <n v="18271542.494939305"/>
    <n v="23775635.192563836"/>
    <n v="23775635.192563836"/>
    <n v="23775635.192563836"/>
    <m/>
    <m/>
    <m/>
    <n v="0"/>
    <n v="3716336.8617210793"/>
    <n v="10752575.791760517"/>
    <n v="17516576.273088105"/>
    <n v="23030923.549161229"/>
    <n v="23030923.549161229"/>
    <n v="30770000"/>
  </r>
  <r>
    <n v="1"/>
    <s v="1.1."/>
    <s v="Pētniecība un prasmes"/>
    <s v="1.1.1."/>
    <s v=" “Pētniecības un inovāciju kapacitātes stiprināšana un progresīvu tehnoloģiju ieviešana  kopējā P&amp;A sistēmā”"/>
    <s v="1.1.1.3."/>
    <s v="Praktiskas ievirzes pētījumi"/>
    <n v="2"/>
    <s v="1.1.1.1"/>
    <s v="ir"/>
    <n v="0.656809820735614"/>
    <n v="0.91719591695126301"/>
    <n v="0.89712426673624424"/>
    <n v="0.95868076151423431"/>
    <n v="0.96867752901779358"/>
    <e v="#N/A"/>
    <e v="#N/A"/>
    <n v="1.1764705882352942"/>
    <s v="1.1.1.3.2"/>
    <n v="20560000"/>
    <n v="17476000"/>
    <n v="20560000"/>
    <n v="3084000"/>
    <x v="0"/>
    <s v="APIA"/>
    <s v="ERAF"/>
    <m/>
    <n v="0"/>
    <n v="0"/>
    <n v="0"/>
    <n v="0"/>
    <n v="0"/>
    <n v="0"/>
    <n v="0"/>
    <n v="0"/>
    <n v="0"/>
    <n v="0"/>
    <n v="0"/>
    <n v="0"/>
    <n v="0"/>
    <n v="0"/>
    <n v="1747600"/>
    <n v="4369000"/>
    <n v="4369000"/>
    <n v="4369000"/>
    <n v="2621400"/>
    <n v="0"/>
    <n v="17476000"/>
    <n v="0"/>
    <m/>
    <m/>
    <m/>
    <n v="0"/>
    <n v="2056000"/>
    <n v="5140000"/>
    <n v="5140000"/>
    <n v="5140000"/>
    <n v="3084000"/>
    <n v="0"/>
    <n v="20560000"/>
    <m/>
    <m/>
    <m/>
    <n v="0"/>
    <n v="1147840.8427175591"/>
    <n v="4017442.9495114568"/>
    <n v="8024671.9106715247"/>
    <n v="12031900.871831592"/>
    <n v="14436238.248527633"/>
    <n v="14436238.248527633"/>
    <m/>
    <m/>
    <m/>
    <n v="0"/>
    <n v="1029755.8743529029"/>
    <n v="3851445.2661776352"/>
    <n v="7693098.5782244634"/>
    <n v="11655032.005912863"/>
    <n v="13984059.594895909"/>
    <n v="17476000"/>
  </r>
  <r>
    <n v="1"/>
    <s v="1.1."/>
    <s v="Pētniecība un prasmes"/>
    <s v="1.1.1."/>
    <s v=" “Pētniecības un inovāciju kapacitātes stiprināšana un progresīvu tehnoloģiju ieviešana  kopējā P&amp;A sistēmā”"/>
    <s v="1.1.1.4."/>
    <s v="Mobilitātes, pieredzes apmaiņas un sadarbības aktivitātes starptautiskās konkurētspējas uzlabošanai zinātnē"/>
    <s v="_"/>
    <s v="1.1.1.5"/>
    <s v="ir"/>
    <n v="0.91455927360346201"/>
    <n v="0.92191363174538499"/>
    <n v="0.87442551506883737"/>
    <n v="0.90886111500812206"/>
    <n v="0.93992620427520679"/>
    <n v="6090000"/>
    <n v="5176500"/>
    <n v="1.1764705882352942"/>
    <s v="1.1.1.4._"/>
    <n v="4122480"/>
    <n v="3504108"/>
    <n v="4122480"/>
    <n v="618372"/>
    <x v="0"/>
    <s v="APIA"/>
    <s v="ERAF"/>
    <m/>
    <n v="0"/>
    <n v="0"/>
    <n v="0"/>
    <n v="0"/>
    <n v="0"/>
    <n v="0"/>
    <n v="0"/>
    <n v="0"/>
    <n v="0"/>
    <n v="0"/>
    <n v="0"/>
    <n v="0"/>
    <n v="0"/>
    <n v="0"/>
    <n v="153072.2191863794"/>
    <n v="0"/>
    <n v="0"/>
    <n v="0"/>
    <n v="0"/>
    <n v="0"/>
    <n v="153072.2191863794"/>
    <n v="-3351035.7808136204"/>
    <m/>
    <m/>
    <m/>
    <n v="0"/>
    <n v="180084.96374868165"/>
    <n v="0"/>
    <n v="0"/>
    <n v="0"/>
    <n v="0"/>
    <n v="0"/>
    <n v="180084.96374868165"/>
    <m/>
    <m/>
    <m/>
    <n v="0"/>
    <n v="139993.61758796507"/>
    <n v="139993.61758796507"/>
    <n v="139993.61758796507"/>
    <n v="139993.61758796507"/>
    <n v="139993.61758796507"/>
    <n v="139993.61758796507"/>
    <m/>
    <m/>
    <m/>
    <n v="0"/>
    <n v="122413.9911657062"/>
    <n v="127234.75537501858"/>
    <n v="127234.75537501858"/>
    <n v="131583.66960221084"/>
    <n v="131583.66960221084"/>
    <n v="3504108"/>
  </r>
  <r>
    <n v="1"/>
    <s v="1.1."/>
    <s v="Pētniecība un prasmes"/>
    <s v="1.1.1."/>
    <s v=" “Pētniecības un inovāciju kapacitātes stiprināšana un progresīvu tehnoloģiju ieviešana  kopējā P&amp;A sistēmā”"/>
    <s v="1.1.1.5."/>
    <s v="Latvijas pilnvērtīga dalība Apvārsnis Eiropa programmā, tajā skaitā nodrošinot kompleksu atbalsta instrumentu klāstu un sasaisti ar RIS3 specializācijas jomu attīstīšanu"/>
    <n v="1"/>
    <s v="1.1.1.5"/>
    <s v="nav"/>
    <n v="1"/>
    <n v="1"/>
    <n v="0.87442551506883737"/>
    <n v="0.90886111500812206"/>
    <n v="0.93992620427520679"/>
    <e v="#N/A"/>
    <e v="#N/A"/>
    <n v="1.1764705934378148"/>
    <s v="1.1.1.5.1"/>
    <n v="9445000.0417671371"/>
    <n v="8028250"/>
    <n v="9445000"/>
    <n v="1416750"/>
    <x v="0"/>
    <s v="IPIA"/>
    <s v="ERAF"/>
    <m/>
    <n v="0"/>
    <n v="0"/>
    <n v="0"/>
    <n v="0"/>
    <n v="0"/>
    <n v="0"/>
    <n v="0"/>
    <n v="0"/>
    <n v="0"/>
    <n v="0"/>
    <n v="0"/>
    <n v="110175"/>
    <n v="0"/>
    <n v="110175"/>
    <n v="1094062"/>
    <n v="1605650"/>
    <n v="1605650"/>
    <n v="1605650"/>
    <n v="1445085"/>
    <n v="561978"/>
    <n v="8028250"/>
    <n v="0"/>
    <m/>
    <m/>
    <m/>
    <n v="129617.64763201124"/>
    <n v="1287131.7703977625"/>
    <n v="1889000.0083534273"/>
    <n v="1889000.0083534273"/>
    <n v="1889000.0083534273"/>
    <n v="1700100.0075180845"/>
    <n v="661150.59115899634"/>
    <n v="9445000.0417671353"/>
    <m/>
    <m/>
    <m/>
    <n v="0"/>
    <n v="1204237"/>
    <n v="2809887"/>
    <n v="4415537"/>
    <n v="6021187"/>
    <n v="7466272"/>
    <n v="8028250"/>
    <m/>
    <m/>
    <m/>
    <n v="0"/>
    <n v="1053015.5589899516"/>
    <n v="2553797.031866827"/>
    <n v="4013109.8811796182"/>
    <n v="5659471.44214122"/>
    <n v="7017744.7010462563"/>
    <n v="8028250"/>
  </r>
  <r>
    <n v="1"/>
    <s v="1.1."/>
    <s v="Pētniecība un prasmes"/>
    <s v="1.1.1."/>
    <s v=" “Pētniecības un inovāciju kapacitātes stiprināšana un progresīvu tehnoloģiju ieviešana  kopējā P&amp;A sistēmā”"/>
    <s v="1.1.1.5."/>
    <s v="Latvijas pilnvērtīga dalība Apvārsnis Eiropa programmā, tajā skaitā nodrošinot kompleksu atbalsta instrumentu klāstu un sasaisti ar RIS3 specializācijas jomu attīstīšanu"/>
    <n v="2"/>
    <s v="1.1.1.5"/>
    <s v="ir"/>
    <n v="0.91455927360346201"/>
    <n v="0.92191363174538499"/>
    <n v="0.87442551506883737"/>
    <n v="0.90886111500812206"/>
    <n v="0.93992620427520679"/>
    <e v="#N/A"/>
    <e v="#N/A"/>
    <n v="1.1764705934378148"/>
    <s v="1.1.1.5.2"/>
    <n v="23664681.281119183"/>
    <n v="20114979"/>
    <n v="23664681.176470589"/>
    <n v="3549702.1764705889"/>
    <x v="0"/>
    <s v="APIA"/>
    <s v="ERAF"/>
    <m/>
    <n v="0"/>
    <n v="0"/>
    <n v="0"/>
    <n v="0"/>
    <n v="0"/>
    <n v="0"/>
    <n v="0"/>
    <n v="0"/>
    <n v="0"/>
    <n v="0"/>
    <n v="45314"/>
    <n v="19191"/>
    <n v="33974"/>
    <n v="98479"/>
    <n v="1913019"/>
    <n v="3017247"/>
    <n v="5028745"/>
    <n v="5028745"/>
    <n v="3620696"/>
    <n v="1408048"/>
    <n v="20114979"/>
    <n v="0"/>
    <m/>
    <m/>
    <m/>
    <n v="115857.64757116257"/>
    <n v="2250610.5981878149"/>
    <n v="3549702.3686384666"/>
    <n v="5916170.6143974438"/>
    <n v="5916170.6143974438"/>
    <n v="4259642.3717779219"/>
    <n v="1656527.0661489281"/>
    <n v="23664681.281119183"/>
    <m/>
    <m/>
    <m/>
    <n v="41442.338924067277"/>
    <n v="1839634.1497348167"/>
    <n v="4599085.3743370418"/>
    <n v="9235153.9404084869"/>
    <n v="13871222.506479934"/>
    <n v="17209191.505285922"/>
    <n v="18507290.15063775"/>
    <m/>
    <m/>
    <m/>
    <n v="36238.238559334859"/>
    <n v="1608623.0389200898"/>
    <n v="4179929.8613375104"/>
    <n v="8393472.3075513095"/>
    <n v="13037925.519172505"/>
    <n v="16175370.050208529"/>
    <n v="20114979"/>
  </r>
  <r>
    <n v="1"/>
    <s v="1.1."/>
    <s v="Pētniecība un prasmes"/>
    <s v="1.1.1."/>
    <s v=" “Pētniecības un inovāciju kapacitātes stiprināšana un progresīvu tehnoloģiju ieviešana  kopējā P&amp;A sistēmā”"/>
    <s v="1.1.1.5."/>
    <s v="Latvijas pilnvērtīga dalība Apvārsnis Eiropa programmā, tajā skaitā nodrošinot kompleksu atbalsta instrumentu klāstu un sasaisti ar RIS3 specializācijas jomu attīstīšanu"/>
    <n v="3"/>
    <s v="1.1.1.5"/>
    <s v="ir"/>
    <n v="0.91455927360346201"/>
    <n v="0.92191363174538499"/>
    <n v="0.87442551506883737"/>
    <n v="0.90886111500812206"/>
    <n v="0.93992620427520679"/>
    <e v="#N/A"/>
    <e v="#N/A"/>
    <n v="1.1764705934378148"/>
    <s v="1.1.1.5.3"/>
    <n v="12348678.87813703"/>
    <n v="10496377"/>
    <n v="12348678.823529413"/>
    <n v="1852301.823529413"/>
    <x v="0"/>
    <s v="APIA"/>
    <s v="ERAF"/>
    <m/>
    <n v="0"/>
    <n v="0"/>
    <n v="0"/>
    <n v="0"/>
    <n v="0"/>
    <n v="0"/>
    <n v="0"/>
    <n v="0"/>
    <n v="0"/>
    <n v="0"/>
    <n v="0"/>
    <n v="0"/>
    <n v="0"/>
    <n v="0"/>
    <n v="3924450"/>
    <n v="2682600"/>
    <n v="2682600"/>
    <n v="2682600"/>
    <n v="1440750"/>
    <n v="0"/>
    <n v="13413000"/>
    <n v="2916623"/>
    <m/>
    <m/>
    <m/>
    <n v="0"/>
    <n v="4617000.0204170318"/>
    <n v="3156000.0139562818"/>
    <n v="3156000.0139562818"/>
    <n v="1419678.8298074342"/>
    <n v="0"/>
    <n v="0"/>
    <n v="12348678.87813703"/>
    <m/>
    <m/>
    <m/>
    <n v="0"/>
    <n v="3589142.1412931066"/>
    <n v="6042538.8486617543"/>
    <n v="8515664.3571819235"/>
    <n v="10496377"/>
    <n v="10496377"/>
    <n v="10496377"/>
    <m/>
    <m/>
    <m/>
    <n v="0"/>
    <n v="3138437.4655554947"/>
    <n v="5491828.5954746157"/>
    <n v="7739556.202703286"/>
    <n v="9865819.7922515813"/>
    <n v="9865819.7922515813"/>
    <n v="10496377"/>
  </r>
  <r>
    <n v="1"/>
    <s v="1.1."/>
    <s v="Pētniecība un prasmes"/>
    <s v="1.1.1."/>
    <s v=" “Pētniecības un inovāciju kapacitātes stiprināšana un progresīvu tehnoloģiju ieviešana  kopējā P&amp;A sistēmā”"/>
    <s v="1.1.1.6."/>
    <s v="Zinātniskās darbības digitalizācija un  dalība Eiropas Atvērtajā zinātnes mākonī (EOSC market place pakalpojumu iegāde)"/>
    <s v="_"/>
    <s v="8.2.3"/>
    <s v="ir"/>
    <n v="0.41173393343349901"/>
    <n v="0.90108882001614898"/>
    <n v="0.84329624289711258"/>
    <n v="0.88437593977319917"/>
    <n v="0.85860594474766772"/>
    <n v="21750002"/>
    <n v="18487501"/>
    <n v="1.1764705882352942"/>
    <s v="1.1.1.6._"/>
    <n v="21750001.176470589"/>
    <n v="18487501"/>
    <n v="21750001.176470589"/>
    <n v="3262500.1764705889"/>
    <x v="0"/>
    <s v="IPIA/ APIA "/>
    <s v="ERAF"/>
    <m/>
    <n v="0"/>
    <n v="0"/>
    <n v="0"/>
    <n v="0"/>
    <n v="0"/>
    <n v="0"/>
    <n v="0"/>
    <n v="0"/>
    <n v="0"/>
    <n v="0"/>
    <n v="0"/>
    <n v="0"/>
    <n v="0"/>
    <n v="0"/>
    <n v="914436.33112934115"/>
    <n v="2792161.0839004954"/>
    <n v="3869420.1765148859"/>
    <n v="1576076.2971913861"/>
    <n v="4329048.0768576143"/>
    <n v="5006359.0344062783"/>
    <n v="18487501.000000004"/>
    <n v="0"/>
    <m/>
    <m/>
    <m/>
    <n v="0"/>
    <n v="1075807.4483874603"/>
    <n v="3284895.3928241124"/>
    <n v="4552259.0311939837"/>
    <n v="1854207.4084604543"/>
    <n v="5092997.7374795461"/>
    <n v="5889834.1581250336"/>
    <n v="21750001.176470593"/>
    <m/>
    <m/>
    <m/>
    <n v="0"/>
    <n v="376504.46749038121"/>
    <n v="1526131.9333446743"/>
    <n v="5012823.1943471516"/>
    <n v="6433007.9252387593"/>
    <n v="10333864.748607567"/>
    <n v="14845038.903497908"/>
    <m/>
    <m/>
    <m/>
    <n v="0"/>
    <n v="317504.80286861653"/>
    <n v="1349674.3627695858"/>
    <n v="4433220.2234176528"/>
    <n v="5523418.847218859"/>
    <n v="8872717.7053728197"/>
    <n v="18487501"/>
  </r>
  <r>
    <n v="1"/>
    <s v="1.1."/>
    <s v="Pētniecība un prasmes"/>
    <s v="1.1.1."/>
    <s v=" “Pētniecības un inovāciju kapacitātes stiprināšana un progresīvu tehnoloģiju ieviešana  kopējā P&amp;A sistēmā”"/>
    <s v="1.1.1.7."/>
    <s v="Inovāciju granti studentiem"/>
    <s v="_"/>
    <s v="1.1.1.3"/>
    <s v="ir"/>
    <n v="0.428973079750331"/>
    <n v="0.81023846902645102"/>
    <n v="0.65562897739761605"/>
    <n v="0.78883291616532025"/>
    <n v="0.84652448593003315"/>
    <n v="16500000"/>
    <n v="14025000"/>
    <n v="1.1764705882352942"/>
    <s v="1.1.1.7._"/>
    <n v="16500000"/>
    <n v="14025000"/>
    <n v="16500000"/>
    <n v="2475000"/>
    <x v="0"/>
    <s v="APIA"/>
    <s v="ERAF"/>
    <m/>
    <n v="0"/>
    <n v="0"/>
    <n v="0"/>
    <n v="0"/>
    <n v="0"/>
    <n v="0"/>
    <n v="0"/>
    <n v="0"/>
    <n v="0"/>
    <n v="0"/>
    <n v="0"/>
    <n v="0"/>
    <n v="0"/>
    <n v="0"/>
    <n v="2805000"/>
    <n v="3506250"/>
    <n v="4207500"/>
    <n v="2805000"/>
    <n v="701250"/>
    <n v="0"/>
    <n v="14025000"/>
    <n v="0"/>
    <m/>
    <m/>
    <m/>
    <n v="0"/>
    <n v="3300000"/>
    <n v="4125000"/>
    <n v="4950000"/>
    <n v="3300000"/>
    <n v="825000"/>
    <n v="0"/>
    <n v="16500000"/>
    <m/>
    <m/>
    <m/>
    <n v="0"/>
    <n v="1203269.4886996786"/>
    <n v="2707356.3495742767"/>
    <n v="6116434.7080030693"/>
    <n v="8389153.6136222649"/>
    <n v="8957333.3400270641"/>
    <n v="8957333.3400270641"/>
    <m/>
    <m/>
    <m/>
    <n v="0"/>
    <n v="788898.3444099226"/>
    <n v="2135651.804333373"/>
    <n v="4824845.0272488398"/>
    <n v="7101623.950159668"/>
    <n v="7582602.0009703571"/>
    <n v="14025000"/>
  </r>
  <r>
    <n v="1"/>
    <s v="1.1."/>
    <s v="Pētniecība un prasmes"/>
    <s v="1.1.1."/>
    <s v=" “Pētniecības un inovāciju kapacitātes stiprināšana un progresīvu tehnoloģiju ieviešana  kopējā P&amp;A sistēmā”"/>
    <s v="1.1.1.8."/>
    <s v="Doktorantūras granti"/>
    <s v="_"/>
    <s v="8.2.2"/>
    <s v="ir"/>
    <n v="0.37773053553439501"/>
    <n v="0.85947745423323396"/>
    <n v="0.73865109999554379"/>
    <n v="0.93059492184104575"/>
    <n v="0.96104720656100739"/>
    <n v="19140000"/>
    <n v="16269000"/>
    <n v="1.1764705882352942"/>
    <s v="1.1.1.8._"/>
    <n v="19140000"/>
    <n v="16269000"/>
    <n v="19140000"/>
    <n v="2871000"/>
    <x v="0"/>
    <s v="IPIA"/>
    <s v="ERAF"/>
    <m/>
    <n v="0"/>
    <n v="0"/>
    <n v="0"/>
    <n v="0"/>
    <n v="0"/>
    <n v="0"/>
    <n v="0"/>
    <n v="0"/>
    <n v="0"/>
    <n v="0"/>
    <n v="249480.188645797"/>
    <n v="220578.28455727809"/>
    <n v="145758.40951743408"/>
    <n v="615816.88272050919"/>
    <n v="2799224.7268763753"/>
    <n v="2829553.2619459648"/>
    <n v="2826980.6912652538"/>
    <n v="3348834.3956635972"/>
    <n v="3066636.7142997021"/>
    <n v="781953.32722859888"/>
    <n v="16269000"/>
    <n v="0"/>
    <m/>
    <m/>
    <m/>
    <n v="724490.45025942265"/>
    <n v="3293205.56103103"/>
    <n v="3328886.1905246647"/>
    <n v="3325859.6367826518"/>
    <n v="3939805.1713689379"/>
    <n v="3607807.8991761203"/>
    <n v="919945.09085717518"/>
    <n v="19140000"/>
    <m/>
    <m/>
    <m/>
    <n v="94236.285262398786"/>
    <n v="1289965.4960652736"/>
    <n v="2358774.165023217"/>
    <n v="4788500.3327183854"/>
    <n v="7666747.9937520251"/>
    <n v="10302453.110016502"/>
    <n v="10974524.365032146"/>
    <m/>
    <m/>
    <m/>
    <n v="69607.735768564715"/>
    <n v="952834.43262491166"/>
    <n v="2195063.2597404583"/>
    <n v="4456154.0928618871"/>
    <n v="7368106.7428025911"/>
    <n v="9901143.7821071222"/>
    <n v="16269000"/>
  </r>
  <r>
    <n v="1"/>
    <s v="1.1."/>
    <s v="Pētniecība un prasmes"/>
    <s v="1.1.1."/>
    <s v=" “Pētniecības un inovāciju kapacitātes stiprināšana un progresīvu tehnoloģiju ieviešana  kopējā P&amp;A sistēmā”"/>
    <s v="1.1.1.9."/>
    <s v="Pēcdoktorantūras pētījumi"/>
    <s v="_"/>
    <s v="1.1.1.2"/>
    <s v="ir"/>
    <n v="1"/>
    <n v="1"/>
    <n v="0.77025739562976692"/>
    <n v="0.89582653463667283"/>
    <n v="0.95668123350613166"/>
    <n v="44800000"/>
    <n v="29580000"/>
    <n v="1.1764705882352942"/>
    <s v="1.1.1.9._"/>
    <n v="50890000"/>
    <n v="43256500"/>
    <n v="50890000"/>
    <n v="7633500"/>
    <x v="0"/>
    <s v="IPIA"/>
    <s v="ERAF"/>
    <m/>
    <n v="0"/>
    <n v="0"/>
    <n v="0"/>
    <n v="0"/>
    <n v="0"/>
    <n v="0"/>
    <n v="0"/>
    <n v="59865"/>
    <n v="0"/>
    <n v="0"/>
    <n v="0"/>
    <n v="0"/>
    <n v="0"/>
    <n v="59865"/>
    <n v="4273390"/>
    <n v="10507652"/>
    <n v="10658904"/>
    <n v="10658054"/>
    <n v="3913434"/>
    <n v="3185201"/>
    <n v="43256500"/>
    <n v="0"/>
    <m/>
    <m/>
    <m/>
    <n v="70429.411764705888"/>
    <n v="5027517.6470588241"/>
    <n v="12361943.529411765"/>
    <n v="12539887.05882353"/>
    <n v="12538887.05882353"/>
    <n v="4604040"/>
    <n v="3747295.2941176472"/>
    <n v="50890000"/>
    <m/>
    <m/>
    <m/>
    <n v="59865"/>
    <n v="4333255"/>
    <n v="14840907"/>
    <n v="25499811"/>
    <n v="36157865"/>
    <n v="40071299"/>
    <n v="43256500"/>
    <m/>
    <m/>
    <m/>
    <n v="46111.458989375998"/>
    <n v="3337721.7108996655"/>
    <n v="13294878.288675141"/>
    <n v="22843407.32202011"/>
    <n v="34591550.889148183"/>
    <n v="38335459.75551302"/>
    <n v="43256500"/>
  </r>
  <r>
    <n v="1"/>
    <s v="1.1."/>
    <s v="Pētniecība un prasmes"/>
    <s v="1.1.2."/>
    <s v=" “Prasmju attīstīšana viedās specializācijas,  industriālās pārejas un uzņēmējdarbības veicināšanai”"/>
    <s v="1.1.2.1."/>
    <s v="RIS3 industriālās prasmes"/>
    <s v="_"/>
    <s v="8.2.2"/>
    <s v="ir"/>
    <n v="0.37773053553439501"/>
    <n v="0.85947745423323396"/>
    <n v="0.73865109999554379"/>
    <n v="0.93059492184104575"/>
    <n v="0.96104720656100739"/>
    <n v="26100000"/>
    <n v="22185000"/>
    <n v="1.1764705882352942"/>
    <s v="1.1.2.1._"/>
    <n v="26100000"/>
    <n v="22185000"/>
    <n v="26100000"/>
    <n v="3915000"/>
    <x v="0"/>
    <s v="APIA"/>
    <s v="ERAF"/>
    <m/>
    <n v="0"/>
    <n v="0"/>
    <n v="0"/>
    <n v="0"/>
    <n v="0"/>
    <n v="0"/>
    <n v="0"/>
    <n v="0"/>
    <n v="0"/>
    <n v="0"/>
    <n v="0"/>
    <n v="0"/>
    <n v="0"/>
    <n v="0"/>
    <n v="0"/>
    <n v="5546250"/>
    <n v="5546250"/>
    <n v="5546250"/>
    <n v="3993300"/>
    <n v="1552950"/>
    <n v="22185000"/>
    <n v="0"/>
    <m/>
    <m/>
    <m/>
    <n v="0"/>
    <n v="0"/>
    <n v="6525000"/>
    <n v="6525000"/>
    <n v="6525000"/>
    <n v="4698000"/>
    <n v="1827000"/>
    <n v="26100000"/>
    <m/>
    <m/>
    <m/>
    <n v="0"/>
    <n v="0"/>
    <n v="2094987.9827076383"/>
    <n v="6861864.8132487126"/>
    <n v="11628741.643789787"/>
    <n v="15060892.96177936"/>
    <n v="16395618.474330861"/>
    <m/>
    <m/>
    <m/>
    <n v="0"/>
    <n v="0"/>
    <n v="1949585.1780257449"/>
    <n v="6385616.5495690079"/>
    <n v="11175769.672583831"/>
    <n v="14474229.10923239"/>
    <n v="22185000"/>
  </r>
  <r>
    <n v="1"/>
    <s v="1.1."/>
    <s v="Pētniecība un prasmes"/>
    <s v="1.1.2."/>
    <s v=" “Prasmju attīstīšana viedās specializācijas,  industriālās pārejas un uzņēmējdarbības veicināšanai”"/>
    <s v="1.1.2.2."/>
    <s v="Uzņēmumu digitālo prasmju attīstība"/>
    <s v="_"/>
    <s v="1.2.2.1"/>
    <s v="nav"/>
    <n v="1"/>
    <n v="1"/>
    <n v="0.85053679960733208"/>
    <n v="0.9683308591344808"/>
    <n v="0.98565934677226119"/>
    <n v="9750585.2283816747"/>
    <n v="8500000"/>
    <n v="1.1471276739272558"/>
    <s v="1.1.2.2._"/>
    <n v="0"/>
    <n v="0"/>
    <n v="0"/>
    <n v="0"/>
    <x v="1"/>
    <s v="APIA"/>
    <s v="ERAF"/>
    <m/>
    <n v="0"/>
    <n v="0"/>
    <n v="0"/>
    <n v="0"/>
    <n v="0"/>
    <n v="0"/>
    <n v="0"/>
    <n v="0"/>
    <n v="0"/>
    <n v="0"/>
    <n v="0"/>
    <n v="0"/>
    <n v="0"/>
    <n v="0"/>
    <n v="0"/>
    <n v="0"/>
    <n v="0"/>
    <n v="0"/>
    <n v="0"/>
    <n v="0"/>
    <n v="0"/>
    <n v="0"/>
    <m/>
    <m/>
    <m/>
    <n v="0"/>
    <n v="0"/>
    <n v="0"/>
    <n v="0"/>
    <n v="0"/>
    <n v="0"/>
    <n v="0"/>
    <n v="0"/>
    <m/>
    <m/>
    <m/>
    <n v="0"/>
    <n v="0"/>
    <n v="0"/>
    <n v="0"/>
    <n v="0"/>
    <n v="0"/>
    <n v="0"/>
    <m/>
    <m/>
    <m/>
    <n v="0"/>
    <n v="0"/>
    <n v="0"/>
    <n v="0"/>
    <n v="0"/>
    <n v="0"/>
    <n v="0"/>
  </r>
  <r>
    <n v="1"/>
    <s v="1.2."/>
    <s v="Atbalsts uzņēmējdarbībai"/>
    <s v="1.2.1."/>
    <s v="“Pētniecības un inovāciju kapacitātes stiprināšana un progresīvu tehnoloģiju ieviešana uzņēmumiem ”"/>
    <s v="1.2.1.1."/>
    <s v="Atbalsts jaunu produktu attīstībai un internacionalizācijai"/>
    <n v="1"/>
    <s v="3.2.1.1"/>
    <s v="nav"/>
    <n v="1"/>
    <n v="1"/>
    <n v="0.92488102179551857"/>
    <n v="0.97332203681206075"/>
    <n v="0.98818631331554929"/>
    <n v="8235295.0000000009"/>
    <n v="7000000"/>
    <n v="1.1764705882352942"/>
    <s v="1.2.1.1.1"/>
    <n v="8127803.5294117648"/>
    <n v="6908633"/>
    <n v="8127803.5294117648"/>
    <n v="1219170.5294117648"/>
    <x v="1"/>
    <s v="IPIA"/>
    <s v="ERAF"/>
    <m/>
    <n v="0"/>
    <n v="0"/>
    <n v="0"/>
    <n v="0"/>
    <n v="0"/>
    <n v="0"/>
    <n v="0"/>
    <n v="0"/>
    <n v="0"/>
    <n v="0"/>
    <n v="0"/>
    <n v="0"/>
    <n v="582542"/>
    <n v="582542"/>
    <n v="614274"/>
    <n v="1232009"/>
    <n v="1881937"/>
    <n v="1996492"/>
    <n v="601379"/>
    <n v="0"/>
    <n v="6908633"/>
    <n v="0"/>
    <m/>
    <m/>
    <m/>
    <n v="685343.5294117647"/>
    <n v="722675.29411764711"/>
    <n v="1449422.3529411766"/>
    <n v="2214043.5294117648"/>
    <n v="2348814.1176470588"/>
    <n v="707504.70588235185"/>
    <n v="0"/>
    <n v="8127803.5294117648"/>
    <m/>
    <m/>
    <m/>
    <n v="0"/>
    <n v="1196816"/>
    <n v="2428825"/>
    <n v="4310762"/>
    <n v="6307254"/>
    <n v="6908633"/>
    <n v="6908633"/>
    <m/>
    <m/>
    <m/>
    <n v="0"/>
    <n v="1106912.4049812253"/>
    <n v="2364028.8960600533"/>
    <n v="4195759.6500520324"/>
    <n v="6232742.0774047514"/>
    <n v="6827016.5743201431"/>
    <n v="6908633"/>
  </r>
  <r>
    <n v="1"/>
    <s v="1.2."/>
    <s v="Atbalsts uzņēmējdarbībai"/>
    <s v="1.2.1."/>
    <s v="“Pētniecības un inovāciju kapacitātes stiprināšana un progresīvu tehnoloģiju ieviešana uzņēmumiem ”"/>
    <s v="1.2.1.1."/>
    <s v="Atbalsts jaunu produktu attīstībai un internacionalizācijai"/>
    <n v="2"/>
    <s v="3.2.1.1"/>
    <s v="nav"/>
    <n v="1"/>
    <n v="1"/>
    <n v="0.92488102179551857"/>
    <n v="0.97332203681206075"/>
    <n v="0.98818631331554929"/>
    <n v="11468113.158475835"/>
    <n v="10000000"/>
    <n v="1.1468113158475834"/>
    <s v="1.2.1.1.2"/>
    <n v="11318426.758286145"/>
    <n v="9869476"/>
    <n v="11611148.235294119"/>
    <n v="1741672.2352941185"/>
    <x v="1"/>
    <s v="APIA"/>
    <s v="ERAF"/>
    <m/>
    <n v="0"/>
    <n v="0"/>
    <n v="0"/>
    <n v="0"/>
    <n v="0"/>
    <n v="0"/>
    <n v="0"/>
    <n v="0"/>
    <n v="0"/>
    <n v="0"/>
    <n v="0"/>
    <n v="0"/>
    <n v="0"/>
    <n v="0"/>
    <n v="1347881.6929465116"/>
    <n v="2114888.2650490063"/>
    <n v="2299505.2617367408"/>
    <n v="1608217.0713267224"/>
    <n v="1323884.6939526729"/>
    <n v="1175099.0149883467"/>
    <n v="9869476"/>
    <n v="0"/>
    <m/>
    <m/>
    <m/>
    <n v="0"/>
    <n v="1545765.9778948573"/>
    <n v="2425377.7941114637"/>
    <n v="2637098.6550107533"/>
    <n v="1844321.5357367455"/>
    <n v="1518245.94790234"/>
    <n v="1347616.8476299851"/>
    <n v="11318426.758286145"/>
    <m/>
    <m/>
    <m/>
    <n v="0"/>
    <n v="1347881.6929465116"/>
    <n v="3462769.9579955181"/>
    <n v="5762275.2197322585"/>
    <n v="7370492.2910589809"/>
    <n v="8694376.985011654"/>
    <n v="9869476"/>
    <m/>
    <m/>
    <m/>
    <n v="0"/>
    <n v="1246630.197431843"/>
    <n v="3370390.3085278119"/>
    <n v="5608549.453541467"/>
    <n v="7283419.6044222508"/>
    <n v="8591664.3393942267"/>
    <n v="9869476"/>
  </r>
  <r>
    <n v="1"/>
    <s v="1.2."/>
    <s v="Atbalsts uzņēmējdarbībai"/>
    <s v="1.2.1."/>
    <s v="“Pētniecības un inovāciju kapacitātes stiprināšana un progresīvu tehnoloģiju ieviešana uzņēmumiem ”"/>
    <s v="1.2.1.1."/>
    <s v="Atbalsts jaunu produktu attīstībai un internacionalizācijai"/>
    <n v="3"/>
    <s v="3.2.1.1"/>
    <s v="nav"/>
    <n v="1"/>
    <n v="1"/>
    <n v="0.92488102179551857"/>
    <n v="0.97332203681206075"/>
    <n v="0.98818631331554929"/>
    <n v="51760061.538667992"/>
    <n v="44973500"/>
    <n v="1.150901342761137"/>
    <s v="1.2.1.1.3"/>
    <n v="34688725.808873251"/>
    <n v="30140486"/>
    <n v="35459395.294117644"/>
    <n v="5318909.2941176444"/>
    <x v="1"/>
    <s v="APIA"/>
    <s v="ERAF"/>
    <m/>
    <n v="0"/>
    <n v="0"/>
    <n v="0"/>
    <n v="0"/>
    <n v="0"/>
    <n v="0"/>
    <n v="0"/>
    <n v="0"/>
    <n v="0"/>
    <n v="0"/>
    <n v="0"/>
    <n v="0"/>
    <n v="0"/>
    <n v="0"/>
    <n v="1506525"/>
    <n v="3013048"/>
    <n v="9049145"/>
    <n v="12052195"/>
    <n v="4519573"/>
    <n v="0"/>
    <n v="30140486"/>
    <n v="0"/>
    <m/>
    <m/>
    <m/>
    <n v="0"/>
    <n v="1733861.6454032219"/>
    <n v="3467720.9890037584"/>
    <n v="10414673.131340228"/>
    <n v="13870887.408719061"/>
    <n v="5201582.6344069801"/>
    <n v="0"/>
    <n v="34688725.808873251"/>
    <m/>
    <m/>
    <m/>
    <n v="0"/>
    <n v="1506525"/>
    <n v="4519573"/>
    <n v="13568718"/>
    <n v="25620913"/>
    <n v="30140486"/>
    <n v="30140486"/>
    <m/>
    <m/>
    <m/>
    <n v="0"/>
    <n v="1393356.3813604936"/>
    <n v="4398999.997880796"/>
    <n v="13206732.240688471"/>
    <n v="25318235.561248429"/>
    <n v="29784415.741878927"/>
    <n v="30140486"/>
  </r>
  <r>
    <n v="1"/>
    <s v="1.2."/>
    <s v="Atbalsts uzņēmējdarbībai"/>
    <s v="1.2.1.; 1.2.2., 1.2.3"/>
    <s v="Finanšu instrumenti"/>
    <s v="1.2.1.2.; 1.2.2.2.; 1.2.3.2.; 1.2.3.3.; 1.2.3.4.; 1.2.3.5."/>
    <s v="Finanšu instrumenti"/>
    <s v="_"/>
    <s v="FI / _x000a_3.1.1.1 / _x000a_3.1.1.2 / _x000a_3.1.1.4 / _x000a_3.1.1.7 / _x000a_3.1.2.1 / _x000a_3.1.2.2"/>
    <s v="nav"/>
    <n v="1"/>
    <n v="1"/>
    <n v="1"/>
    <n v="1"/>
    <n v="1"/>
    <n v="68639178.706023425"/>
    <n v="58769000"/>
    <n v="1.1679487264718376"/>
    <s v="1.2.1.2.; 1.2.2.2.; 1.2.3.2.; 1.2.3.3.; 1.2.3.4.; 1.2.3.5._"/>
    <n v="229155278.73764798"/>
    <n v="196203201"/>
    <n v="230827295.29411766"/>
    <n v="34624094.294117659"/>
    <x v="1"/>
    <s v="Altum finanšu instrumenti"/>
    <s v="ERAF"/>
    <m/>
    <n v="42994222.299999997"/>
    <n v="15866738.689999999"/>
    <n v="0"/>
    <n v="0"/>
    <n v="0"/>
    <n v="0"/>
    <n v="0"/>
    <n v="0"/>
    <n v="0"/>
    <n v="0"/>
    <n v="0"/>
    <n v="10200000.310000001"/>
    <n v="0"/>
    <n v="26066739"/>
    <n v="24650000"/>
    <n v="60150000"/>
    <n v="31450000"/>
    <n v="10892239.699999999"/>
    <n v="0"/>
    <n v="0"/>
    <n v="196203201"/>
    <n v="0"/>
    <m/>
    <m/>
    <n v="50581438"/>
    <n v="30444614.618323781"/>
    <n v="28789936.107530795"/>
    <n v="70252115.897281036"/>
    <n v="36731987.447539292"/>
    <n v="12355186.666973054"/>
    <n v="0"/>
    <n v="0"/>
    <n v="229155278.73764798"/>
    <m/>
    <m/>
    <n v="42994222.299999997"/>
    <n v="58860960.989999995"/>
    <n v="93710961.299999997"/>
    <n v="153860961.30000001"/>
    <n v="185310961.30000001"/>
    <n v="196203201"/>
    <n v="196203201"/>
    <n v="196203201"/>
    <m/>
    <m/>
    <m/>
    <n v="58860960.989999995"/>
    <n v="93710961.299999997"/>
    <n v="153860961.30000001"/>
    <n v="185310961.30000001"/>
    <n v="196203201"/>
    <n v="196203201"/>
    <n v="196203201"/>
  </r>
  <r>
    <n v="1"/>
    <s v="1.2."/>
    <s v="Atbalsts uzņēmējdarbībai"/>
    <s v="1.2.1."/>
    <s v="“Pētniecības un inovāciju kapacitātes stiprināšana un progresīvu tehnoloģiju ieviešana uzņēmumiem ”"/>
    <s v="1.2.1.3."/>
    <s v="Uzņēmuma atbalsts dalībai kapitāla tirgos"/>
    <s v="_"/>
    <s v="3.1.1.3"/>
    <s v="nav"/>
    <n v="1"/>
    <n v="1"/>
    <n v="0.94"/>
    <n v="0.85"/>
    <n v="1"/>
    <n v="2000000.0000000005"/>
    <n v="1700000"/>
    <n v="1.1764705882352944"/>
    <s v="1.2.1.3._"/>
    <n v="1973895.2941176475"/>
    <n v="1677811"/>
    <n v="1973895.2941176472"/>
    <n v="296084.29411764722"/>
    <x v="1"/>
    <s v="APIA"/>
    <s v="ERAF"/>
    <m/>
    <n v="0"/>
    <n v="0"/>
    <n v="0"/>
    <n v="0"/>
    <n v="0"/>
    <n v="0"/>
    <n v="0"/>
    <n v="0"/>
    <n v="0"/>
    <n v="0"/>
    <n v="0"/>
    <n v="0"/>
    <n v="255000"/>
    <n v="255000"/>
    <n v="255000"/>
    <n v="255000"/>
    <n v="255000"/>
    <n v="255000"/>
    <n v="402811"/>
    <n v="0"/>
    <n v="1677811"/>
    <n v="0"/>
    <m/>
    <m/>
    <m/>
    <n v="300000.00000000006"/>
    <n v="300000.00000000006"/>
    <n v="300000.00000000006"/>
    <n v="300000.00000000006"/>
    <n v="300000.00000000006"/>
    <n v="473895.29411764716"/>
    <n v="0"/>
    <n v="1973895.2941176475"/>
    <m/>
    <m/>
    <m/>
    <n v="0"/>
    <n v="510000"/>
    <n v="765000"/>
    <n v="1020000"/>
    <n v="1275000"/>
    <n v="1677811"/>
    <n v="1677811"/>
    <m/>
    <m/>
    <m/>
    <n v="0"/>
    <n v="479400"/>
    <n v="650250"/>
    <n v="867000"/>
    <n v="1275000"/>
    <n v="1677811"/>
    <n v="1677811"/>
  </r>
  <r>
    <n v="1"/>
    <s v="1.2."/>
    <s v="Atbalsts uzņēmējdarbībai"/>
    <s v="1.2.1."/>
    <s v="“Pētniecības un inovāciju kapacitātes stiprināšana un progresīvu tehnoloģiju ieviešana uzņēmumiem ”"/>
    <s v="1.2.1.4."/>
    <s v="Atbalsts tehnoloģiju pārneses sistēmas pilnveidošanai"/>
    <s v="_"/>
    <s v="1.2.1.2"/>
    <s v="nav"/>
    <n v="1"/>
    <n v="1"/>
    <n v="0.85948765001890415"/>
    <n v="0.89810589457452372"/>
    <n v="0.99210863337125388"/>
    <n v="26899999.999999996"/>
    <n v="22865000"/>
    <n v="1.1764705882352939"/>
    <s v="1.2.1.4._"/>
    <n v="26548889.4117647"/>
    <n v="22566556"/>
    <n v="26548889.411764707"/>
    <n v="3982333.4117647074"/>
    <x v="1"/>
    <s v="IPIA"/>
    <s v="ERAF"/>
    <m/>
    <n v="0"/>
    <n v="0"/>
    <n v="0"/>
    <n v="0"/>
    <n v="0"/>
    <n v="0"/>
    <n v="0"/>
    <n v="0"/>
    <n v="0"/>
    <n v="0"/>
    <n v="296277"/>
    <n v="0"/>
    <n v="0"/>
    <n v="296277"/>
    <n v="4535927.8600000003"/>
    <n v="8783430.9400000013"/>
    <n v="8950919.9600000009"/>
    <n v="0"/>
    <n v="0"/>
    <n v="0"/>
    <n v="22566555.760000002"/>
    <n v="-0.23999999836087227"/>
    <m/>
    <m/>
    <m/>
    <n v="348561.17647058819"/>
    <n v="5336385.717647058"/>
    <n v="10333448.164705882"/>
    <n v="10530494.070588235"/>
    <n v="0"/>
    <n v="0"/>
    <n v="0"/>
    <n v="26548889.129411764"/>
    <m/>
    <m/>
    <m/>
    <n v="296277"/>
    <n v="4832204.8600000003"/>
    <n v="13615635.800000001"/>
    <n v="22566555.760000002"/>
    <n v="22566555.760000002"/>
    <n v="22566555.760000002"/>
    <n v="22566555.760000002"/>
    <m/>
    <m/>
    <m/>
    <n v="254646.42248465086"/>
    <n v="4153220.3995313281"/>
    <n v="12228282.770359911"/>
    <n v="20267156.748300672"/>
    <n v="22388474.7949498"/>
    <n v="22388474.7949498"/>
    <n v="22566556"/>
  </r>
  <r>
    <n v="1"/>
    <s v="1.2."/>
    <s v="Atbalsts uzņēmējdarbībai"/>
    <s v="1.2.2."/>
    <s v=" “Izmantot digitalizācijas priekšrocības uzņēmējdarbības attīstībai ”"/>
    <s v="1.2.2.1."/>
    <s v="Atbalsts Eiropas Digitālo inovāciju centru un reģionālo kontaktpunktu izveidei "/>
    <s v="_"/>
    <s v="1.2.1.1"/>
    <s v="nav"/>
    <n v="1"/>
    <n v="1"/>
    <n v="0.62460527439637559"/>
    <n v="0.68090317459406002"/>
    <n v="0.62850379121293232"/>
    <n v="7999999.9999999991"/>
    <n v="6800000"/>
    <n v="1.1764705882352939"/>
    <s v="1.2.2.1._"/>
    <n v="24655579.999999996"/>
    <n v="20957243"/>
    <n v="24655580"/>
    <n v="3698337"/>
    <x v="1"/>
    <s v="IPIA"/>
    <s v="ERAF"/>
    <m/>
    <n v="0"/>
    <n v="0"/>
    <n v="0"/>
    <n v="0"/>
    <n v="0"/>
    <n v="0"/>
    <n v="0"/>
    <n v="0"/>
    <n v="0"/>
    <n v="0"/>
    <n v="0"/>
    <n v="0"/>
    <n v="0"/>
    <n v="0"/>
    <n v="5683"/>
    <n v="2900820"/>
    <n v="4707474"/>
    <n v="5511527.2000000002"/>
    <n v="5489450.4000000004"/>
    <n v="2342288.4"/>
    <n v="20957243"/>
    <n v="0"/>
    <m/>
    <m/>
    <m/>
    <n v="0"/>
    <n v="6685.8823529411757"/>
    <n v="3412729.4117647056"/>
    <n v="5538204.7058823518"/>
    <n v="6484149.6470588231"/>
    <n v="6458176.9411764704"/>
    <n v="2755633.4117647056"/>
    <n v="24655580"/>
    <m/>
    <m/>
    <m/>
    <n v="0"/>
    <n v="5683"/>
    <n v="2906503"/>
    <n v="7613977"/>
    <n v="13125504.199999999"/>
    <n v="18614954.600000001"/>
    <n v="20957243"/>
    <m/>
    <m/>
    <m/>
    <n v="0"/>
    <n v="3549.6317743946024"/>
    <n v="1979047.1196671592"/>
    <n v="5184381.1105861571"/>
    <n v="8249429.1512812655"/>
    <n v="11699569.539356615"/>
    <n v="20957243"/>
  </r>
  <r>
    <n v="1"/>
    <s v="1.2."/>
    <s v="Atbalsts uzņēmējdarbībai"/>
    <s v="1.2.3."/>
    <s v="&quot;Veicināt ilgtspējīgu izaugsmi, konkurētspēju un darba vietu radīšanu MVU, tostarp ar produktīvām  investīcijām”"/>
    <s v="1.2.3.1."/>
    <s v="Atbalsts MVU inovatīvas uzņēmējdarbības attīstībai"/>
    <s v="_"/>
    <s v="1.2.1.2"/>
    <s v="nav"/>
    <n v="1"/>
    <n v="1"/>
    <n v="0.85948765001890415"/>
    <n v="0.89810589457452372"/>
    <n v="0.99210863337125388"/>
    <n v="74350000.00000003"/>
    <n v="63197500"/>
    <n v="1.1764705882352946"/>
    <s v="1.2.3.1._"/>
    <n v="83249025.882352978"/>
    <n v="70761672"/>
    <n v="83249025.882352948"/>
    <n v="12487353.882352948"/>
    <x v="1"/>
    <s v="IPIA"/>
    <s v="ERAF"/>
    <m/>
    <n v="0"/>
    <n v="0"/>
    <n v="0"/>
    <n v="0"/>
    <n v="0"/>
    <n v="0"/>
    <n v="0"/>
    <n v="0"/>
    <n v="1550859.98"/>
    <n v="0"/>
    <n v="0"/>
    <n v="1504665.03"/>
    <n v="0"/>
    <n v="3055525.01"/>
    <n v="17570683"/>
    <n v="18782919"/>
    <n v="16658962"/>
    <n v="14693583"/>
    <n v="0"/>
    <n v="0"/>
    <n v="70761672.00999999"/>
    <n v="9.9999904632568359E-3"/>
    <m/>
    <m/>
    <n v="78064.179999999993"/>
    <n v="3594735.3058823543"/>
    <n v="20671391.764705893"/>
    <n v="22097551.764705893"/>
    <n v="19598778.823529419"/>
    <n v="17208504.043529421"/>
    <n v="0"/>
    <n v="0"/>
    <n v="83249025.882352978"/>
    <m/>
    <m/>
    <m/>
    <n v="1550859.98"/>
    <n v="20626208.010000002"/>
    <n v="39409127.010000005"/>
    <n v="56068089.010000005"/>
    <n v="70761672"/>
    <n v="70761672"/>
    <n v="70761672"/>
    <m/>
    <m/>
    <m/>
    <n v="1332944.9997185646"/>
    <n v="17727971.051316001"/>
    <n v="35393569.267717078"/>
    <n v="50355081.237410076"/>
    <n v="70203265.702984914"/>
    <n v="70203265.702984914"/>
    <n v="70761672"/>
  </r>
  <r>
    <n v="1"/>
    <s v="1.2."/>
    <s v="Atbalsts uzņēmējdarbībai"/>
    <s v="1.2.3."/>
    <s v="“Pētniecības un inovāciju kapacitātes stiprināšana un progresīvu tehnoloģiju ieviešana uzņēmumiem ”"/>
    <s v="1.2.3.6."/>
    <s v="Tūrisma produktu attīstības programma"/>
    <n v="1"/>
    <s v="3.2.1.2"/>
    <s v="nav"/>
    <n v="1"/>
    <n v="1"/>
    <n v="0.84016733507559482"/>
    <n v="0.96097207860265421"/>
    <n v="0.96690065180055262"/>
    <n v="600000"/>
    <n v="510000"/>
    <n v="1.1764705882352942"/>
    <s v="1.2.3.6.1"/>
    <n v="592168.23529411771"/>
    <n v="503343"/>
    <n v="592168.23529411771"/>
    <n v="88825.235294117709"/>
    <x v="1"/>
    <s v="IPIA"/>
    <s v="ERAF"/>
    <m/>
    <n v="0"/>
    <n v="0"/>
    <n v="0"/>
    <n v="0"/>
    <n v="0"/>
    <n v="0"/>
    <n v="0"/>
    <n v="6519.2900000000009"/>
    <n v="0"/>
    <n v="0"/>
    <n v="6213.71"/>
    <n v="0"/>
    <n v="0"/>
    <n v="12733"/>
    <n v="58170.66"/>
    <n v="72289"/>
    <n v="92182.86"/>
    <n v="88251.32"/>
    <n v="86695.86"/>
    <n v="93020.3"/>
    <n v="503343"/>
    <n v="0"/>
    <m/>
    <m/>
    <m/>
    <n v="14980"/>
    <n v="68436.070588235307"/>
    <n v="85045.882352941175"/>
    <n v="108450.42352941177"/>
    <n v="103825.08235294119"/>
    <n v="101995.1294117647"/>
    <n v="109435.64705882354"/>
    <n v="592168.23529411759"/>
    <m/>
    <m/>
    <m/>
    <n v="12733"/>
    <n v="70903.66"/>
    <n v="143192.66"/>
    <n v="235375.52000000002"/>
    <n v="323626.84000000003"/>
    <n v="410322.7"/>
    <n v="503343"/>
    <m/>
    <m/>
    <m/>
    <n v="10697.850677517548"/>
    <n v="59570.939069306056"/>
    <n v="137604.14812084314"/>
    <n v="226189.30270658064"/>
    <n v="312915.00253615319"/>
    <n v="396741.28607856261"/>
    <n v="503343"/>
  </r>
  <r>
    <n v="1"/>
    <s v="1.2."/>
    <s v="Atbalsts uzņēmējdarbībai"/>
    <s v="1.2.3."/>
    <s v="“Pētniecības un inovāciju kapacitātes stiprināšana un progresīvu tehnoloģiju ieviešana uzņēmumiem ”"/>
    <s v="1.2.3.6."/>
    <s v="Tūrisma produktu attīstības programma"/>
    <n v="2"/>
    <s v="3.2.1.2"/>
    <s v="ir"/>
    <n v="1"/>
    <n v="1"/>
    <n v="0.84016733507559482"/>
    <n v="0.96097207860265421"/>
    <n v="0.96690065180055262"/>
    <n v="5925000.0000000019"/>
    <n v="5036250"/>
    <n v="1.1764705882352944"/>
    <s v="1.2.3.6.2"/>
    <n v="5847664.7058823546"/>
    <n v="4970515"/>
    <n v="5847664.7058823528"/>
    <n v="877149.70588235278"/>
    <x v="1"/>
    <s v="APIA"/>
    <s v="ERAF"/>
    <m/>
    <n v="0"/>
    <n v="0"/>
    <n v="0"/>
    <n v="0"/>
    <n v="0"/>
    <n v="0"/>
    <n v="0"/>
    <n v="0"/>
    <n v="101522.67103868895"/>
    <n v="60836.644702750826"/>
    <n v="95624.106741466065"/>
    <n v="155718.02231793859"/>
    <n v="50213.382043897283"/>
    <n v="463914.82684474171"/>
    <n v="1079110.7319360899"/>
    <n v="1120565.5475513353"/>
    <n v="756940.29617576685"/>
    <n v="498213.67947036732"/>
    <n v="603978.86221485888"/>
    <n v="447791.05580684019"/>
    <n v="4970515"/>
    <n v="0"/>
    <m/>
    <m/>
    <m/>
    <n v="545782.14922910801"/>
    <n v="1269542.0375718707"/>
    <n v="1318312.4088839241"/>
    <n v="890517.99550090241"/>
    <n v="586133.74055337347"/>
    <n v="710563.36731159885"/>
    <n v="526813.00683157681"/>
    <n v="5847664.7058823546"/>
    <m/>
    <m/>
    <m/>
    <n v="257983.42248290582"/>
    <n v="1543025.5587808315"/>
    <n v="2663591.1063321671"/>
    <n v="3420531.4025079338"/>
    <n v="3918745.0819783011"/>
    <n v="4522723.9441931602"/>
    <n v="4970515"/>
    <m/>
    <m/>
    <m/>
    <n v="216749.24456114427"/>
    <n v="1296399.6716744218"/>
    <n v="2559636.681999566"/>
    <n v="3287035.1717937011"/>
    <n v="3789037.1740050293"/>
    <n v="4373024.7295543328"/>
    <n v="4970515"/>
  </r>
  <r>
    <n v="1"/>
    <s v="1.2."/>
    <s v="Atbalsts uzņēmējdarbībai"/>
    <s v="1.2.3."/>
    <s v="“Pētniecības un inovāciju kapacitātes stiprināšana un progresīvu tehnoloģiju ieviešana uzņēmumiem ”"/>
    <s v="1.2.3.7."/>
    <s v="Tūrisma produktu attīstības programma"/>
    <s v="_"/>
    <s v="FI / _x000a_3.1.1.1 / _x000a_3.1.1.2 / _x000a_3.1.1.4 / _x000a_3.1.1.7 / _x000a_3.1.2.1 / _x000a_3.1.2.2"/>
    <s v="nav"/>
    <n v="1"/>
    <n v="1"/>
    <n v="1"/>
    <n v="1"/>
    <n v="1"/>
    <m/>
    <m/>
    <n v="1.1764705882352944"/>
    <s v="1.2.3.7._"/>
    <n v="0"/>
    <n v="0"/>
    <n v="0"/>
    <n v="0"/>
    <x v="1"/>
    <s v="IPIA"/>
    <s v="ERAF"/>
    <m/>
    <n v="0"/>
    <n v="0"/>
    <n v="0"/>
    <n v="0"/>
    <n v="0"/>
    <n v="0"/>
    <n v="0"/>
    <n v="0"/>
    <n v="0"/>
    <n v="0"/>
    <n v="0"/>
    <n v="0"/>
    <n v="0"/>
    <n v="0"/>
    <n v="0"/>
    <n v="0"/>
    <n v="0"/>
    <n v="0"/>
    <n v="0"/>
    <n v="0"/>
    <n v="0"/>
    <n v="0"/>
    <m/>
    <m/>
    <m/>
    <n v="0"/>
    <n v="0"/>
    <n v="0"/>
    <n v="0"/>
    <n v="0"/>
    <n v="0"/>
    <n v="0"/>
    <n v="0"/>
    <m/>
    <m/>
    <m/>
    <n v="0"/>
    <n v="0"/>
    <n v="0"/>
    <n v="0"/>
    <n v="0"/>
    <n v="0"/>
    <n v="0"/>
    <m/>
    <m/>
    <m/>
    <n v="0"/>
    <n v="0"/>
    <n v="0"/>
    <n v="0"/>
    <n v="0"/>
    <n v="0"/>
    <n v="0"/>
  </r>
  <r>
    <n v="1"/>
    <s v="1.3."/>
    <s v="Digitalizācija"/>
    <s v="1.3.1."/>
    <s v="“Izmantot digitalizācijas priekšrocības  iedzīvotājiem, uzņēmumiem, pētniecības organizācijām un publiskajām iestādēm”"/>
    <s v="1.3.1.1."/>
    <s v="IKT risinājumu un pakalpojumu attīstība un iespēju radīšana privātajam sektoram"/>
    <n v="1"/>
    <s v="2.2.1.1"/>
    <s v="nav"/>
    <n v="1"/>
    <n v="1"/>
    <n v="0.8390995745067823"/>
    <n v="0.95091527176390911"/>
    <n v="0.9721256931063007"/>
    <n v="146845308.40175709"/>
    <n v="125207364"/>
    <n v="1.1728168672391912"/>
    <s v="1.3.1.1.1"/>
    <n v="147227732.56945148"/>
    <n v="125533437.21601249"/>
    <n v="147686396.7247206"/>
    <n v="22152959.508708104"/>
    <x v="2"/>
    <s v="IPIA"/>
    <s v="ERAF"/>
    <m/>
    <n v="0"/>
    <n v="0"/>
    <n v="0"/>
    <n v="0"/>
    <n v="0"/>
    <n v="0"/>
    <n v="0"/>
    <n v="0"/>
    <n v="0"/>
    <n v="0"/>
    <n v="0"/>
    <n v="0"/>
    <n v="0"/>
    <n v="0"/>
    <n v="1000000"/>
    <n v="14830035.1635106"/>
    <n v="17009621"/>
    <n v="33249772"/>
    <n v="34270321"/>
    <n v="24109413.052501898"/>
    <n v="124469162.21601249"/>
    <n v="-1064275"/>
    <m/>
    <m/>
    <m/>
    <n v="0"/>
    <n v="1172816.8672391912"/>
    <n v="17392915.381515548"/>
    <n v="19949170.414145958"/>
    <n v="38995893.433457375"/>
    <n v="40192810.514501467"/>
    <n v="28275926.287210941"/>
    <n v="145979532.89807048"/>
    <m/>
    <m/>
    <m/>
    <n v="0"/>
    <n v="1000000"/>
    <n v="15830035.1635106"/>
    <n v="32839656.163510598"/>
    <n v="66089428.163510598"/>
    <n v="100359749.16351059"/>
    <n v="124469162.21601249"/>
    <m/>
    <m/>
    <m/>
    <n v="0"/>
    <n v="839099.57450678234"/>
    <n v="15053022.189541919"/>
    <n v="31227730.565358013"/>
    <n v="64247231.160451807"/>
    <n v="97562290.715552211"/>
    <n v="125533437.21601249"/>
  </r>
  <r>
    <n v="1"/>
    <s v="1.3."/>
    <s v="Digitalizācija"/>
    <s v="1.3.1."/>
    <s v="“Izmantot digitalizācijas priekšrocības  iedzīvotājiem, uzņēmumiem, pētniecības organizācijām un publiskajām iestādēm”"/>
    <s v="1.3.1.1."/>
    <s v="IKT risinājumu un pakalpojumu attīstība un iespēju radīšana privātajam sektoram"/>
    <n v="2"/>
    <s v="2.2.1.1"/>
    <s v="nav"/>
    <n v="1"/>
    <n v="1"/>
    <n v="0.8390995745067823"/>
    <n v="0.95091527176390911"/>
    <n v="0.9721256931063007"/>
    <n v="27584088"/>
    <n v="23446474"/>
    <n v="1.1764705882352942"/>
    <s v="1.3.1.1.2"/>
    <n v="26087659.745867662"/>
    <n v="22174510.783987511"/>
    <n v="26087659.745867662"/>
    <n v="3913148.9618801512"/>
    <x v="2"/>
    <s v="IPIA"/>
    <s v="ERAF"/>
    <m/>
    <n v="0"/>
    <n v="0"/>
    <n v="0"/>
    <n v="0"/>
    <n v="0"/>
    <n v="0"/>
    <n v="0"/>
    <n v="0"/>
    <n v="0"/>
    <n v="0"/>
    <n v="0"/>
    <n v="0"/>
    <n v="0"/>
    <n v="0"/>
    <n v="0"/>
    <n v="0"/>
    <n v="131315.50646734901"/>
    <n v="6507950.5777047742"/>
    <n v="8223716.5590191651"/>
    <n v="8445256.1407962199"/>
    <n v="23308238.783987507"/>
    <n v="1133727.9999999963"/>
    <m/>
    <m/>
    <m/>
    <n v="0"/>
    <n v="0"/>
    <n v="0"/>
    <n v="154488.83113805766"/>
    <n v="7656412.4443585584"/>
    <n v="9674960.6576696057"/>
    <n v="8601797.8127014413"/>
    <n v="26087659.745867662"/>
    <m/>
    <m/>
    <m/>
    <n v="0"/>
    <n v="0"/>
    <n v="0"/>
    <n v="131315.50646734901"/>
    <n v="6639266.0841721231"/>
    <n v="14862982.643191289"/>
    <n v="22174510.783987511"/>
    <m/>
    <m/>
    <m/>
    <n v="0"/>
    <n v="0"/>
    <n v="0"/>
    <n v="124869.92051921455"/>
    <n v="6454201.1437929804"/>
    <n v="14448687.30363925"/>
    <n v="22174510.783987511"/>
  </r>
  <r>
    <n v="1"/>
    <s v="1.3."/>
    <s v="Digitalizācija"/>
    <s v="1.3.1."/>
    <s v="“Izmantot digitalizācijas priekšrocības  iedzīvotājiem, uzņēmumiem, pētniecības organizācijām un publiskajām iestādēm”"/>
    <s v="1.3.1.2."/>
    <s v="Inovācijas laboratorija digitalizācijas priekšrocību izmantošanai "/>
    <s v="_"/>
    <s v="2.2.1.1"/>
    <s v="nav"/>
    <n v="1"/>
    <n v="1"/>
    <n v="0.8390995745067823"/>
    <n v="0.95091527176390911"/>
    <n v="0.9721256931063007"/>
    <n v="1305000"/>
    <n v="1109250"/>
    <n v="1.1764705882352942"/>
    <s v="1.3.1.2._"/>
    <n v="1287967.0588235294"/>
    <n v="1094772"/>
    <n v="1287967.0588235294"/>
    <n v="193195.0588235294"/>
    <x v="3"/>
    <s v="IPIA"/>
    <s v="ERAF"/>
    <m/>
    <n v="0"/>
    <n v="0"/>
    <n v="0"/>
    <n v="0"/>
    <n v="0"/>
    <n v="0"/>
    <n v="0"/>
    <n v="0"/>
    <n v="0"/>
    <n v="80000"/>
    <n v="0"/>
    <n v="40000"/>
    <n v="0"/>
    <n v="120000"/>
    <n v="150000"/>
    <n v="300000"/>
    <n v="280000"/>
    <n v="244772"/>
    <m/>
    <m/>
    <n v="1094772"/>
    <n v="0"/>
    <m/>
    <m/>
    <m/>
    <n v="141176.4705882353"/>
    <n v="176470.58823529413"/>
    <n v="352941.17647058825"/>
    <n v="329411.76470588235"/>
    <n v="287967.0588235294"/>
    <n v="0"/>
    <n v="0"/>
    <n v="1287967.0588235294"/>
    <m/>
    <m/>
    <m/>
    <n v="80000"/>
    <n v="270000"/>
    <n v="570000"/>
    <n v="850000"/>
    <n v="1094772"/>
    <n v="1094772"/>
    <n v="1094772"/>
    <m/>
    <m/>
    <m/>
    <n v="67127.965960542584"/>
    <n v="226556.88511683122"/>
    <n v="542021.70490542823"/>
    <n v="808277.98099932272"/>
    <n v="1064255.9892933711"/>
    <n v="1064255.9892933711"/>
    <n v="1094772"/>
  </r>
  <r>
    <n v="1"/>
    <s v="1.4."/>
    <s v="Digitālā savienojamība"/>
    <s v="1.4.1."/>
    <s v=" “Uzlabot digitālo savienojamību”"/>
    <s v="1.4.1.1."/>
    <s v="Platjoslas infrastruktūras attīstība_x000a_(pēdējā jūdze)"/>
    <s v="_"/>
    <s v="2.1.1"/>
    <s v="nav"/>
    <n v="1"/>
    <n v="1"/>
    <n v="0.61347558271486058"/>
    <n v="0.72517126088904593"/>
    <n v="1.2871105708801875"/>
    <n v="7395000"/>
    <n v="7395000"/>
    <n v="1"/>
    <s v="1.4.1.1._"/>
    <n v="7395000"/>
    <n v="7395000"/>
    <n v="8700000"/>
    <n v="1305000"/>
    <x v="4"/>
    <s v="IPIA"/>
    <s v="ERAF"/>
    <m/>
    <n v="0"/>
    <n v="0"/>
    <n v="0"/>
    <n v="0"/>
    <n v="0"/>
    <n v="0"/>
    <n v="0"/>
    <n v="0"/>
    <n v="0"/>
    <n v="0"/>
    <n v="0"/>
    <n v="0"/>
    <n v="0"/>
    <n v="0"/>
    <n v="8400.1909005073194"/>
    <n v="70372.602824447065"/>
    <n v="263159.31379284937"/>
    <n v="2710730.3330454109"/>
    <n v="2158131.4279104364"/>
    <n v="2184206.1315263486"/>
    <n v="7395000"/>
    <n v="0"/>
    <m/>
    <m/>
    <m/>
    <n v="0"/>
    <n v="8400.1909005073194"/>
    <n v="70372.602824447065"/>
    <n v="263159.31379284937"/>
    <n v="2710730.3330454109"/>
    <n v="2158131.4279104364"/>
    <n v="2184206.1315263486"/>
    <n v="7395000"/>
    <m/>
    <m/>
    <m/>
    <n v="0"/>
    <n v="8400.1909005073194"/>
    <n v="78772.79372495439"/>
    <n v="341932.10751780379"/>
    <n v="3052662.4405632149"/>
    <n v="5210793.8684736509"/>
    <n v="7395000"/>
    <m/>
    <m/>
    <m/>
    <n v="0"/>
    <n v="5153.3120076047971"/>
    <n v="57123.766149277901"/>
    <n v="247959.33754713458"/>
    <n v="3929114.096577826"/>
    <n v="6706867.8707901016"/>
    <n v="7395000"/>
  </r>
  <r>
    <n v="1"/>
    <s v="1.4."/>
    <s v="Digitālā savienojamība"/>
    <s v="1.4.1."/>
    <s v=" “Uzlabot digitālo savienojamību”"/>
    <s v="1.4.1.2."/>
    <s v="5G  infrastruktūras izbūve, VIA Baltica un Rail Baltica"/>
    <s v="_"/>
    <s v="2.1.1"/>
    <s v="nav"/>
    <n v="1"/>
    <n v="1"/>
    <n v="0.61347558271486058"/>
    <n v="0.72517126088904593"/>
    <n v="1.2871105708801875"/>
    <n v="10722750"/>
    <n v="10722750"/>
    <n v="1"/>
    <s v="1.4.1.2._"/>
    <n v="10722750"/>
    <n v="10722750"/>
    <n v="12615000"/>
    <n v="1892250"/>
    <x v="4"/>
    <s v="IPIA"/>
    <s v="ERAF"/>
    <m/>
    <n v="0"/>
    <n v="0"/>
    <n v="0"/>
    <n v="0"/>
    <n v="0"/>
    <n v="0"/>
    <n v="0"/>
    <n v="0"/>
    <n v="0"/>
    <n v="0"/>
    <n v="0"/>
    <n v="0"/>
    <n v="0"/>
    <n v="0"/>
    <n v="12180.276805735615"/>
    <n v="102040.27409544826"/>
    <n v="381581.00499963155"/>
    <n v="3930558.9829158462"/>
    <n v="3129290.5704701333"/>
    <n v="3167098.8907132065"/>
    <n v="10722750"/>
    <n v="0"/>
    <m/>
    <m/>
    <m/>
    <n v="0"/>
    <n v="12180.276805735615"/>
    <n v="102040.27409544826"/>
    <n v="381581.00499963155"/>
    <n v="3930558.9829158462"/>
    <n v="3129290.5704701333"/>
    <n v="3167098.8907132065"/>
    <n v="10722750"/>
    <m/>
    <m/>
    <m/>
    <n v="0"/>
    <n v="12180.276805735615"/>
    <n v="114220.55090118387"/>
    <n v="495801.55590081541"/>
    <n v="4426360.5388166616"/>
    <n v="7555651.1092867944"/>
    <n v="10722750"/>
    <m/>
    <m/>
    <m/>
    <n v="0"/>
    <n v="7472.3024110269571"/>
    <n v="82829.460916452954"/>
    <n v="359541.0394433451"/>
    <n v="5697215.4400378475"/>
    <n v="9724958.4126456492"/>
    <n v="10722750"/>
  </r>
  <r>
    <n v="1"/>
    <s v="1.4."/>
    <s v="Digitālā savienojamība"/>
    <s v="1.4.1."/>
    <s v=" “Uzlabot digitālo savienojamību”"/>
    <s v="1.4.1.3."/>
    <s v="Nākāmās paaudzes tīkla izveide lauku teritorijās"/>
    <s v="_"/>
    <s v="2.1.1"/>
    <s v="nav"/>
    <n v="1"/>
    <n v="1"/>
    <n v="0.61347558271486058"/>
    <n v="0.72517126088904593"/>
    <n v="1.2871105708801875"/>
    <n v="11092500"/>
    <n v="11092500"/>
    <n v="1"/>
    <s v="1.4.1.3._"/>
    <n v="11092500"/>
    <n v="11092500"/>
    <n v="13050000"/>
    <n v="1957500"/>
    <x v="4"/>
    <s v="IPIA"/>
    <s v="ERAF"/>
    <m/>
    <n v="0"/>
    <n v="0"/>
    <n v="0"/>
    <n v="0"/>
    <n v="0"/>
    <n v="0"/>
    <n v="0"/>
    <n v="0"/>
    <n v="0"/>
    <n v="0"/>
    <n v="0"/>
    <n v="0"/>
    <n v="0"/>
    <n v="0"/>
    <n v="12600.28635076098"/>
    <n v="105558.90423667061"/>
    <n v="394738.97068927402"/>
    <n v="4066095.4995681159"/>
    <n v="3237197.1418656548"/>
    <n v="3276309.1972895237"/>
    <n v="11092500"/>
    <n v="0"/>
    <m/>
    <m/>
    <m/>
    <n v="0"/>
    <n v="12600.28635076098"/>
    <n v="105558.90423667061"/>
    <n v="394738.97068927402"/>
    <n v="4066095.4995681159"/>
    <n v="3237197.1418656548"/>
    <n v="3276309.1972895237"/>
    <n v="11092500"/>
    <m/>
    <m/>
    <m/>
    <n v="0"/>
    <n v="12600.28635076098"/>
    <n v="118159.1905874316"/>
    <n v="512898.16127670562"/>
    <n v="4578993.6608448215"/>
    <n v="7816190.8027104763"/>
    <n v="11092500"/>
    <m/>
    <m/>
    <m/>
    <n v="0"/>
    <n v="7729.9680114071962"/>
    <n v="85685.649223916858"/>
    <n v="371939.00632070185"/>
    <n v="5893671.1448667385"/>
    <n v="10060301.806185152"/>
    <n v="11092500"/>
  </r>
  <r>
    <n v="1"/>
    <s v="1.4."/>
    <s v="Digitālā savienojamība"/>
    <s v="1.4.1."/>
    <s v=" “Uzlabot digitālo savienojamību”"/>
    <s v="1.4.1.4."/>
    <s v="Vienotā kiberdrošības infrastruktūra"/>
    <s v="_"/>
    <s v="2.1.1"/>
    <s v="nav"/>
    <n v="1"/>
    <n v="1"/>
    <n v="0.61347558271486058"/>
    <n v="0.72517126088904593"/>
    <n v="1.2871105708801875"/>
    <n v="3697500"/>
    <n v="3697500"/>
    <n v="1"/>
    <s v="1.4.1.4._"/>
    <n v="3697500"/>
    <n v="3697500"/>
    <n v="4350000"/>
    <n v="652500"/>
    <x v="4"/>
    <s v="IPIA"/>
    <s v="ERAF"/>
    <m/>
    <n v="0"/>
    <n v="0"/>
    <n v="0"/>
    <n v="0"/>
    <n v="0"/>
    <n v="0"/>
    <n v="0"/>
    <n v="0"/>
    <n v="0"/>
    <n v="0"/>
    <n v="0"/>
    <n v="0"/>
    <n v="0"/>
    <n v="0"/>
    <n v="6402.4670155720578"/>
    <n v="37647.47803117818"/>
    <n v="126916.10871215163"/>
    <n v="1445053.795349116"/>
    <n v="1231415.8440649793"/>
    <n v="850064.30682700314"/>
    <n v="3697500"/>
    <n v="0"/>
    <m/>
    <m/>
    <m/>
    <n v="0"/>
    <n v="6402.4670155720578"/>
    <n v="37647.47803117818"/>
    <n v="126916.10871215163"/>
    <n v="1445053.795349116"/>
    <n v="1231415.8440649793"/>
    <n v="850064.30682700314"/>
    <n v="3697500"/>
    <m/>
    <m/>
    <m/>
    <n v="0"/>
    <n v="6402.4670155720578"/>
    <n v="44049.945046750239"/>
    <n v="170966.05375890186"/>
    <n v="1616019.8491080177"/>
    <n v="2847435.6931729969"/>
    <n v="3697500"/>
    <m/>
    <m/>
    <m/>
    <n v="0"/>
    <n v="3927.7571831907426"/>
    <n v="31943.754191645054"/>
    <n v="123979.66877356727"/>
    <n v="2079996.2305391352"/>
    <n v="3664964.5805845186"/>
    <n v="3697500"/>
  </r>
  <r>
    <n v="2"/>
    <s v="2.1."/>
    <s v="Klimata pārmaiņu mazināšana un pielāgošanās klimata pārmaiņām"/>
    <s v="2.1.1."/>
    <s v="“Energoefektivitātes veicināšana un siltumnīcefekta gāzu emisiju samazināšana”"/>
    <s v="2.1.1.1."/>
    <s v="Energoefektivitātes paaugstināšana dzīvojamās ēkās, t.sk. attīstot ESKO tirgu (daudzīvokļu, privātās un neliela dzīvokļu skaita ēku kompleksos)"/>
    <s v="_"/>
    <s v="4.2.1.1"/>
    <s v="nav"/>
    <n v="1"/>
    <n v="1"/>
    <n v="0.97676984228360364"/>
    <n v="1.0230300616189729"/>
    <n v="1.1571538932973569"/>
    <n v="173218155"/>
    <n v="147235431"/>
    <n v="1.1764705882352942"/>
    <s v="2.1.1.1._"/>
    <n v="173218154.11764705"/>
    <n v="147235431"/>
    <n v="173218154.11764705"/>
    <n v="25982723.117647052"/>
    <x v="1"/>
    <s v="APIA"/>
    <s v="ERAF"/>
    <m/>
    <n v="0"/>
    <n v="0"/>
    <n v="0"/>
    <n v="324028.61"/>
    <n v="0"/>
    <n v="0"/>
    <n v="275424.32"/>
    <n v="0"/>
    <n v="0"/>
    <n v="0"/>
    <n v="275424.32"/>
    <n v="0"/>
    <n v="205218.12"/>
    <n v="1080095.3700000001"/>
    <n v="0"/>
    <n v="17148010"/>
    <n v="21242862"/>
    <n v="28966609"/>
    <n v="40993788.630000003"/>
    <n v="37804066"/>
    <n v="147235431"/>
    <n v="0"/>
    <m/>
    <m/>
    <m/>
    <n v="1270700.4352941178"/>
    <n v="0"/>
    <n v="20174129.411764707"/>
    <n v="24991602.352941178"/>
    <n v="34078363.529411763"/>
    <n v="48227986.623529419"/>
    <n v="44475371.764705881"/>
    <n v="173218154.11764705"/>
    <m/>
    <m/>
    <m/>
    <n v="874877.25"/>
    <n v="1080095.3700000001"/>
    <n v="18228105.370000001"/>
    <n v="39470967.370000005"/>
    <n v="68437576.370000005"/>
    <n v="109431365"/>
    <n v="147235431"/>
    <m/>
    <m/>
    <m/>
    <n v="854553.71350001288"/>
    <n v="1055004.5842061506"/>
    <n v="18647899.759868231"/>
    <n v="40379986.180691577"/>
    <n v="79192807.944380701"/>
    <n v="126628930.05859411"/>
    <n v="147235431"/>
  </r>
  <r>
    <n v="2"/>
    <s v="2.1."/>
    <s v="Klimata pārmaiņu mazināšana un pielāgošanās klimata pārmaiņām"/>
    <s v="2.1.1."/>
    <s v="“Energoefektivitātes veicināšana un siltumnīcefekta gāzu emisiju samazināšana”"/>
    <s v="2.1.1.2."/>
    <s v="AER izmantošana un energoefektivitātes paaugstināšana rūpniecībā un komersantos"/>
    <s v="_"/>
    <s v="4.1.1"/>
    <s v="nav"/>
    <n v="1"/>
    <n v="1"/>
    <n v="1"/>
    <n v="1.0757735145306766"/>
    <n v="1.1623885354122865"/>
    <n v="43500000"/>
    <n v="36975000"/>
    <n v="1.1764705882352942"/>
    <s v="2.1.1.2._"/>
    <n v="43500000"/>
    <n v="36975000"/>
    <n v="43500000"/>
    <n v="6525000"/>
    <x v="1"/>
    <s v="APIA"/>
    <s v="ERAF"/>
    <m/>
    <n v="0"/>
    <n v="0"/>
    <n v="0"/>
    <n v="0"/>
    <n v="0"/>
    <n v="0"/>
    <n v="0"/>
    <n v="0"/>
    <n v="0"/>
    <n v="0"/>
    <n v="0"/>
    <n v="0"/>
    <n v="0"/>
    <n v="0"/>
    <n v="0"/>
    <n v="6770494"/>
    <n v="6739267"/>
    <n v="6315785"/>
    <n v="6694412"/>
    <n v="10455042"/>
    <n v="36975000"/>
    <n v="0"/>
    <m/>
    <m/>
    <m/>
    <n v="0"/>
    <n v="0"/>
    <n v="7965287.0588235296"/>
    <n v="7928549.4117647065"/>
    <n v="7430335.2941176472"/>
    <n v="7875778.823529412"/>
    <n v="12300049.411764706"/>
    <n v="43500000"/>
    <m/>
    <m/>
    <m/>
    <n v="0"/>
    <n v="0"/>
    <n v="6770494"/>
    <n v="13509761"/>
    <n v="19825546"/>
    <n v="26519958"/>
    <n v="36975000"/>
    <m/>
    <m/>
    <m/>
    <n v="0"/>
    <n v="0"/>
    <n v="7283518.1254888587"/>
    <n v="14533443.071439467"/>
    <n v="23044987.378688913"/>
    <n v="30826495.138815351"/>
    <n v="36975000"/>
  </r>
  <r>
    <n v="2"/>
    <s v="2.1."/>
    <s v="Klimata pārmaiņu mazināšana un pielāgošanās klimata pārmaiņām"/>
    <s v="2.1.1."/>
    <s v="“Energoefektivitātes veicināšana un siltumnīcefekta gāzu emisiju samazināšana”"/>
    <s v="2.1.1.3."/>
    <s v="AER izmantošana un energoefektivitātes paaugstināšana lokālajā un individuālajā siltumapgādē un aukstumapgādē"/>
    <s v="_"/>
    <s v="4.3.1"/>
    <s v="nav"/>
    <n v="1"/>
    <n v="1"/>
    <n v="0.85061251821630124"/>
    <n v="0.98072735000640709"/>
    <n v="0.99489237731440416"/>
    <n v="56550000"/>
    <n v="48067500"/>
    <n v="1.1764705882352942"/>
    <s v="2.1.1.3._"/>
    <n v="55811884.705882356"/>
    <n v="47440102"/>
    <n v="55811884.705882356"/>
    <n v="8371782.7058823556"/>
    <x v="5"/>
    <s v="APIA"/>
    <s v="ERAF"/>
    <m/>
    <n v="0"/>
    <n v="0"/>
    <n v="0"/>
    <n v="0"/>
    <n v="0"/>
    <n v="0"/>
    <n v="0"/>
    <n v="0"/>
    <n v="0"/>
    <n v="0"/>
    <n v="0"/>
    <n v="0"/>
    <n v="0"/>
    <n v="0"/>
    <n v="10465284.375"/>
    <n v="0"/>
    <n v="0"/>
    <n v="10021047.7115125"/>
    <n v="12244601.338693753"/>
    <n v="15336566.574793752"/>
    <n v="48067500"/>
    <n v="627398"/>
    <m/>
    <m/>
    <m/>
    <n v="0"/>
    <n v="12312099.264705883"/>
    <n v="0"/>
    <n v="0"/>
    <n v="11789467.895897061"/>
    <n v="14405413.33963971"/>
    <n v="17304904.205639705"/>
    <n v="55811884.705882356"/>
    <m/>
    <m/>
    <m/>
    <n v="0"/>
    <n v="10465284.375"/>
    <n v="10465284.375"/>
    <n v="10465284.375"/>
    <n v="20486332.086512499"/>
    <n v="32730933.425206251"/>
    <n v="47440102"/>
    <m/>
    <m/>
    <m/>
    <n v="0"/>
    <n v="8901901.8960684594"/>
    <n v="10263590.612157209"/>
    <n v="10263590.612157209"/>
    <n v="20381695.632002778"/>
    <n v="32563756.167122941"/>
    <n v="47440102"/>
  </r>
  <r>
    <n v="2"/>
    <s v="2.1."/>
    <s v="Klimata pārmaiņu mazināšana un pielāgošanās klimata pārmaiņām"/>
    <s v="2.1.1."/>
    <s v="“Energoefektivitātes veicināšana un siltumnīcefekta gāzu emisiju samazināšana”"/>
    <s v="2.1.1.4."/>
    <s v="Energoefektivitātes paaugstināšana valsts ēkās"/>
    <s v="_"/>
    <s v="4.2.1.2"/>
    <s v="nav"/>
    <n v="1"/>
    <n v="1"/>
    <n v="0.85953982812087426"/>
    <n v="0.94155526769837317"/>
    <n v="0.98606659569205446"/>
    <n v="101696160"/>
    <n v="86441736"/>
    <n v="1.1764705882352942"/>
    <s v="2.1.1.4._"/>
    <n v="101696160"/>
    <n v="86441736"/>
    <n v="101696160"/>
    <n v="15254424"/>
    <x v="1"/>
    <s v="IPIA"/>
    <s v="ERAF"/>
    <m/>
    <n v="0"/>
    <n v="0"/>
    <n v="0"/>
    <n v="0"/>
    <n v="0"/>
    <n v="0"/>
    <n v="0"/>
    <n v="0"/>
    <n v="0"/>
    <n v="0"/>
    <n v="0"/>
    <n v="0"/>
    <n v="0"/>
    <n v="0"/>
    <n v="0"/>
    <n v="1636503"/>
    <n v="5734226"/>
    <n v="27480166"/>
    <n v="28834429"/>
    <n v="22756412"/>
    <n v="86441736"/>
    <n v="0"/>
    <m/>
    <m/>
    <m/>
    <n v="0"/>
    <n v="0"/>
    <n v="1925297.6470588236"/>
    <n v="6746148.2352941176"/>
    <n v="32329607.05882353"/>
    <n v="33922857.647058822"/>
    <n v="26772249.411764707"/>
    <n v="101696160"/>
    <m/>
    <m/>
    <m/>
    <n v="0"/>
    <n v="0"/>
    <n v="1636503"/>
    <n v="7370729"/>
    <n v="34850895"/>
    <n v="63685324"/>
    <n v="86441736"/>
    <m/>
    <m/>
    <m/>
    <n v="0"/>
    <n v="0"/>
    <n v="1540858.0202541908"/>
    <n v="6939948.7167271627"/>
    <n v="34365303.38947124"/>
    <n v="62797970.632225491"/>
    <n v="86441736"/>
  </r>
  <r>
    <n v="2"/>
    <s v="2.1."/>
    <s v="Klimata pārmaiņu mazināšana un pielāgošanās klimata pārmaiņām"/>
    <s v="2.1.1."/>
    <s v="“Energoefektivitātes veicināšana un siltumnīcefekta gāzu emisiju samazināšana”"/>
    <s v="2.1.1.5."/>
    <s v="Klimata neitrāli risinājumi profesionālās izglītības iestāžu un koledžu izglītības programmās, vidē un infrastruktūrā"/>
    <s v="_"/>
    <s v="8.1.3"/>
    <s v="nav"/>
    <n v="1"/>
    <n v="1"/>
    <n v="0.91448487267405043"/>
    <n v="0.94853217400439327"/>
    <n v="1.0120891342563625"/>
    <n v="19140000"/>
    <n v="16269000"/>
    <n v="1.1764705882352942"/>
    <s v="2.1.1.5._"/>
    <n v="19140000"/>
    <n v="16269000"/>
    <n v="19140000"/>
    <n v="2871000"/>
    <x v="0"/>
    <s v="IPIA"/>
    <s v="ERAF"/>
    <m/>
    <n v="0"/>
    <n v="0"/>
    <n v="0"/>
    <n v="0"/>
    <n v="0"/>
    <n v="0"/>
    <n v="0"/>
    <n v="0"/>
    <n v="0"/>
    <n v="0"/>
    <n v="0"/>
    <n v="0"/>
    <n v="0"/>
    <n v="0"/>
    <n v="478998.86566206772"/>
    <n v="1247322.3824751927"/>
    <n v="3966962.2015789137"/>
    <n v="4271310.111864211"/>
    <n v="4577359.6319046188"/>
    <n v="1727046.8065149945"/>
    <n v="16269000"/>
    <n v="0"/>
    <m/>
    <m/>
    <m/>
    <n v="0"/>
    <n v="563528.07724949147"/>
    <n v="1467438.0970296385"/>
    <n v="4667014.3547987221"/>
    <n v="5025070.7198402481"/>
    <n v="5385128.9787113164"/>
    <n v="2031819.7723705817"/>
    <n v="19139999.999999996"/>
    <m/>
    <m/>
    <m/>
    <n v="0"/>
    <n v="478998.86566206772"/>
    <n v="1726321.2481372603"/>
    <n v="5693283.449716174"/>
    <n v="9964593.561580386"/>
    <n v="14541953.193485005"/>
    <n v="16269000"/>
    <m/>
    <m/>
    <m/>
    <n v="0"/>
    <n v="438037.21667599061"/>
    <n v="1637471.2465256131"/>
    <n v="5400262.5277825147"/>
    <n v="10085056.870956417"/>
    <n v="14717752.817990784"/>
    <n v="16269000"/>
  </r>
  <r>
    <n v="2"/>
    <s v="2.1."/>
    <s v="Klimata pārmaiņu mazināšana un pielāgošanās klimata pārmaiņām"/>
    <s v="2.1.1."/>
    <s v="“Energoefektivitātes veicināšana un siltumnīcefekta gāzu emisiju samazināšana”"/>
    <s v="2.1.1.6."/>
    <s v="Pašvaldību ēku energoefektivitātes paaugstināšana"/>
    <s v="_"/>
    <s v="4.2.2"/>
    <s v="nav"/>
    <n v="1"/>
    <n v="1"/>
    <n v="0.89549133839601402"/>
    <n v="0.98378124738444583"/>
    <n v="0.99153070475374938"/>
    <n v="26410715.5"/>
    <n v="26410715"/>
    <n v="1.0000000189317102"/>
    <s v="2.1.1.6._"/>
    <n v="26410715.500000004"/>
    <n v="26410715"/>
    <n v="31071429.411764707"/>
    <n v="4660714.4117647074"/>
    <x v="2"/>
    <s v="APIA"/>
    <s v="ERAF"/>
    <m/>
    <n v="0"/>
    <n v="0"/>
    <n v="0"/>
    <n v="0"/>
    <n v="0"/>
    <n v="0"/>
    <n v="0"/>
    <n v="0"/>
    <n v="0"/>
    <n v="0"/>
    <n v="0"/>
    <n v="0"/>
    <n v="0"/>
    <n v="0"/>
    <n v="4500000"/>
    <n v="6551554"/>
    <n v="6182670"/>
    <n v="5014596"/>
    <n v="4161895"/>
    <n v="0"/>
    <n v="26410715"/>
    <n v="0"/>
    <m/>
    <m/>
    <m/>
    <n v="0"/>
    <n v="4500000.0851926962"/>
    <n v="6551554.1240321221"/>
    <n v="6182670.1170485169"/>
    <n v="5014596.0949348779"/>
    <n v="4161895.0787917902"/>
    <n v="0"/>
    <n v="26410715.500000004"/>
    <m/>
    <m/>
    <m/>
    <n v="0"/>
    <n v="4500000"/>
    <n v="11051554"/>
    <n v="17234224"/>
    <n v="22248820"/>
    <n v="26410715"/>
    <n v="26410715"/>
    <m/>
    <m/>
    <m/>
    <n v="0"/>
    <n v="4029711.0227820631"/>
    <n v="10872311.579656562"/>
    <n v="16954706.384422954"/>
    <n v="22060388.174539313"/>
    <n v="26187034.857000422"/>
    <n v="26410715"/>
  </r>
  <r>
    <n v="2"/>
    <s v="2.1."/>
    <s v="Klimata pārmaiņu mazināšana un pielāgošanās klimata pārmaiņām"/>
    <s v="2.1.1."/>
    <s v="“Energoefektivitātes veicināšana un siltumnīcefekta gāzu emisiju samazināšana”"/>
    <s v="2.1.1.7."/>
    <s v="Valsts iestāžu  infrastruktūras optimizācija"/>
    <s v="_"/>
    <s v="4.2.1.2"/>
    <s v="nav"/>
    <n v="1"/>
    <n v="1"/>
    <n v="0.85953982812087426"/>
    <n v="0.94155526769837317"/>
    <n v="0.98606659569205446"/>
    <n v="13050000"/>
    <n v="11092500"/>
    <n v="1.1764705882352942"/>
    <s v="2.1.1.7._"/>
    <n v="13050000"/>
    <n v="11092500"/>
    <n v="13050000"/>
    <n v="1957500"/>
    <x v="1"/>
    <s v="IPIA"/>
    <s v="ERAF"/>
    <m/>
    <n v="0"/>
    <n v="0"/>
    <n v="0"/>
    <n v="0"/>
    <n v="0"/>
    <n v="0"/>
    <n v="0"/>
    <n v="0"/>
    <n v="0"/>
    <n v="0"/>
    <n v="0"/>
    <n v="0"/>
    <n v="0"/>
    <n v="0"/>
    <n v="0"/>
    <n v="210002"/>
    <n v="735836"/>
    <n v="3526349"/>
    <n v="3700133"/>
    <n v="2920180"/>
    <n v="11092500"/>
    <n v="0"/>
    <m/>
    <m/>
    <m/>
    <n v="0"/>
    <n v="0"/>
    <n v="247061.17647058825"/>
    <n v="865689.4117647059"/>
    <n v="4148645.8823529412"/>
    <n v="4353097.6470588241"/>
    <n v="3435505.8823529412"/>
    <n v="13050000"/>
    <m/>
    <m/>
    <m/>
    <n v="0"/>
    <n v="0"/>
    <n v="210002"/>
    <n v="945838"/>
    <n v="4472187"/>
    <n v="8172320"/>
    <n v="11092500"/>
    <m/>
    <m/>
    <m/>
    <n v="0"/>
    <n v="0"/>
    <n v="197728.48932719376"/>
    <n v="890558.75128929387"/>
    <n v="4409874.2103882618"/>
    <n v="8058451.7613060903"/>
    <n v="11092500"/>
  </r>
  <r>
    <n v="2"/>
    <s v="2.1."/>
    <s v="Klimata pārmaiņu mazināšana un pielāgošanās klimata pārmaiņām"/>
    <s v="2.1.1."/>
    <s v="“Energoefektivitātes veicināšana un siltumnīcefekta gāzu emisiju samazināšana”"/>
    <s v="2.1.1.8."/>
    <s v="Energoefektivitāti veicinoši pasākumi kultūras infrastruktūrā"/>
    <s v="_"/>
    <s v="4.2.1.2"/>
    <s v="nav"/>
    <n v="1"/>
    <n v="1"/>
    <n v="0.85953982812087426"/>
    <n v="0.94155526769837317"/>
    <n v="0.98606659569205446"/>
    <n v="34800000"/>
    <n v="29580000"/>
    <n v="1.1764705882352942"/>
    <s v="2.1.1.8._"/>
    <n v="34800000"/>
    <n v="29580000"/>
    <n v="34800000"/>
    <n v="5220000"/>
    <x v="1"/>
    <s v="IPIA"/>
    <s v="ERAF"/>
    <m/>
    <n v="0"/>
    <n v="0"/>
    <n v="0"/>
    <n v="0"/>
    <n v="0"/>
    <n v="0"/>
    <n v="0"/>
    <n v="0"/>
    <n v="0"/>
    <n v="0"/>
    <n v="0"/>
    <n v="0"/>
    <n v="0"/>
    <n v="0"/>
    <n v="0"/>
    <n v="560004"/>
    <n v="1962228"/>
    <n v="9403598"/>
    <n v="9867021"/>
    <n v="7787149"/>
    <n v="29580000"/>
    <n v="0"/>
    <m/>
    <m/>
    <m/>
    <n v="0"/>
    <n v="0"/>
    <n v="658828.23529411771"/>
    <n v="2308503.5294117648"/>
    <n v="11063056.470588235"/>
    <n v="11608260"/>
    <n v="9161351.7647058833"/>
    <n v="34800000"/>
    <m/>
    <m/>
    <m/>
    <n v="0"/>
    <n v="0"/>
    <n v="560004"/>
    <n v="2522232"/>
    <n v="11925830"/>
    <n v="21792851"/>
    <n v="29580000"/>
    <m/>
    <m/>
    <m/>
    <n v="0"/>
    <n v="0"/>
    <n v="527274.71613215981"/>
    <n v="2374820.8259574031"/>
    <n v="11759662.588902174"/>
    <n v="21489202.395994186"/>
    <n v="29580000"/>
  </r>
  <r>
    <n v="2"/>
    <s v="2.1."/>
    <s v="Klimata pārmaiņu mazināšana un pielāgošanās klimata pārmaiņām"/>
    <s v="2.1.2."/>
    <s v="“Atjaunojamo energoresursu enerģijas veicināšana - biometāns”"/>
    <s v="2.1.2.0."/>
    <s v="“Atjaunojamo energoresursu enerģijas veicināšana - biometāns”"/>
    <s v="_"/>
    <s v="4.3.1"/>
    <s v="nav"/>
    <n v="1"/>
    <n v="1"/>
    <n v="0.85061251821630124"/>
    <n v="0.98072735000640709"/>
    <n v="0.99489237731440416"/>
    <n v="21750000"/>
    <n v="18487500"/>
    <n v="1.1764705882352942"/>
    <s v="2.1.2.0._"/>
    <n v="21466109.411764707"/>
    <n v="18246193"/>
    <n v="21466109.411764707"/>
    <n v="3219916.4117647074"/>
    <x v="5"/>
    <s v="APIA"/>
    <s v="KF"/>
    <m/>
    <n v="0"/>
    <n v="0"/>
    <n v="0"/>
    <n v="0"/>
    <n v="0"/>
    <n v="0"/>
    <n v="0"/>
    <n v="0"/>
    <n v="0"/>
    <n v="0"/>
    <n v="0"/>
    <n v="0"/>
    <n v="0"/>
    <n v="0"/>
    <n v="4025109.375"/>
    <n v="0"/>
    <n v="0"/>
    <n v="3854249.1198124983"/>
    <n v="4709462.0533437515"/>
    <n v="5898679.4518437497"/>
    <n v="18487500"/>
    <n v="241307"/>
    <m/>
    <m/>
    <m/>
    <n v="0"/>
    <n v="4735422.7941176472"/>
    <n v="0"/>
    <n v="0"/>
    <n v="4534410.7291911747"/>
    <n v="5540543.59216912"/>
    <n v="6655732.2962867655"/>
    <n v="21466109.411764707"/>
    <m/>
    <m/>
    <m/>
    <n v="0"/>
    <n v="4025109.375"/>
    <n v="4025109.375"/>
    <n v="4025109.375"/>
    <n v="7879358.4948124979"/>
    <n v="12588820.54815625"/>
    <n v="18246193"/>
    <m/>
    <m/>
    <m/>
    <n v="0"/>
    <n v="3423808.4215647923"/>
    <n v="3947534.8508296954"/>
    <n v="3947534.8508296954"/>
    <n v="7839113.7046164516"/>
    <n v="12524521.602739593"/>
    <n v="18246193"/>
  </r>
  <r>
    <n v="2"/>
    <s v="2.1."/>
    <s v="Klimata pārmaiņu mazināšana un pielāgošanās klimata pārmaiņām"/>
    <s v="2.1.3."/>
    <s v="“Veicināt pielāgošanos klimata pārmaiņām, risku novēršanu un noturību pret katastrofām”"/>
    <s v="2.1.3.1."/>
    <s v="Pašvaldību pielāgošanās klimata pārmaiņām"/>
    <n v="1"/>
    <s v="5.1.1"/>
    <s v="nav"/>
    <n v="1"/>
    <n v="1"/>
    <n v="0.95903886969853824"/>
    <n v="0.94538515959805103"/>
    <n v="1.0336039295945205"/>
    <n v="29547950.875"/>
    <n v="29547951"/>
    <n v="0.9999999957695882"/>
    <s v="2.1.3.1.1"/>
    <n v="29547950.875"/>
    <n v="29547951"/>
    <n v="34762295.294117644"/>
    <n v="5214344.2941176444"/>
    <x v="2"/>
    <s v="APIA"/>
    <s v="ERAF"/>
    <m/>
    <n v="0"/>
    <n v="0"/>
    <n v="0"/>
    <n v="0"/>
    <n v="0"/>
    <n v="0"/>
    <n v="0"/>
    <n v="0"/>
    <n v="0"/>
    <n v="0"/>
    <n v="0"/>
    <n v="0"/>
    <n v="0"/>
    <n v="0"/>
    <n v="5121441"/>
    <n v="6700000"/>
    <n v="8207534"/>
    <n v="9518976"/>
    <n v="0.19232433413465813"/>
    <n v="0.19232433413465813"/>
    <n v="29547951.384648666"/>
    <n v="0.38464866578578949"/>
    <m/>
    <m/>
    <m/>
    <n v="0"/>
    <n v="5121440.9783341959"/>
    <n v="6699999.9716562405"/>
    <n v="8207533.9652787512"/>
    <n v="9518975.9597308114"/>
    <n v="0"/>
    <n v="0"/>
    <n v="29547950.875"/>
    <m/>
    <m/>
    <m/>
    <n v="0"/>
    <n v="5121441"/>
    <n v="11821441"/>
    <n v="20028975"/>
    <n v="29547951"/>
    <n v="29547951"/>
    <n v="29547951"/>
    <m/>
    <m/>
    <m/>
    <n v="0"/>
    <n v="4911660.9878677512"/>
    <n v="11175814.886463944"/>
    <n v="18935095.726960376"/>
    <n v="29547951"/>
    <n v="29547951"/>
    <n v="29547951"/>
  </r>
  <r>
    <n v="2"/>
    <s v="2.1."/>
    <s v="Klimata pārmaiņu mazināšana un pielāgošanās klimata pārmaiņām"/>
    <s v="2.1.3."/>
    <s v="“Veicināt pielāgošanos klimata pārmaiņām, risku novēršanu un noturību pret katastrofām”"/>
    <s v="2.1.3.1."/>
    <s v="Pašvaldību pielāgošanās klimata pārmaiņām"/>
    <n v="2"/>
    <s v="5.1.1"/>
    <s v="nav"/>
    <n v="1"/>
    <n v="1"/>
    <n v="0.95903886969853824"/>
    <n v="0.94538515959805103"/>
    <n v="1.0336039295945205"/>
    <n v="14309482.194471449"/>
    <n v="14752049"/>
    <n v="1"/>
    <s v="2.1.3.1.2"/>
    <n v="14752049"/>
    <n v="14752049"/>
    <n v="17355351.764705881"/>
    <n v="2603302.7647058815"/>
    <x v="2"/>
    <s v="APIA"/>
    <s v="ERAF"/>
    <m/>
    <n v="0"/>
    <n v="0"/>
    <n v="0"/>
    <n v="0"/>
    <n v="0"/>
    <n v="0"/>
    <n v="0"/>
    <n v="0"/>
    <n v="0"/>
    <n v="0"/>
    <n v="0"/>
    <n v="0"/>
    <n v="0"/>
    <n v="0"/>
    <n v="0"/>
    <n v="0"/>
    <n v="3212807"/>
    <n v="5163217"/>
    <n v="4163217"/>
    <n v="2212808"/>
    <n v="14752049"/>
    <n v="0"/>
    <m/>
    <m/>
    <m/>
    <n v="0"/>
    <n v="0"/>
    <n v="0"/>
    <n v="3212807"/>
    <n v="5163217"/>
    <n v="4163217"/>
    <n v="2212808"/>
    <n v="14752049"/>
    <m/>
    <m/>
    <m/>
    <n v="0"/>
    <n v="0"/>
    <n v="0"/>
    <n v="3212807"/>
    <n v="8376024"/>
    <n v="12539241"/>
    <n v="14752049"/>
    <m/>
    <m/>
    <m/>
    <n v="0"/>
    <n v="0"/>
    <n v="0"/>
    <n v="3037340.0584527357"/>
    <n v="8657491.3207780141"/>
    <n v="12960608.771732725"/>
    <n v="14752049"/>
  </r>
  <r>
    <n v="2"/>
    <s v="2.1."/>
    <s v="Klimata pārmaiņu mazināšana un pielāgošanās klimata pārmaiņām"/>
    <s v="2.1.3."/>
    <s v="“Veicināt pielāgošanos klimata pārmaiņām, risku novēršanu un noturību pret katastrofām”"/>
    <s v="2.1.3.2."/>
    <s v="Nacionālas nozīmes plūdu un krasta erozijas pasākumi"/>
    <n v="1"/>
    <s v="5.1.1"/>
    <s v="nav"/>
    <n v="1"/>
    <n v="1"/>
    <n v="0.95903886969853824"/>
    <n v="0.94538515959805103"/>
    <n v="1.0336039295945205"/>
    <n v="16289943"/>
    <n v="14391596"/>
    <n v="1.1319066349555671"/>
    <s v="2.1.3.2.1"/>
    <n v="16289943"/>
    <n v="14391596"/>
    <n v="16931289.411764707"/>
    <n v="2539693.4117647074"/>
    <x v="2"/>
    <s v="IPIA"/>
    <s v="ERAF"/>
    <m/>
    <n v="265045.21999999997"/>
    <n v="350125.74"/>
    <n v="0"/>
    <n v="0"/>
    <n v="546241.77"/>
    <n v="0"/>
    <n v="1266869.27"/>
    <n v="0"/>
    <n v="2392137.9500000002"/>
    <n v="1610898.98"/>
    <n v="0"/>
    <n v="0"/>
    <n v="0"/>
    <n v="6166273.7100000009"/>
    <n v="6439769"/>
    <n v="1520508"/>
    <n v="0"/>
    <n v="0"/>
    <n v="0"/>
    <n v="0"/>
    <n v="14391595.93"/>
    <n v="-7.0000000298023224E-2"/>
    <m/>
    <m/>
    <n v="300000"/>
    <n v="6979646.1253010817"/>
    <n v="7289217.2586811772"/>
    <n v="1721073.0937030194"/>
    <n v="0"/>
    <n v="0"/>
    <n v="0"/>
    <n v="0"/>
    <n v="16289936.47768528"/>
    <m/>
    <m/>
    <m/>
    <n v="6166273.7100000009"/>
    <n v="12606042.710000001"/>
    <n v="14126550.710000001"/>
    <n v="14126550.710000001"/>
    <n v="14126550.710000001"/>
    <n v="14126550.710000001"/>
    <n v="14126550.710000001"/>
    <m/>
    <m/>
    <m/>
    <n v="5913696.1690902133"/>
    <n v="12089684.951969899"/>
    <n v="13355031.397543311"/>
    <n v="13355031.397543311"/>
    <n v="14391596"/>
    <n v="14391596"/>
    <n v="14391596"/>
  </r>
  <r>
    <n v="2"/>
    <s v="2.1."/>
    <s v="Klimata pārmaiņu mazināšana un pielāgošanās klimata pārmaiņām"/>
    <s v="2.1.3."/>
    <s v="“Veicināt pielāgošanos klimata pārmaiņām, risku novēršanu un noturību pret katastrofām”"/>
    <s v="2.1.3.2."/>
    <s v="Nacionālas nozīmes plūdu un krasta erozijas pasākumi"/>
    <n v="2"/>
    <s v="5.1.1"/>
    <s v="nav"/>
    <n v="1"/>
    <n v="1"/>
    <n v="0.95903886969853824"/>
    <n v="0.94538515959805103"/>
    <n v="1.0336039295945205"/>
    <n v="34838404"/>
    <n v="34838404"/>
    <n v="1"/>
    <s v="2.1.3.2.2"/>
    <n v="34838404"/>
    <n v="34838404"/>
    <n v="40986357.647058822"/>
    <n v="6147953.6470588222"/>
    <x v="2"/>
    <s v="IPIA"/>
    <s v="ERAF"/>
    <m/>
    <n v="0"/>
    <n v="0"/>
    <n v="0"/>
    <n v="0"/>
    <n v="0"/>
    <n v="0"/>
    <n v="0"/>
    <n v="0"/>
    <n v="0"/>
    <n v="0"/>
    <n v="0"/>
    <n v="0"/>
    <n v="0"/>
    <n v="0"/>
    <n v="3839940"/>
    <n v="5615312"/>
    <n v="5769140"/>
    <n v="7384500"/>
    <n v="8846000"/>
    <n v="3383512"/>
    <n v="34838404"/>
    <n v="0"/>
    <m/>
    <m/>
    <m/>
    <n v="0"/>
    <n v="3839940"/>
    <n v="5615312"/>
    <n v="5769140"/>
    <n v="7384500"/>
    <n v="8846000"/>
    <n v="3383512"/>
    <n v="34838404"/>
    <m/>
    <m/>
    <m/>
    <n v="0"/>
    <n v="3839940"/>
    <n v="9455252"/>
    <n v="15224392"/>
    <n v="22608892"/>
    <n v="31454892"/>
    <n v="34838404"/>
    <m/>
    <m/>
    <m/>
    <n v="0"/>
    <n v="3682651.7173102051"/>
    <n v="8938854.921059791"/>
    <n v="14392914.260703292"/>
    <n v="23368639.61497812"/>
    <n v="32511899.976171248"/>
    <n v="34838404"/>
  </r>
  <r>
    <n v="2"/>
    <s v="2.1."/>
    <s v="Klimata pārmaiņu mazināšana un pielāgošanās klimata pārmaiņām"/>
    <s v="2.1.3."/>
    <s v="“Veicināt pielāgošanos klimata pārmaiņām, risku novēršanu un noturību pret katastrofām”"/>
    <s v="2.1.3.3."/>
    <s v="Katastrofu risku mazināšanas pasākumi"/>
    <n v="1"/>
    <s v="2.2.1.1"/>
    <s v="nav"/>
    <n v="1"/>
    <n v="1"/>
    <n v="0.8390995745067823"/>
    <n v="0.95091527176390911"/>
    <n v="0.9721256931063007"/>
    <n v="3225000.0000000009"/>
    <n v="2741250"/>
    <n v="1.1764705882352944"/>
    <s v="2.1.3.3.1"/>
    <n v="2378984.7058823532"/>
    <n v="2022137"/>
    <n v="2378984.7058823528"/>
    <n v="356847.70588235278"/>
    <x v="6"/>
    <s v="IPIA"/>
    <s v="ERAF"/>
    <m/>
    <n v="0"/>
    <n v="0"/>
    <n v="0"/>
    <n v="0"/>
    <n v="0"/>
    <n v="0"/>
    <n v="0"/>
    <n v="0"/>
    <n v="0"/>
    <n v="97232"/>
    <n v="0"/>
    <n v="0"/>
    <n v="0"/>
    <n v="97232"/>
    <n v="2644018"/>
    <n v="0"/>
    <n v="0"/>
    <n v="0"/>
    <n v="0"/>
    <n v="0"/>
    <n v="2741250"/>
    <n v="719113"/>
    <m/>
    <m/>
    <m/>
    <n v="114390.58823529414"/>
    <n v="2264594.1176470593"/>
    <n v="0"/>
    <n v="0"/>
    <n v="0"/>
    <n v="0"/>
    <n v="0"/>
    <n v="2378984.7058823532"/>
    <m/>
    <m/>
    <m/>
    <n v="97232"/>
    <n v="2022137"/>
    <n v="2022137"/>
    <n v="2022137"/>
    <n v="2022137"/>
    <n v="2022137"/>
    <n v="2022137"/>
    <m/>
    <m/>
    <m/>
    <n v="81587.329828443457"/>
    <n v="1696774.2962944212"/>
    <n v="1922880.9548988559"/>
    <n v="1922880.9548988559"/>
    <n v="1965771.3326808957"/>
    <n v="1965771.3326808957"/>
    <n v="2022137"/>
  </r>
  <r>
    <n v="2"/>
    <s v="2.1."/>
    <s v="Klimata pārmaiņu mazināšana un pielāgošanās klimata pārmaiņām"/>
    <s v="2.1.3."/>
    <s v="“Veicināt pielāgošanos klimata pārmaiņām, risku novēršanu un noturību pret katastrofām”"/>
    <s v="2.1.3.3."/>
    <s v="Katastrofu risku mazināšanas pasākumi"/>
    <n v="2"/>
    <s v="2.2.1.1"/>
    <s v="nav"/>
    <n v="1"/>
    <n v="1"/>
    <n v="0.8390995745067823"/>
    <n v="0.95091527176390911"/>
    <n v="0.9721256931063007"/>
    <n v="2250000"/>
    <n v="1912500"/>
    <n v="1.1764705882352942"/>
    <s v="2.1.3.3.2"/>
    <n v="2250000"/>
    <n v="1912500"/>
    <n v="2250000"/>
    <n v="337500"/>
    <x v="6"/>
    <s v="IPIA"/>
    <s v="ERAF"/>
    <m/>
    <n v="0"/>
    <n v="0"/>
    <n v="0"/>
    <n v="0"/>
    <n v="0"/>
    <n v="0"/>
    <n v="0"/>
    <n v="0"/>
    <n v="0"/>
    <n v="0"/>
    <n v="0"/>
    <n v="0"/>
    <n v="0"/>
    <n v="0"/>
    <n v="0"/>
    <n v="0"/>
    <n v="8496026"/>
    <n v="0"/>
    <n v="0"/>
    <n v="0"/>
    <n v="8496026"/>
    <n v="6583526"/>
    <m/>
    <m/>
    <m/>
    <n v="0"/>
    <n v="0"/>
    <n v="0"/>
    <n v="2250000"/>
    <n v="0"/>
    <n v="0"/>
    <n v="0"/>
    <n v="2250000"/>
    <m/>
    <m/>
    <m/>
    <n v="0"/>
    <n v="0"/>
    <n v="0"/>
    <n v="1912500"/>
    <n v="1912500"/>
    <n v="1912500"/>
    <n v="1912500"/>
    <m/>
    <m/>
    <m/>
    <n v="0"/>
    <n v="0"/>
    <n v="0"/>
    <n v="1818625.4572484761"/>
    <n v="1859190.3880658001"/>
    <n v="1859190.3880658001"/>
    <n v="1912500"/>
  </r>
  <r>
    <n v="2"/>
    <s v="2.1."/>
    <s v="Klimata pārmaiņu mazināšana un pielāgošanās klimata pārmaiņām"/>
    <s v="2.1.3."/>
    <s v="“Veicināt pielāgošanos klimata pārmaiņām, risku novēršanu un noturību pret katastrofām”"/>
    <s v="2.1.3.3."/>
    <s v="Katastrofu risku mazināšanas pasākumi"/>
    <n v="3"/>
    <s v="2.2.1.1"/>
    <s v="nav"/>
    <n v="1"/>
    <n v="1"/>
    <n v="0.8390995745067823"/>
    <n v="0.95091527176390911"/>
    <n v="0.9721256931063007"/>
    <n v="51258053.23330579"/>
    <n v="43569345.248309925"/>
    <n v="1.1764705882352939"/>
    <s v="2.1.3.3.3"/>
    <n v="51258052.941176459"/>
    <n v="43569345"/>
    <n v="51258052.941176474"/>
    <n v="7688707.9411764741"/>
    <x v="6"/>
    <s v="IPIA"/>
    <s v="ERAF"/>
    <m/>
    <n v="0"/>
    <n v="0"/>
    <n v="0"/>
    <n v="0"/>
    <n v="0"/>
    <n v="0"/>
    <n v="0"/>
    <n v="0"/>
    <n v="0"/>
    <n v="359162"/>
    <n v="0"/>
    <n v="0"/>
    <n v="0"/>
    <n v="359162"/>
    <n v="1471108"/>
    <n v="10126940.460000001"/>
    <n v="14623540.49"/>
    <n v="16988594.489999998"/>
    <n v="0"/>
    <n v="0"/>
    <n v="43569345.439999998"/>
    <n v="0.43999999761581421"/>
    <m/>
    <m/>
    <m/>
    <n v="422543.52941176464"/>
    <n v="1730715.2941176468"/>
    <n v="11914047.6"/>
    <n v="17204165.282352939"/>
    <n v="19986581.235294111"/>
    <n v="0"/>
    <n v="0"/>
    <n v="51258052.941176459"/>
    <m/>
    <m/>
    <m/>
    <n v="359162"/>
    <n v="1830270"/>
    <n v="11957210.460000001"/>
    <n v="26580750.950000003"/>
    <n v="43569345"/>
    <n v="43569345"/>
    <n v="43569345"/>
    <m/>
    <m/>
    <m/>
    <n v="301372.68137900496"/>
    <n v="1535778.7782325284"/>
    <n v="11370294.034109157"/>
    <n v="25276042.013308037"/>
    <n v="42354879.706312537"/>
    <n v="42354879.706312537"/>
    <n v="43569345"/>
  </r>
  <r>
    <n v="2"/>
    <s v="2.1."/>
    <s v="Klimata pārmaiņu mazināšana un pielāgošanās klimata pārmaiņām"/>
    <s v="2.1.3."/>
    <s v="“Veicināt pielāgošanos klimata pārmaiņām, risku novēršanu un noturību pret katastrofām”"/>
    <s v="2.1.3.3."/>
    <s v="Katastrofu risku mazināšanas pasākumi"/>
    <n v="4"/>
    <s v="2.2.1.1"/>
    <s v="nav"/>
    <n v="1"/>
    <n v="1"/>
    <n v="0.8390995745067823"/>
    <n v="0.95091527176390911"/>
    <n v="0.9721256931063007"/>
    <n v="338300"/>
    <n v="287555"/>
    <n v="1.1764705882352942"/>
    <s v="2.1.3.3.4"/>
    <n v="338300"/>
    <n v="287555"/>
    <n v="338300"/>
    <n v="50745"/>
    <x v="6"/>
    <s v="IPIA"/>
    <s v="ERAF"/>
    <m/>
    <n v="0"/>
    <n v="0"/>
    <n v="0"/>
    <n v="0"/>
    <n v="0"/>
    <n v="0"/>
    <n v="0"/>
    <n v="0"/>
    <n v="0"/>
    <n v="0"/>
    <n v="0"/>
    <n v="0"/>
    <n v="0"/>
    <n v="0"/>
    <n v="0"/>
    <n v="0"/>
    <n v="287555"/>
    <n v="0"/>
    <n v="0"/>
    <n v="0"/>
    <n v="287555"/>
    <n v="0"/>
    <m/>
    <m/>
    <m/>
    <n v="0"/>
    <n v="0"/>
    <n v="0"/>
    <n v="338300"/>
    <n v="0"/>
    <n v="0"/>
    <n v="0"/>
    <n v="338300"/>
    <m/>
    <m/>
    <m/>
    <n v="0"/>
    <n v="0"/>
    <n v="0"/>
    <n v="287555"/>
    <n v="287555"/>
    <n v="287555"/>
    <n v="287555"/>
    <m/>
    <m/>
    <m/>
    <n v="0"/>
    <n v="0"/>
    <n v="0"/>
    <n v="273440.44097207091"/>
    <n v="279539.60368118231"/>
    <n v="279539.60368118231"/>
    <n v="287555"/>
  </r>
  <r>
    <n v="2"/>
    <s v="2.1."/>
    <s v="Klimata pārmaiņu mazināšana un pielāgošanās klimata pārmaiņām"/>
    <s v="2.1.3."/>
    <s v="“Veicināt pielāgošanos klimata pārmaiņām, risku novēršanu un noturību pret katastrofām”"/>
    <s v="2.1.3.3."/>
    <s v="Katastrofu risku mazināšanas pasākumi"/>
    <n v="5"/>
    <s v="2.2.1.1"/>
    <s v="nav"/>
    <n v="1"/>
    <n v="1"/>
    <n v="0.8390995745067823"/>
    <n v="0.95091527176390911"/>
    <n v="0.9721256931063007"/>
    <n v="7745325.578123495"/>
    <n v="6583525.7516900748"/>
    <n v="1.1764705882352942"/>
    <s v="2.1.3.3.5"/>
    <n v="7745324.7058823528"/>
    <n v="6583526"/>
    <n v="7745324.7058823528"/>
    <n v="1161798.7058823528"/>
    <x v="6"/>
    <s v="IPIA"/>
    <s v="ERAF"/>
    <m/>
    <n v="0"/>
    <n v="0"/>
    <n v="0"/>
    <n v="0"/>
    <n v="0"/>
    <n v="0"/>
    <n v="0"/>
    <n v="0"/>
    <n v="0"/>
    <n v="0"/>
    <n v="0"/>
    <n v="0"/>
    <n v="0"/>
    <n v="0"/>
    <n v="0"/>
    <n v="0"/>
    <n v="0"/>
    <n v="0"/>
    <n v="0"/>
    <n v="0"/>
    <n v="0"/>
    <n v="-6583526"/>
    <m/>
    <m/>
    <m/>
    <n v="0"/>
    <n v="0"/>
    <n v="0"/>
    <n v="0"/>
    <n v="0"/>
    <n v="0"/>
    <n v="0"/>
    <n v="0"/>
    <m/>
    <m/>
    <m/>
    <n v="0"/>
    <n v="0"/>
    <n v="0"/>
    <n v="0"/>
    <n v="0"/>
    <n v="0"/>
    <n v="0"/>
    <m/>
    <m/>
    <m/>
    <n v="0"/>
    <n v="0"/>
    <n v="0"/>
    <n v="0"/>
    <n v="0"/>
    <n v="0"/>
    <n v="6583526"/>
  </r>
  <r>
    <n v="2"/>
    <s v="2.1."/>
    <s v="Klimata pārmaiņu mazināšana un pielāgošanās klimata pārmaiņām"/>
    <s v="2.1.4."/>
    <s v="“Atjaunojamo energoresursu enerģijas veicināšana – saules enerģija u.c. AER elektroenerģija”"/>
    <s v="2.1.4.0."/>
    <s v="“Atjaunojamo energoresursu enerģijas veicināšana – saules enerģija u.c. AER elektroenerģija”"/>
    <s v="_"/>
    <s v="4.1.1"/>
    <s v="nav"/>
    <n v="1"/>
    <n v="1"/>
    <n v="1"/>
    <n v="1.0757735145306766"/>
    <n v="1.1623885354122865"/>
    <n v="23490000"/>
    <n v="19966500"/>
    <n v="1.1764705882352942"/>
    <s v="2.1.4.0._"/>
    <n v="15414856.470588235"/>
    <n v="13102628"/>
    <n v="15414856.470588235"/>
    <n v="2312228.4705882352"/>
    <x v="1"/>
    <s v="APIA"/>
    <s v="ERAF"/>
    <m/>
    <n v="0"/>
    <n v="0"/>
    <n v="0"/>
    <n v="0"/>
    <n v="0"/>
    <n v="0"/>
    <n v="0"/>
    <n v="0"/>
    <n v="0"/>
    <n v="0"/>
    <n v="0"/>
    <n v="0"/>
    <n v="0"/>
    <n v="0"/>
    <n v="0"/>
    <n v="2466382"/>
    <n v="2466382"/>
    <n v="2466382"/>
    <n v="4912764"/>
    <n v="0"/>
    <n v="12311910"/>
    <n v="-790718"/>
    <m/>
    <m/>
    <m/>
    <n v="0"/>
    <n v="0"/>
    <n v="2901625.8823529412"/>
    <n v="2901625.8823529412"/>
    <n v="2901625.8823529412"/>
    <n v="5779722.3529411769"/>
    <n v="0"/>
    <n v="14484600"/>
    <m/>
    <m/>
    <m/>
    <n v="0"/>
    <n v="0"/>
    <n v="2466382"/>
    <n v="4932764"/>
    <n v="7399146"/>
    <n v="12311910"/>
    <n v="12311910"/>
    <m/>
    <m/>
    <m/>
    <n v="0"/>
    <n v="0"/>
    <n v="2653268.4323151992"/>
    <n v="5306536.8646303983"/>
    <n v="8600682.4822416771"/>
    <n v="13102628"/>
    <n v="13102628"/>
  </r>
  <r>
    <n v="2"/>
    <s v="2.1."/>
    <s v="Klimata pārmaiņu mazināšana un pielāgošanās klimata pārmaiņām"/>
    <s v="2.1.4."/>
    <s v="“Atjaunojamo energoresursu enerģijas veicināšana – saules enerģija u.c. AER elektroenerģija” (Kundziņsala)"/>
    <s v="2.1.4.1."/>
    <s v="“Atjaunojamo energoresursu enerģijas veicināšana – saules enerģija u.c. AER elektroenerģija” (Kundziņsala)"/>
    <s v="_"/>
    <s v="4.1.1"/>
    <s v="nav"/>
    <n v="1"/>
    <n v="1"/>
    <n v="1"/>
    <n v="1.0757735145306766"/>
    <n v="1.1623885354122865"/>
    <n v="23490000"/>
    <n v="19966500"/>
    <n v="1.1764705882352942"/>
    <s v="2.1.4.1._"/>
    <n v="64576211.764705881"/>
    <n v="54889780"/>
    <n v="64576211.764705881"/>
    <n v="9686431.7647058815"/>
    <x v="1"/>
    <s v="APIA"/>
    <s v="ERAF"/>
    <m/>
    <n v="0"/>
    <n v="0"/>
    <n v="0"/>
    <n v="0"/>
    <n v="0"/>
    <n v="0"/>
    <n v="0"/>
    <n v="0"/>
    <n v="0"/>
    <n v="0"/>
    <n v="0"/>
    <n v="0"/>
    <n v="1667466.9618683348"/>
    <n v="1667466.9618683348"/>
    <n v="12506002.214012511"/>
    <n v="25012004.428025022"/>
    <n v="15704306.396094132"/>
    <n v="0"/>
    <n v="0"/>
    <n v="0"/>
    <n v="54889780"/>
    <n v="0"/>
    <m/>
    <m/>
    <m/>
    <n v="1961725.8374921586"/>
    <n v="14712943.781191191"/>
    <n v="29425887.562382381"/>
    <n v="18475654.583640154"/>
    <n v="0"/>
    <n v="0"/>
    <n v="0"/>
    <n v="64576211.764705881"/>
    <m/>
    <m/>
    <m/>
    <n v="0"/>
    <n v="14173469.175880846"/>
    <n v="39185473.603905872"/>
    <n v="54889780"/>
    <n v="54889780"/>
    <n v="54889780"/>
    <n v="54889780"/>
    <m/>
    <m/>
    <m/>
    <n v="0"/>
    <n v="14173469.175880846"/>
    <n v="42154694.657422878"/>
    <n v="54889780"/>
    <n v="54889780"/>
    <n v="54889780"/>
    <n v="54889780"/>
  </r>
  <r>
    <n v="2"/>
    <s v="2.2."/>
    <s v="Vides aizsardzība un attīstība"/>
    <s v="2.2.1."/>
    <s v="“Veicināt ilgtspējīgu ūdenssaimniecību”"/>
    <s v="2.2.1.1."/>
    <s v="Notekūdeņu un to dūņu apsaimniekošanas sistēmas attīstība piesārņojuma samazināšanai"/>
    <n v="1"/>
    <s v="5.3.1"/>
    <s v="nav"/>
    <n v="1"/>
    <n v="1"/>
    <n v="0.86284967117849742"/>
    <n v="0.91941034177433667"/>
    <n v="0.97119521918015106"/>
    <n v="50013099.851783238"/>
    <n v="51559916"/>
    <n v="1"/>
    <s v="2.2.1.1.1"/>
    <n v="51559916"/>
    <n v="51559916"/>
    <n v="60658724.705882356"/>
    <n v="9098808.7058823556"/>
    <x v="2"/>
    <s v="APIA"/>
    <s v="ERAF"/>
    <m/>
    <n v="0"/>
    <n v="0"/>
    <n v="0"/>
    <n v="0"/>
    <n v="0"/>
    <n v="0"/>
    <n v="0"/>
    <n v="0"/>
    <n v="0"/>
    <n v="0"/>
    <n v="0"/>
    <n v="0"/>
    <n v="0"/>
    <n v="0"/>
    <n v="2523060"/>
    <n v="8456822.6000483502"/>
    <n v="11931284.191526899"/>
    <n v="10180512.6016533"/>
    <n v="10443517.805551101"/>
    <n v="8024718.9990018504"/>
    <n v="51559916.197781503"/>
    <n v="0.19778150320053101"/>
    <m/>
    <m/>
    <m/>
    <n v="0"/>
    <n v="2523060"/>
    <n v="8456822.6000483502"/>
    <n v="11931284.191526899"/>
    <n v="10180512.6016533"/>
    <n v="10443517.805551101"/>
    <n v="8024718.80122035"/>
    <n v="51559916"/>
    <m/>
    <m/>
    <m/>
    <n v="0"/>
    <n v="2523060"/>
    <n v="10979882.60004835"/>
    <n v="22911166.791575249"/>
    <n v="33091679.39322855"/>
    <n v="43535197.19877965"/>
    <n v="51559916"/>
    <m/>
    <m/>
    <m/>
    <n v="0"/>
    <n v="2177021.4913636199"/>
    <n v="10095017.613952545"/>
    <n v="21064763.690291032"/>
    <n v="32138480.821345888"/>
    <n v="42281175.385519899"/>
    <n v="51559916"/>
  </r>
  <r>
    <n v="2"/>
    <s v="2.2."/>
    <s v="Vides aizsardzība un attīstība"/>
    <s v="2.2.1."/>
    <s v="“Veicināt ilgtspējīgu ūdenssaimniecību”"/>
    <s v="2.2.1.1."/>
    <s v="Notekūdeņu un to dūņu apsaimniekošanas sistēmas attīstība piesārņojuma samazināšanai"/>
    <n v="2"/>
    <s v="5.3.1"/>
    <s v="nav"/>
    <n v="1"/>
    <n v="1"/>
    <n v="0.86284967117849742"/>
    <n v="0.91941034177433667"/>
    <n v="0.97119521918015106"/>
    <n v="22148076.870660122"/>
    <n v="22600084"/>
    <n v="1"/>
    <s v="2.2.1.1.2"/>
    <n v="22600084"/>
    <n v="22600084"/>
    <n v="26588334.117647059"/>
    <n v="3988250.1176470593"/>
    <x v="2"/>
    <s v="APIA"/>
    <s v="ERAF"/>
    <m/>
    <n v="0"/>
    <n v="0"/>
    <n v="0"/>
    <n v="0"/>
    <n v="0"/>
    <n v="0"/>
    <n v="0"/>
    <n v="0"/>
    <n v="0"/>
    <n v="0"/>
    <n v="0"/>
    <n v="0"/>
    <n v="0"/>
    <n v="0"/>
    <n v="0"/>
    <n v="0"/>
    <n v="3260008"/>
    <n v="6780025"/>
    <n v="11300042"/>
    <n v="1260009"/>
    <n v="22600084"/>
    <n v="0"/>
    <m/>
    <m/>
    <m/>
    <n v="0"/>
    <n v="0"/>
    <n v="0"/>
    <n v="3260008"/>
    <n v="6780025"/>
    <n v="11300042"/>
    <n v="1260009"/>
    <n v="22600084"/>
    <m/>
    <m/>
    <m/>
    <n v="0"/>
    <n v="0"/>
    <n v="0"/>
    <n v="3260008"/>
    <n v="10040033"/>
    <n v="21340075"/>
    <n v="22600084"/>
    <m/>
    <m/>
    <m/>
    <n v="0"/>
    <n v="0"/>
    <n v="0"/>
    <n v="2997285.0694670719"/>
    <n v="9750832.0500109494"/>
    <n v="20725378.816945862"/>
    <n v="22600084"/>
  </r>
  <r>
    <n v="2"/>
    <s v="2.2."/>
    <s v="Vides aizsardzība un attīstība"/>
    <s v="2.2.2."/>
    <s v="“Pārejas uz aprites ekonomiku veicināšana”"/>
    <s v="2.2.2.1."/>
    <s v="Atkritumu šķirošana, pārstrāde un reģenerācija"/>
    <n v="1"/>
    <s v="5.2.1.2"/>
    <s v="nav"/>
    <n v="1"/>
    <n v="1"/>
    <n v="0.94122183462393383"/>
    <n v="0.9480658108918627"/>
    <n v="0.92209871633779406"/>
    <n v="20000000.0308473"/>
    <n v="20000000"/>
    <n v="1.0000000015423649"/>
    <s v="2.2.2.1.1"/>
    <n v="20000000.0308473"/>
    <n v="20000000"/>
    <n v="23529411.764705881"/>
    <n v="3529411.7647058815"/>
    <x v="2"/>
    <s v="APIA"/>
    <s v="KF"/>
    <m/>
    <n v="0"/>
    <n v="0"/>
    <n v="0"/>
    <n v="0"/>
    <n v="0"/>
    <n v="0"/>
    <n v="0"/>
    <n v="0"/>
    <n v="0"/>
    <n v="0"/>
    <n v="0"/>
    <n v="0"/>
    <n v="0"/>
    <n v="0"/>
    <n v="2583621"/>
    <n v="2700000"/>
    <n v="2100000"/>
    <n v="3853465"/>
    <n v="6450670"/>
    <n v="2312244"/>
    <n v="20000000"/>
    <n v="0"/>
    <m/>
    <m/>
    <m/>
    <n v="0"/>
    <n v="2583621.0039848862"/>
    <n v="2700000.0041643851"/>
    <n v="2100000.0032389662"/>
    <n v="3853465.0059434492"/>
    <n v="6450670.0099492874"/>
    <n v="2312244.0035663238"/>
    <n v="20000000.0308473"/>
    <m/>
    <m/>
    <m/>
    <n v="0"/>
    <n v="2583621"/>
    <n v="5283621"/>
    <n v="7383621"/>
    <n v="11237086"/>
    <n v="17687756"/>
    <n v="20000000"/>
    <m/>
    <m/>
    <m/>
    <n v="0"/>
    <n v="2431760.4975929228"/>
    <n v="5009220.4278102741"/>
    <n v="7000158.6306831865"/>
    <n v="10361702.575977396"/>
    <n v="16309857.102496115"/>
    <n v="20000000"/>
  </r>
  <r>
    <n v="2"/>
    <s v="2.2."/>
    <s v="Vides aizsardzība un attīstība"/>
    <s v="2.2.2."/>
    <s v="“Pārejas uz aprites ekonomiku veicināšana”"/>
    <s v="2.2.2.1."/>
    <s v="Atkritumu šķirošana, pārstrāde un reģenerācija"/>
    <n v="2"/>
    <s v="5.2.1.2"/>
    <s v="nav"/>
    <n v="1"/>
    <n v="1"/>
    <n v="0.94122183462393383"/>
    <n v="0.9480658108918627"/>
    <n v="0.92209871633779406"/>
    <n v="45029999.969152696"/>
    <n v="45030000"/>
    <n v="0.99999999931496109"/>
    <s v="2.2.2.1.2"/>
    <n v="45029999.969152696"/>
    <n v="45030000"/>
    <n v="52976470.588235296"/>
    <n v="7946470.5882352963"/>
    <x v="2"/>
    <s v="IPIA"/>
    <s v="KF"/>
    <m/>
    <n v="0"/>
    <n v="0"/>
    <n v="0"/>
    <n v="0"/>
    <n v="0"/>
    <n v="0"/>
    <n v="0"/>
    <n v="0"/>
    <n v="0"/>
    <n v="0"/>
    <n v="0"/>
    <n v="0"/>
    <n v="0"/>
    <n v="0"/>
    <n v="1500000"/>
    <n v="8000000"/>
    <n v="8831464"/>
    <n v="10200026"/>
    <n v="11643411"/>
    <n v="4855099"/>
    <n v="45030000"/>
    <n v="0"/>
    <m/>
    <m/>
    <m/>
    <n v="0"/>
    <n v="1499999.9989724415"/>
    <n v="7999999.9945196891"/>
    <n v="8831463.9939501043"/>
    <n v="10200025.993012585"/>
    <n v="11643410.992023811"/>
    <n v="4855098.9966740683"/>
    <n v="45029999.969152696"/>
    <m/>
    <m/>
    <m/>
    <n v="0"/>
    <n v="1500000"/>
    <n v="9500000"/>
    <n v="18331464"/>
    <n v="28531490"/>
    <n v="40174901"/>
    <n v="45030000"/>
    <m/>
    <m/>
    <m/>
    <n v="0"/>
    <n v="1411832.7519359007"/>
    <n v="9006625.2034726962"/>
    <n v="17379434.281994987"/>
    <n v="26308850.304204609"/>
    <n v="37045224.641097955"/>
    <n v="45030000"/>
  </r>
  <r>
    <n v="2"/>
    <s v="2.2."/>
    <s v="Vides aizsardzība un attīstība"/>
    <s v="2.2.2."/>
    <s v="“Pārejas uz aprites ekonomiku veicināšana”"/>
    <s v="2.2.2.2."/>
    <s v="Atkritumu dalītā vākšana"/>
    <n v="1"/>
    <s v="5.2.1.1"/>
    <s v="nav"/>
    <n v="1"/>
    <n v="1"/>
    <n v="0.85714285714285698"/>
    <n v="0.99999999999999978"/>
    <n v="0.99999999999999978"/>
    <n v="1999999.9999999995"/>
    <n v="2000000"/>
    <n v="0.99999999999999978"/>
    <s v="2.2.2.2.1"/>
    <n v="1999999.9999999995"/>
    <n v="2000000"/>
    <n v="2352941.1764705884"/>
    <n v="352941.17647058843"/>
    <x v="2"/>
    <s v="APIA"/>
    <s v="KF"/>
    <m/>
    <n v="0"/>
    <n v="0"/>
    <n v="0"/>
    <n v="0"/>
    <n v="0"/>
    <n v="0"/>
    <n v="0"/>
    <n v="0"/>
    <n v="0"/>
    <n v="0"/>
    <n v="0"/>
    <n v="0"/>
    <n v="0"/>
    <n v="0"/>
    <n v="724387"/>
    <n v="1275613"/>
    <n v="0"/>
    <n v="0"/>
    <n v="0"/>
    <n v="0"/>
    <n v="2000000"/>
    <n v="0"/>
    <m/>
    <m/>
    <m/>
    <n v="0"/>
    <n v="724386.99999999988"/>
    <n v="1275612.9999999998"/>
    <n v="0"/>
    <n v="0"/>
    <n v="0"/>
    <n v="0"/>
    <n v="1999999.9999999995"/>
    <m/>
    <m/>
    <m/>
    <n v="0"/>
    <n v="724387"/>
    <n v="2000000"/>
    <n v="2000000"/>
    <n v="2000000"/>
    <n v="2000000"/>
    <n v="2000000"/>
    <m/>
    <m/>
    <m/>
    <n v="0"/>
    <n v="620903.14285714272"/>
    <n v="1999999.9999999995"/>
    <n v="1999999.9999999995"/>
    <n v="1999999.9999999995"/>
    <n v="1999999.9999999995"/>
    <n v="2000000"/>
  </r>
  <r>
    <n v="2"/>
    <s v="2.2."/>
    <s v="Vides aizsardzība un attīstība"/>
    <s v="2.2.2."/>
    <s v="“Pārejas uz aprites ekonomiku veicināšana”"/>
    <s v="2.2.2.2."/>
    <s v="Atkritumu dalītā vākšana"/>
    <n v="2"/>
    <s v="5.2.1.2"/>
    <s v="nav"/>
    <n v="1"/>
    <n v="1"/>
    <n v="0.94122183462393383"/>
    <n v="0.9480658108918627"/>
    <n v="0.92209871633779406"/>
    <n v="2000000"/>
    <n v="2000000"/>
    <n v="1"/>
    <s v="2.2.2.2.2"/>
    <n v="2000000"/>
    <n v="2000000"/>
    <n v="2352941.1764705884"/>
    <n v="352941.17647058843"/>
    <x v="2"/>
    <s v="APIA"/>
    <s v="KF"/>
    <m/>
    <n v="0"/>
    <n v="0"/>
    <n v="0"/>
    <n v="0"/>
    <n v="0"/>
    <n v="0"/>
    <n v="0"/>
    <n v="0"/>
    <n v="0"/>
    <n v="0"/>
    <n v="0"/>
    <n v="0"/>
    <n v="0"/>
    <n v="0"/>
    <n v="136800"/>
    <n v="700000"/>
    <n v="345000"/>
    <n v="773200"/>
    <n v="45000"/>
    <n v="0"/>
    <n v="2000000"/>
    <n v="0"/>
    <m/>
    <m/>
    <m/>
    <n v="0"/>
    <n v="136800"/>
    <n v="700000"/>
    <n v="345000"/>
    <n v="773200"/>
    <n v="45000"/>
    <n v="0"/>
    <n v="2000000"/>
    <m/>
    <m/>
    <m/>
    <n v="0"/>
    <n v="136800"/>
    <n v="836800"/>
    <n v="1181800"/>
    <n v="1955000"/>
    <n v="2000000"/>
    <n v="2000000"/>
    <m/>
    <m/>
    <m/>
    <n v="0"/>
    <n v="128759.14697655414"/>
    <n v="793341.47055431071"/>
    <n v="1120424.1753120034"/>
    <n v="1802702.9904403873"/>
    <n v="1844197.4326755882"/>
    <n v="2000000"/>
  </r>
  <r>
    <n v="2"/>
    <s v="2.2."/>
    <s v="Vides aizsardzība un attīstība"/>
    <s v="2.2.2."/>
    <s v="“Pārejas uz aprites ekonomiku veicināšana”"/>
    <s v="2.2.2.3."/>
    <s v="Notekūdeņu dūņu pārstrāde"/>
    <n v="1"/>
    <s v="5.2.1.2"/>
    <s v="nav"/>
    <n v="1"/>
    <n v="1"/>
    <n v="0.94122183462393383"/>
    <n v="0.9480658108918627"/>
    <n v="0.92209871633779406"/>
    <n v="8137129.0000000009"/>
    <n v="8137129"/>
    <n v="1.0000000000000002"/>
    <s v="2.2.2.3.1"/>
    <n v="7688318.5092591448"/>
    <n v="7688318.5092591429"/>
    <n v="9045080.5991284028"/>
    <n v="1356762.0898692599"/>
    <x v="2"/>
    <s v="IPIA"/>
    <s v="KF"/>
    <m/>
    <n v="0"/>
    <n v="0"/>
    <n v="0"/>
    <n v="0"/>
    <n v="0"/>
    <n v="0"/>
    <n v="0"/>
    <n v="0"/>
    <n v="0"/>
    <n v="0"/>
    <n v="0"/>
    <n v="0"/>
    <n v="0"/>
    <n v="0"/>
    <n v="0"/>
    <n v="2000000"/>
    <n v="2000000"/>
    <n v="1932945"/>
    <n v="1539364.3195070934"/>
    <n v="216009.18975204948"/>
    <n v="7688318.5092591429"/>
    <n v="0"/>
    <m/>
    <m/>
    <m/>
    <n v="0"/>
    <n v="0"/>
    <n v="2000000.0000000005"/>
    <n v="2000000.0000000005"/>
    <n v="1932945.0000000005"/>
    <n v="1539364.3195070936"/>
    <n v="216009.18975204881"/>
    <n v="7688318.5092591448"/>
    <m/>
    <m/>
    <m/>
    <n v="0"/>
    <n v="0"/>
    <n v="2000000"/>
    <n v="4000000"/>
    <n v="5932945"/>
    <n v="7472309.3195070932"/>
    <n v="7688318.5092591429"/>
    <m/>
    <m/>
    <m/>
    <n v="0"/>
    <n v="0"/>
    <n v="1896131.6217837255"/>
    <n v="3792263.2435674509"/>
    <n v="5470760.9686027337"/>
    <n v="6890206.8315964257"/>
    <n v="7688318.5092591429"/>
  </r>
  <r>
    <n v="2"/>
    <s v="2.2."/>
    <s v="Vides aizsardzība un attīstība"/>
    <s v="2.2.2."/>
    <s v="“Pārejas uz aprites ekonomiku veicināšana”"/>
    <s v="2.2.2.3."/>
    <s v="Notekūdeņu dūņu pārstrāde"/>
    <n v="2"/>
    <s v="5.2.1.2"/>
    <s v="nav"/>
    <n v="1"/>
    <n v="1"/>
    <n v="0.94122183462393383"/>
    <n v="0.9480658108918627"/>
    <n v="0.92209871633779406"/>
    <n v="16362870.800000001"/>
    <n v="16362871"/>
    <n v="0.99999998777720611"/>
    <s v="2.2.2.3.2"/>
    <n v="15460362.301772032"/>
    <n v="15460362.490740856"/>
    <n v="18188661.753812771"/>
    <n v="2728299.2630719151"/>
    <x v="2"/>
    <s v="IPIA"/>
    <s v="KF"/>
    <m/>
    <n v="0"/>
    <n v="0"/>
    <n v="0"/>
    <n v="0"/>
    <n v="0"/>
    <n v="0"/>
    <n v="0"/>
    <n v="0"/>
    <n v="0"/>
    <n v="0"/>
    <n v="0"/>
    <n v="0"/>
    <n v="0"/>
    <n v="0"/>
    <n v="0"/>
    <n v="0"/>
    <n v="4000000"/>
    <n v="4500000"/>
    <n v="5000000"/>
    <n v="1960362.4907408601"/>
    <n v="15460362.49074086"/>
    <n v="0"/>
    <m/>
    <m/>
    <m/>
    <n v="0"/>
    <n v="0"/>
    <n v="0"/>
    <n v="3999999.9511088245"/>
    <n v="4499999.9449974271"/>
    <n v="4999999.9388860306"/>
    <n v="1960362.4667797533"/>
    <n v="15460362.301772036"/>
    <m/>
    <m/>
    <m/>
    <n v="0"/>
    <n v="0"/>
    <n v="0"/>
    <n v="4000000"/>
    <n v="8500000"/>
    <n v="13500000"/>
    <n v="15460362.49074086"/>
    <m/>
    <m/>
    <m/>
    <n v="0"/>
    <n v="0"/>
    <n v="0"/>
    <n v="3792263.2435674509"/>
    <n v="7837839.0888712499"/>
    <n v="12448332.67056022"/>
    <n v="15460362.490740856"/>
  </r>
  <r>
    <n v="2"/>
    <s v="2.2."/>
    <s v="Vides aizsardzība un attīstība"/>
    <s v="2.2.2."/>
    <s v="“Pārejas uz aprites ekonomiku veicināšana”"/>
    <s v="2.2.2.4."/>
    <s v="Aprites ekonomikas principu ieviešana"/>
    <s v="_"/>
    <s v="4.3.1"/>
    <s v="nav"/>
    <n v="1"/>
    <n v="1"/>
    <n v="0.85061251821630124"/>
    <n v="0.98072735000640709"/>
    <n v="0.99489237731440416"/>
    <n v="10000000"/>
    <n v="10000000"/>
    <n v="1"/>
    <s v="2.2.2.4._"/>
    <n v="10000000"/>
    <n v="10000000"/>
    <n v="11764705.882352941"/>
    <n v="1764705.8823529407"/>
    <x v="2"/>
    <s v="APIA"/>
    <s v="KF"/>
    <m/>
    <n v="0"/>
    <n v="0"/>
    <n v="0"/>
    <n v="0"/>
    <n v="0"/>
    <n v="0"/>
    <n v="0"/>
    <n v="0"/>
    <n v="0"/>
    <n v="0"/>
    <n v="3000000"/>
    <n v="0"/>
    <n v="0"/>
    <n v="3000000"/>
    <n v="2833333"/>
    <n v="2333333"/>
    <n v="1833334"/>
    <n v="0"/>
    <n v="0"/>
    <n v="0"/>
    <n v="10000000"/>
    <n v="0"/>
    <m/>
    <m/>
    <m/>
    <n v="3000000"/>
    <n v="2833333"/>
    <n v="2333333"/>
    <n v="1833334"/>
    <n v="0"/>
    <n v="0"/>
    <n v="0"/>
    <n v="10000000"/>
    <m/>
    <m/>
    <m/>
    <n v="3000000"/>
    <n v="5833333"/>
    <n v="8166666"/>
    <n v="10000000"/>
    <n v="10000000"/>
    <n v="10000000"/>
    <n v="10000000"/>
    <m/>
    <m/>
    <m/>
    <n v="2551837.5546489037"/>
    <n v="4961906.0727242511"/>
    <n v="8009272.704567425"/>
    <n v="9807273.5000640713"/>
    <n v="9948923.7731440421"/>
    <n v="9948923.7731440421"/>
    <n v="10000000"/>
  </r>
  <r>
    <n v="2"/>
    <s v="2.2."/>
    <s v="Vides aizsardzība un attīstība"/>
    <s v="2.2.3."/>
    <s v="“Uzlabot dabas aizsardzību un bioloģisko daudzveidību, “zaļo” infrastruktūru, it īpaši pilsētvidē, un samazināt piesārņojumu”"/>
    <s v="2.2.3.1."/>
    <s v="Vēsturiski piesārņoto vietu sanācija"/>
    <s v="_"/>
    <s v="5.6.3"/>
    <s v="nav"/>
    <n v="1"/>
    <n v="1"/>
    <n v="0.95475538635025903"/>
    <n v="0.99793216789664407"/>
    <n v="0.99978489211669852"/>
    <n v="8966434.1817161199"/>
    <n v="9243750"/>
    <n v="1"/>
    <s v="2.2.3.1._"/>
    <n v="9243750"/>
    <n v="9243750"/>
    <n v="10875000"/>
    <n v="1631250"/>
    <x v="2"/>
    <s v="IPIA"/>
    <s v="ERAF"/>
    <m/>
    <n v="0"/>
    <n v="0"/>
    <n v="0"/>
    <n v="0"/>
    <n v="0"/>
    <n v="0"/>
    <n v="0"/>
    <n v="0"/>
    <n v="0"/>
    <n v="0"/>
    <n v="0"/>
    <n v="0"/>
    <n v="0"/>
    <n v="0"/>
    <n v="462188"/>
    <n v="1848750"/>
    <n v="1848750"/>
    <n v="1848750"/>
    <n v="1848750"/>
    <n v="1386562"/>
    <n v="9243750"/>
    <n v="0"/>
    <m/>
    <m/>
    <m/>
    <n v="0"/>
    <n v="462188"/>
    <n v="1848750"/>
    <n v="1848750"/>
    <n v="1848750"/>
    <n v="1848750"/>
    <n v="1386562"/>
    <n v="9243750"/>
    <m/>
    <m/>
    <m/>
    <n v="0"/>
    <n v="462188"/>
    <n v="2310938"/>
    <n v="4159688"/>
    <n v="6008438"/>
    <n v="7857188"/>
    <n v="9243750"/>
    <m/>
    <m/>
    <m/>
    <n v="0"/>
    <n v="441276.48250645353"/>
    <n v="2306159.3682147348"/>
    <n v="4151086.4636136554"/>
    <n v="6007145.537619872"/>
    <n v="7855497.8569206186"/>
    <n v="9243750"/>
  </r>
  <r>
    <n v="2"/>
    <s v="2.2."/>
    <s v="Vides aizsardzība un attīstība"/>
    <s v="2.2.3."/>
    <s v="“Uzlabot dabas aizsardzību un bioloģisko daudzveidību, “zaļo” infrastruktūru, it īpaši pilsētvidē, un samazināt piesārņojumu”"/>
    <s v="2.2.3.2."/>
    <s v="Vides izglītību veicinoši pasākumi sabiedrības informētībai un prasmju attīstībai"/>
    <n v="1"/>
    <s v="5.4.2.2"/>
    <s v="nav"/>
    <n v="1"/>
    <n v="1"/>
    <n v="0.97213409572290821"/>
    <n v="0.96672709190199591"/>
    <n v="0.97106832411086508"/>
    <n v="9570000"/>
    <n v="8134500"/>
    <n v="1.1764705882352942"/>
    <s v="2.2.3.2.1"/>
    <n v="9570000"/>
    <n v="8134500"/>
    <n v="9570000"/>
    <n v="1435500"/>
    <x v="2"/>
    <s v="IPIA"/>
    <s v="ERAF"/>
    <m/>
    <n v="0"/>
    <n v="0"/>
    <n v="0"/>
    <n v="0"/>
    <n v="0"/>
    <n v="0"/>
    <n v="0"/>
    <n v="0"/>
    <n v="0"/>
    <n v="0"/>
    <n v="200000"/>
    <n v="206725"/>
    <n v="0"/>
    <n v="406725"/>
    <n v="1466244"/>
    <n v="1423537"/>
    <n v="1220175"/>
    <n v="1626900"/>
    <n v="1220175"/>
    <n v="770744"/>
    <n v="8134500"/>
    <n v="0"/>
    <m/>
    <m/>
    <m/>
    <n v="478500"/>
    <n v="1724992.9411764706"/>
    <n v="1674749.411764706"/>
    <n v="1435500"/>
    <n v="1914000"/>
    <n v="1435500"/>
    <n v="906757.64705882361"/>
    <n v="9570000"/>
    <m/>
    <m/>
    <m/>
    <n v="200000"/>
    <n v="1872969"/>
    <n v="3296506"/>
    <n v="4516681"/>
    <n v="6143581"/>
    <n v="7363756"/>
    <n v="8134500"/>
    <m/>
    <m/>
    <m/>
    <n v="194426.81914458165"/>
    <n v="1820777.0251320396"/>
    <n v="3186821.6588174808"/>
    <n v="4366397.8881789986"/>
    <n v="5965836.9057093523"/>
    <n v="7150710.1980813276"/>
    <n v="8134500"/>
  </r>
  <r>
    <n v="2"/>
    <s v="2.2."/>
    <s v="Vides aizsardzība un attīstība"/>
    <s v="2.2.3."/>
    <s v="“Uzlabot dabas aizsardzību un bioloģisko daudzveidību, “zaļo” infrastruktūru, it īpaši pilsētvidē, un samazināt piesārņojumu”"/>
    <s v="2.2.3.2."/>
    <s v="Vides izglītību veicinoši pasākumi sabiedrības informētībai un prasmju attīstībai"/>
    <n v="2"/>
    <s v="5.4.2.1"/>
    <s v="nav"/>
    <n v="1"/>
    <n v="1"/>
    <n v="0.84064028127983581"/>
    <n v="0.93905794530419262"/>
    <n v="0.98032624995855477"/>
    <n v="1522500"/>
    <n v="1294125"/>
    <n v="1.1764705882352942"/>
    <s v="2.2.3.2.2"/>
    <n v="1522500"/>
    <n v="1294125"/>
    <n v="1522500"/>
    <n v="228375"/>
    <x v="2"/>
    <s v="IPIA"/>
    <s v="ERAF"/>
    <m/>
    <n v="0"/>
    <n v="0"/>
    <n v="0"/>
    <n v="0"/>
    <n v="0"/>
    <n v="0"/>
    <n v="0"/>
    <n v="0"/>
    <n v="0"/>
    <n v="0"/>
    <n v="0"/>
    <n v="0"/>
    <n v="0"/>
    <n v="0"/>
    <n v="0"/>
    <n v="129412"/>
    <n v="517650.4"/>
    <n v="517650.4"/>
    <n v="129412.2"/>
    <n v="0"/>
    <n v="1294125"/>
    <n v="0"/>
    <m/>
    <m/>
    <m/>
    <n v="0"/>
    <n v="0"/>
    <n v="152249.41176470587"/>
    <n v="609000.4705882353"/>
    <n v="609000.4705882353"/>
    <n v="152249.64705882352"/>
    <n v="0"/>
    <n v="1522500"/>
    <m/>
    <m/>
    <m/>
    <n v="0"/>
    <n v="0"/>
    <n v="129412"/>
    <n v="647062.4"/>
    <n v="1164712.8"/>
    <n v="1294125"/>
    <n v="1294125"/>
    <m/>
    <m/>
    <m/>
    <n v="0"/>
    <n v="0"/>
    <n v="121525.36681770618"/>
    <n v="607629.08782759961"/>
    <n v="1141798.5315027284"/>
    <n v="1268664.7082276146"/>
    <n v="1294125"/>
  </r>
  <r>
    <n v="2"/>
    <s v="2.2."/>
    <s v="Vides aizsardzība un attīstība"/>
    <s v="2.2.3."/>
    <s v="“Uzlabot dabas aizsardzību un bioloģisko daudzveidību, “zaļo” infrastruktūru, it īpaši pilsētvidē, un samazināt piesārņojumu”"/>
    <s v="2.2.3.3."/>
    <s v="Pasākumi bioloģiskās daudzveidības veicināšanai un saglabāšanai"/>
    <n v="1"/>
    <s v="5.4.2.1"/>
    <s v="nav"/>
    <n v="1"/>
    <n v="1"/>
    <n v="0.97213409572290821"/>
    <n v="0.96672709190199591"/>
    <n v="0.97106832411086508"/>
    <n v="2941176.75"/>
    <n v="2500000"/>
    <n v="1.1764705882352942"/>
    <s v="2.2.3.3.1"/>
    <n v="2941176.4705882352"/>
    <n v="2500000"/>
    <n v="2941176.4705882352"/>
    <n v="441176.47058823518"/>
    <x v="2"/>
    <s v="IPIA"/>
    <s v="ERAF"/>
    <m/>
    <n v="0"/>
    <n v="0"/>
    <n v="0"/>
    <n v="0"/>
    <n v="0"/>
    <n v="0"/>
    <n v="0"/>
    <n v="0"/>
    <n v="0"/>
    <n v="0"/>
    <n v="250000"/>
    <n v="0"/>
    <n v="0"/>
    <n v="250000"/>
    <n v="515000"/>
    <n v="750000"/>
    <n v="985000"/>
    <n v="0"/>
    <n v="0"/>
    <n v="0"/>
    <n v="2500000"/>
    <n v="0"/>
    <m/>
    <m/>
    <m/>
    <n v="294117.64705882355"/>
    <n v="605882.3529411765"/>
    <n v="882352.9411764706"/>
    <n v="1158823.5294117648"/>
    <n v="0"/>
    <n v="0"/>
    <n v="0"/>
    <n v="2941176.4705882352"/>
    <m/>
    <m/>
    <m/>
    <n v="250000"/>
    <n v="765000"/>
    <n v="1515000"/>
    <n v="2500000"/>
    <n v="2500000"/>
    <n v="2500000"/>
    <n v="2500000"/>
    <m/>
    <m/>
    <m/>
    <n v="243033.52393072704"/>
    <n v="743682.58322802477"/>
    <n v="1464591.5442315238"/>
    <n v="2416817.72975499"/>
    <n v="2427670.8102771626"/>
    <n v="2427670.8102771626"/>
    <n v="2500000"/>
  </r>
  <r>
    <n v="2"/>
    <s v="2.2."/>
    <s v="Vides aizsardzība un attīstība"/>
    <s v="2.2.3."/>
    <s v="“Uzlabot dabas aizsardzību un bioloģisko daudzveidību, “zaļo” infrastruktūru, it īpaši pilsētvidē, un samazināt piesārņojumu”"/>
    <s v="2.2.3.3."/>
    <s v="Pasākumi bioloģiskās daudzveidības veicināšanai un saglabāšanai"/>
    <n v="2"/>
    <s v="5.4.2.1"/>
    <s v="nav"/>
    <n v="1"/>
    <n v="1"/>
    <n v="0.84064028127983581"/>
    <n v="0.93905794530419262"/>
    <n v="0.98032624995855477"/>
    <n v="2499999.75"/>
    <n v="2500000"/>
    <n v="0.99999990000000005"/>
    <s v="2.2.3.3.2"/>
    <n v="2499999.75"/>
    <n v="2500000"/>
    <n v="2941176.4705882352"/>
    <n v="441176.47058823518"/>
    <x v="2"/>
    <s v="APIA"/>
    <s v="ERAF"/>
    <m/>
    <n v="0"/>
    <n v="0"/>
    <n v="0"/>
    <n v="0"/>
    <n v="0"/>
    <n v="0"/>
    <n v="0"/>
    <n v="0"/>
    <n v="0"/>
    <n v="0"/>
    <n v="0"/>
    <n v="250000"/>
    <n v="0"/>
    <n v="250000"/>
    <n v="580000"/>
    <n v="750000"/>
    <n v="920000"/>
    <n v="0"/>
    <n v="1.627222262322903E-2"/>
    <n v="1.627222262322903E-2"/>
    <n v="2500000.0325444452"/>
    <n v="3.2544445246458054E-2"/>
    <m/>
    <m/>
    <m/>
    <n v="249999.97500000001"/>
    <n v="579999.94200000004"/>
    <n v="749999.92500000005"/>
    <n v="919999.90800000005"/>
    <n v="0"/>
    <n v="0"/>
    <n v="0"/>
    <n v="2499999.75"/>
    <m/>
    <m/>
    <m/>
    <n v="0"/>
    <n v="830000"/>
    <n v="1580000"/>
    <n v="2500000"/>
    <n v="2500000"/>
    <n v="2500000"/>
    <n v="2500000"/>
    <m/>
    <m/>
    <m/>
    <n v="0"/>
    <n v="697731.43346226367"/>
    <n v="1483711.5535806243"/>
    <n v="2347644.8632604815"/>
    <n v="2450815.6248963871"/>
    <n v="2450815.6248963871"/>
    <n v="2500000"/>
  </r>
  <r>
    <n v="2"/>
    <s v="2.2."/>
    <s v="Vides aizsardzība un attīstība"/>
    <s v="2.2.3."/>
    <s v="“Uzlabot dabas aizsardzību un bioloģisko daudzveidību, “zaļo” infrastruktūru, it īpaši pilsētvidē, un samazināt piesārņojumu”"/>
    <s v="2.2.3.3."/>
    <s v="Pasākumi bioloģiskās daudzveidības veicināšanai un saglabāšanai"/>
    <n v="3"/>
    <s v="5.4.3.2"/>
    <s v="nav"/>
    <n v="1"/>
    <n v="1"/>
    <n v="0.76909904315396171"/>
    <n v="0.76909904315396171"/>
    <n v="0.76909904315396171"/>
    <n v="24633072.348676469"/>
    <n v="23277500"/>
    <n v="1.0582353065697119"/>
    <s v="2.2.3.3.3"/>
    <n v="24633072.348676469"/>
    <n v="23277500"/>
    <n v="27385294.117647059"/>
    <n v="4107794.1176470593"/>
    <x v="2"/>
    <s v="APIA"/>
    <s v="ERAF"/>
    <m/>
    <n v="0"/>
    <n v="0"/>
    <n v="0"/>
    <n v="0"/>
    <n v="0"/>
    <n v="0"/>
    <n v="0"/>
    <n v="0"/>
    <n v="0"/>
    <n v="0"/>
    <n v="0"/>
    <n v="0"/>
    <n v="0"/>
    <n v="0"/>
    <n v="2162068"/>
    <n v="3603448"/>
    <n v="4663505"/>
    <n v="5864655"/>
    <n v="4065804"/>
    <n v="2918020"/>
    <n v="23277500"/>
    <n v="0"/>
    <m/>
    <m/>
    <m/>
    <n v="0"/>
    <n v="2287976.6928045638"/>
    <n v="3813295.898988015"/>
    <n v="4935085.6433643838"/>
    <n v="6206184.9818505934"/>
    <n v="4302577.3423923608"/>
    <n v="3087951.7892765505"/>
    <n v="24633072.348676469"/>
    <m/>
    <m/>
    <m/>
    <n v="0"/>
    <n v="2162068"/>
    <n v="5765516"/>
    <n v="10429021"/>
    <n v="16293676"/>
    <n v="20359480"/>
    <n v="23277500"/>
    <m/>
    <m/>
    <m/>
    <n v="0"/>
    <n v="1662844.4300337997"/>
    <n v="4434252.8388888566"/>
    <n v="8020950.0721325725"/>
    <n v="12531450.621060669"/>
    <n v="15658456.58711222"/>
    <n v="23277500"/>
  </r>
  <r>
    <n v="2"/>
    <s v="2.2."/>
    <s v="Vides aizsardzība un attīstība"/>
    <s v="2.2.3."/>
    <s v="“Uzlabot dabas aizsardzību un bioloģisko daudzveidību, “zaļo” infrastruktūru, it īpaši pilsētvidē, un samazināt piesārņojumu”"/>
    <s v="2.2.3.4."/>
    <s v="Vides monitoringa attīstība harmonizētai vides un klimata datu informācijas nodrošināšanai"/>
    <n v="1"/>
    <s v="5.4.2.2"/>
    <s v="ir"/>
    <n v="0.70559311247391687"/>
    <n v="0.88624722986072035"/>
    <n v="0.97213409572290821"/>
    <n v="0.96672709190199591"/>
    <n v="0.97106832411086508"/>
    <n v="10259547.941528892"/>
    <n v="9243750"/>
    <n v="1.1098902438435583"/>
    <s v="2.2.3.4.1"/>
    <n v="10259547.941528892"/>
    <n v="9243750"/>
    <n v="10875000"/>
    <n v="1631250"/>
    <x v="2"/>
    <s v="IPIA"/>
    <s v="ERAF"/>
    <m/>
    <n v="0"/>
    <n v="0"/>
    <n v="0"/>
    <n v="0"/>
    <n v="0"/>
    <n v="80244.238832741015"/>
    <n v="229.96865187461938"/>
    <n v="345689.83349990274"/>
    <n v="0"/>
    <n v="0"/>
    <n v="921000"/>
    <n v="0"/>
    <n v="0"/>
    <n v="1347164.0409845184"/>
    <n v="1389593"/>
    <n v="1472097"/>
    <n v="2280127.6954678157"/>
    <n v="1609211.2049663889"/>
    <n v="1145557"/>
    <n v="0"/>
    <n v="9243749.9414187223"/>
    <n v="-5.858127772808075E-2"/>
    <m/>
    <m/>
    <m/>
    <n v="1495204.2259455805"/>
    <n v="1542295.7136133017"/>
    <n v="1633866.0982913706"/>
    <n v="2530691.4839172247"/>
    <n v="1786047.8166759317"/>
    <n v="1271442.538066695"/>
    <n v="0"/>
    <n v="10259547.876510104"/>
    <m/>
    <m/>
    <m/>
    <n v="950549.66869120568"/>
    <n v="1931036.9186331732"/>
    <n v="2969738.4227266889"/>
    <n v="4990495.2765637487"/>
    <n v="6416654.249226043"/>
    <n v="7431900.9671235997"/>
    <n v="7431900.9671235997"/>
    <m/>
    <m/>
    <m/>
    <n v="924061.74261283525"/>
    <n v="1877226.8287030109"/>
    <n v="2870926.5891121919"/>
    <n v="4824446.9858631194"/>
    <n v="6231009.6881947946"/>
    <n v="7216883.6171026314"/>
    <n v="9243750"/>
  </r>
  <r>
    <n v="2"/>
    <s v="2.2."/>
    <s v="Vides aizsardzība un attīstība"/>
    <s v="2.2.3."/>
    <s v="“Uzlabot dabas aizsardzību un bioloģisko daudzveidību, “zaļo” infrastruktūru, it īpaši pilsētvidē, un samazināt piesārņojumu”"/>
    <s v="2.2.3.4."/>
    <s v="Vides monitoringa attīstība harmonizētai vides un klimata datu informācijas nodrošināšanai"/>
    <n v="2"/>
    <s v="5.4.2.2"/>
    <s v="nav"/>
    <n v="1"/>
    <n v="1"/>
    <n v="0.97213409572290821"/>
    <n v="0.96672709190199591"/>
    <n v="0.97106832411086508"/>
    <n v="783631.34808734362"/>
    <n v="802662"/>
    <n v="1"/>
    <s v="2.2.3.4.2"/>
    <n v="0"/>
    <n v="0"/>
    <n v="0"/>
    <n v="0"/>
    <x v="7"/>
    <s v="IPIA"/>
    <s v="ERAF"/>
    <m/>
    <n v="0"/>
    <n v="0"/>
    <n v="0"/>
    <n v="0"/>
    <n v="0"/>
    <n v="0"/>
    <n v="0"/>
    <n v="0"/>
    <n v="0"/>
    <n v="0"/>
    <n v="0"/>
    <n v="0"/>
    <n v="0"/>
    <n v="0"/>
    <n v="0"/>
    <n v="0"/>
    <n v="0"/>
    <n v="0"/>
    <n v="0"/>
    <n v="0"/>
    <n v="0"/>
    <n v="0"/>
    <m/>
    <m/>
    <m/>
    <n v="0"/>
    <n v="0"/>
    <n v="0"/>
    <n v="0"/>
    <n v="0"/>
    <n v="0"/>
    <n v="0"/>
    <n v="0"/>
    <m/>
    <m/>
    <m/>
    <n v="0"/>
    <n v="0"/>
    <n v="0"/>
    <n v="0"/>
    <n v="0"/>
    <n v="0"/>
    <n v="0"/>
    <m/>
    <m/>
    <m/>
    <n v="0"/>
    <n v="0"/>
    <n v="0"/>
    <n v="0"/>
    <n v="0"/>
    <n v="0"/>
    <n v="0"/>
  </r>
  <r>
    <n v="2"/>
    <s v="2.2."/>
    <s v="Vides aizsardzība un attīstība"/>
    <s v="2.2.3."/>
    <s v="“Uzlabot dabas aizsardzību un bioloģisko daudzveidību, “zaļo” infrastruktūru, it īpaši pilsētvidē, un samazināt piesārņojumu”"/>
    <s v="2.2.3.5."/>
    <s v="Gaisa piesārņojuma samazināšanas pasākumi pašvaldībās"/>
    <n v="1"/>
    <s v="5.4.3.2"/>
    <s v="nav"/>
    <n v="1"/>
    <n v="1"/>
    <n v="0.76909904315396171"/>
    <n v="0.76909904315396171"/>
    <n v="0.76909904315396171"/>
    <n v="4225716.8000000007"/>
    <n v="4225717"/>
    <n v="0.99999995267075403"/>
    <s v="2.2.3.5.1"/>
    <n v="4225716.8000000007"/>
    <n v="4225717"/>
    <n v="4971431.7647058824"/>
    <n v="745714.76470588241"/>
    <x v="2"/>
    <s v="IPIA"/>
    <s v="ERAF"/>
    <m/>
    <n v="0"/>
    <n v="0"/>
    <n v="0"/>
    <n v="0"/>
    <n v="0"/>
    <n v="0"/>
    <n v="0"/>
    <n v="0"/>
    <n v="0"/>
    <n v="0"/>
    <n v="152126"/>
    <n v="0"/>
    <n v="0"/>
    <n v="152126"/>
    <n v="1521258"/>
    <n v="2552333"/>
    <n v="0"/>
    <n v="0"/>
    <n v="0"/>
    <n v="0"/>
    <n v="4225717"/>
    <n v="0"/>
    <m/>
    <m/>
    <m/>
    <n v="152125.99279999113"/>
    <n v="1521257.9280000059"/>
    <n v="2552332.8792000036"/>
    <n v="0"/>
    <n v="0"/>
    <n v="0"/>
    <n v="0"/>
    <n v="4225716.8000000007"/>
    <m/>
    <m/>
    <m/>
    <n v="152126"/>
    <n v="1673384"/>
    <n v="4225717"/>
    <n v="4225717"/>
    <n v="4225717"/>
    <n v="4225717"/>
    <n v="4225717"/>
    <m/>
    <m/>
    <m/>
    <n v="116999.96103883958"/>
    <n v="1286998.0332291492"/>
    <n v="3249994.9013394294"/>
    <n v="3249994.9013394294"/>
    <n v="3249994.9013394294"/>
    <n v="3249994.9013394294"/>
    <n v="4225717"/>
  </r>
  <r>
    <n v="2"/>
    <s v="2.2."/>
    <s v="Vides aizsardzība un attīstība"/>
    <s v="2.2.3."/>
    <s v="“Uzlabot dabas aizsardzību un bioloģisko daudzveidību, “zaļo” infrastruktūru, it īpaši pilsētvidē, un samazināt piesārņojumu”"/>
    <s v="2.2.3.5."/>
    <s v="Gaisa piesārņojuma samazināšanas pasākumi pašvaldībās"/>
    <n v="2"/>
    <s v="5.4.3.2"/>
    <s v="nav"/>
    <n v="1"/>
    <n v="1"/>
    <n v="0.76909904315396171"/>
    <n v="0.76909904315396171"/>
    <n v="0.76909904315396171"/>
    <n v="845143"/>
    <n v="845143"/>
    <n v="1"/>
    <s v="2.2.3.5.2"/>
    <n v="845143"/>
    <n v="845143"/>
    <n v="994285.8823529412"/>
    <n v="149142.8823529412"/>
    <x v="2"/>
    <s v="IPIA"/>
    <s v="ERAF"/>
    <m/>
    <n v="0"/>
    <n v="0"/>
    <n v="0"/>
    <n v="0"/>
    <n v="0"/>
    <n v="0"/>
    <n v="0"/>
    <n v="0"/>
    <n v="0"/>
    <n v="0"/>
    <n v="0"/>
    <n v="0"/>
    <n v="0"/>
    <n v="0"/>
    <n v="38963.576047575807"/>
    <n v="139869.89293311903"/>
    <n v="94539.597509568208"/>
    <n v="157084.7966985747"/>
    <n v="303743.06332510436"/>
    <n v="110942.07348605781"/>
    <n v="845143"/>
    <n v="0"/>
    <m/>
    <m/>
    <m/>
    <n v="0"/>
    <n v="38963.576047575807"/>
    <n v="139869.89293311903"/>
    <n v="94539.597509568208"/>
    <n v="157084.7966985747"/>
    <n v="303743.06332510436"/>
    <n v="110942.07348605781"/>
    <n v="845143"/>
    <m/>
    <m/>
    <m/>
    <n v="0"/>
    <n v="38963.576047575807"/>
    <n v="178833.46898069483"/>
    <n v="273373.06649026304"/>
    <n v="430457.86318883777"/>
    <n v="734200.92651394219"/>
    <n v="845143"/>
    <m/>
    <m/>
    <m/>
    <n v="0"/>
    <n v="29966.849056047176"/>
    <n v="137540.6498769561"/>
    <n v="210250.96386172567"/>
    <n v="331064.7306966341"/>
    <n v="564673.23006462515"/>
    <n v="845143"/>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1"/>
    <s v="9.3.2"/>
    <s v="nav"/>
    <n v="1"/>
    <n v="1"/>
    <n v="0.8163349428660357"/>
    <n v="1.0036727892436323"/>
    <n v="1.006296393817762"/>
    <e v="#N/A"/>
    <e v="#N/A"/>
    <n v="1.0000000235232214"/>
    <s v="2.2.3.6.1"/>
    <n v="84801.001994792692"/>
    <n v="84801"/>
    <n v="99765.882352941175"/>
    <n v="14964.882352941175"/>
    <x v="2"/>
    <s v="APIA"/>
    <s v="ERAF"/>
    <m/>
    <n v="0"/>
    <n v="0"/>
    <n v="0"/>
    <n v="0"/>
    <n v="0"/>
    <n v="0"/>
    <n v="0"/>
    <n v="0"/>
    <n v="0"/>
    <n v="0"/>
    <n v="0"/>
    <n v="0"/>
    <n v="0"/>
    <n v="0"/>
    <n v="84801"/>
    <n v="0"/>
    <n v="0"/>
    <n v="0"/>
    <n v="0"/>
    <n v="0"/>
    <n v="84801"/>
    <n v="0"/>
    <m/>
    <m/>
    <m/>
    <n v="0"/>
    <n v="84801.001994792692"/>
    <n v="0"/>
    <n v="0"/>
    <n v="0"/>
    <n v="0"/>
    <n v="0"/>
    <n v="84801.001994792692"/>
    <m/>
    <m/>
    <m/>
    <n v="0"/>
    <n v="84801"/>
    <n v="84801"/>
    <n v="84801"/>
    <n v="84801"/>
    <n v="84801"/>
    <n v="84801"/>
    <m/>
    <m/>
    <m/>
    <n v="0"/>
    <n v="69226.019489982689"/>
    <n v="84801"/>
    <n v="84801"/>
    <n v="84801"/>
    <n v="84801"/>
    <n v="84801"/>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2"/>
    <s v="9.3.2"/>
    <s v="nav"/>
    <n v="1"/>
    <n v="1"/>
    <n v="0.8163349428660357"/>
    <n v="1.0036727892436323"/>
    <n v="1.006296393817762"/>
    <e v="#N/A"/>
    <e v="#N/A"/>
    <n v="1.0000000235232214"/>
    <s v="2.2.3.6.2"/>
    <n v="2275434.3735255455"/>
    <n v="2275434.3200000003"/>
    <n v="2676981.552941177"/>
    <n v="401547.23294117674"/>
    <x v="2"/>
    <s v="APIA"/>
    <s v="ERAF"/>
    <m/>
    <n v="0"/>
    <n v="0"/>
    <n v="0"/>
    <n v="0"/>
    <n v="8800"/>
    <n v="0"/>
    <n v="0"/>
    <n v="0"/>
    <n v="0"/>
    <n v="0"/>
    <n v="0"/>
    <n v="32076.45"/>
    <n v="1096840.8700000001"/>
    <n v="1137717.32"/>
    <n v="1137717"/>
    <n v="0"/>
    <n v="0"/>
    <n v="0"/>
    <n v="0"/>
    <n v="0"/>
    <n v="2275434.3200000003"/>
    <n v="0"/>
    <m/>
    <m/>
    <m/>
    <n v="1137717.3467627764"/>
    <n v="1137717.0267627689"/>
    <n v="0"/>
    <n v="0"/>
    <n v="0"/>
    <n v="0"/>
    <n v="0"/>
    <n v="2275434.373525545"/>
    <m/>
    <m/>
    <m/>
    <n v="8800"/>
    <n v="2275434.3200000003"/>
    <n v="2275434.3200000003"/>
    <n v="2275434.3200000003"/>
    <n v="2275434.3200000003"/>
    <n v="2275434.3200000003"/>
    <n v="2275434.3200000003"/>
    <m/>
    <m/>
    <m/>
    <n v="7183.7474972211139"/>
    <n v="1857516.5456126169"/>
    <n v="2275434.3200000003"/>
    <n v="2275434.3200000003"/>
    <n v="2275434.3200000003"/>
    <n v="2275434.3200000003"/>
    <n v="2275434.3200000003"/>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3"/>
    <s v="9.3.2"/>
    <s v="nav"/>
    <n v="1"/>
    <n v="1"/>
    <n v="0.8163349428660357"/>
    <n v="1.0036727892436323"/>
    <n v="1.006296393817762"/>
    <e v="#N/A"/>
    <e v="#N/A"/>
    <n v="1.0000000235232214"/>
    <s v="2.2.3.6.3"/>
    <n v="791592.3486208017"/>
    <n v="791592.33000000007"/>
    <n v="931285.09411764715"/>
    <n v="139692.76411764708"/>
    <x v="2"/>
    <s v="APIA"/>
    <s v="ERAF"/>
    <m/>
    <n v="0"/>
    <n v="0"/>
    <n v="0"/>
    <n v="0"/>
    <n v="0"/>
    <n v="0"/>
    <n v="0"/>
    <n v="0"/>
    <n v="0"/>
    <n v="0"/>
    <n v="0"/>
    <n v="0"/>
    <n v="395796.33"/>
    <n v="395796.33"/>
    <n v="395796"/>
    <n v="0"/>
    <n v="0"/>
    <n v="0"/>
    <n v="0"/>
    <n v="0"/>
    <n v="791592.33000000007"/>
    <n v="0"/>
    <m/>
    <m/>
    <m/>
    <n v="395796.33931040473"/>
    <n v="395796.00931039691"/>
    <n v="0"/>
    <n v="0"/>
    <n v="0"/>
    <n v="0"/>
    <n v="0"/>
    <n v="791592.3486208017"/>
    <m/>
    <m/>
    <m/>
    <n v="0"/>
    <n v="791592.33000000007"/>
    <n v="791592.33000000007"/>
    <n v="791592.33000000007"/>
    <n v="791592.33000000007"/>
    <n v="791592.33000000007"/>
    <n v="791592.33000000007"/>
    <m/>
    <m/>
    <m/>
    <n v="0"/>
    <n v="646204.47948374215"/>
    <n v="791592.33000000007"/>
    <n v="791592.33000000007"/>
    <n v="791592.33000000007"/>
    <n v="791592.33000000007"/>
    <n v="791592.33000000007"/>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4"/>
    <s v="9.3.2"/>
    <s v="nav"/>
    <n v="1"/>
    <n v="1"/>
    <n v="0.8163349428660357"/>
    <n v="1.0036727892436323"/>
    <n v="1.006296393817762"/>
    <e v="#N/A"/>
    <e v="#N/A"/>
    <n v="1.0000000235232214"/>
    <s v="2.2.3.6.4"/>
    <n v="9291392.5685634781"/>
    <n v="9291392.3499999996"/>
    <n v="10931049.823529411"/>
    <n v="1639657.4735294115"/>
    <x v="2"/>
    <s v="APIA"/>
    <s v="ERAF"/>
    <m/>
    <n v="0"/>
    <n v="0"/>
    <n v="0"/>
    <n v="0"/>
    <n v="0"/>
    <n v="0"/>
    <n v="0"/>
    <n v="0"/>
    <n v="0"/>
    <n v="0"/>
    <n v="0"/>
    <n v="0"/>
    <n v="0"/>
    <n v="0"/>
    <n v="8669231.3499999996"/>
    <n v="622161"/>
    <n v="0"/>
    <n v="0"/>
    <n v="0"/>
    <n v="0"/>
    <n v="9291392.3499999996"/>
    <n v="0"/>
    <m/>
    <m/>
    <m/>
    <n v="0"/>
    <n v="8669231.5539282486"/>
    <n v="622161.01463523088"/>
    <n v="0"/>
    <n v="0"/>
    <n v="0"/>
    <n v="0"/>
    <n v="9291392.5685634799"/>
    <m/>
    <m/>
    <m/>
    <n v="0"/>
    <n v="8669231.3499999996"/>
    <n v="9291392.3499999996"/>
    <n v="9291392.3499999996"/>
    <n v="9291392.3499999996"/>
    <n v="9291392.3499999996"/>
    <n v="9291392.3499999996"/>
    <m/>
    <m/>
    <m/>
    <n v="0"/>
    <n v="7076996.4787946949"/>
    <n v="9291392.3499999996"/>
    <n v="9291392.3499999996"/>
    <n v="9291392.3499999996"/>
    <n v="9291392.3499999996"/>
    <n v="9291392.3499999996"/>
  </r>
  <r>
    <n v="2"/>
    <s v="2.2."/>
    <s v="Vides aizsardzība un attīstība"/>
    <s v="2.2.3."/>
    <s v="“Uzlabot dabas aizsardzību un bioloģisko daudzveidību, “zaļo” infrastruktūru, it īpaši pilsētvidē, un samazināt piesārņojumu”"/>
    <s v="2.2.3.7."/>
    <s v="Gaisa piesārņojošo vielu emisiju samazināšana pašvaldību siltumapgādē"/>
    <s v="_"/>
    <s v="4.3.1"/>
    <s v="nav"/>
    <n v="1"/>
    <n v="1"/>
    <n v="0.85061251821630124"/>
    <n v="0.98072735000640709"/>
    <n v="0.99489237731440416"/>
    <n v="2822173.4000000004"/>
    <n v="2822173"/>
    <n v="1.0000001417347555"/>
    <s v="2.2.3.7._"/>
    <n v="2822173.4"/>
    <n v="2822173"/>
    <n v="3320203.5294117648"/>
    <n v="498030.52941176482"/>
    <x v="2"/>
    <s v="APIA"/>
    <s v="ERAF"/>
    <m/>
    <n v="0"/>
    <n v="0"/>
    <n v="0"/>
    <n v="0"/>
    <n v="0"/>
    <n v="0"/>
    <n v="0"/>
    <n v="0"/>
    <n v="0"/>
    <n v="0"/>
    <n v="0"/>
    <n v="846652"/>
    <n v="0"/>
    <n v="846652"/>
    <n v="846652"/>
    <n v="1128869"/>
    <n v="0"/>
    <n v="0"/>
    <n v="0"/>
    <n v="0"/>
    <n v="2822173"/>
    <n v="0"/>
    <m/>
    <m/>
    <m/>
    <n v="846652.1200000142"/>
    <n v="846652.1200000142"/>
    <n v="1128869.1599999717"/>
    <n v="0"/>
    <n v="0"/>
    <n v="0"/>
    <n v="0"/>
    <n v="2822173.4000000004"/>
    <m/>
    <m/>
    <m/>
    <n v="0"/>
    <n v="1693304"/>
    <n v="2822173"/>
    <n v="2822173"/>
    <n v="2822173"/>
    <n v="2822173"/>
    <n v="2822173"/>
    <m/>
    <m/>
    <m/>
    <n v="0"/>
    <n v="1440345.5795457358"/>
    <n v="2767782.2475496321"/>
    <n v="2767782.2475496321"/>
    <n v="2807758.405162524"/>
    <n v="2807758.405162524"/>
    <n v="2822173"/>
  </r>
  <r>
    <n v="2"/>
    <s v="2.3."/>
    <s v="Ilgtspējīga mobilitāte"/>
    <s v="2.3.1."/>
    <s v="“Veicināt ilgtspējīgu daudzveidu mobilitāti pilsētās”"/>
    <s v="2.3.1.1."/>
    <s v="Satiksmes plūsmas viedās tehnoloģijas"/>
    <s v="_"/>
    <s v="6.1.6"/>
    <s v="nav"/>
    <n v="1"/>
    <n v="1"/>
    <n v="0.73275272706341898"/>
    <n v="1"/>
    <n v="0.59912909059512853"/>
    <n v="4350000"/>
    <n v="3697500"/>
    <n v="1.1764705882352942"/>
    <s v="2.3.1.1._"/>
    <n v="6702941.1764705889"/>
    <n v="5697500"/>
    <n v="6702941.176470588"/>
    <n v="1005441.176470588"/>
    <x v="4"/>
    <s v="IPIA"/>
    <s v="ERAF"/>
    <m/>
    <n v="0"/>
    <n v="0"/>
    <n v="0"/>
    <n v="0"/>
    <n v="0"/>
    <n v="0"/>
    <n v="0"/>
    <n v="0"/>
    <n v="0"/>
    <n v="0"/>
    <n v="0"/>
    <n v="0"/>
    <n v="0"/>
    <n v="0"/>
    <n v="410906"/>
    <n v="589601"/>
    <n v="1277551"/>
    <n v="1273147"/>
    <n v="1273148"/>
    <n v="873147.32809499989"/>
    <n v="5697500.3280950002"/>
    <n v="0.32809500023722649"/>
    <m/>
    <m/>
    <m/>
    <n v="0"/>
    <n v="483418.82352941181"/>
    <n v="693648.23529411771"/>
    <n v="1503001.1764705882"/>
    <n v="1497820"/>
    <n v="1497821.1764705882"/>
    <n v="1027231.7647058833"/>
    <n v="6702941.1764705889"/>
    <m/>
    <m/>
    <m/>
    <n v="0"/>
    <n v="410906"/>
    <n v="1000507"/>
    <n v="2278058"/>
    <n v="3551205"/>
    <n v="4824353"/>
    <n v="5697500"/>
    <m/>
    <m/>
    <m/>
    <n v="0"/>
    <n v="301092.49206672126"/>
    <n v="1000507"/>
    <n v="2278058"/>
    <n v="2127630.2221668735"/>
    <n v="2890410.2255998803"/>
    <n v="5697500"/>
  </r>
  <r>
    <n v="2"/>
    <s v="2.3."/>
    <s v="Ilgtspējīga mobilitāte"/>
    <s v="2.3.1."/>
    <s v="“Veicināt ilgtspējīgu daudzveidu mobilitāti pilsētās”"/>
    <s v="2.3.1.2."/>
    <s v="Multimodāls sabiedriskā transporta tīkls "/>
    <s v="_"/>
    <s v="6.1.7.1"/>
    <s v="nav"/>
    <n v="1"/>
    <n v="1"/>
    <n v="0.71437715930324852"/>
    <n v="0.71437715930324852"/>
    <n v="0.71437715930324852"/>
    <n v="74963739.686748028"/>
    <n v="75396164"/>
    <n v="1"/>
    <s v="2.3.1.2._"/>
    <n v="75396164"/>
    <n v="75396164"/>
    <n v="88701369.411764711"/>
    <n v="13305205.411764711"/>
    <x v="4"/>
    <s v="IPIA"/>
    <s v="ERAF"/>
    <m/>
    <n v="0"/>
    <n v="0"/>
    <n v="0"/>
    <n v="0"/>
    <n v="0"/>
    <n v="0"/>
    <n v="0"/>
    <n v="0"/>
    <n v="0"/>
    <n v="0"/>
    <n v="0"/>
    <n v="0"/>
    <n v="0"/>
    <n v="0"/>
    <n v="834611.71282650088"/>
    <n v="62029551.548884287"/>
    <n v="4992384.3382892152"/>
    <n v="2513205.4666666687"/>
    <n v="2513205.4666666687"/>
    <n v="2513205.4666666687"/>
    <n v="75396164"/>
    <n v="0"/>
    <m/>
    <m/>
    <m/>
    <n v="0"/>
    <n v="834611.71282650088"/>
    <n v="62029551.548884287"/>
    <n v="4992384.3382892152"/>
    <n v="2513205.4666666687"/>
    <n v="2513205.4666666687"/>
    <n v="2513205.4666666687"/>
    <n v="75396164"/>
    <m/>
    <m/>
    <m/>
    <n v="0"/>
    <n v="834611.71282650088"/>
    <n v="62864163.261710785"/>
    <n v="67856547.599999994"/>
    <n v="70369753.066666663"/>
    <n v="72882958.533333331"/>
    <n v="75396164"/>
    <m/>
    <m/>
    <m/>
    <n v="0"/>
    <n v="596227.54453021428"/>
    <n v="44908722.372876592"/>
    <n v="48475167.714613661"/>
    <n v="50270544.296636395"/>
    <n v="52065920.878659122"/>
    <n v="75396164"/>
  </r>
  <r>
    <n v="2"/>
    <s v="2.3."/>
    <s v="Ilgtspējīga mobilitāte"/>
    <s v="2.3.1."/>
    <s v="“Veicināt ilgtspējīgu daudzveidu mobilitāti pilsētās”"/>
    <s v="2.3.1.3."/>
    <s v="Veloinfrastruktūras attīstība"/>
    <s v="_"/>
    <s v="6.1.5"/>
    <s v="nav"/>
    <n v="1"/>
    <n v="1"/>
    <n v="0.84605318072299052"/>
    <n v="0.96597661610465813"/>
    <n v="0.97489241427705686"/>
    <n v="26461636"/>
    <n v="22492390"/>
    <n v="1.1764705882352942"/>
    <s v="2.3.1.3._"/>
    <n v="26461635.294117648"/>
    <n v="22492390"/>
    <n v="26461635.294117648"/>
    <n v="3969245.2941176482"/>
    <x v="4"/>
    <s v="IPIA"/>
    <s v="ERAF"/>
    <m/>
    <n v="0"/>
    <n v="0"/>
    <n v="0"/>
    <n v="0"/>
    <n v="0"/>
    <n v="0"/>
    <n v="0"/>
    <n v="0"/>
    <n v="0"/>
    <n v="0"/>
    <n v="0"/>
    <n v="0"/>
    <n v="0"/>
    <n v="0"/>
    <n v="6563934.7570675779"/>
    <n v="3461968.2815333549"/>
    <n v="3989611.9798924555"/>
    <n v="2615033.5531839635"/>
    <n v="3703630.2965633953"/>
    <n v="2158211.1317592533"/>
    <n v="22492390"/>
    <n v="0"/>
    <m/>
    <m/>
    <m/>
    <n v="0"/>
    <n v="7722276.1847853856"/>
    <n v="4072903.8606274766"/>
    <n v="4693661.1528146537"/>
    <n v="3076510.0625693691"/>
    <n v="4357212.1136039943"/>
    <n v="2539071.9197167689"/>
    <n v="26461635.294117648"/>
    <m/>
    <m/>
    <m/>
    <n v="0"/>
    <n v="6563934.7570675779"/>
    <n v="10025903.038600933"/>
    <n v="14015515.018493388"/>
    <n v="16630548.571677351"/>
    <n v="20334178.868240748"/>
    <n v="22492390"/>
    <m/>
    <m/>
    <m/>
    <n v="0"/>
    <n v="5553437.8792752139"/>
    <n v="9684787.8906211387"/>
    <n v="13538659.770528257"/>
    <n v="16212995.647794392"/>
    <n v="19823636.729200736"/>
    <n v="22492390"/>
  </r>
  <r>
    <n v="2"/>
    <s v="2.3."/>
    <s v="Ilgtspējīga mobilitāte"/>
    <s v="2.3.1."/>
    <s v="“Veicināt ilgtspējīgu daudzveidu mobilitāti pilsētās”"/>
    <s v="2.3.1.4."/>
    <s v="Bezemisiju vilcieni "/>
    <s v="_"/>
    <s v="4.5.1.1"/>
    <s v="nav"/>
    <n v="1"/>
    <n v="1"/>
    <n v="0.86798871824743584"/>
    <n v="0.91679090998697588"/>
    <n v="0.93078424013913441"/>
    <n v="21287963.000000004"/>
    <n v="18094768"/>
    <n v="1.1764705882352942"/>
    <s v="2.3.1.4._"/>
    <n v="274700048.2352941"/>
    <n v="233495041"/>
    <n v="274700048.2352941"/>
    <n v="41205007.235294104"/>
    <x v="4"/>
    <s v="IPIA"/>
    <s v="ERAF"/>
    <m/>
    <n v="0"/>
    <n v="0"/>
    <n v="0"/>
    <n v="0"/>
    <n v="0"/>
    <n v="0"/>
    <n v="0"/>
    <n v="0"/>
    <n v="0"/>
    <n v="1500189"/>
    <n v="0"/>
    <n v="0"/>
    <n v="31261011"/>
    <n v="32761200"/>
    <n v="67379190"/>
    <n v="571629"/>
    <n v="571629"/>
    <n v="66354959"/>
    <n v="65856434"/>
    <n v="0"/>
    <n v="233495041"/>
    <n v="0"/>
    <m/>
    <m/>
    <m/>
    <n v="38542588.235294119"/>
    <n v="79269635.294117644"/>
    <n v="672504.70588235301"/>
    <n v="672504.70588235301"/>
    <n v="78064657.64705883"/>
    <n v="77478157.64705883"/>
    <n v="0"/>
    <n v="274700048.23529416"/>
    <m/>
    <m/>
    <m/>
    <n v="1500189"/>
    <n v="100140390"/>
    <n v="100712019"/>
    <n v="101283648"/>
    <n v="167638607"/>
    <n v="233495041"/>
    <n v="233495041"/>
    <m/>
    <m/>
    <m/>
    <n v="1302147.1272389025"/>
    <n v="86920728.760898337"/>
    <n v="92331863.545635611"/>
    <n v="92855927.816720545"/>
    <n v="156035373.43447798"/>
    <n v="217333504.31344104"/>
    <n v="233495041"/>
  </r>
  <r>
    <n v="2"/>
    <s v="2.3."/>
    <s v="Ilgtspējīga mobilitāte"/>
    <s v="2.3.1."/>
    <s v="“Veicināt ilgtspējīgu daudzveidu mobilitāti pilsētās”"/>
    <s v="2.3.1.5."/>
    <s v="Pētījumi ES Zaļā kursa jomā "/>
    <s v="_"/>
    <s v="6.1.7.2"/>
    <s v="nav"/>
    <n v="1"/>
    <n v="1"/>
    <n v="1"/>
    <n v="1"/>
    <n v="1"/>
    <n v="3529412"/>
    <n v="3000000"/>
    <n v="1.1764705882352942"/>
    <s v="2.3.1.5._"/>
    <n v="3529411.7647058824"/>
    <n v="3000000"/>
    <n v="3529411.7647058824"/>
    <n v="529411.76470588241"/>
    <x v="4"/>
    <s v="IPIA"/>
    <s v="ERAF"/>
    <m/>
    <n v="0"/>
    <n v="0"/>
    <n v="0"/>
    <n v="0"/>
    <n v="0"/>
    <n v="0"/>
    <n v="0"/>
    <n v="0"/>
    <n v="0"/>
    <n v="0"/>
    <n v="0"/>
    <n v="0"/>
    <n v="0"/>
    <n v="0"/>
    <n v="2304330.21"/>
    <n v="0"/>
    <n v="0"/>
    <n v="231889.92999999996"/>
    <n v="231889.92999999996"/>
    <n v="231889.92999999996"/>
    <n v="3000000.0000000005"/>
    <n v="0"/>
    <m/>
    <m/>
    <m/>
    <n v="0"/>
    <n v="2710976.7176470589"/>
    <n v="0"/>
    <n v="0"/>
    <n v="272811.68235294113"/>
    <n v="272811.68235294113"/>
    <n v="272811.68235294113"/>
    <n v="3529411.7647058819"/>
    <m/>
    <m/>
    <m/>
    <n v="0"/>
    <n v="2304330.21"/>
    <n v="2304330.21"/>
    <n v="2304330.21"/>
    <n v="2536220.14"/>
    <n v="2768110.0700000003"/>
    <n v="3000000.0000000005"/>
    <m/>
    <m/>
    <m/>
    <n v="0"/>
    <n v="2304330.21"/>
    <n v="2304330.21"/>
    <n v="2304330.21"/>
    <n v="2536220.14"/>
    <n v="2768110.0700000003"/>
    <n v="3000000"/>
  </r>
  <r>
    <n v="2"/>
    <s v="2.4."/>
    <s v="AER izmantošanas transportā veicināšana"/>
    <s v="2.4.1."/>
    <s v="“Veicināt ilgtspējīgu multimodālu mobilitāti, attīstot elektrotransportlīdzekļu uzlādes infrastruktūru”"/>
    <s v="2.4.1.0."/>
    <s v="Elektrotransportlīdzekļiem paredzēti lieljaudas uzlādes punkti "/>
    <s v="_"/>
    <s v="4.4.1"/>
    <s v="nav"/>
    <n v="1"/>
    <n v="1"/>
    <n v="0.87407894505977746"/>
    <n v="0.9764781927400551"/>
    <n v="1.0050573484804672"/>
    <n v="37764706"/>
    <n v="32100000"/>
    <n v="1.1764705882352942"/>
    <s v="2.4.1.0._"/>
    <n v="37764705.882352941"/>
    <n v="32100000"/>
    <n v="37764705.882352941"/>
    <n v="5664705.8823529407"/>
    <x v="4"/>
    <s v="IPIA"/>
    <s v="KF"/>
    <m/>
    <n v="0"/>
    <n v="0"/>
    <n v="0"/>
    <n v="0"/>
    <n v="0"/>
    <n v="0"/>
    <n v="0"/>
    <n v="0"/>
    <n v="0"/>
    <n v="0"/>
    <n v="0"/>
    <n v="0"/>
    <n v="0"/>
    <n v="0"/>
    <n v="0"/>
    <n v="139582.59715642669"/>
    <n v="11646692.170861706"/>
    <n v="6135952.2800837513"/>
    <n v="3806813.7906595017"/>
    <n v="10370959.161238614"/>
    <n v="32100000"/>
    <n v="0"/>
    <m/>
    <m/>
    <m/>
    <n v="0"/>
    <n v="0"/>
    <n v="164214.82018403141"/>
    <n v="13701990.789249066"/>
    <n v="7218767.3883338254"/>
    <n v="4478604.4595994139"/>
    <n v="12201128.424986606"/>
    <n v="37764705.882352941"/>
    <m/>
    <m/>
    <m/>
    <n v="0"/>
    <n v="0"/>
    <n v="139582.59715642669"/>
    <n v="11786274.768018132"/>
    <n v="17922227.048101883"/>
    <n v="21729040.838761386"/>
    <n v="32100000"/>
    <m/>
    <m/>
    <m/>
    <n v="0"/>
    <n v="0"/>
    <n v="136299.36220927068"/>
    <n v="11509040.284612058"/>
    <n v="18012865.995830189"/>
    <n v="21838932.170429304"/>
    <n v="32100000"/>
  </r>
  <r>
    <n v="3"/>
    <s v="3.1."/>
    <s v="Ilgtspējīga TEN-T infrastruktūra"/>
    <s v="3.1.1."/>
    <s v="“Attīstīt ilgtspējīgu, pret klimatu izturīgu, inteliģentu, drošu un vairākveidu TEN-T infrastruktūru”"/>
    <s v="3.1.1.1."/>
    <s v="Dzelzceļa transporta attīstība un energoefektivitātes uzlabošana sabiedriskajos pasažieru pārvadājumos_x000a_"/>
    <s v="_"/>
    <s v="6.2.1.2"/>
    <s v="nav"/>
    <n v="1"/>
    <n v="1"/>
    <n v="0.89586776534267987"/>
    <n v="0.92609901873147238"/>
    <n v="0.92609901873147238"/>
    <n v="225182443"/>
    <n v="225182443"/>
    <n v="1"/>
    <s v="3.1.1.1._"/>
    <n v="225182443"/>
    <n v="225182443"/>
    <n v="264920521.17647061"/>
    <n v="39738078.176470608"/>
    <x v="4"/>
    <s v="IPIA"/>
    <s v="KF"/>
    <m/>
    <n v="0"/>
    <n v="0"/>
    <n v="0"/>
    <n v="0"/>
    <n v="0"/>
    <n v="0"/>
    <n v="0"/>
    <n v="0"/>
    <n v="0"/>
    <n v="0"/>
    <n v="0"/>
    <n v="0"/>
    <n v="0"/>
    <n v="0"/>
    <n v="16098633.396768648"/>
    <n v="153080.03474139189"/>
    <n v="24331054.946186975"/>
    <n v="93329616.204265714"/>
    <n v="58523347.684087761"/>
    <n v="32746710.733949494"/>
    <n v="225182442.99999997"/>
    <n v="0"/>
    <m/>
    <m/>
    <m/>
    <n v="0"/>
    <n v="16098633.396768648"/>
    <n v="153080.03474139189"/>
    <n v="24331054.946186975"/>
    <n v="93329616.204265714"/>
    <n v="58523347.684087761"/>
    <n v="32746710.733949494"/>
    <n v="225182442.99999997"/>
    <m/>
    <m/>
    <m/>
    <n v="0"/>
    <n v="16098633.396768648"/>
    <n v="16251713.431510041"/>
    <n v="40582768.377697013"/>
    <n v="133912384.58196273"/>
    <n v="192435732.26605049"/>
    <n v="225182442.99999997"/>
    <m/>
    <m/>
    <m/>
    <n v="0"/>
    <n v="14422246.726234164"/>
    <n v="15050695.861626538"/>
    <n v="37583661.97199183"/>
    <n v="124016127.95734724"/>
    <n v="178214542.82046169"/>
    <n v="225182443"/>
  </r>
  <r>
    <n v="3"/>
    <s v="3.1."/>
    <s v="Ilgtspējīga TEN-T infrastruktūra"/>
    <s v="3.1.1."/>
    <s v="“Attīstīt ilgtspējīgu, pret klimatu izturīgu, inteliģentu, drošu un vairākveidu TEN-T infrastruktūru”"/>
    <s v="3.1.1.2."/>
    <s v="Valsts galveno autoceļu TEN-T tīklā attīstība"/>
    <s v="_"/>
    <s v="6.1.5"/>
    <s v="nav"/>
    <n v="1"/>
    <n v="1"/>
    <n v="0.84605318072299052"/>
    <n v="0.96597661610465813"/>
    <n v="0.97489241427705686"/>
    <n v="335294118"/>
    <n v="285000000"/>
    <n v="1.1764705882352942"/>
    <s v="3.1.1.2._"/>
    <n v="72573974.117647067"/>
    <n v="61687878"/>
    <n v="72573974.117647067"/>
    <n v="10886096.117647067"/>
    <x v="4"/>
    <s v="IPIA"/>
    <s v="KF"/>
    <m/>
    <n v="0"/>
    <n v="0"/>
    <n v="0"/>
    <n v="0"/>
    <n v="0"/>
    <n v="0"/>
    <n v="0"/>
    <n v="0"/>
    <n v="0"/>
    <n v="0"/>
    <n v="0"/>
    <n v="0"/>
    <n v="0"/>
    <n v="0"/>
    <n v="2130916"/>
    <n v="8935356"/>
    <n v="18461571"/>
    <n v="19142015"/>
    <n v="13018020"/>
    <n v="0"/>
    <n v="61687878"/>
    <n v="0"/>
    <m/>
    <m/>
    <m/>
    <n v="0"/>
    <n v="2506960"/>
    <n v="10512183.529411765"/>
    <n v="21719495.294117648"/>
    <n v="22520017.647058826"/>
    <n v="15315317.647058824"/>
    <n v="0"/>
    <n v="72573974.117647067"/>
    <m/>
    <m/>
    <m/>
    <n v="0"/>
    <n v="2130916"/>
    <n v="11066272"/>
    <n v="29527843"/>
    <n v="48669858"/>
    <n v="61687878"/>
    <n v="61687878"/>
    <m/>
    <m/>
    <m/>
    <n v="0"/>
    <n v="1802868.2596535122"/>
    <n v="10689759.979453728"/>
    <n v="28523205.862009618"/>
    <n v="47447875.368141532"/>
    <n v="60139044.315048546"/>
    <n v="61687878"/>
  </r>
  <r>
    <n v="3"/>
    <s v="3.1."/>
    <s v="Ilgtspējīga TEN-T infrastruktūra"/>
    <s v="3.1.1."/>
    <s v="“Attīstīt ilgtspējīgu, pret klimatu izturīgu, inteliģentu, drošu un vairākveidu TEN-T infrastruktūru”"/>
    <s v="3.1.1.3."/>
    <s v="Eiropas transporta tīklā esošās dzelzceļa infrastruktūras attīstība"/>
    <s v="_"/>
    <s v="6.2.1.2"/>
    <s v="nav"/>
    <n v="1"/>
    <n v="1"/>
    <n v="0.89586776534267987"/>
    <n v="0.92609901873147238"/>
    <n v="0.92609901873147238"/>
    <n v="80000000"/>
    <n v="80000000"/>
    <n v="1"/>
    <s v="3.1.1.3._"/>
    <n v="132395743"/>
    <n v="132395743"/>
    <n v="155759697.64705881"/>
    <n v="23363954.647058815"/>
    <x v="4"/>
    <s v="IPIA"/>
    <s v="KF"/>
    <m/>
    <n v="0"/>
    <n v="0"/>
    <n v="0"/>
    <n v="0"/>
    <n v="0"/>
    <n v="0"/>
    <n v="15630890"/>
    <n v="0"/>
    <n v="0"/>
    <n v="0"/>
    <n v="0"/>
    <n v="0"/>
    <n v="36764853"/>
    <n v="52395743"/>
    <n v="5719320.985168865"/>
    <n v="54384.358816603446"/>
    <n v="8644032.6775163263"/>
    <n v="33156978"/>
    <n v="20791442"/>
    <n v="11633842"/>
    <n v="132395743.02150179"/>
    <n v="2.1501794457435608E-2"/>
    <m/>
    <m/>
    <m/>
    <n v="52395743"/>
    <n v="5719320.985168865"/>
    <n v="54384.358816603446"/>
    <n v="8644032.6775163263"/>
    <n v="33156978"/>
    <n v="20791442"/>
    <n v="11633841.978498206"/>
    <n v="132395743"/>
    <m/>
    <m/>
    <m/>
    <n v="52395743"/>
    <n v="58115063.985168867"/>
    <n v="58169448.343985468"/>
    <n v="66813481.021501794"/>
    <n v="99970459.021501794"/>
    <n v="120761901.02150179"/>
    <n v="132395743"/>
    <m/>
    <m/>
    <m/>
    <n v="52395743"/>
    <n v="58115063.985168867"/>
    <n v="58165429.286503263"/>
    <n v="61687878"/>
    <n v="97141338.71852091"/>
    <n v="119016318.28919712"/>
    <n v="132395743"/>
  </r>
  <r>
    <n v="3"/>
    <s v="3.1."/>
    <s v="Ilgtspējīga TEN-T infrastruktūra"/>
    <s v="3.1.1."/>
    <s v="“Attīstīt ilgtspējīgu, pret klimatu izturīgu, inteliģentu, drošu un vairākveidu TEN-T infrastruktūru”"/>
    <s v="3.1.1.4."/>
    <s v="Rīgas pilsētas transporta infrastruktūras attīstība"/>
    <s v="_"/>
    <s v="6.1.3.1"/>
    <s v="nav"/>
    <n v="1"/>
    <n v="1"/>
    <n v="0.97249683618634619"/>
    <n v="0.96948724954778032"/>
    <n v="1.0127953337292848"/>
    <n v="73900000"/>
    <n v="73900000"/>
    <n v="1"/>
    <s v="3.1.1.4._"/>
    <n v="0"/>
    <n v="0"/>
    <n v="0"/>
    <n v="0"/>
    <x v="4"/>
    <s v="IPIA"/>
    <s v="KF"/>
    <m/>
    <n v="0"/>
    <n v="0"/>
    <n v="0"/>
    <n v="0"/>
    <n v="0"/>
    <n v="0"/>
    <n v="0"/>
    <n v="0"/>
    <n v="0"/>
    <n v="0"/>
    <n v="0"/>
    <n v="0"/>
    <n v="0"/>
    <n v="0"/>
    <n v="0"/>
    <n v="0"/>
    <n v="0"/>
    <n v="0"/>
    <n v="0"/>
    <n v="0"/>
    <n v="0"/>
    <n v="0"/>
    <m/>
    <m/>
    <m/>
    <n v="0"/>
    <n v="0"/>
    <n v="0"/>
    <n v="0"/>
    <n v="0"/>
    <n v="0"/>
    <n v="0"/>
    <n v="0"/>
    <m/>
    <m/>
    <m/>
    <n v="0"/>
    <n v="0"/>
    <n v="0"/>
    <n v="0"/>
    <n v="0"/>
    <n v="0"/>
    <n v="0"/>
    <m/>
    <m/>
    <m/>
    <n v="0"/>
    <n v="0"/>
    <n v="0"/>
    <n v="0"/>
    <n v="0"/>
    <n v="0"/>
    <n v="0"/>
  </r>
  <r>
    <n v="3"/>
    <s v="3.1."/>
    <s v="Ilgtspējīga TEN-T infrastruktūra"/>
    <s v="3.1.1."/>
    <s v="“Attīstīt ilgtspējīgu, pret klimatu izturīgu, inteliģentu, drošu un vairākveidu TEN-T infrastruktūru”"/>
    <s v="3.1.1.5."/>
    <s v="Nacionālās nozīmes centru maģistrālo ielu un esošo maršrutu attīstība"/>
    <s v="_"/>
    <s v="6.1.4.2"/>
    <s v="nav"/>
    <n v="1"/>
    <n v="1"/>
    <n v="0.86708586941632881"/>
    <n v="1.0778119173358469"/>
    <n v="1.2213889206558242"/>
    <n v="36950000"/>
    <n v="36950000"/>
    <n v="1"/>
    <s v="3.1.1.5._"/>
    <n v="34229272"/>
    <n v="34229272"/>
    <n v="40269731.764705881"/>
    <n v="6040459.7647058815"/>
    <x v="4"/>
    <s v="APIA"/>
    <s v="KF"/>
    <m/>
    <n v="0"/>
    <n v="0"/>
    <n v="0"/>
    <n v="0"/>
    <n v="0"/>
    <n v="0"/>
    <n v="0"/>
    <n v="0"/>
    <n v="0"/>
    <n v="0"/>
    <n v="0"/>
    <n v="0"/>
    <n v="0"/>
    <n v="0"/>
    <n v="1968332.8197471709"/>
    <n v="12121591.284064012"/>
    <n v="6115873.6201368328"/>
    <n v="8302479.1474762093"/>
    <n v="3502891.2739908756"/>
    <n v="2218103.8545848993"/>
    <n v="34229272.000000007"/>
    <n v="0"/>
    <m/>
    <m/>
    <m/>
    <n v="0"/>
    <n v="1968332.8197471709"/>
    <n v="12121591.284064012"/>
    <n v="6115873.6201368328"/>
    <n v="8302479.1474762093"/>
    <n v="3502891.2739908756"/>
    <n v="2218103.8545848993"/>
    <n v="34229272.000000007"/>
    <m/>
    <m/>
    <m/>
    <n v="0"/>
    <n v="1968332.8197471709"/>
    <n v="14089924.103811182"/>
    <n v="20205797.723948017"/>
    <n v="28508276.871424228"/>
    <n v="32011168.145415105"/>
    <n v="34229272.000000007"/>
    <m/>
    <m/>
    <m/>
    <n v="0"/>
    <n v="1706713.5743111698"/>
    <n v="15186288.113445295"/>
    <n v="21778049.586148705"/>
    <n v="34229272"/>
    <n v="34229272"/>
    <n v="34229272"/>
  </r>
  <r>
    <n v="3"/>
    <s v="3.1."/>
    <s v="Ilgtspējīga TEN-T infrastruktūra"/>
    <s v="3.1.1."/>
    <s v="“Attīstīt ilgtspējīgu, pret klimatu izturīgu, inteliģentu, drošu un vairākveidu TEN-T infrastruktūru”"/>
    <s v="3.1.1.6."/>
    <s v="Lielo ostu publiskās infrastruktūras attīstība"/>
    <s v="_"/>
    <s v="6.1.1"/>
    <s v="nav"/>
    <n v="1"/>
    <n v="1"/>
    <n v="0.74876710479475306"/>
    <n v="0.98487419845676816"/>
    <n v="1.0052595885467086"/>
    <n v="14790000"/>
    <n v="14790000"/>
    <n v="1"/>
    <s v="3.1.1.6._"/>
    <n v="33113999"/>
    <n v="33113999"/>
    <n v="38957645.882352941"/>
    <n v="5843646.8823529407"/>
    <x v="4"/>
    <s v="APIA"/>
    <s v="KF"/>
    <m/>
    <n v="0"/>
    <n v="0"/>
    <n v="0"/>
    <n v="0"/>
    <n v="0"/>
    <n v="0"/>
    <n v="0"/>
    <n v="0"/>
    <n v="0"/>
    <n v="0"/>
    <n v="0"/>
    <n v="0"/>
    <n v="0"/>
    <n v="0"/>
    <n v="319934.11825016857"/>
    <n v="6482914.9164305376"/>
    <n v="6311150"/>
    <n v="5000000"/>
    <n v="10000000"/>
    <n v="5000000"/>
    <n v="33113999.034680706"/>
    <n v="3.4680705517530441E-2"/>
    <m/>
    <m/>
    <m/>
    <n v="0"/>
    <n v="319934.11825016857"/>
    <n v="6482914.9164305376"/>
    <n v="6311150"/>
    <n v="5000000"/>
    <n v="10000000"/>
    <n v="4999999.9653192945"/>
    <n v="33113999"/>
    <m/>
    <m/>
    <m/>
    <n v="0"/>
    <n v="319934.11825016857"/>
    <n v="6802849.0346807064"/>
    <n v="13113999.034680706"/>
    <n v="18113999.034680706"/>
    <n v="28113999.034680706"/>
    <n v="33113999"/>
    <m/>
    <m/>
    <m/>
    <n v="0"/>
    <n v="239556.14344724087"/>
    <n v="6699950.4902535593"/>
    <n v="12915639.287843991"/>
    <n v="18209271.216538604"/>
    <n v="28261867.10200569"/>
    <n v="33113999"/>
  </r>
  <r>
    <n v="3"/>
    <s v="3.1."/>
    <s v="Ilgtspējīga TEN-T infrastruktūra"/>
    <s v="3.1.1."/>
    <s v="“Attīstīt ilgtspējīgu, pret klimatu izturīgu, inteliģentu, drošu un vairākveidu TEN-T infrastruktūru”"/>
    <s v="3.1.1.7."/>
    <s v="Muitas tehnisko risinājumu integrēta attīstība "/>
    <s v="_"/>
    <s v="2.1.1"/>
    <s v="nav"/>
    <n v="1"/>
    <n v="1"/>
    <n v="0.61347558271486058"/>
    <n v="0.72517126088904593"/>
    <n v="1.2871105708801875"/>
    <n v="21750000"/>
    <n v="18487500"/>
    <n v="1.1764705882352942"/>
    <s v="3.1.1.7._"/>
    <n v="0"/>
    <n v="0"/>
    <n v="0"/>
    <n v="0"/>
    <x v="8"/>
    <s v="IPIA"/>
    <s v="KF"/>
    <m/>
    <n v="0"/>
    <n v="0"/>
    <n v="0"/>
    <n v="0"/>
    <n v="0"/>
    <n v="0"/>
    <n v="0"/>
    <n v="0"/>
    <n v="0"/>
    <n v="0"/>
    <n v="0"/>
    <n v="0"/>
    <n v="0"/>
    <n v="0"/>
    <n v="0"/>
    <n v="0"/>
    <n v="0"/>
    <n v="0"/>
    <n v="0"/>
    <n v="0"/>
    <n v="0"/>
    <n v="0"/>
    <m/>
    <m/>
    <m/>
    <n v="0"/>
    <n v="0"/>
    <n v="0"/>
    <n v="0"/>
    <n v="0"/>
    <n v="0"/>
    <n v="0"/>
    <n v="0"/>
    <m/>
    <m/>
    <m/>
    <n v="0"/>
    <n v="0"/>
    <n v="0"/>
    <n v="0"/>
    <n v="0"/>
    <n v="0"/>
    <n v="0"/>
    <m/>
    <m/>
    <m/>
    <n v="0"/>
    <n v="0"/>
    <n v="0"/>
    <n v="0"/>
    <n v="0"/>
    <n v="0"/>
    <n v="0"/>
  </r>
  <r>
    <n v="3"/>
    <s v="3.1."/>
    <s v="Ilgtspējīga TEN-T infrastruktūra"/>
    <s v="3.1.1."/>
    <s v="“Attīstīt ilgtspējīgu, pret klimatu izturīgu, inteliģentu, drošu un vairākveidu TEN-T infrastruktūru”"/>
    <s v="3.1.1.8."/>
    <s v="Robežšķērsošanas punktu attīstība"/>
    <s v="_"/>
    <s v="2.1.1"/>
    <s v="nav"/>
    <n v="1"/>
    <n v="1"/>
    <n v="0.61347558271486058"/>
    <n v="0.72517126088904593"/>
    <n v="1.2871105708801875"/>
    <n v="55294118"/>
    <n v="47000000"/>
    <n v="1.1764705882352942"/>
    <s v="3.1.1.8._"/>
    <n v="55294117.647058822"/>
    <n v="47000000"/>
    <n v="55294117.647058822"/>
    <n v="8294117.6470588222"/>
    <x v="8"/>
    <s v="IPIA"/>
    <s v="KF"/>
    <m/>
    <n v="0"/>
    <n v="0"/>
    <n v="0"/>
    <n v="0"/>
    <n v="0"/>
    <n v="0"/>
    <n v="0"/>
    <n v="0"/>
    <n v="0"/>
    <n v="0"/>
    <n v="0"/>
    <n v="0"/>
    <n v="0"/>
    <n v="0"/>
    <n v="53389.000231616199"/>
    <n v="447262.96799999999"/>
    <n v="1672547.3628484004"/>
    <n v="17228441.602857921"/>
    <n v="13716318.743987901"/>
    <n v="13882040.32207416"/>
    <n v="47000000"/>
    <n v="0"/>
    <m/>
    <m/>
    <m/>
    <n v="0"/>
    <n v="62810.588507783767"/>
    <n v="526191.72705882357"/>
    <n v="1967702.7798216476"/>
    <n v="20268754.826891672"/>
    <n v="16136845.581162237"/>
    <n v="16331812.14361666"/>
    <n v="55294117.64705883"/>
    <m/>
    <m/>
    <m/>
    <n v="0"/>
    <n v="53389.000231616199"/>
    <n v="500651.96823161619"/>
    <n v="2173199.3310800167"/>
    <n v="19401640.933937937"/>
    <n v="33117959.67792584"/>
    <n v="47000000"/>
    <m/>
    <m/>
    <m/>
    <n v="0"/>
    <n v="32752.848027654574"/>
    <n v="363058.41906910366"/>
    <n v="1575941.6990825268"/>
    <n v="24972057.138493273"/>
    <n v="42626475.987442158"/>
    <n v="47000000"/>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1"/>
    <s v="9.3.2"/>
    <s v="ir"/>
    <n v="0.38389212299072534"/>
    <n v="0.74307156149332232"/>
    <n v="0.77172793985971866"/>
    <n v="0.90197624190373915"/>
    <n v="0.91452042916751242"/>
    <n v="96688877"/>
    <n v="82185545"/>
    <n v="1.1764705882352942"/>
    <s v="4.1.1.1.1"/>
    <n v="164310961.17647061"/>
    <n v="139664317"/>
    <n v="164310961.17647058"/>
    <n v="24646644.176470578"/>
    <x v="7"/>
    <s v="IPIA"/>
    <s v="ERAF"/>
    <m/>
    <n v="0"/>
    <n v="0"/>
    <n v="0"/>
    <n v="0"/>
    <n v="0"/>
    <n v="0"/>
    <n v="0"/>
    <n v="0"/>
    <n v="0"/>
    <n v="0"/>
    <n v="0"/>
    <n v="0"/>
    <n v="1490524"/>
    <n v="1490524"/>
    <n v="30139834"/>
    <n v="25013260.380000003"/>
    <n v="8303763"/>
    <n v="10045667"/>
    <n v="13560646"/>
    <n v="51110622.270000003"/>
    <n v="139664316.65000001"/>
    <n v="-0.34999999403953552"/>
    <m/>
    <m/>
    <m/>
    <n v="1753557.6470588236"/>
    <n v="35458628.235294119"/>
    <n v="29427365.152941182"/>
    <n v="9769132.9411764704"/>
    <n v="11818431.764705883"/>
    <n v="15953701.176470589"/>
    <n v="60130143.847058833"/>
    <n v="164310960.7647059"/>
    <m/>
    <m/>
    <m/>
    <n v="1490524"/>
    <n v="31630358"/>
    <n v="41232751.630198002"/>
    <n v="47403041.768878475"/>
    <n v="54867691.232810415"/>
    <n v="64944221.630888589"/>
    <n v="102923071.52995287"/>
    <m/>
    <m/>
    <m/>
    <n v="1490524"/>
    <n v="31630358"/>
    <n v="40291488.919846401"/>
    <n v="46705940.632716179"/>
    <n v="54170028.294272564"/>
    <n v="64023248.2084084"/>
    <n v="139664317"/>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2"/>
    <s v="9.3.2"/>
    <s v="ir"/>
    <n v="0.38389212299072534"/>
    <n v="0.74307156149332232"/>
    <n v="0.77172793985971866"/>
    <n v="0.90197624190373915"/>
    <n v="0.91452042916751242"/>
    <n v="15089809"/>
    <n v="12826335"/>
    <n v="1.1764705882352942"/>
    <s v="4.1.1.1.2"/>
    <n v="15089805.882352943"/>
    <n v="12826335"/>
    <n v="15089805.882352941"/>
    <n v="2263470.8823529407"/>
    <x v="7"/>
    <s v="IPIA"/>
    <s v="ERAF"/>
    <m/>
    <n v="0"/>
    <n v="0"/>
    <n v="0"/>
    <n v="0"/>
    <n v="0"/>
    <n v="0"/>
    <n v="0"/>
    <n v="0"/>
    <n v="0"/>
    <n v="0"/>
    <n v="0"/>
    <n v="0"/>
    <n v="0"/>
    <n v="0"/>
    <n v="687747.26728945086"/>
    <n v="1080679.3949341069"/>
    <n v="1508157.5447764967"/>
    <n v="2560677.2135468028"/>
    <n v="2725080.9863687288"/>
    <n v="4263992.5930844145"/>
    <n v="12826335"/>
    <n v="0"/>
    <m/>
    <m/>
    <m/>
    <n v="0"/>
    <n v="809114.43210523634"/>
    <n v="1271387.5234518906"/>
    <n v="1774302.993854702"/>
    <n v="3012561.427702121"/>
    <n v="3205977.6310220342"/>
    <n v="5016461.8742169579"/>
    <n v="15089805.882352941"/>
    <m/>
    <m/>
    <m/>
    <n v="0"/>
    <n v="264020.75852081709"/>
    <n v="678885.06571440387"/>
    <n v="1799554.0474894103"/>
    <n v="3702320.4630400026"/>
    <n v="5727250.6467767768"/>
    <n v="8895702.2811159734"/>
    <m/>
    <m/>
    <m/>
    <n v="0"/>
    <n v="203752.19605347043"/>
    <n v="612338.20025765104"/>
    <n v="1623154.9968571612"/>
    <n v="3385847.6987750065"/>
    <n v="5237687.7194402106"/>
    <n v="12826335"/>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3"/>
    <s v="9.3.2"/>
    <s v="ir"/>
    <n v="0.38389212299072534"/>
    <n v="0.74307156149332232"/>
    <n v="0.77172793985971866"/>
    <n v="0.90197624190373915"/>
    <n v="0.91452042916751242"/>
    <n v="7957886"/>
    <n v="6764203"/>
    <n v="1.1764705882352942"/>
    <s v="4.1.1.1.3"/>
    <n v="7957885.8823529417"/>
    <n v="6764203"/>
    <n v="7957885.8823529417"/>
    <n v="1193682.8823529417"/>
    <x v="7"/>
    <s v="IPIA"/>
    <s v="ERAF"/>
    <m/>
    <n v="0"/>
    <n v="0"/>
    <n v="0"/>
    <n v="0"/>
    <n v="0"/>
    <n v="0"/>
    <n v="0"/>
    <n v="0"/>
    <n v="0"/>
    <n v="0"/>
    <n v="0"/>
    <n v="0"/>
    <n v="0"/>
    <n v="0"/>
    <n v="362696.13483829214"/>
    <n v="569916.09881166136"/>
    <n v="795354.5411725028"/>
    <n v="1350420.091936233"/>
    <n v="1437121.4367345246"/>
    <n v="2248694.6965067871"/>
    <n v="6764203.0000000009"/>
    <n v="0"/>
    <m/>
    <m/>
    <m/>
    <n v="0"/>
    <n v="426701.33510387311"/>
    <n v="670489.52801371925"/>
    <n v="935711.22490882687"/>
    <n v="1588729.5199249801"/>
    <n v="1690731.1020406173"/>
    <n v="2645523.1723609259"/>
    <n v="7957885.8823529426"/>
    <m/>
    <m/>
    <m/>
    <n v="0"/>
    <n v="139236.18920360235"/>
    <n v="358022.490303003"/>
    <n v="949027.83115285961"/>
    <n v="1952486.5975398722"/>
    <n v="3020370.6675897222"/>
    <n v="4691311.7470447728"/>
    <m/>
    <m/>
    <m/>
    <n v="0"/>
    <n v="107452.45744801404"/>
    <n v="322927.78032052051"/>
    <n v="856000.55660531262"/>
    <n v="1785588.8811259801"/>
    <n v="2762190.6791691189"/>
    <n v="6764203"/>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4"/>
    <s v="9.3.2"/>
    <s v="ir"/>
    <n v="0.38389212299072534"/>
    <n v="0.74307156149332232"/>
    <n v="0.77172793985971866"/>
    <n v="0.90197624190373915"/>
    <n v="0.91452042916751242"/>
    <n v="4812877"/>
    <n v="4090945"/>
    <n v="1.1764705882352942"/>
    <s v="4.1.1.1.4"/>
    <n v="4812876.4705882352"/>
    <n v="4090945"/>
    <n v="4812876.4705882352"/>
    <n v="721931.47058823518"/>
    <x v="7"/>
    <s v="IPIA/ APIA"/>
    <s v="ERAF"/>
    <m/>
    <n v="0"/>
    <n v="0"/>
    <n v="0"/>
    <n v="0"/>
    <n v="0"/>
    <n v="0"/>
    <n v="0"/>
    <n v="0"/>
    <n v="0"/>
    <n v="0"/>
    <n v="0"/>
    <n v="0"/>
    <n v="0"/>
    <n v="0"/>
    <n v="219356.21082573023"/>
    <n v="344681.4672553548"/>
    <n v="481025.13828117581"/>
    <n v="816725.09281671059"/>
    <n v="869161.48968354729"/>
    <n v="1359995.6011374816"/>
    <n v="4090945"/>
    <n v="0"/>
    <m/>
    <m/>
    <m/>
    <n v="0"/>
    <n v="258066.13038321203"/>
    <n v="405507.60853571154"/>
    <n v="565911.92738961859"/>
    <n v="960853.05037260067"/>
    <n v="1022542.9290394675"/>
    <n v="1599994.8248676255"/>
    <n v="4812876.4705882361"/>
    <m/>
    <m/>
    <m/>
    <n v="0"/>
    <n v="84209.121465090706"/>
    <n v="216529.62168530707"/>
    <n v="573965.72230544174"/>
    <n v="1180850.9123355336"/>
    <n v="1826700.0976645492"/>
    <n v="2837274.1526258271"/>
    <m/>
    <m/>
    <m/>
    <n v="0"/>
    <n v="64986.531825651262"/>
    <n v="195304.57442855166"/>
    <n v="517703.4451866275"/>
    <n v="1079912.2831319408"/>
    <n v="1670554.5572765204"/>
    <n v="4090945"/>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2."/>
    <s v="P.Stradiņa klīniskās universitātes slimnīcas infrastruktūras attīstība"/>
    <s v="_"/>
    <s v="9.3.2"/>
    <s v="nav"/>
    <n v="1"/>
    <n v="1"/>
    <n v="0.77172793985971866"/>
    <n v="0.90197624190373915"/>
    <n v="0.91452042916751242"/>
    <n v="134894350"/>
    <n v="114660197"/>
    <n v="1.1764705882352942"/>
    <s v="4.1.1.2._"/>
    <n v="83293508.235294119"/>
    <n v="70799482"/>
    <n v="83293508.235294119"/>
    <n v="12494026.235294119"/>
    <x v="7"/>
    <s v="IPIA"/>
    <s v="ERAF"/>
    <m/>
    <n v="0"/>
    <n v="0"/>
    <n v="0"/>
    <n v="0"/>
    <n v="0"/>
    <n v="0"/>
    <n v="0"/>
    <n v="0"/>
    <n v="0"/>
    <n v="0"/>
    <n v="0"/>
    <n v="0"/>
    <n v="0"/>
    <n v="0"/>
    <n v="18560596"/>
    <n v="39096556"/>
    <n v="13142330"/>
    <n v="0"/>
    <n v="0"/>
    <n v="0"/>
    <n v="70799482"/>
    <n v="0"/>
    <m/>
    <m/>
    <m/>
    <n v="0"/>
    <n v="21835995.294117648"/>
    <n v="45995948.235294119"/>
    <n v="15461564.705882354"/>
    <n v="0"/>
    <n v="0"/>
    <n v="0"/>
    <n v="83293508.235294119"/>
    <m/>
    <m/>
    <m/>
    <n v="0"/>
    <n v="18560596"/>
    <n v="57657152"/>
    <n v="70799482"/>
    <n v="70799482"/>
    <n v="70799482"/>
    <n v="70799482"/>
    <m/>
    <m/>
    <m/>
    <n v="0"/>
    <n v="14323730.513648534"/>
    <n v="52005381.279832661"/>
    <n v="63859450.703091428"/>
    <n v="64747572.66347757"/>
    <n v="64747572.66347757"/>
    <n v="70799482"/>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3."/>
    <s v="Primārās veselības aprūpes lomas stiprināšana, attīstot infrastruktūru "/>
    <s v="_"/>
    <s v="9.3.2"/>
    <s v="nav"/>
    <n v="1"/>
    <n v="1"/>
    <n v="0.77172793985971866"/>
    <n v="0.90197624190373915"/>
    <n v="0.91452042916751242"/>
    <n v="8200000"/>
    <n v="6970000"/>
    <n v="1.1764705882352942"/>
    <s v="4.1.1.3._"/>
    <n v="8200000"/>
    <n v="6970000"/>
    <n v="8200000"/>
    <n v="1230000"/>
    <x v="7"/>
    <s v="IPIA/ APIA"/>
    <s v="ERAF"/>
    <m/>
    <n v="0"/>
    <n v="0"/>
    <n v="0"/>
    <n v="0"/>
    <n v="0"/>
    <n v="0"/>
    <n v="0"/>
    <n v="0"/>
    <n v="0"/>
    <n v="0"/>
    <n v="0"/>
    <n v="0"/>
    <n v="0"/>
    <n v="0"/>
    <n v="130568.277866346"/>
    <n v="530550.03837796953"/>
    <n v="780707.73049585812"/>
    <n v="1684340.6588480864"/>
    <n v="1869530.4359117039"/>
    <n v="1974302.8585000357"/>
    <n v="6970000"/>
    <n v="0"/>
    <m/>
    <m/>
    <m/>
    <n v="0"/>
    <n v="153609.73866628943"/>
    <n v="624176.51573878771"/>
    <n v="918479.68293630367"/>
    <n v="1981577.2457036311"/>
    <n v="2199447.5716608283"/>
    <n v="2322709.2452941597"/>
    <n v="8200000"/>
    <m/>
    <m/>
    <m/>
    <n v="0"/>
    <n v="130568.277866346"/>
    <n v="661118.31624431559"/>
    <n v="1441826.0467401738"/>
    <n v="3126166.7055882602"/>
    <n v="4995697.1414999645"/>
    <n v="6970000"/>
    <m/>
    <m/>
    <m/>
    <n v="0"/>
    <n v="100763.1880888265"/>
    <n v="596313.01433977555"/>
    <n v="1300492.8391176269"/>
    <n v="2858943.3172437642"/>
    <n v="4568667.0938354628"/>
    <n v="6970000"/>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4."/>
    <s v="Veselības aprūpes pārvaldības sistēmas stiprināšana un digitalizācija, attīstot digitālos risinājumus"/>
    <s v="_"/>
    <s v="2.2.1.1"/>
    <s v="nav"/>
    <n v="1"/>
    <n v="1"/>
    <n v="0.8390995745067823"/>
    <n v="0.95091527176390911"/>
    <n v="0.9721256931063007"/>
    <n v="25335384.107346546"/>
    <n v="22020836"/>
    <n v="1.1505187226927509"/>
    <s v="4.1.1.4._"/>
    <n v="25335384.107346546"/>
    <n v="22020836"/>
    <n v="25906865.882352941"/>
    <n v="3886029.8823529407"/>
    <x v="7"/>
    <s v="IPIA"/>
    <s v="ERAF"/>
    <m/>
    <n v="0"/>
    <n v="0"/>
    <n v="0"/>
    <n v="0"/>
    <n v="0"/>
    <n v="0"/>
    <n v="0"/>
    <n v="0"/>
    <n v="0"/>
    <n v="0"/>
    <n v="0"/>
    <n v="0"/>
    <n v="0"/>
    <n v="0"/>
    <n v="37314.422949732369"/>
    <n v="1345526.8548726754"/>
    <n v="2946911.6730376873"/>
    <n v="5675306.5615288625"/>
    <n v="6414510.924909397"/>
    <n v="5601265.5627016453"/>
    <n v="22020836"/>
    <n v="0"/>
    <m/>
    <m/>
    <m/>
    <n v="0"/>
    <n v="42930.942230143155"/>
    <n v="1548053.8384169049"/>
    <n v="3390477.0539516774"/>
    <n v="6529546.4560599746"/>
    <n v="7380014.916025456"/>
    <n v="6444360.9006623896"/>
    <n v="25335384.107346546"/>
    <m/>
    <m/>
    <m/>
    <n v="0"/>
    <n v="37314.422949732369"/>
    <n v="1382841.2778224077"/>
    <n v="4329752.9508600952"/>
    <n v="10005059.512388958"/>
    <n v="16419570.437298354"/>
    <n v="22020836"/>
    <m/>
    <m/>
    <m/>
    <n v="0"/>
    <n v="31310.516420086544"/>
    <n v="1314964.8895068462"/>
    <n v="4117228.2039377149"/>
    <n v="9726175.413050903"/>
    <n v="15961886.291866386"/>
    <n v="22020836"/>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5."/>
    <s v="Neatliekamās medicīniskās palīdzības dienesta attīstība"/>
    <s v="_"/>
    <s v="9.3.2"/>
    <s v="ir"/>
    <n v="0.38389212299072534"/>
    <n v="0.74307156149332232"/>
    <n v="0.77172793985971866"/>
    <n v="0.90197624190373915"/>
    <n v="0.91452042916751242"/>
    <n v="12055024.866296826"/>
    <n v="10461001"/>
    <n v="1.1523777568032758"/>
    <s v="4.1.1.5._"/>
    <n v="12055024.866296826"/>
    <n v="10461001"/>
    <n v="12307060"/>
    <n v="1846059"/>
    <x v="7"/>
    <s v="IPIA"/>
    <s v="ERAF"/>
    <m/>
    <n v="0"/>
    <n v="0"/>
    <n v="0"/>
    <n v="0"/>
    <n v="0"/>
    <n v="0"/>
    <n v="0"/>
    <n v="0"/>
    <n v="0"/>
    <n v="0"/>
    <n v="0"/>
    <n v="0"/>
    <n v="0"/>
    <n v="0"/>
    <n v="1046100"/>
    <n v="1046100"/>
    <n v="1569150"/>
    <n v="1569150"/>
    <n v="2092200"/>
    <n v="3138301"/>
    <n v="10461001"/>
    <n v="0"/>
    <m/>
    <m/>
    <m/>
    <n v="0"/>
    <n v="1205502.3713919069"/>
    <n v="1205502.3713919069"/>
    <n v="1808253.5570878603"/>
    <n v="1808253.5570878603"/>
    <n v="2411004.7427838137"/>
    <n v="3616508.2665534774"/>
    <n v="12055024.866296824"/>
    <m/>
    <m/>
    <m/>
    <n v="0"/>
    <n v="401589.54986059776"/>
    <n v="803179.09972119553"/>
    <n v="1969169.8404384423"/>
    <n v="3135160.581155689"/>
    <n v="4689814.9021120183"/>
    <n v="7021797.1266180733"/>
    <m/>
    <m/>
    <m/>
    <n v="0"/>
    <n v="309917.87598311086"/>
    <n v="724448.46594215254"/>
    <n v="1776144.4123488518"/>
    <n v="2867168.4001875683"/>
    <n v="4288931.5369956782"/>
    <n v="10461001"/>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6."/>
    <s v="Hroniski slimo un nedziedināmi slimo pacientu aprūpei nepieciešamās infrastruktūras attīstība"/>
    <s v="_"/>
    <s v="9.3.2"/>
    <s v="nav"/>
    <n v="1"/>
    <n v="1"/>
    <n v="0.77172793985971866"/>
    <n v="0.90197624190373915"/>
    <n v="0.91452042916751242"/>
    <n v="16021245"/>
    <n v="13618057"/>
    <n v="1.1764705882352942"/>
    <s v="4.1.1.6._"/>
    <n v="0"/>
    <n v="0"/>
    <n v="0"/>
    <n v="0"/>
    <x v="7"/>
    <s v="IPIA"/>
    <s v="ERAF"/>
    <m/>
    <n v="0"/>
    <n v="0"/>
    <n v="0"/>
    <n v="0"/>
    <n v="0"/>
    <n v="0"/>
    <n v="0"/>
    <n v="0"/>
    <n v="0"/>
    <n v="0"/>
    <n v="0"/>
    <n v="0"/>
    <n v="0"/>
    <n v="0"/>
    <n v="0"/>
    <n v="0"/>
    <n v="0"/>
    <n v="0"/>
    <n v="0"/>
    <n v="0"/>
    <n v="0"/>
    <n v="0"/>
    <m/>
    <m/>
    <m/>
    <n v="0"/>
    <n v="0"/>
    <n v="0"/>
    <n v="0"/>
    <n v="0"/>
    <n v="0"/>
    <n v="0"/>
    <n v="0"/>
    <m/>
    <m/>
    <m/>
    <n v="0"/>
    <n v="0"/>
    <n v="0"/>
    <n v="0"/>
    <n v="0"/>
    <n v="0"/>
    <n v="0"/>
    <m/>
    <m/>
    <m/>
    <n v="0"/>
    <n v="0"/>
    <n v="0"/>
    <n v="0"/>
    <n v="0"/>
    <n v="0"/>
    <n v="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1."/>
    <s v="Nacionāla mēroga veselības veicināšanas un slimību profilakses pasākumi"/>
    <s v="_"/>
    <s v="9.2.4.1"/>
    <s v="nav"/>
    <n v="1"/>
    <n v="1"/>
    <n v="0.86308365094016637"/>
    <n v="0.97260920074804991"/>
    <n v="1.0132242338909245"/>
    <n v="13156978.314671542"/>
    <n v="11207658"/>
    <n v="1.1739275337159238"/>
    <s v="4.1.2.1._"/>
    <n v="13156978.314671544"/>
    <n v="11207658"/>
    <n v="13185480"/>
    <n v="1977822"/>
    <x v="7"/>
    <s v="IPIA"/>
    <s v="ESF+"/>
    <m/>
    <n v="0"/>
    <n v="0"/>
    <n v="0"/>
    <n v="0"/>
    <n v="0"/>
    <n v="0"/>
    <n v="0"/>
    <n v="0"/>
    <n v="0"/>
    <n v="0"/>
    <n v="0"/>
    <n v="0"/>
    <n v="310022"/>
    <n v="310022"/>
    <n v="1240088"/>
    <n v="2247544"/>
    <n v="1233530"/>
    <n v="1289121"/>
    <n v="2064683"/>
    <n v="2822670"/>
    <n v="11207658"/>
    <n v="0"/>
    <m/>
    <m/>
    <m/>
    <n v="363943.36185767816"/>
    <n v="1455773.4474307126"/>
    <n v="2638453.7848380222"/>
    <n v="1448074.8306646035"/>
    <n v="1513334.6361914054"/>
    <n v="2423788.2220951947"/>
    <n v="3313610.0315939267"/>
    <n v="13156978.314671542"/>
    <m/>
    <m/>
    <m/>
    <n v="0"/>
    <n v="1550110"/>
    <n v="3797654"/>
    <n v="5031184"/>
    <n v="6320305"/>
    <n v="8384988"/>
    <n v="11207658"/>
    <m/>
    <m/>
    <m/>
    <n v="0"/>
    <n v="1337874.5981588613"/>
    <n v="3693633.2216576347"/>
    <n v="4893375.8490563771"/>
    <n v="6403886.1915819794"/>
    <n v="8495873.0424845964"/>
    <n v="11207658"/>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2."/>
    <s v="Veselības veicināšanas un slimību profilakses pasākumu īstenošana vietējai sabiedrībai"/>
    <s v="_"/>
    <s v="9.2.4.2"/>
    <s v="nav"/>
    <n v="1"/>
    <n v="1"/>
    <n v="0.79220672764122868"/>
    <n v="0.95613447511386851"/>
    <n v="0.97289953313903821"/>
    <n v="14795219.999999996"/>
    <n v="12575937"/>
    <n v="1.1764705882352937"/>
    <s v="4.1.2.2._"/>
    <n v="14795219.999999994"/>
    <n v="12575937"/>
    <n v="14795220"/>
    <n v="2219283"/>
    <x v="7"/>
    <s v="IPIA"/>
    <s v="ESF+"/>
    <m/>
    <n v="0"/>
    <n v="0"/>
    <n v="0"/>
    <n v="0"/>
    <n v="0"/>
    <n v="0"/>
    <n v="0"/>
    <n v="0"/>
    <n v="0"/>
    <n v="0"/>
    <n v="0"/>
    <n v="0"/>
    <n v="0"/>
    <n v="0"/>
    <n v="912250.98375554488"/>
    <n v="2356203.7658740794"/>
    <n v="2886634.140504533"/>
    <n v="1928477.5338125827"/>
    <n v="1800206.8866778894"/>
    <n v="2692163.6893753689"/>
    <n v="12575936.999999998"/>
    <n v="0"/>
    <m/>
    <m/>
    <m/>
    <n v="0"/>
    <n v="1073236.4514771113"/>
    <n v="2772004.4304400925"/>
    <n v="3396040.1652994496"/>
    <n v="2268797.0986030377"/>
    <n v="2117890.4549151631"/>
    <n v="3167251.3992651389"/>
    <n v="14795219.999999994"/>
    <m/>
    <m/>
    <m/>
    <n v="0"/>
    <n v="912250.98375554488"/>
    <n v="3268454.7496296242"/>
    <n v="6155088.8901341576"/>
    <n v="8083566.4239467401"/>
    <n v="9883773.3106246293"/>
    <n v="12575936.999999998"/>
    <m/>
    <m/>
    <m/>
    <n v="0"/>
    <n v="722691.36662847188"/>
    <n v="3125082.266470551"/>
    <n v="5885092.6852476262"/>
    <n v="7864497.9999561878"/>
    <n v="9615918.4395587873"/>
    <n v="12575937"/>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3."/>
    <s v="Pasākumi atkarīgo personu resocializācijai un atgriešanai darba tirgū, kā arī preventīvie pasākumi jauniešiem"/>
    <s v="_"/>
    <s v="9.2.3"/>
    <s v="nav"/>
    <n v="1"/>
    <n v="1"/>
    <n v="0.90473934776048848"/>
    <n v="0.90384807234587383"/>
    <n v="0.90105088788555454"/>
    <n v="1130183.423937446"/>
    <n v="961350"/>
    <n v="1.1756211826467426"/>
    <s v="4.1.2.3._"/>
    <n v="1130183.423937446"/>
    <n v="961350"/>
    <n v="1131000"/>
    <n v="169650"/>
    <x v="7"/>
    <s v="IPIA"/>
    <s v="ESF+"/>
    <m/>
    <n v="0"/>
    <n v="0"/>
    <n v="0"/>
    <n v="0"/>
    <n v="0"/>
    <n v="0"/>
    <n v="0"/>
    <n v="0"/>
    <n v="0"/>
    <n v="0"/>
    <n v="0"/>
    <n v="0"/>
    <n v="0"/>
    <n v="0"/>
    <n v="98408"/>
    <n v="344639"/>
    <n v="416276"/>
    <n v="102027"/>
    <n v="0"/>
    <n v="0"/>
    <n v="961350"/>
    <n v="0"/>
    <m/>
    <m/>
    <m/>
    <n v="0"/>
    <n v="115690.52934190065"/>
    <n v="405164.90876619075"/>
    <n v="489382.88342745544"/>
    <n v="119945.10240189922"/>
    <n v="0"/>
    <n v="0"/>
    <n v="1130183.423937446"/>
    <m/>
    <m/>
    <m/>
    <n v="0"/>
    <n v="98408"/>
    <n v="443047"/>
    <n v="859323"/>
    <n v="961350"/>
    <n v="961350"/>
    <n v="961350"/>
    <m/>
    <m/>
    <m/>
    <n v="0"/>
    <n v="89033.589734414156"/>
    <n v="400447.17690862238"/>
    <n v="776697.43707247335"/>
    <n v="866225.27106877789"/>
    <n v="866225.27106877789"/>
    <n v="96135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4."/>
    <s v="Pierādījumos balstītu narkotiku lietošanas profilakses programmu īstenošana un profilakses kvalitātes standartu ieviešana"/>
    <s v="_"/>
    <s v="9.2.3"/>
    <s v="nav"/>
    <n v="1"/>
    <n v="1"/>
    <n v="0.90473934776048848"/>
    <n v="0.90384807234587383"/>
    <n v="0.90105088788555454"/>
    <n v="521009.53466540104"/>
    <n v="443700"/>
    <n v="1.174238302153259"/>
    <s v="4.1.2.4._"/>
    <n v="521009.53466540098"/>
    <n v="443700"/>
    <n v="522000"/>
    <n v="78300"/>
    <x v="7"/>
    <s v="IPIA"/>
    <s v="ESF+"/>
    <m/>
    <n v="0"/>
    <n v="0"/>
    <n v="0"/>
    <n v="0"/>
    <n v="0"/>
    <n v="0"/>
    <n v="0"/>
    <n v="0"/>
    <n v="0"/>
    <n v="0"/>
    <n v="0"/>
    <n v="0"/>
    <n v="0"/>
    <n v="0"/>
    <n v="42118"/>
    <n v="144840"/>
    <n v="79018"/>
    <n v="53964"/>
    <n v="95529"/>
    <n v="28231"/>
    <n v="443700"/>
    <n v="0"/>
    <m/>
    <m/>
    <m/>
    <n v="0"/>
    <n v="49456.568810090961"/>
    <n v="170076.67568387804"/>
    <n v="92785.962159546223"/>
    <n v="63366.595737398464"/>
    <n v="112173.81076639867"/>
    <n v="33149.921508088657"/>
    <n v="521009.53466540104"/>
    <m/>
    <m/>
    <m/>
    <n v="0"/>
    <n v="42118"/>
    <n v="186958"/>
    <n v="265976"/>
    <n v="319940"/>
    <n v="415469"/>
    <n v="443700"/>
    <m/>
    <m/>
    <m/>
    <n v="0"/>
    <n v="38105.811848976256"/>
    <n v="168981.62790963988"/>
    <n v="240401.89489026615"/>
    <n v="288282.22107010434"/>
    <n v="374358.71133892349"/>
    <n v="44370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5."/>
    <s v="Piesaistīt un noturēt ārstniecības personas darbam valsts apmaksāto veselības aprūpes pakalpojumu sektorā, īpaši stacionāros"/>
    <s v="_"/>
    <s v="9.2.5"/>
    <s v="nav"/>
    <n v="1"/>
    <n v="1"/>
    <n v="0.7554051212738363"/>
    <n v="0.9122247421222307"/>
    <n v="0.98314877913809107"/>
    <n v="6690299.9999999981"/>
    <n v="5686755"/>
    <n v="1.1764705882352937"/>
    <s v="4.1.2.5._"/>
    <n v="6690299.9999999981"/>
    <n v="5686755"/>
    <n v="6690300"/>
    <n v="1003545"/>
    <x v="7"/>
    <s v="IPIA"/>
    <s v="ESF+"/>
    <m/>
    <n v="0"/>
    <n v="0"/>
    <n v="0"/>
    <n v="0"/>
    <n v="0"/>
    <n v="0"/>
    <n v="0"/>
    <n v="0"/>
    <n v="0"/>
    <n v="0"/>
    <n v="63750"/>
    <n v="0"/>
    <n v="0"/>
    <n v="63750"/>
    <n v="971110.13"/>
    <n v="970918.88"/>
    <n v="1049337.75"/>
    <n v="1049337.75"/>
    <n v="1042962.75"/>
    <n v="539337.74"/>
    <n v="5686755"/>
    <n v="0"/>
    <m/>
    <m/>
    <m/>
    <n v="74999.999999999971"/>
    <n v="1142482.5058823526"/>
    <n v="1142257.5058823526"/>
    <n v="1234514.9999999995"/>
    <n v="1234514.9999999995"/>
    <n v="1227014.9999999995"/>
    <n v="634514.98823529389"/>
    <n v="6690299.9999999972"/>
    <m/>
    <m/>
    <m/>
    <n v="63750"/>
    <n v="1034860.13"/>
    <n v="2005779.01"/>
    <n v="3055116.76"/>
    <n v="4104454.51"/>
    <n v="5147417.26"/>
    <n v="5686755"/>
    <m/>
    <m/>
    <m/>
    <n v="48157.076481207063"/>
    <n v="781738.64200410806"/>
    <n v="1829721.2401514333"/>
    <n v="2786953.0985443047"/>
    <n v="4035289.4405343314"/>
    <n v="5060676.994883338"/>
    <n v="5686755"/>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6."/>
    <s v="Uzlabot izglītības iespējas ārstniecības personām, t.sk. uzlabojot tālākizglītības pieejamību"/>
    <s v="_"/>
    <s v="9.2.6"/>
    <s v="nav"/>
    <n v="1"/>
    <n v="1"/>
    <n v="0.74656279777536072"/>
    <n v="0.84518791688550521"/>
    <n v="0.89228749016374143"/>
    <n v="17348011.541941565"/>
    <n v="14790000"/>
    <n v="1.1729554795092336"/>
    <s v="4.1.2.6._"/>
    <n v="17348011.541941565"/>
    <n v="14790000"/>
    <n v="17400000"/>
    <n v="2610000"/>
    <x v="7"/>
    <s v="IPIA"/>
    <s v="ESF+"/>
    <m/>
    <n v="0"/>
    <n v="0"/>
    <n v="0"/>
    <n v="0"/>
    <n v="0"/>
    <n v="0"/>
    <n v="0"/>
    <n v="0"/>
    <n v="0"/>
    <n v="0"/>
    <n v="0"/>
    <n v="0"/>
    <n v="390978"/>
    <n v="390978"/>
    <n v="926650"/>
    <n v="1486594"/>
    <n v="4299046"/>
    <n v="1875123"/>
    <n v="2766285"/>
    <n v="3045324"/>
    <n v="14790000"/>
    <n v="0"/>
    <m/>
    <m/>
    <m/>
    <n v="458599.78746756114"/>
    <n v="1086919.1950872312"/>
    <n v="1743708.5781055496"/>
    <n v="5042589.5623622527"/>
    <n v="2199435.7976037925"/>
    <n v="3244729.1486342005"/>
    <n v="3572029.4726809775"/>
    <n v="17348011.541941565"/>
    <m/>
    <m/>
    <m/>
    <n v="0"/>
    <n v="1317628"/>
    <n v="2804222"/>
    <n v="7103268"/>
    <n v="8978391"/>
    <n v="11744676"/>
    <n v="14790000"/>
    <m/>
    <m/>
    <m/>
    <n v="0"/>
    <n v="983692.04610715294"/>
    <n v="2370094.550664505"/>
    <n v="6003596.2839994691"/>
    <n v="8011305.9710987248"/>
    <n v="10479627.47082633"/>
    <n v="1479000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7."/>
    <s v="Pilnveidot pacientu drošību un aprūpes kvalitāti"/>
    <s v="_"/>
    <s v="9.2.3"/>
    <s v="nav"/>
    <n v="1"/>
    <n v="1"/>
    <n v="0.90473934776048848"/>
    <n v="0.90384807234587383"/>
    <n v="0.90105088788555454"/>
    <n v="3029095.7403950891"/>
    <n v="2588250"/>
    <n v="1.1703257955742641"/>
    <s v="4.1.2.7._"/>
    <n v="3029095.7403950891"/>
    <n v="2588250"/>
    <n v="3045000"/>
    <n v="456750"/>
    <x v="7"/>
    <s v="IPIA"/>
    <s v="ESF+"/>
    <m/>
    <n v="0"/>
    <n v="0"/>
    <n v="0"/>
    <n v="0"/>
    <n v="0"/>
    <n v="0"/>
    <n v="0"/>
    <n v="0"/>
    <n v="0"/>
    <n v="0"/>
    <n v="0"/>
    <n v="0"/>
    <n v="97764"/>
    <n v="97764"/>
    <n v="401509"/>
    <n v="401509"/>
    <n v="401509"/>
    <n v="401509"/>
    <n v="401509"/>
    <n v="482941"/>
    <n v="2588250"/>
    <n v="0"/>
    <m/>
    <m/>
    <m/>
    <n v="114415.73107852235"/>
    <n v="469896.33985522721"/>
    <n v="469896.33985522721"/>
    <n v="469896.33985522721"/>
    <n v="469896.33985522721"/>
    <n v="469896.33985522721"/>
    <n v="565198.31004043063"/>
    <n v="3029095.7403950891"/>
    <m/>
    <m/>
    <m/>
    <n v="0"/>
    <n v="499273"/>
    <n v="900782"/>
    <n v="1302291"/>
    <n v="1703800"/>
    <n v="2105309"/>
    <n v="2588250"/>
    <m/>
    <m/>
    <m/>
    <n v="0"/>
    <n v="451711.92837442236"/>
    <n v="814170.07430386089"/>
    <n v="1177073.2099833803"/>
    <n v="1535210.5027794079"/>
    <n v="1896990.5437234489"/>
    <n v="258825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8."/>
    <s v="Nevalstisko organizāciju iesaiste veselības veicināšanas un slimību profilakses pasākumu īstenošanā"/>
    <s v="_"/>
    <s v="9.2.4.2"/>
    <s v="nav"/>
    <n v="1"/>
    <n v="1"/>
    <n v="0.79220672764122868"/>
    <n v="0.95613447511386851"/>
    <n v="0.97289953313903821"/>
    <n v="3000000"/>
    <n v="2550000"/>
    <n v="1.1764705882352942"/>
    <s v="4.1.2.8._"/>
    <n v="2219868.2352941176"/>
    <n v="1886888"/>
    <n v="2219868.2352941176"/>
    <n v="332980.23529411759"/>
    <x v="7"/>
    <s v="APIA"/>
    <s v="ESF+"/>
    <m/>
    <n v="0"/>
    <n v="0"/>
    <n v="0"/>
    <n v="0"/>
    <n v="0"/>
    <n v="0"/>
    <n v="0"/>
    <n v="0"/>
    <n v="0"/>
    <n v="0"/>
    <n v="0"/>
    <n v="0"/>
    <n v="0"/>
    <n v="0"/>
    <n v="4831.1905752479688"/>
    <n v="383717.5818594856"/>
    <n v="641922.18434254907"/>
    <n v="570705.74403702549"/>
    <n v="456731.89303952007"/>
    <n v="492091.40614617185"/>
    <n v="2550000"/>
    <n v="663112"/>
    <m/>
    <m/>
    <m/>
    <n v="0"/>
    <n v="5683.7536179387871"/>
    <n v="451432.44924645365"/>
    <n v="755202.56981476361"/>
    <n v="671418.52239650057"/>
    <n v="336130.94021846075"/>
    <n v="0"/>
    <n v="2219868.2352941176"/>
    <m/>
    <m/>
    <m/>
    <n v="0"/>
    <n v="4831.1905752479688"/>
    <n v="388548.77243473358"/>
    <n v="1030470.9567772826"/>
    <n v="1601176.7008143081"/>
    <n v="1886888"/>
    <n v="1886888"/>
    <m/>
    <m/>
    <m/>
    <n v="0"/>
    <n v="3827.3016762283387"/>
    <n v="371504.87658802193"/>
    <n v="985268.80737833306"/>
    <n v="1557784.0646953459"/>
    <n v="1835752.4542856535"/>
    <n v="1886888"/>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1."/>
    <s v="Infrastruktūras izveide starpnozaru sadarbības un atbalsta sistēmas izveidei bērnu attīstībai"/>
    <s v="_"/>
    <s v="9.1.4.2"/>
    <s v="nav"/>
    <n v="1"/>
    <n v="1"/>
    <n v="0.89048474061892402"/>
    <n v="0.97268457343015091"/>
    <n v="0.94351639601077641"/>
    <n v="4350000"/>
    <n v="3697500"/>
    <n v="1.1764705882352942"/>
    <s v="4.2.1.1._"/>
    <n v="4350000"/>
    <n v="3697500"/>
    <n v="4350000"/>
    <n v="652500"/>
    <x v="0"/>
    <s v="IPIA"/>
    <s v="ERAF"/>
    <m/>
    <n v="0"/>
    <n v="0"/>
    <n v="0"/>
    <n v="0"/>
    <n v="0"/>
    <n v="0"/>
    <n v="0"/>
    <n v="0"/>
    <n v="0"/>
    <n v="0"/>
    <n v="0"/>
    <n v="0"/>
    <n v="0"/>
    <n v="0"/>
    <n v="0"/>
    <n v="152981.05240236022"/>
    <n v="335387.20332140499"/>
    <n v="1601084.5149778193"/>
    <n v="932187.18018627132"/>
    <n v="675860.04911214439"/>
    <n v="3697500"/>
    <n v="0"/>
    <m/>
    <m/>
    <m/>
    <n v="0"/>
    <n v="0"/>
    <n v="179977.70870865908"/>
    <n v="394573.18037812354"/>
    <n v="1883628.8411503758"/>
    <n v="1096690.8002191428"/>
    <n v="795129.46954369929"/>
    <n v="4350000.0000000009"/>
    <m/>
    <m/>
    <m/>
    <n v="0"/>
    <n v="0"/>
    <n v="152981.05240236022"/>
    <n v="488368.25572376524"/>
    <n v="2089452.7707015844"/>
    <n v="3021639.9508878556"/>
    <n v="3697500"/>
    <m/>
    <m/>
    <m/>
    <n v="0"/>
    <n v="0"/>
    <n v="148802.30969888531"/>
    <n v="475028.26849549747"/>
    <n v="1971432.9478470902"/>
    <n v="2850966.8365038889"/>
    <n v="36975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2."/>
    <s v="Izveidot asistīvo tehnoloģiju (tehnisko palīglīdzekļu) apmaiņas sistēmu izglītības iestādēm "/>
    <s v="_"/>
    <s v="9.1.4.2"/>
    <s v="nav"/>
    <n v="1"/>
    <n v="1"/>
    <n v="0.89048474061892402"/>
    <n v="0.97268457343015091"/>
    <n v="0.94351639601077641"/>
    <n v="1740000"/>
    <n v="1479000"/>
    <n v="1.1764705882352942"/>
    <s v="4.2.1.2._"/>
    <n v="1740000"/>
    <n v="1479000"/>
    <n v="1740000"/>
    <n v="261000"/>
    <x v="0"/>
    <s v="IPIA"/>
    <s v="ERAF"/>
    <m/>
    <n v="0"/>
    <n v="0"/>
    <n v="0"/>
    <n v="0"/>
    <n v="0"/>
    <n v="0"/>
    <n v="0"/>
    <n v="0"/>
    <n v="0"/>
    <n v="0"/>
    <n v="0"/>
    <n v="0"/>
    <n v="0"/>
    <n v="0"/>
    <n v="0"/>
    <n v="61192.420960944524"/>
    <n v="134154.88132856198"/>
    <n v="640433.80599112739"/>
    <n v="372874.87207450846"/>
    <n v="270344.01964485768"/>
    <n v="1479000"/>
    <n v="0"/>
    <m/>
    <m/>
    <m/>
    <n v="0"/>
    <n v="0"/>
    <n v="71991.083483464143"/>
    <n v="157829.2721512494"/>
    <n v="753451.53646014992"/>
    <n v="438676.32008765702"/>
    <n v="318051.78781747964"/>
    <n v="1740000"/>
    <m/>
    <m/>
    <m/>
    <n v="0"/>
    <n v="0"/>
    <n v="61192.420960944524"/>
    <n v="195347.30228950651"/>
    <n v="835781.10828063393"/>
    <n v="1208655.9803551424"/>
    <n v="1479000"/>
    <m/>
    <m/>
    <m/>
    <n v="0"/>
    <n v="0"/>
    <n v="59520.923879554553"/>
    <n v="190011.30739819937"/>
    <n v="788573.17913883622"/>
    <n v="1140386.7346015556"/>
    <n v="1479000"/>
  </r>
  <r>
    <n v="4"/>
    <s v="4.2."/>
    <s v="Izglītība, prasmes un mūžizglītība"/>
    <s v="4.2.1."/>
    <s v="&quot;Uzlabot vienlīdzīgu piekļuvi iekļaujošiem un kvalitatīviem pakalpojumiem izglītības, mācību un mūžizglītības jomā, attīstot pieejamu infrastruktūru, tostarp, veicinot noturību izglītošanā un mācībā attālinātā un tiešsaistes režīmā”"/>
    <s v="4.2.1.3."/>
    <s v="Infrastruktūras un mācību vides pilnveide efektīvas, kvalitatīvas un mūsdienīgas izglītības īstenošanai speciālās izglītības iestādēs"/>
    <s v="_"/>
    <s v="8.1.3"/>
    <s v="ir"/>
    <n v="0.93898788770789199"/>
    <n v="0.99048710483952396"/>
    <n v="0.91448487267405043"/>
    <n v="0.94853217400439327"/>
    <n v="1.0120891342563625"/>
    <n v="14790000"/>
    <n v="14790000"/>
    <n v="1"/>
    <s v="4.2.1.3._"/>
    <n v="14790000"/>
    <n v="14790000"/>
    <n v="17400000"/>
    <n v="2610000"/>
    <x v="0"/>
    <s v="IPIA"/>
    <s v="ERAF"/>
    <m/>
    <n v="0"/>
    <n v="0"/>
    <n v="0"/>
    <n v="0"/>
    <n v="0"/>
    <n v="0"/>
    <n v="0"/>
    <n v="0"/>
    <n v="0"/>
    <n v="147900"/>
    <n v="295800"/>
    <n v="0"/>
    <n v="0"/>
    <n v="443700"/>
    <n v="2958000"/>
    <n v="4437000"/>
    <n v="4437000"/>
    <n v="2514300"/>
    <n v="0"/>
    <n v="0"/>
    <n v="14790000"/>
    <n v="0"/>
    <m/>
    <m/>
    <m/>
    <n v="443700"/>
    <n v="2958000"/>
    <n v="4437000"/>
    <n v="4437000"/>
    <n v="2514300"/>
    <n v="0"/>
    <n v="0"/>
    <n v="14790000"/>
    <m/>
    <m/>
    <m/>
    <n v="416628.92577599169"/>
    <n v="3194155.0976159363"/>
    <n v="7360444.3553758524"/>
    <n v="11755235.63954882"/>
    <n v="14245617.367246835"/>
    <n v="14245617.367246835"/>
    <n v="14245617.367246835"/>
    <m/>
    <m/>
    <m/>
    <n v="381000.85014058417"/>
    <n v="2921006.5177444788"/>
    <n v="6981618.2860430228"/>
    <n v="11150219.217115166"/>
    <n v="14417834.54816425"/>
    <n v="14417834.54816425"/>
    <n v="147900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4."/>
    <s v="Izglītības iestāžu nodrošinājums pilnveidotā vispārējās izglītības satura kvalitatīvai ieviešanai pirmsskolas izglītības pakāpē"/>
    <s v="_"/>
    <s v="8.1.2"/>
    <s v="ir"/>
    <n v="0.50144309979400803"/>
    <n v="0.86722414988726104"/>
    <n v="0.83711011725914886"/>
    <n v="0.96095559798498242"/>
    <n v="0.98247004213075262"/>
    <n v="3279960"/>
    <n v="3279958"/>
    <n v="1.0000006097639056"/>
    <s v="4.2.1.4._"/>
    <n v="3279960.0000000005"/>
    <n v="3279958"/>
    <n v="3858774.1176470588"/>
    <n v="578816.1176470588"/>
    <x v="0"/>
    <s v="IPIA"/>
    <s v="ERAF"/>
    <m/>
    <n v="0"/>
    <n v="0"/>
    <n v="0"/>
    <n v="0"/>
    <n v="0"/>
    <n v="0"/>
    <n v="0"/>
    <n v="0"/>
    <n v="0"/>
    <n v="0"/>
    <n v="0"/>
    <n v="0"/>
    <n v="0"/>
    <n v="0"/>
    <n v="580634"/>
    <n v="1121986"/>
    <n v="839912"/>
    <n v="497949"/>
    <n v="239477"/>
    <n v="0"/>
    <n v="3279958"/>
    <n v="0"/>
    <m/>
    <m/>
    <m/>
    <n v="0"/>
    <n v="580634.35404965561"/>
    <n v="1121986.6841465654"/>
    <n v="839912.51214802149"/>
    <n v="497949.303631327"/>
    <n v="239477.14602443081"/>
    <n v="0"/>
    <n v="3279960.0000000005"/>
    <m/>
    <m/>
    <m/>
    <n v="0"/>
    <n v="291154.91280579404"/>
    <n v="853767.0505712739"/>
    <n v="1582159.0207513832"/>
    <n v="2013992.4189635948"/>
    <n v="2221672.6567061464"/>
    <n v="2221672.6567061464"/>
    <m/>
    <m/>
    <m/>
    <n v="0"/>
    <n v="243728.72319943551"/>
    <n v="820432.22662159323"/>
    <n v="1520384.5678934797"/>
    <n v="1978687.2167101793"/>
    <n v="2182726.8286348288"/>
    <n v="3279958"/>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5."/>
    <s v="Izglītības iestāžu nodrošinājums pilnveidotā vispārējās izglītības satura kvalitatīvai ieviešanai pamata un vidējās izglītības pakāpē"/>
    <n v="1"/>
    <s v="8.1.2"/>
    <s v="nav"/>
    <n v="1"/>
    <n v="1"/>
    <n v="1"/>
    <n v="1"/>
    <n v="1"/>
    <e v="#N/A"/>
    <e v="#N/A"/>
    <n v="1.1764705882352942"/>
    <s v="4.2.1.5.1"/>
    <n v="25294117.647058826"/>
    <n v="21500000"/>
    <n v="25294117.647058826"/>
    <n v="3794117.6470588259"/>
    <x v="0"/>
    <s v="IPIA"/>
    <s v="ERAF"/>
    <m/>
    <n v="0"/>
    <n v="0"/>
    <n v="0"/>
    <n v="0"/>
    <n v="0"/>
    <n v="0"/>
    <n v="0"/>
    <n v="0"/>
    <n v="0"/>
    <n v="0"/>
    <n v="0"/>
    <n v="0"/>
    <n v="35700"/>
    <n v="35700"/>
    <n v="21464300"/>
    <n v="0"/>
    <n v="0"/>
    <n v="0"/>
    <n v="0"/>
    <n v="0"/>
    <n v="21500000"/>
    <n v="0"/>
    <m/>
    <m/>
    <m/>
    <n v="42000"/>
    <n v="25252117.647058826"/>
    <n v="0"/>
    <n v="0"/>
    <n v="0"/>
    <n v="0"/>
    <n v="0"/>
    <n v="25294117.647058826"/>
    <m/>
    <m/>
    <m/>
    <n v="0"/>
    <n v="21500000"/>
    <n v="21500000"/>
    <n v="21500000"/>
    <n v="21500000"/>
    <n v="21500000"/>
    <n v="21500000"/>
    <m/>
    <m/>
    <m/>
    <n v="0"/>
    <n v="21500000"/>
    <n v="21500000"/>
    <n v="21500000"/>
    <n v="21500000"/>
    <n v="21500000"/>
    <n v="215000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5."/>
    <s v="Izglītības iestāžu nodrošinājums pilnveidotā vispārējās izglītības satura kvalitatīvai ieviešanai pamata un vidējās izglītības pakāpē"/>
    <n v="2"/>
    <s v="8.1.2"/>
    <s v="ir"/>
    <n v="0.50144309979400803"/>
    <n v="0.86722414988726104"/>
    <n v="0.25"/>
    <n v="0.96095559798498242"/>
    <n v="0.98247004213075262"/>
    <e v="#N/A"/>
    <e v="#N/A"/>
    <n v="1.0000000081182137"/>
    <s v="4.2.1.5.2"/>
    <n v="46248895.375458412"/>
    <n v="46248895"/>
    <n v="54410464.705882356"/>
    <n v="8161569.7058823556"/>
    <x v="0"/>
    <s v="IPIA"/>
    <s v="ERAF"/>
    <m/>
    <n v="0"/>
    <n v="0"/>
    <n v="0"/>
    <n v="0"/>
    <n v="0"/>
    <n v="0"/>
    <n v="0"/>
    <n v="0"/>
    <n v="0"/>
    <n v="0"/>
    <n v="0"/>
    <n v="0"/>
    <n v="0"/>
    <n v="0"/>
    <n v="10000000"/>
    <n v="20324669"/>
    <n v="3000000"/>
    <n v="12924226"/>
    <n v="0"/>
    <n v="0"/>
    <n v="46248895"/>
    <n v="0"/>
    <m/>
    <m/>
    <m/>
    <n v="0"/>
    <n v="10000000.081182137"/>
    <n v="20324669.165000007"/>
    <n v="3000000.0243546409"/>
    <n v="12924226.104921628"/>
    <n v="0"/>
    <n v="0"/>
    <n v="46248895.375458412"/>
    <m/>
    <m/>
    <m/>
    <n v="0"/>
    <n v="5014430.9979400802"/>
    <n v="15206096.023587262"/>
    <n v="17807768.473249044"/>
    <n v="29015969.379049882"/>
    <n v="29015969.379049882"/>
    <n v="29015969.379049882"/>
    <m/>
    <m/>
    <m/>
    <n v="0"/>
    <n v="1253607.7494850201"/>
    <n v="14612383.09736336"/>
    <n v="17112474.801989153"/>
    <n v="28507320.658299766"/>
    <n v="28507320.658299766"/>
    <n v="46248895"/>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1"/>
    <s v="8.1.3"/>
    <s v="nav"/>
    <n v="1"/>
    <n v="1"/>
    <n v="0.91448487267405043"/>
    <n v="0.94853217400439327"/>
    <n v="1.0120891342563625"/>
    <n v="30035475"/>
    <n v="25530153"/>
    <n v="1.1764705882352942"/>
    <s v="4.2.1.6.1"/>
    <n v="25464016.470588237"/>
    <n v="21644414"/>
    <n v="25464016.470588237"/>
    <n v="3819602.470588237"/>
    <x v="0"/>
    <s v="IPIA"/>
    <s v="ERAF"/>
    <m/>
    <n v="0"/>
    <n v="0"/>
    <n v="0"/>
    <n v="0"/>
    <n v="0"/>
    <n v="0"/>
    <n v="0"/>
    <n v="0"/>
    <n v="0"/>
    <n v="0"/>
    <n v="0"/>
    <n v="0"/>
    <n v="0"/>
    <n v="0"/>
    <n v="3550148"/>
    <n v="4335000"/>
    <n v="7310000"/>
    <n v="5342342"/>
    <n v="1106924"/>
    <n v="0"/>
    <n v="21644414"/>
    <n v="0"/>
    <m/>
    <m/>
    <n v="567333.87"/>
    <n v="0"/>
    <n v="4176644.7058823532"/>
    <n v="5100000"/>
    <n v="8600000"/>
    <n v="6285108.2352941176"/>
    <n v="734929.65941176564"/>
    <n v="0"/>
    <n v="25464016.470588237"/>
    <m/>
    <m/>
    <m/>
    <n v="0"/>
    <n v="3550148"/>
    <n v="7885148"/>
    <n v="15195148"/>
    <n v="20537490"/>
    <n v="21644414"/>
    <n v="21644414"/>
    <m/>
    <m/>
    <m/>
    <n v="0"/>
    <n v="3246556.6417540349"/>
    <n v="7479316.5747863939"/>
    <n v="14413086.766758509"/>
    <n v="20785770.473898701"/>
    <n v="21644414"/>
    <n v="21644414"/>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2"/>
    <s v="8.1.3"/>
    <s v="nav"/>
    <n v="1"/>
    <n v="1"/>
    <n v="0.91448487267405043"/>
    <n v="0.94853217400439327"/>
    <n v="1.0120891342563625"/>
    <n v="8700000"/>
    <n v="7395000"/>
    <n v="1.1764705882352942"/>
    <s v="4.2.1.6.2"/>
    <n v="8700000"/>
    <n v="7395000"/>
    <n v="8700000"/>
    <n v="1305000"/>
    <x v="0"/>
    <s v="IPIA"/>
    <s v="ERAF"/>
    <m/>
    <n v="0"/>
    <n v="0"/>
    <n v="0"/>
    <n v="0"/>
    <n v="0"/>
    <n v="0"/>
    <n v="0"/>
    <n v="0"/>
    <n v="0"/>
    <n v="0"/>
    <n v="0"/>
    <n v="0"/>
    <n v="0"/>
    <n v="0"/>
    <n v="217726.75711912182"/>
    <n v="566964.71930690575"/>
    <n v="1803164.6370813241"/>
    <n v="1941504.5963019147"/>
    <n v="2080618.0145020999"/>
    <n v="785021.27568863425"/>
    <n v="7395000"/>
    <n v="0"/>
    <m/>
    <m/>
    <m/>
    <n v="0"/>
    <n v="256149.12602249626"/>
    <n v="667017.31683165382"/>
    <n v="2121370.1612721463"/>
    <n v="2284123.0544728409"/>
    <n v="2447785.8994142353"/>
    <n v="923554.44198662858"/>
    <n v="8700000"/>
    <m/>
    <m/>
    <m/>
    <n v="0"/>
    <n v="217726.75711912182"/>
    <n v="784691.4764260276"/>
    <n v="2587856.1135073518"/>
    <n v="4529360.709809266"/>
    <n v="6609978.7243113657"/>
    <n v="7395000"/>
    <m/>
    <m/>
    <m/>
    <n v="0"/>
    <n v="199107.82576181402"/>
    <n v="744305.11205709702"/>
    <n v="2454664.7853556885"/>
    <n v="4584116.7595256437"/>
    <n v="6689887.6445412654"/>
    <n v="73950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3"/>
    <s v="8.1.3"/>
    <s v="nav"/>
    <n v="1"/>
    <n v="1"/>
    <n v="0.91448487267405043"/>
    <n v="0.94853217400439327"/>
    <n v="1.0120891342563625"/>
    <n v="8995895"/>
    <n v="7646510"/>
    <n v="1.1764705882352942"/>
    <s v="4.2.1.6.3"/>
    <n v="8995894.1176470593"/>
    <n v="7646510"/>
    <n v="8995894.1176470593"/>
    <n v="1349384.1176470593"/>
    <x v="0"/>
    <s v="IPIA"/>
    <s v="ERAF"/>
    <m/>
    <n v="0"/>
    <n v="0"/>
    <n v="0"/>
    <n v="0"/>
    <n v="0"/>
    <n v="0"/>
    <n v="0"/>
    <n v="0"/>
    <n v="0"/>
    <n v="0"/>
    <n v="0"/>
    <n v="0"/>
    <n v="0"/>
    <n v="0"/>
    <n v="225131.82225543421"/>
    <n v="586247.65325590922"/>
    <n v="1864491.7415941472"/>
    <n v="2007536.7560065654"/>
    <n v="2151381.5353712575"/>
    <n v="811720.49151668651"/>
    <n v="7646510"/>
    <n v="0"/>
    <m/>
    <m/>
    <m/>
    <n v="0"/>
    <n v="264860.96735933435"/>
    <n v="689703.12147754023"/>
    <n v="2193519.6959931143"/>
    <n v="2361807.9482430182"/>
    <n v="2531037.1004367736"/>
    <n v="954965.28413727833"/>
    <n v="8995894.1176470593"/>
    <m/>
    <m/>
    <m/>
    <n v="0"/>
    <n v="225131.82225543421"/>
    <n v="811379.47551134345"/>
    <n v="2675871.2171054906"/>
    <n v="4683407.973112056"/>
    <n v="6834789.508483313"/>
    <n v="7646510"/>
    <m/>
    <m/>
    <m/>
    <n v="0"/>
    <n v="205879.64581013771"/>
    <n v="769619.53784931893"/>
    <n v="2538149.9429168529"/>
    <n v="4740026.3208763264"/>
    <n v="6917416.196465346"/>
    <n v="764651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4"/>
    <s v="8.1.3"/>
    <s v="nav"/>
    <n v="1"/>
    <n v="1"/>
    <n v="0.91448487267405043"/>
    <n v="0.94853217400439327"/>
    <n v="1.0120891342563625"/>
    <n v="8995895"/>
    <n v="7646510"/>
    <n v="1.1764705882352942"/>
    <s v="4.2.1.6.4"/>
    <n v="4571457.6470588241"/>
    <n v="3885739"/>
    <n v="4571457.6470588241"/>
    <n v="685718.64705882408"/>
    <x v="0"/>
    <s v="IPIA"/>
    <s v="ERAF"/>
    <m/>
    <n v="0"/>
    <n v="0"/>
    <n v="0"/>
    <n v="0"/>
    <n v="0"/>
    <n v="0"/>
    <n v="0"/>
    <n v="0"/>
    <n v="0"/>
    <n v="0"/>
    <n v="0"/>
    <n v="0"/>
    <n v="0"/>
    <n v="0"/>
    <n v="3885739"/>
    <n v="0"/>
    <n v="0"/>
    <n v="0"/>
    <n v="0"/>
    <n v="0"/>
    <n v="3885739"/>
    <n v="0"/>
    <m/>
    <m/>
    <m/>
    <n v="0"/>
    <n v="4571457.6470588241"/>
    <n v="0"/>
    <n v="0"/>
    <n v="0"/>
    <n v="0"/>
    <n v="0"/>
    <n v="4571457.6470588241"/>
    <m/>
    <m/>
    <m/>
    <n v="0"/>
    <n v="3885739"/>
    <n v="3885739"/>
    <n v="3885739"/>
    <n v="3885739"/>
    <n v="3885739"/>
    <n v="3885739"/>
    <m/>
    <m/>
    <m/>
    <n v="0"/>
    <n v="3553449.534659592"/>
    <n v="3685748.4612836572"/>
    <n v="3685748.4612836572"/>
    <n v="3885739"/>
    <n v="3885739"/>
    <n v="3885739"/>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7."/>
    <s v="Pirmsskolas izglītības iestāžu infrastruktūras attīstība"/>
    <s v="_"/>
    <s v="5.6.2"/>
    <s v="nav"/>
    <n v="1"/>
    <n v="1"/>
    <n v="0.86743947538991073"/>
    <n v="0.96303782333835086"/>
    <n v="1.0156667321360671"/>
    <n v="25882500"/>
    <n v="25882500"/>
    <n v="1"/>
    <s v="4.2.1.7._"/>
    <n v="25882500"/>
    <n v="25882500"/>
    <n v="30450000"/>
    <n v="4567500"/>
    <x v="2"/>
    <s v="APIA"/>
    <s v="ERAF"/>
    <m/>
    <n v="0"/>
    <n v="0"/>
    <n v="0"/>
    <n v="0"/>
    <n v="0"/>
    <n v="0"/>
    <n v="0"/>
    <n v="0"/>
    <n v="0"/>
    <n v="535319.48389138945"/>
    <n v="224604.56844844724"/>
    <n v="529714"/>
    <n v="368058.1800548021"/>
    <n v="1657696.2323946389"/>
    <n v="10000000"/>
    <n v="6638487"/>
    <n v="4558804"/>
    <n v="1699098"/>
    <n v="1328415"/>
    <n v="0"/>
    <n v="25882500.232394639"/>
    <n v="0.23239463940262794"/>
    <m/>
    <m/>
    <m/>
    <n v="1657696.2323946389"/>
    <n v="10000000"/>
    <n v="6638487"/>
    <n v="4558804"/>
    <n v="1699098"/>
    <n v="1328414.7676053606"/>
    <n v="0"/>
    <n v="25882500"/>
    <m/>
    <m/>
    <m/>
    <n v="759924.05233983672"/>
    <n v="11657696.232394639"/>
    <n v="18296183.232394639"/>
    <n v="22854987.232394639"/>
    <n v="24554085.232394639"/>
    <n v="25882500"/>
    <n v="25882500"/>
    <m/>
    <m/>
    <m/>
    <n v="659188.12129784306"/>
    <n v="10112345.904083345"/>
    <n v="17619916.475524966"/>
    <n v="22010217.156711135"/>
    <n v="24938767.508576725"/>
    <n v="25882500"/>
    <n v="258825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8. "/>
    <s v="Augstskolu studiju vides modernizācija"/>
    <s v="_"/>
    <s v="8.1.1"/>
    <s v="ir"/>
    <n v="0.432653014286972"/>
    <n v="0.89290238748041995"/>
    <n v="0.81272946368613419"/>
    <n v="0.98600413186252145"/>
    <n v="1.0128594381747398"/>
    <n v="33090000"/>
    <n v="28126500"/>
    <n v="1.1764705882352942"/>
    <s v="4.2.1.8. _"/>
    <n v="33090000"/>
    <n v="28126500"/>
    <n v="33090000"/>
    <n v="4963500"/>
    <x v="0"/>
    <s v="APIA"/>
    <s v="ERAF"/>
    <m/>
    <n v="0"/>
    <n v="0"/>
    <n v="0"/>
    <n v="0"/>
    <n v="0"/>
    <n v="0"/>
    <n v="0"/>
    <n v="0"/>
    <n v="0"/>
    <n v="0"/>
    <n v="0"/>
    <n v="0"/>
    <n v="0"/>
    <n v="0"/>
    <n v="2449785"/>
    <n v="8513554"/>
    <n v="7149504"/>
    <n v="4271590"/>
    <n v="3613654"/>
    <n v="2128413"/>
    <n v="28126500"/>
    <n v="0"/>
    <m/>
    <m/>
    <m/>
    <n v="0"/>
    <n v="2882100"/>
    <n v="10015945.882352941"/>
    <n v="8411181.1764705889"/>
    <n v="5025400"/>
    <n v="4251357.6470588241"/>
    <n v="2504015.2941176472"/>
    <n v="33090000.000000004"/>
    <m/>
    <m/>
    <m/>
    <n v="0"/>
    <n v="1059906.8646050098"/>
    <n v="4743321.6649999171"/>
    <n v="11127130.855900729"/>
    <n v="14941243.765238216"/>
    <n v="18167884.049366385"/>
    <n v="20068349.098610748"/>
    <m/>
    <m/>
    <m/>
    <n v="0"/>
    <n v="861417.53762768162"/>
    <n v="4676934.7604429331"/>
    <n v="10971396.999693073"/>
    <n v="15133379.765691014"/>
    <n v="18401512.831065051"/>
    <n v="28126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1."/>
    <s v="Kvalitatīvas un mūsdienīgas izglītības īstenošana pirmsskolas izglītības pakāpē"/>
    <s v="_"/>
    <s v="9.2.4.2"/>
    <s v="ir"/>
    <n v="0.57797038693670799"/>
    <n v="0.944936115443477"/>
    <n v="0.79220672764122868"/>
    <n v="0.95613447511386851"/>
    <n v="0.97289953313903821"/>
    <n v="5205488.4000000004"/>
    <n v="5205488"/>
    <n v="1.0000000768419792"/>
    <s v="4.2.2.1._"/>
    <n v="5205488.4000000004"/>
    <n v="5205488"/>
    <n v="6124103.5294117648"/>
    <n v="918615.52941176482"/>
    <x v="0"/>
    <s v="IPIA"/>
    <s v="ESF+"/>
    <m/>
    <n v="0"/>
    <n v="0"/>
    <n v="0"/>
    <n v="0"/>
    <n v="0"/>
    <n v="0"/>
    <n v="0"/>
    <n v="0"/>
    <n v="0"/>
    <n v="0"/>
    <n v="0"/>
    <n v="0"/>
    <n v="0"/>
    <n v="0"/>
    <n v="250000"/>
    <n v="1301372"/>
    <n v="1821921"/>
    <n v="1832195"/>
    <n v="0"/>
    <n v="0"/>
    <n v="5205488"/>
    <n v="0"/>
    <m/>
    <m/>
    <m/>
    <n v="0"/>
    <n v="250000.01921049479"/>
    <n v="1301372.1000000001"/>
    <n v="1821921.1400000157"/>
    <n v="1832195.1407894902"/>
    <n v="0"/>
    <n v="0"/>
    <n v="5205488.4000000004"/>
    <m/>
    <m/>
    <m/>
    <n v="0"/>
    <n v="144492.596734177"/>
    <n v="896647.07512277458"/>
    <n v="2618246.0275076693"/>
    <n v="4349553.2535426309"/>
    <n v="4349553.2535426309"/>
    <n v="4349553.2535426309"/>
    <m/>
    <m/>
    <m/>
    <n v="0"/>
    <n v="114468.00722716605"/>
    <n v="857315.18053489947"/>
    <n v="2503395.2912300169"/>
    <n v="4231678.3297350099"/>
    <n v="4231678.3297350099"/>
    <n v="5205488"/>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2."/>
    <s v="Kvalitatīvas un mūsdienīgas izglītības īstenošana pamata un vidējās izglītības pakāpē"/>
    <s v="_"/>
    <s v="8.3.1.1"/>
    <s v="ir"/>
    <n v="1"/>
    <n v="1"/>
    <n v="0.84245947508726915"/>
    <n v="0.96241897786843822"/>
    <n v="0.94874951318523904"/>
    <n v="41968474.68"/>
    <n v="41968474"/>
    <n v="1.0000000162026381"/>
    <s v="4.2.2.2._"/>
    <n v="38006221.615801044"/>
    <n v="38006221"/>
    <n v="44713201.176470593"/>
    <n v="6706980.1764705926"/>
    <x v="0"/>
    <s v="IPIA"/>
    <s v="ESF+"/>
    <m/>
    <n v="0"/>
    <n v="0"/>
    <n v="0"/>
    <n v="0"/>
    <n v="0"/>
    <n v="0"/>
    <n v="0"/>
    <n v="0"/>
    <n v="0"/>
    <n v="0"/>
    <n v="0"/>
    <n v="0"/>
    <n v="0"/>
    <n v="0"/>
    <n v="3800622"/>
    <n v="9501555"/>
    <n v="13302177"/>
    <n v="11401867"/>
    <n v="0"/>
    <n v="0"/>
    <n v="38006221"/>
    <n v="0"/>
    <m/>
    <m/>
    <m/>
    <n v="0"/>
    <n v="3800622.0615801029"/>
    <n v="9501555.1539502572"/>
    <n v="13302177.21553036"/>
    <n v="11401867.184740325"/>
    <n v="0"/>
    <n v="0"/>
    <n v="38006221.615801044"/>
    <m/>
    <m/>
    <m/>
    <n v="0"/>
    <n v="3800622"/>
    <n v="13302177"/>
    <n v="26604354"/>
    <n v="38006221"/>
    <n v="38006221"/>
    <n v="38006221"/>
    <m/>
    <m/>
    <m/>
    <n v="0"/>
    <n v="3201870.015125127"/>
    <n v="12802267.591765048"/>
    <n v="25604535.183530096"/>
    <n v="36058383.671760611"/>
    <n v="36058383.671760611"/>
    <n v="38006221"/>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3."/>
    <s v="Pedagogu metodiskā atbalsta centra izveide profesijas attīstībai un prestiža uzlabošanai"/>
    <s v="_"/>
    <s v="8.5.3"/>
    <s v="nav"/>
    <n v="1"/>
    <n v="1"/>
    <n v="0.86476091185341386"/>
    <n v="0.96199658268940491"/>
    <n v="0.98131914220229732"/>
    <n v="45149295.600000009"/>
    <n v="38376901"/>
    <n v="1.1764705882352942"/>
    <s v="4.2.2.3._"/>
    <n v="49810769.411764711"/>
    <n v="42339154"/>
    <n v="49810769.411764704"/>
    <n v="7471615.4117647037"/>
    <x v="0"/>
    <s v="IPIA"/>
    <s v="ESF+"/>
    <m/>
    <n v="0"/>
    <n v="0"/>
    <n v="0"/>
    <n v="0"/>
    <n v="0"/>
    <n v="0"/>
    <n v="0"/>
    <n v="0"/>
    <n v="0"/>
    <n v="0"/>
    <n v="0"/>
    <n v="0"/>
    <n v="500000"/>
    <n v="500000"/>
    <n v="3000000"/>
    <n v="8474367"/>
    <n v="8474367"/>
    <n v="8474367"/>
    <n v="7734423"/>
    <n v="5681630"/>
    <n v="42339154"/>
    <n v="0"/>
    <m/>
    <m/>
    <m/>
    <n v="588235.29411764711"/>
    <n v="3529411.7647058824"/>
    <n v="9969843.5294117648"/>
    <n v="9969843.5294117648"/>
    <n v="9969843.5294117648"/>
    <n v="9099321.1764705889"/>
    <n v="6684270.5882352944"/>
    <n v="49810769.411764704"/>
    <m/>
    <m/>
    <m/>
    <n v="0"/>
    <n v="3500000"/>
    <n v="11974367"/>
    <n v="20448734"/>
    <n v="28923101"/>
    <n v="36657524"/>
    <n v="42339154"/>
    <m/>
    <m/>
    <m/>
    <n v="0"/>
    <n v="3026663.1914869486"/>
    <n v="11519300.133868782"/>
    <n v="19671612.228324644"/>
    <n v="28382792.663150407"/>
    <n v="35972730.006940126"/>
    <n v="42339154"/>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4."/>
    <s v="Izglītības kvalitātes monitoringa sistēmas attīstība un nodrošināšana"/>
    <s v="_"/>
    <s v="8.3.6.2"/>
    <s v="nav"/>
    <n v="1"/>
    <n v="1"/>
    <n v="0.82350224218412837"/>
    <n v="0.96078024511889915"/>
    <n v="0.9215604902377984"/>
    <n v="4474395"/>
    <n v="3803235"/>
    <n v="1.1764705882352942"/>
    <s v="4.2.2.4._"/>
    <n v="25238235.294117648"/>
    <n v="21452500"/>
    <n v="25238235.294117648"/>
    <n v="3785735.2941176482"/>
    <x v="0"/>
    <s v="IPIA"/>
    <s v="ESF+"/>
    <m/>
    <n v="0"/>
    <n v="0"/>
    <n v="0"/>
    <n v="0"/>
    <n v="0"/>
    <n v="0"/>
    <n v="0"/>
    <n v="0"/>
    <n v="0"/>
    <n v="0"/>
    <n v="0"/>
    <n v="0"/>
    <n v="468000"/>
    <n v="468000"/>
    <n v="570485"/>
    <n v="3217873.9"/>
    <n v="3217873.9"/>
    <n v="3804163.9499999997"/>
    <n v="3626585.35"/>
    <n v="6547518.3499999996"/>
    <n v="21452500.449999999"/>
    <n v="0.44999999925494194"/>
    <m/>
    <m/>
    <m/>
    <n v="550588.23529411771"/>
    <n v="671158.82352941181"/>
    <n v="3785734"/>
    <n v="3785734"/>
    <n v="4475487"/>
    <n v="4266571"/>
    <n v="7702962.2352941185"/>
    <n v="25238235.294117648"/>
    <m/>
    <m/>
    <m/>
    <n v="0"/>
    <n v="1038485"/>
    <n v="4256358.9000000004"/>
    <n v="7474232.8000000007"/>
    <n v="11278396.75"/>
    <n v="14904982.1"/>
    <n v="21452500"/>
    <m/>
    <m/>
    <m/>
    <n v="0"/>
    <n v="855194.72597458458"/>
    <n v="4089425.5472560083"/>
    <n v="7181095.2216597162"/>
    <n v="10393724.838026391"/>
    <n v="13735842.61106161"/>
    <n v="21452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5."/>
    <s v="Dalība starptautiskos izglītības pētījumos izglītības kvalitātes monitoringa sistēmas attīstībai un nodrošināšanai"/>
    <s v="_"/>
    <s v="8.3.6.1"/>
    <s v="nav"/>
    <n v="1"/>
    <n v="1"/>
    <n v="0.93184187059022461"/>
    <n v="0.95017094816997949"/>
    <n v="0.92903378463950848"/>
    <n v="6835606.3799999999"/>
    <n v="5810265"/>
    <n v="1.1764705882352942"/>
    <s v="4.2.2.5._"/>
    <n v="6835605.8823529417"/>
    <n v="5810265"/>
    <n v="6835605.8823529417"/>
    <n v="1025340.8823529417"/>
    <x v="0"/>
    <s v="IPIA"/>
    <s v="ESF+"/>
    <m/>
    <n v="0"/>
    <n v="0"/>
    <n v="71335.13"/>
    <n v="0"/>
    <n v="0"/>
    <n v="0"/>
    <n v="120986.45"/>
    <n v="0"/>
    <n v="0"/>
    <n v="85912.48"/>
    <n v="0"/>
    <n v="0"/>
    <n v="93709.45"/>
    <n v="371943.51"/>
    <n v="557652.78"/>
    <n v="827100.94"/>
    <n v="1070054.3199999998"/>
    <n v="996705.83"/>
    <n v="1986807.62"/>
    <n v="0"/>
    <n v="5810265"/>
    <n v="0"/>
    <m/>
    <n v="143723.38"/>
    <n v="351214.26"/>
    <n v="437580.60000000003"/>
    <n v="656062.09411764715"/>
    <n v="973059.92941176472"/>
    <n v="1258887.4352941175"/>
    <n v="1172595.094117647"/>
    <n v="1842483.0894117653"/>
    <n v="0"/>
    <n v="6691882.5023529418"/>
    <m/>
    <m/>
    <m/>
    <n v="278234.06"/>
    <n v="929596.29"/>
    <n v="1756697.23"/>
    <n v="2826751.55"/>
    <n v="3823457.38"/>
    <n v="5810265"/>
    <n v="5810265"/>
    <m/>
    <m/>
    <m/>
    <n v="259270.14693231278"/>
    <n v="866236.74576733296"/>
    <n v="1669162.6726766764"/>
    <n v="2685897.200504459"/>
    <n v="3552121.0801492594"/>
    <n v="5397932.4827084737"/>
    <n v="5810265"/>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6."/>
    <s v="Cikliskas institucionālās akreditācijas ieviešana augstākajā izglītībā"/>
    <s v="_"/>
    <s v="8.2.4"/>
    <s v="nav"/>
    <n v="1"/>
    <n v="1"/>
    <n v="0.84772700379016641"/>
    <n v="0.95082329889222372"/>
    <n v="1"/>
    <n v="870000"/>
    <n v="739500"/>
    <n v="1.1764705882352942"/>
    <s v="4.2.2.6._"/>
    <n v="870000"/>
    <n v="739500"/>
    <n v="870000"/>
    <n v="130500"/>
    <x v="0"/>
    <s v="IPIA"/>
    <s v="ESF+"/>
    <m/>
    <n v="0"/>
    <n v="0"/>
    <n v="0"/>
    <n v="0"/>
    <n v="0"/>
    <n v="0"/>
    <n v="0"/>
    <n v="0"/>
    <n v="0"/>
    <n v="0"/>
    <n v="0"/>
    <n v="0"/>
    <n v="0"/>
    <n v="0"/>
    <n v="218680"/>
    <n v="218680"/>
    <n v="218680"/>
    <n v="83459.925000000003"/>
    <n v="0"/>
    <n v="7.5200657399060844E-2"/>
    <n v="739500.00020065741"/>
    <n v="2.0065740682184696E-4"/>
    <m/>
    <m/>
    <m/>
    <n v="0"/>
    <n v="257270.58823529413"/>
    <n v="257270.58823529413"/>
    <n v="257270.58823529413"/>
    <n v="98188.147058823539"/>
    <n v="0"/>
    <n v="8.8235294097103179E-2"/>
    <n v="870000"/>
    <m/>
    <m/>
    <m/>
    <n v="0"/>
    <n v="218680"/>
    <n v="437360"/>
    <n v="656040"/>
    <n v="739499.92500000005"/>
    <n v="739499.92500000005"/>
    <n v="739500"/>
    <m/>
    <m/>
    <m/>
    <n v="0"/>
    <n v="185380.94118883359"/>
    <n v="415852.07800350297"/>
    <n v="623778.11700525449"/>
    <n v="739499.92500000005"/>
    <n v="739499.92500000005"/>
    <n v="739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7."/>
    <s v="Indukcijas gada ieviešana pedagogu sagatavošanas studiju programmās"/>
    <s v="_"/>
    <s v="8.2.1"/>
    <s v="ir"/>
    <n v="0.361093421336799"/>
    <n v="0.88131223400506697"/>
    <n v="0.78668790958880919"/>
    <n v="0.92531778522859931"/>
    <n v="0.97051290380540256"/>
    <n v="3425840"/>
    <n v="2911964"/>
    <n v="1.1764705882352942"/>
    <s v="4.2.2.7._"/>
    <n v="3425840"/>
    <n v="2911964"/>
    <n v="3425840"/>
    <n v="513876"/>
    <x v="0"/>
    <s v="IPIA"/>
    <s v="ESF+"/>
    <m/>
    <n v="115102.51"/>
    <n v="0"/>
    <n v="0"/>
    <n v="0"/>
    <n v="38488.720000000001"/>
    <n v="0"/>
    <n v="0"/>
    <n v="39198.879999999997"/>
    <n v="0"/>
    <n v="0"/>
    <n v="28846.44"/>
    <n v="0"/>
    <n v="0"/>
    <n v="106534.04000000001"/>
    <n v="545000"/>
    <n v="2145327.4500000002"/>
    <n v="0"/>
    <n v="0"/>
    <n v="0"/>
    <n v="0"/>
    <n v="2911964"/>
    <n v="0"/>
    <m/>
    <m/>
    <n v="135414.71999999997"/>
    <n v="125334.16470588237"/>
    <n v="641176.4705882353"/>
    <n v="2523914.6447058823"/>
    <n v="0"/>
    <n v="0"/>
    <n v="0"/>
    <n v="0"/>
    <n v="3425840"/>
    <m/>
    <m/>
    <n v="11815"/>
    <n v="50283.740992431398"/>
    <n v="247079.65562098683"/>
    <n v="1021743.2844292375"/>
    <n v="1021743.2844292375"/>
    <n v="1021743.2844292375"/>
    <n v="1021743.2844292375"/>
    <n v="1021743.2844292375"/>
    <m/>
    <m/>
    <m/>
    <n v="39557.611087640973"/>
    <n v="194374.57778239698"/>
    <n v="945437.23302025686"/>
    <n v="945437.23302025686"/>
    <n v="991615.04191508866"/>
    <n v="991615.04191508866"/>
    <n v="2911964"/>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8."/>
    <s v="Latviešu valodas apguves piedāvājuma paplašināšana"/>
    <s v="_"/>
    <s v="8.2.1"/>
    <s v="ir"/>
    <n v="0.361093421336799"/>
    <n v="0.88131223400506697"/>
    <n v="0.78668790958880919"/>
    <n v="0.92531778522859931"/>
    <n v="0.97051290380540256"/>
    <n v="730800"/>
    <n v="621180"/>
    <n v="1.1764705882352942"/>
    <s v="4.2.2.8._"/>
    <n v="730800"/>
    <n v="621180"/>
    <n v="730800"/>
    <n v="109620"/>
    <x v="0"/>
    <s v="APIA"/>
    <s v="ESF+"/>
    <m/>
    <n v="0"/>
    <n v="0"/>
    <n v="0"/>
    <n v="0"/>
    <n v="0"/>
    <n v="0"/>
    <n v="0"/>
    <n v="0"/>
    <n v="0"/>
    <n v="0"/>
    <n v="0"/>
    <n v="0"/>
    <n v="0"/>
    <n v="0"/>
    <n v="64941"/>
    <n v="150616"/>
    <n v="164028"/>
    <n v="127649"/>
    <n v="113946"/>
    <n v="0"/>
    <n v="621180"/>
    <n v="0"/>
    <m/>
    <m/>
    <m/>
    <n v="0"/>
    <n v="76401.176470588238"/>
    <n v="177195.29411764708"/>
    <n v="192974.11764705883"/>
    <n v="150175.29411764708"/>
    <n v="134054.11764705883"/>
    <n v="0"/>
    <n v="730800"/>
    <m/>
    <m/>
    <m/>
    <n v="0"/>
    <n v="23449.767875033063"/>
    <n v="77836.214623096384"/>
    <n v="222396.09774247953"/>
    <n v="334894.72310099233"/>
    <n v="435316.72691693367"/>
    <n v="435316.72691693367"/>
    <m/>
    <m/>
    <m/>
    <n v="0"/>
    <n v="18447.648869952573"/>
    <n v="72023.233725621467"/>
    <n v="205787.06460655425"/>
    <n v="325019.65018585027"/>
    <n v="422480.50071521674"/>
    <n v="62118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9."/>
    <s v="Izglītības procesa individualizācija un starpnozaru sadarbība profesionālās izglītības izcilībai"/>
    <n v="1"/>
    <s v="8.5.2"/>
    <s v="nav"/>
    <n v="1"/>
    <n v="1"/>
    <n v="0.81875442212623883"/>
    <n v="0.96859596621744559"/>
    <n v="1"/>
    <n v="10399589"/>
    <n v="8839650"/>
    <n v="1.1764705882352942"/>
    <s v="4.2.2.9.1"/>
    <n v="10399588.235294119"/>
    <n v="8839650"/>
    <n v="10399588.235294119"/>
    <n v="1559938.2352941185"/>
    <x v="0"/>
    <s v="IPIA"/>
    <s v="ESF+"/>
    <m/>
    <n v="0"/>
    <n v="0"/>
    <n v="0"/>
    <n v="0"/>
    <n v="0"/>
    <n v="0"/>
    <n v="0"/>
    <n v="0"/>
    <n v="0"/>
    <n v="0"/>
    <n v="315718"/>
    <n v="0"/>
    <n v="0"/>
    <n v="315718"/>
    <n v="1000000"/>
    <n v="2222306"/>
    <n v="1927248"/>
    <n v="1387005"/>
    <n v="1987373"/>
    <n v="0"/>
    <n v="8839650"/>
    <n v="0"/>
    <m/>
    <m/>
    <n v="202996.90999999997"/>
    <n v="371432.9411764706"/>
    <n v="1176470.5882352942"/>
    <n v="2614477.6470588236"/>
    <n v="2267350.588235294"/>
    <n v="1631770.5882352942"/>
    <n v="2135088.9723529425"/>
    <n v="0"/>
    <n v="10399588.235294119"/>
    <m/>
    <m/>
    <m/>
    <n v="315718"/>
    <n v="1315718"/>
    <n v="3538024"/>
    <n v="5465272"/>
    <n v="6852277"/>
    <n v="8839650"/>
    <n v="8839650"/>
    <m/>
    <m/>
    <m/>
    <n v="258495.50864485189"/>
    <n v="1077249.9307710908"/>
    <n v="3426915.7747805119"/>
    <n v="5293640.4134811517"/>
    <n v="6852277"/>
    <n v="8839650"/>
    <n v="883965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9."/>
    <s v="Izglītības procesa individualizācija un starpnozaru sadarbība profesionālās izglītības izcilībai"/>
    <n v="2"/>
    <s v="8.5.2"/>
    <s v="nav"/>
    <n v="1"/>
    <n v="1"/>
    <n v="0.81875442212623883"/>
    <n v="0.96859596621744559"/>
    <n v="1"/>
    <n v="3850000"/>
    <n v="3272500"/>
    <n v="1.1764705882352942"/>
    <s v="4.2.2.9.2"/>
    <n v="3850000"/>
    <n v="3272500"/>
    <n v="3850000"/>
    <n v="577500"/>
    <x v="0"/>
    <s v="IPIA"/>
    <s v="ESF+"/>
    <m/>
    <n v="0"/>
    <n v="0"/>
    <n v="0"/>
    <n v="0"/>
    <n v="138583"/>
    <n v="0"/>
    <n v="0"/>
    <n v="0"/>
    <n v="0"/>
    <n v="102450"/>
    <n v="0"/>
    <n v="0"/>
    <n v="158967"/>
    <n v="400000"/>
    <n v="700000"/>
    <n v="777750"/>
    <n v="667250"/>
    <n v="727500"/>
    <n v="0"/>
    <n v="0"/>
    <n v="3272500"/>
    <n v="0"/>
    <m/>
    <m/>
    <m/>
    <n v="470588.23529411765"/>
    <n v="823529.4117647059"/>
    <n v="915000"/>
    <n v="785000"/>
    <n v="855882.3529411765"/>
    <n v="0"/>
    <n v="0"/>
    <n v="3850000"/>
    <m/>
    <m/>
    <m/>
    <n v="241033"/>
    <n v="1100000"/>
    <n v="1877750"/>
    <n v="2545000"/>
    <n v="3272500"/>
    <n v="3272500"/>
    <n v="3272500"/>
    <m/>
    <m/>
    <m/>
    <n v="197346.83462835374"/>
    <n v="900629.86433886271"/>
    <n v="1818781.0755648084"/>
    <n v="2465076.7340233992"/>
    <n v="3272500"/>
    <n v="3272500"/>
    <n v="3272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9."/>
    <s v="Izglītības procesa individualizācija un starpnozaru sadarbība profesionālās izglītības izcilībai"/>
    <n v="3"/>
    <s v="8.5.2"/>
    <s v="nav"/>
    <n v="1"/>
    <n v="1"/>
    <n v="0.81875442212623883"/>
    <n v="0.96859596621744559"/>
    <n v="1"/>
    <n v="5500000"/>
    <n v="4675000"/>
    <n v="1.1764705882352942"/>
    <s v="4.2.2.9.3"/>
    <n v="5500000"/>
    <n v="4675000"/>
    <n v="5500000"/>
    <n v="825000"/>
    <x v="0"/>
    <s v="APIA"/>
    <s v="ESF+"/>
    <m/>
    <n v="0"/>
    <n v="0"/>
    <n v="0"/>
    <n v="0"/>
    <n v="0"/>
    <n v="0"/>
    <n v="0"/>
    <n v="0"/>
    <n v="0"/>
    <n v="0"/>
    <n v="0"/>
    <n v="0"/>
    <n v="0"/>
    <n v="0"/>
    <n v="0"/>
    <n v="935000"/>
    <n v="1402500"/>
    <n v="1402500"/>
    <n v="935000"/>
    <n v="0"/>
    <n v="4675000"/>
    <n v="0"/>
    <m/>
    <m/>
    <m/>
    <n v="0"/>
    <n v="0"/>
    <n v="1100000"/>
    <n v="1650000"/>
    <n v="1650000"/>
    <n v="1100000"/>
    <n v="0"/>
    <n v="5500000"/>
    <m/>
    <m/>
    <m/>
    <n v="0"/>
    <n v="0"/>
    <n v="935000"/>
    <n v="2337500"/>
    <n v="3740000"/>
    <n v="4675000"/>
    <n v="4675000"/>
    <m/>
    <m/>
    <m/>
    <n v="0"/>
    <n v="0"/>
    <n v="905637.22841331165"/>
    <n v="2264093.0710332789"/>
    <n v="3740000"/>
    <n v="4675000"/>
    <n v="46750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10."/>
    <s v="Akadēmiskās karjeras sistēmas reformas ieviešana"/>
    <s v="_"/>
    <s v="8.2.2"/>
    <s v="ir"/>
    <n v="0.37773053553439501"/>
    <n v="0.85947745423323396"/>
    <n v="0.73865109999554379"/>
    <n v="0.93059492184104575"/>
    <n v="0.96104720656100739"/>
    <n v="14137500"/>
    <n v="12016875"/>
    <n v="1.1764705882352942"/>
    <s v="4.2.2.10._"/>
    <n v="14137500"/>
    <n v="12016875"/>
    <n v="14137500"/>
    <n v="2120625"/>
    <x v="0"/>
    <s v="APIA"/>
    <s v="ESF+"/>
    <m/>
    <n v="0"/>
    <n v="0"/>
    <n v="0"/>
    <n v="0"/>
    <n v="0"/>
    <n v="0"/>
    <n v="0"/>
    <n v="0"/>
    <n v="0"/>
    <n v="0"/>
    <n v="0"/>
    <n v="0"/>
    <n v="0"/>
    <n v="0"/>
    <n v="1000000"/>
    <n v="4806750"/>
    <n v="4806750"/>
    <n v="1403375"/>
    <n v="0"/>
    <n v="0"/>
    <n v="12016875"/>
    <n v="0"/>
    <m/>
    <m/>
    <m/>
    <n v="0"/>
    <n v="1176470.5882352942"/>
    <n v="5655000"/>
    <n v="5655000"/>
    <n v="1651029.411764706"/>
    <n v="0"/>
    <n v="0"/>
    <n v="14137500"/>
    <m/>
    <m/>
    <m/>
    <n v="0"/>
    <n v="377730.53553439502"/>
    <n v="2193386.7872143481"/>
    <n v="6324680.0403499454"/>
    <n v="7530849.2126845103"/>
    <n v="7530849.2126845103"/>
    <n v="7530849.2126845103"/>
    <m/>
    <m/>
    <m/>
    <n v="0"/>
    <n v="279011.07557438675"/>
    <n v="2041154.6058149186"/>
    <n v="5885715.1278190799"/>
    <n v="7237501.5988826109"/>
    <n v="7237501.5988826109"/>
    <n v="12016875"/>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11."/>
    <s v="Studiju procesa digitalizācija"/>
    <s v="_"/>
    <s v="8.2.2"/>
    <s v="ir"/>
    <n v="0.37773053553439501"/>
    <n v="0.85947745423323396"/>
    <n v="0.73865109999554379"/>
    <n v="0.93059492184104575"/>
    <n v="0.96104720656100739"/>
    <n v="26100000"/>
    <n v="22185000"/>
    <n v="1.1764705882352942"/>
    <s v="4.2.2.11._"/>
    <n v="26100000"/>
    <n v="22185000"/>
    <n v="26100000"/>
    <n v="3915000"/>
    <x v="0"/>
    <s v="APIA"/>
    <s v="ESF+"/>
    <m/>
    <n v="0"/>
    <n v="0"/>
    <n v="0"/>
    <n v="0"/>
    <n v="0"/>
    <n v="0"/>
    <n v="0"/>
    <n v="0"/>
    <n v="0"/>
    <n v="0"/>
    <n v="0"/>
    <n v="0"/>
    <n v="0"/>
    <n v="0"/>
    <n v="1500000"/>
    <n v="4437000"/>
    <n v="5546250"/>
    <n v="5546250"/>
    <n v="5155500"/>
    <n v="0"/>
    <n v="22185000"/>
    <n v="0"/>
    <m/>
    <m/>
    <m/>
    <n v="0"/>
    <n v="1764705.8823529412"/>
    <n v="5220000"/>
    <n v="6525000"/>
    <n v="6525000"/>
    <n v="6065294.1176470593"/>
    <n v="0"/>
    <n v="26100000"/>
    <m/>
    <m/>
    <m/>
    <n v="0"/>
    <n v="566595.80330159247"/>
    <n v="2242586.189467703"/>
    <n v="7009463.0200087773"/>
    <n v="11776339.850549851"/>
    <n v="16207375.865849288"/>
    <n v="16207375.865849288"/>
    <m/>
    <m/>
    <m/>
    <n v="0"/>
    <n v="418516.61336158006"/>
    <n v="2086939.3197095057"/>
    <n v="6522970.691252769"/>
    <n v="11317618.516884005"/>
    <n v="15576053.301558746"/>
    <n v="22185000"/>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s v="4.2.3.1."/>
    <s v="Integrēta &quot;skola-kopiena&quot; sadarbības programma atstumtības riska mazināšanai izglītības iestādēs"/>
    <s v="_"/>
    <s v="8.3.4"/>
    <s v="nav"/>
    <n v="1"/>
    <n v="1"/>
    <n v="0.75269978197694598"/>
    <n v="0.9189147129023677"/>
    <n v="0.92625236442688785"/>
    <n v="23490000"/>
    <n v="19966500"/>
    <n v="1.1764705882352942"/>
    <s v="4.2.3.1._"/>
    <n v="23490000"/>
    <n v="19966500"/>
    <n v="23490000"/>
    <n v="3523500"/>
    <x v="0"/>
    <s v="IPIA"/>
    <s v="ESF+"/>
    <m/>
    <n v="0"/>
    <n v="0"/>
    <n v="0"/>
    <n v="0"/>
    <n v="0"/>
    <n v="0"/>
    <n v="0"/>
    <n v="0"/>
    <n v="0"/>
    <n v="0"/>
    <n v="0"/>
    <n v="0"/>
    <n v="0"/>
    <n v="0"/>
    <n v="2000000"/>
    <n v="4335000"/>
    <n v="4389105"/>
    <n v="3800000"/>
    <n v="5442395"/>
    <n v="0"/>
    <n v="19966500"/>
    <n v="0"/>
    <m/>
    <m/>
    <m/>
    <n v="0"/>
    <n v="2352941.1764705884"/>
    <n v="5100000"/>
    <n v="5163652.9411764704"/>
    <n v="4470588.2352941176"/>
    <n v="6402817.6470588241"/>
    <n v="0"/>
    <n v="23490000"/>
    <m/>
    <m/>
    <m/>
    <n v="0"/>
    <n v="2000000"/>
    <n v="6335000"/>
    <n v="10724105"/>
    <n v="14524105"/>
    <n v="19966500"/>
    <n v="19966500"/>
    <m/>
    <m/>
    <m/>
    <n v="0"/>
    <n v="1505399.5639538919"/>
    <n v="5821324.7062364994"/>
    <n v="9854537.8672098462"/>
    <n v="13452986.597434385"/>
    <n v="18494017.834329456"/>
    <n v="19966500"/>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s v="4.2.3.2."/>
    <s v="Interešu izglītības, brīvā laika un bērnu pieskatīšanas pakalpojumu pieejamības paplašināšana sociālās atstumtības riskam pakļautiem izglītojamajiem un bērniem ar speciālām vajadzībām"/>
    <s v="_"/>
    <s v="9.2.4.2"/>
    <s v="ir"/>
    <n v="0.57797038693670799"/>
    <n v="0.944936115443477"/>
    <n v="0.79220672764122868"/>
    <n v="0.95613447511386851"/>
    <n v="0.97289953313903821"/>
    <n v="19596751"/>
    <n v="19596750"/>
    <n v="1.0000000510288696"/>
    <s v="4.2.3.2._"/>
    <n v="1360000.0693992625"/>
    <n v="1360000"/>
    <n v="1600000"/>
    <n v="240000"/>
    <x v="0"/>
    <s v="APIA"/>
    <s v="ESF+"/>
    <m/>
    <n v="0"/>
    <n v="0"/>
    <n v="0"/>
    <n v="0"/>
    <n v="0"/>
    <n v="0"/>
    <n v="0"/>
    <n v="0"/>
    <n v="0"/>
    <n v="0"/>
    <n v="0"/>
    <n v="0"/>
    <n v="0"/>
    <n v="0"/>
    <n v="408000"/>
    <n v="476000"/>
    <n v="408000"/>
    <n v="68000"/>
    <n v="0"/>
    <n v="0"/>
    <n v="1360000"/>
    <n v="0"/>
    <m/>
    <m/>
    <m/>
    <n v="0"/>
    <n v="408000.02081977879"/>
    <n v="476000.02428974194"/>
    <n v="408000.02081977879"/>
    <n v="68000.003469963136"/>
    <n v="0"/>
    <n v="0"/>
    <n v="1360000.0693992625"/>
    <m/>
    <m/>
    <m/>
    <n v="0"/>
    <n v="235811.91787017687"/>
    <n v="510925.82205204992"/>
    <n v="896459.75715298858"/>
    <n v="960715.41300314502"/>
    <n v="960715.41300314502"/>
    <n v="960715.41300314502"/>
    <m/>
    <m/>
    <m/>
    <n v="0"/>
    <n v="186811.78779473499"/>
    <n v="488513.79268985853"/>
    <n v="857136.07936617872"/>
    <n v="934679.57679023803"/>
    <n v="934679.57679023803"/>
    <n v="1360000"/>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s v="4.2.3.3."/>
    <s v="Pilsonisko līdzdalību veicinošu kultūras pakalpojumu pieejamības veicināšana_x000a_"/>
    <s v="_"/>
    <s v="3.4.1"/>
    <s v="nav"/>
    <n v="1"/>
    <n v="1"/>
    <n v="0.74282126478661337"/>
    <n v="0.94749474332224404"/>
    <n v="0.99999123295900694"/>
    <n v="2088361.2555752893"/>
    <n v="1775148"/>
    <n v="1.1764434602496745"/>
    <s v="4.2.3.3._"/>
    <n v="2088361.2555752893"/>
    <n v="1775148"/>
    <n v="2088409.411764706"/>
    <n v="313261.41176470602"/>
    <x v="9"/>
    <s v="IPIA"/>
    <s v="ESF+"/>
    <m/>
    <n v="0"/>
    <n v="0"/>
    <n v="0"/>
    <n v="0"/>
    <n v="0"/>
    <n v="0"/>
    <n v="0"/>
    <n v="0"/>
    <n v="0"/>
    <n v="0"/>
    <n v="0"/>
    <n v="0"/>
    <n v="0"/>
    <n v="0"/>
    <n v="17439.795356477513"/>
    <n v="183911.83061642703"/>
    <n v="493069.76134703663"/>
    <n v="424902.52276557987"/>
    <n v="325101.6387725065"/>
    <n v="330722.45114197274"/>
    <n v="1775148.0000000005"/>
    <n v="0"/>
    <m/>
    <m/>
    <m/>
    <n v="0"/>
    <n v="20516.933195220612"/>
    <n v="216361.87039124145"/>
    <n v="580068.69618358894"/>
    <n v="499873.79415115487"/>
    <n v="382463.6968503673"/>
    <n v="389076.26480371633"/>
    <n v="2088361.2555752895"/>
    <m/>
    <m/>
    <m/>
    <n v="0"/>
    <n v="17439.795356477513"/>
    <n v="201351.62597290456"/>
    <n v="694421.38731994119"/>
    <n v="1119323.9100855212"/>
    <n v="1444425.5488580277"/>
    <n v="1775148.0000000005"/>
    <m/>
    <m/>
    <m/>
    <n v="0"/>
    <n v="12954.650844318332"/>
    <n v="190779.6071687137"/>
    <n v="657960.61413618433"/>
    <n v="1119314.0969269169"/>
    <n v="1444412.8855200293"/>
    <n v="1775148"/>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
    <s v="4.2.3.4."/>
    <s v="Sekmēt NEET jauniešu integrēšanos izglītībā un nodarbinātībā"/>
    <s v="_"/>
    <s v="8.3.3"/>
    <s v="nav"/>
    <n v="1"/>
    <n v="1"/>
    <n v="0.88550797279333904"/>
    <n v="0.96150165141873056"/>
    <n v="0.96842347102381676"/>
    <n v="6525000"/>
    <n v="5546250"/>
    <n v="1.1764705882352942"/>
    <s v="4.2.3.4._"/>
    <n v="6525000"/>
    <n v="5546250"/>
    <n v="6525000"/>
    <n v="978750"/>
    <x v="0"/>
    <s v="IPIA"/>
    <s v="ESF+"/>
    <m/>
    <n v="0"/>
    <n v="0"/>
    <n v="0"/>
    <n v="0"/>
    <n v="0"/>
    <n v="0"/>
    <n v="0"/>
    <n v="0"/>
    <n v="0"/>
    <n v="126650"/>
    <n v="0"/>
    <n v="0"/>
    <n v="22350"/>
    <n v="149000"/>
    <n v="500000"/>
    <n v="1100000"/>
    <n v="1182907"/>
    <n v="1594681"/>
    <n v="1019662"/>
    <n v="0"/>
    <n v="5546250"/>
    <n v="0"/>
    <m/>
    <m/>
    <m/>
    <n v="175294.11764705883"/>
    <n v="588235.29411764711"/>
    <n v="1294117.6470588236"/>
    <n v="1391655.294117647"/>
    <n v="1876095.2941176472"/>
    <n v="1199602.3529411766"/>
    <n v="0"/>
    <n v="6525000.0000000009"/>
    <m/>
    <m/>
    <m/>
    <n v="126650"/>
    <n v="649000"/>
    <n v="1749000"/>
    <n v="2931907"/>
    <n v="4526588"/>
    <n v="5546250"/>
    <n v="5546250"/>
    <m/>
    <m/>
    <m/>
    <n v="112149.58475427639"/>
    <n v="574694.674342877"/>
    <n v="1681666.3883313597"/>
    <n v="2819033.4223061362"/>
    <n v="4383654.0628547566"/>
    <n v="5371118.6761658434"/>
    <n v="5546250"/>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1."/>
    <s v="Atbalsts nozaru vajadzībās balstītai pieaugušo izglītībai"/>
    <n v="1"/>
    <s v="1.2.2.1"/>
    <s v="nav"/>
    <n v="1"/>
    <n v="1"/>
    <n v="0.85053679960733208"/>
    <n v="0.9683308591344808"/>
    <n v="0.98565934677226119"/>
    <n v="14700000"/>
    <n v="12495000"/>
    <n v="1.1764705882352942"/>
    <s v="4.2.4.1.1"/>
    <n v="14508129.411764706"/>
    <n v="12331910"/>
    <n v="14508129.411764706"/>
    <n v="2176219.4117647056"/>
    <x v="1"/>
    <s v="APIA"/>
    <s v="ESF+"/>
    <m/>
    <n v="0"/>
    <n v="0"/>
    <n v="0"/>
    <n v="0"/>
    <n v="0"/>
    <n v="0"/>
    <n v="0"/>
    <n v="0"/>
    <n v="0"/>
    <n v="0"/>
    <n v="0"/>
    <n v="0"/>
    <n v="900000"/>
    <n v="900000"/>
    <n v="2446381"/>
    <n v="2466382"/>
    <n v="2466382"/>
    <n v="2466382"/>
    <n v="1566383"/>
    <n v="0"/>
    <n v="12311910"/>
    <n v="-20000"/>
    <m/>
    <m/>
    <m/>
    <n v="1058823.5294117648"/>
    <n v="2878095.2941176472"/>
    <n v="2901625.8823529412"/>
    <n v="2901625.8823529412"/>
    <n v="2901625.8823529412"/>
    <n v="1842803.5294117648"/>
    <n v="0"/>
    <n v="14484600"/>
    <m/>
    <m/>
    <m/>
    <n v="0"/>
    <n v="3346381"/>
    <n v="5812763"/>
    <n v="8279145"/>
    <n v="10745527"/>
    <n v="12311910"/>
    <n v="12311910"/>
    <m/>
    <m/>
    <m/>
    <n v="0"/>
    <n v="2846220.1860067835"/>
    <n v="5628677.7897351217"/>
    <n v="8016951.5907489415"/>
    <n v="10591429.123543695"/>
    <n v="12135349.16811887"/>
    <n v="12331910"/>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1."/>
    <s v="Atbalsts nozaru vajadzībās balstītai pieaugušo izglītībai"/>
    <n v="2"/>
    <s v="1.2.2.1"/>
    <s v="ir"/>
    <n v="0.70291815661496804"/>
    <n v="0.96290214788449602"/>
    <n v="0.85053679960733208"/>
    <n v="0.9683308591344808"/>
    <n v="0.98565934677226119"/>
    <n v="6842268"/>
    <n v="5815927"/>
    <n v="1.1764705882352942"/>
    <s v="4.2.4.1.2"/>
    <n v="6842267.0588235296"/>
    <n v="5815927"/>
    <n v="6842267.0588235296"/>
    <n v="1026340.0588235296"/>
    <x v="0"/>
    <s v="IPIA/ APIA"/>
    <s v="ESF+"/>
    <m/>
    <n v="0"/>
    <n v="0"/>
    <n v="0"/>
    <n v="0"/>
    <n v="0"/>
    <n v="0"/>
    <n v="0"/>
    <n v="0"/>
    <n v="0"/>
    <n v="0"/>
    <n v="0"/>
    <n v="0"/>
    <n v="0"/>
    <n v="0"/>
    <n v="283415.39636237192"/>
    <n v="663176.07314514648"/>
    <n v="540196.76986738178"/>
    <n v="1591049.0410341804"/>
    <n v="1374855.6307100446"/>
    <n v="1363234.0888808749"/>
    <n v="5815927.0000000009"/>
    <n v="0"/>
    <m/>
    <m/>
    <m/>
    <n v="0"/>
    <n v="333429.87807337876"/>
    <n v="780207.14487664297"/>
    <n v="635525.61160868441"/>
    <n v="1871822.401216683"/>
    <n v="1617477.2126000526"/>
    <n v="1603804.8104480882"/>
    <n v="6842267.0588235296"/>
    <m/>
    <m/>
    <m/>
    <n v="0"/>
    <n v="199217.82796733899"/>
    <n v="665376.33081367856"/>
    <n v="1185532.9607992473"/>
    <n v="2717557.4998006271"/>
    <n v="4041408.9396424228"/>
    <n v="5354069.9718951816"/>
    <m/>
    <m/>
    <m/>
    <n v="0"/>
    <n v="169442.09382406456"/>
    <n v="644304.43406455789"/>
    <n v="1147988.1504629799"/>
    <n v="2678585.9500695453"/>
    <n v="3983452.4954875275"/>
    <n v="5815927"/>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2."/>
    <s v="Atbalsts pieaugušo individuālajās vajadzībās balstītai pieaugušo izglītībai"/>
    <s v="_"/>
    <s v="8.4.1"/>
    <s v="nav"/>
    <n v="1"/>
    <n v="1"/>
    <n v="0.81304464643231866"/>
    <n v="0.95133771146341173"/>
    <n v="0.87834427865852938"/>
    <n v="34623466"/>
    <n v="29429946"/>
    <n v="1.1764705882352942"/>
    <s v="4.2.4.2._"/>
    <n v="34623465.882352941"/>
    <n v="29429946"/>
    <n v="34623465.882352941"/>
    <n v="5193519.8823529407"/>
    <x v="0"/>
    <s v="IPIA"/>
    <s v="ESF+"/>
    <m/>
    <n v="0"/>
    <n v="0"/>
    <n v="0"/>
    <n v="0"/>
    <n v="0"/>
    <n v="0"/>
    <n v="0"/>
    <n v="0"/>
    <n v="0"/>
    <n v="400000"/>
    <n v="0"/>
    <n v="0"/>
    <n v="0"/>
    <n v="400000"/>
    <n v="2000000"/>
    <n v="4251109"/>
    <n v="4251109"/>
    <n v="4251109"/>
    <n v="4251109"/>
    <n v="10025510"/>
    <n v="29429946"/>
    <n v="0"/>
    <m/>
    <m/>
    <m/>
    <n v="470588.23529411765"/>
    <n v="2352941.1764705884"/>
    <n v="5001304.7058823528"/>
    <n v="5001304.7058823528"/>
    <n v="5001304.7058823528"/>
    <n v="5001304.7058823528"/>
    <n v="11794717.647058824"/>
    <n v="34623465.882352941"/>
    <m/>
    <m/>
    <m/>
    <n v="400000"/>
    <n v="2400000"/>
    <n v="6651109"/>
    <n v="10902218"/>
    <n v="15153327"/>
    <n v="19404436"/>
    <n v="29429946"/>
    <m/>
    <m/>
    <m/>
    <n v="325217.85857292748"/>
    <n v="1951307.1514375648"/>
    <n v="6327450.814753701"/>
    <n v="10371691.121995214"/>
    <n v="13309838.073091816"/>
    <n v="17043775.341195598"/>
    <n v="29429946"/>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3."/>
    <s v="Digitālo prasmju pilnveide"/>
    <s v="_"/>
    <s v="3.4.2.1"/>
    <s v="nav"/>
    <n v="1"/>
    <n v="1"/>
    <n v="0.80671764605977392"/>
    <n v="0.95311364383914876"/>
    <n v="0.98581930662561879"/>
    <n v="4634812.1962766079"/>
    <n v="3948930"/>
    <n v="1.1736881120396179"/>
    <s v="4.2.4.3._"/>
    <n v="4325084.119326137"/>
    <n v="3685037"/>
    <n v="4335337.6470588241"/>
    <n v="650300.64705882408"/>
    <x v="2"/>
    <s v="IPIA"/>
    <s v="ESF+"/>
    <m/>
    <n v="0"/>
    <n v="0"/>
    <n v="0"/>
    <n v="0"/>
    <n v="0"/>
    <n v="0"/>
    <n v="0"/>
    <n v="0"/>
    <n v="0"/>
    <n v="0"/>
    <n v="0"/>
    <n v="0"/>
    <n v="0"/>
    <n v="0"/>
    <n v="22250.144440656299"/>
    <n v="349595.86709148303"/>
    <n v="679434.86230948498"/>
    <n v="1292916.5456749587"/>
    <n v="928628.6499269309"/>
    <n v="412210.93055648601"/>
    <n v="3685036.9999999995"/>
    <n v="0"/>
    <m/>
    <m/>
    <m/>
    <n v="0"/>
    <n v="26114.73002116269"/>
    <n v="410316.51322345587"/>
    <n v="797444.62079791713"/>
    <n v="1517480.7795180266"/>
    <n v="1089920.4069186389"/>
    <n v="483807.0688469361"/>
    <n v="4325084.119326137"/>
    <m/>
    <m/>
    <m/>
    <n v="0"/>
    <n v="22250.144440656299"/>
    <n v="371846.01153213932"/>
    <n v="1051280.8738416242"/>
    <n v="2344197.419516583"/>
    <n v="3272826.0694435136"/>
    <n v="3685036.9999999995"/>
    <m/>
    <m/>
    <m/>
    <n v="0"/>
    <n v="17949.584147656213"/>
    <n v="354411.50699845143"/>
    <n v="1001990.144365595"/>
    <n v="2310955.0747014028"/>
    <n v="3226415.1264850539"/>
    <n v="3685037"/>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1."/>
    <s v="Labklājības ministrijas infrastruktūras pieejamības nodrošināšana_x000a_"/>
    <s v="_"/>
    <s v="9.3.1.1"/>
    <s v="nav"/>
    <n v="1"/>
    <n v="1"/>
    <n v="0.75970875789502246"/>
    <n v="0.90350814100014454"/>
    <n v="0.92405179173649488"/>
    <n v="0"/>
    <n v="443700"/>
    <n v="1.1764705882352942"/>
    <s v="4.3.1.1._"/>
    <n v="21307.058823529413"/>
    <n v="18111"/>
    <n v="21307.058823529413"/>
    <n v="3196.0588235294126"/>
    <x v="10"/>
    <s v="IPIA"/>
    <s v="ERAF"/>
    <m/>
    <n v="0"/>
    <n v="0"/>
    <n v="0"/>
    <n v="0"/>
    <n v="0"/>
    <n v="0"/>
    <n v="0"/>
    <n v="0"/>
    <n v="0"/>
    <n v="0"/>
    <n v="0"/>
    <n v="0"/>
    <n v="0"/>
    <n v="0"/>
    <n v="0"/>
    <n v="0"/>
    <n v="0"/>
    <n v="0"/>
    <n v="0"/>
    <n v="443700"/>
    <n v="443700"/>
    <n v="425589"/>
    <m/>
    <m/>
    <m/>
    <n v="0"/>
    <n v="0"/>
    <n v="0"/>
    <n v="0"/>
    <n v="0"/>
    <n v="0"/>
    <n v="21307.058823529413"/>
    <n v="21307.058823529413"/>
    <m/>
    <m/>
    <m/>
    <n v="0"/>
    <n v="0"/>
    <n v="0"/>
    <n v="0"/>
    <n v="0"/>
    <n v="0"/>
    <n v="18111"/>
    <m/>
    <m/>
    <m/>
    <n v="0"/>
    <n v="0"/>
    <n v="0"/>
    <n v="0"/>
    <n v="0"/>
    <n v="0"/>
    <n v="18111"/>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2."/>
    <s v="Pakalpojumu kvalitātes un pieejamības uzlabošana, tuvinot VSAC filiāles kopienā sniegtajiem (ģimeniskā vidē pietuvinātiem) pakalpojumiem _x000a_"/>
    <s v="_"/>
    <s v="9.3.1.1"/>
    <s v="ir"/>
    <n v="0.37817943024278183"/>
    <n v="0.74773863545987185"/>
    <n v="0.75970875789502246"/>
    <n v="0.90350814100014454"/>
    <n v="0.92405179173649488"/>
    <n v="26125067.059999999"/>
    <n v="22185000"/>
    <n v="1.1764705882352942"/>
    <s v="4.3.1.2._"/>
    <n v="26100000"/>
    <n v="22185000"/>
    <n v="26100000"/>
    <n v="3915000"/>
    <x v="10"/>
    <s v="IPIA"/>
    <s v="ERAF"/>
    <m/>
    <n v="0"/>
    <n v="0"/>
    <n v="0"/>
    <n v="0"/>
    <n v="0"/>
    <n v="0"/>
    <n v="0"/>
    <n v="0"/>
    <n v="0"/>
    <n v="0"/>
    <n v="0"/>
    <n v="0"/>
    <n v="40640"/>
    <n v="40640"/>
    <n v="845485"/>
    <n v="1941188"/>
    <n v="5546250"/>
    <n v="8319375"/>
    <n v="4673672"/>
    <n v="818390"/>
    <n v="22185000"/>
    <n v="0"/>
    <m/>
    <m/>
    <m/>
    <n v="47811.764705882357"/>
    <n v="994688.23529411771"/>
    <n v="2283750.588235294"/>
    <n v="6525000"/>
    <n v="9787500"/>
    <n v="5498437.6470588241"/>
    <n v="962811.76470588241"/>
    <n v="26100000"/>
    <m/>
    <m/>
    <m/>
    <n v="0"/>
    <n v="335114.24762388505"/>
    <n v="1069231.6194580102"/>
    <n v="5216377.026377324"/>
    <n v="11437095.136756295"/>
    <n v="14931780.260623306"/>
    <n v="15543722.08249731"/>
    <m/>
    <m/>
    <m/>
    <n v="0"/>
    <n v="254589.22881526669"/>
    <n v="966059.47279508074"/>
    <n v="4713039.1098580379"/>
    <n v="10568468.253380407"/>
    <n v="13797738.303644592"/>
    <n v="2218500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3."/>
    <s v="Sociālo mājokļu atjaunošana vai jaunu sociālo mājokļu būvniecība"/>
    <n v="1"/>
    <s v="4.2.2"/>
    <s v="ir"/>
    <n v="0.50036835724415829"/>
    <n v="0.87414383137477458"/>
    <n v="0.89549133839601402"/>
    <n v="0.98378124738444583"/>
    <n v="0.99153070475374938"/>
    <e v="#N/A"/>
    <e v="#N/A"/>
    <n v="1"/>
    <s v="4.3.1.3.1"/>
    <n v="39015000"/>
    <n v="39015000"/>
    <n v="45900000"/>
    <n v="6885000"/>
    <x v="1"/>
    <s v="APIA"/>
    <s v="ERAF"/>
    <m/>
    <n v="0"/>
    <n v="0"/>
    <n v="0"/>
    <n v="0"/>
    <n v="0"/>
    <n v="0"/>
    <n v="0"/>
    <n v="0"/>
    <n v="0"/>
    <n v="205915"/>
    <n v="1101674"/>
    <n v="1399564"/>
    <n v="1392847"/>
    <n v="4100000"/>
    <n v="5494537.9084022129"/>
    <n v="8219185.2708986457"/>
    <n v="8000000"/>
    <n v="6441766"/>
    <n v="6296505.3840015018"/>
    <n v="463005.43699999998"/>
    <n v="39015000.000302359"/>
    <n v="3.0235946178436279E-4"/>
    <m/>
    <m/>
    <m/>
    <n v="4100000"/>
    <n v="5494537.9084022129"/>
    <n v="8219185.2708986457"/>
    <n v="8000000"/>
    <n v="6441766"/>
    <n v="6296505.3840015018"/>
    <n v="463005.43669763952"/>
    <n v="39015000"/>
    <m/>
    <m/>
    <m/>
    <n v="654276.15988053172"/>
    <n v="4800803.1717440179"/>
    <n v="8913423.4036289565"/>
    <n v="15906574.054627154"/>
    <n v="21537604.06668691"/>
    <n v="27041655.40732988"/>
    <n v="27446388.753976412"/>
    <m/>
    <m/>
    <m/>
    <n v="585898.63409202185"/>
    <n v="4299077.65764088"/>
    <n v="8768858.7944878079"/>
    <n v="15648589.265074164"/>
    <n v="21355195.738949291"/>
    <n v="26812631.643737834"/>
    <n v="3901500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3."/>
    <s v="Sociālo mājokļu atjaunošana vai jaunu sociālo mājokļu būvniecība"/>
    <n v="2"/>
    <s v="4.2.2"/>
    <s v="ir"/>
    <n v="0.50036835724415829"/>
    <n v="0.87414383137477458"/>
    <n v="0.89549133839601402"/>
    <n v="0.98378124738444583"/>
    <n v="0.99153070475374938"/>
    <e v="#N/A"/>
    <e v="#N/A"/>
    <n v="1"/>
    <s v="4.3.1.3.2"/>
    <n v="31237500"/>
    <n v="31237500"/>
    <n v="36750000"/>
    <n v="5512500"/>
    <x v="1"/>
    <s v="APIA"/>
    <s v="ERAF"/>
    <m/>
    <n v="0"/>
    <n v="0"/>
    <n v="0"/>
    <n v="0"/>
    <n v="0"/>
    <n v="0"/>
    <n v="0"/>
    <n v="0"/>
    <n v="0"/>
    <n v="0"/>
    <n v="0"/>
    <n v="0"/>
    <n v="0"/>
    <n v="0"/>
    <n v="1500000"/>
    <n v="4000000"/>
    <n v="7000000"/>
    <n v="5000000"/>
    <n v="9237500"/>
    <n v="4500000"/>
    <n v="31237500"/>
    <n v="0"/>
    <m/>
    <m/>
    <m/>
    <n v="0"/>
    <n v="1500000"/>
    <n v="4000000"/>
    <n v="7000000"/>
    <n v="5000000"/>
    <n v="9237500"/>
    <n v="4500000"/>
    <n v="31237500"/>
    <m/>
    <m/>
    <m/>
    <n v="0"/>
    <n v="750552.53586623748"/>
    <n v="2752025.9648428708"/>
    <n v="8871032.7844662927"/>
    <n v="13241751.941340165"/>
    <n v="21316655.583664645"/>
    <n v="25250302.824851129"/>
    <m/>
    <m/>
    <m/>
    <n v="0"/>
    <n v="672113.29487937933"/>
    <n v="2707391.5365275024"/>
    <n v="8727155.6982905641"/>
    <n v="13129603.634571344"/>
    <n v="21136118.533863951"/>
    <n v="3123750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4."/>
    <s v="Vides pieejamības uzlabošana daudzdzīvokļu ēkās, izbūvējot liftus"/>
    <s v="_"/>
    <s v="9.2.2.1"/>
    <s v="nav"/>
    <n v="1"/>
    <n v="1"/>
    <n v="0.77984164017346858"/>
    <n v="0.88896469628841002"/>
    <n v="0.84969056551909294"/>
    <n v="18487500"/>
    <n v="18487500"/>
    <n v="1"/>
    <s v="4.3.1.4._"/>
    <n v="0"/>
    <n v="0"/>
    <n v="0"/>
    <n v="0"/>
    <x v="1"/>
    <s v="APIA"/>
    <s v="ERAF"/>
    <m/>
    <n v="0"/>
    <n v="0"/>
    <n v="0"/>
    <n v="0"/>
    <n v="0"/>
    <n v="0"/>
    <n v="0"/>
    <n v="0"/>
    <n v="0"/>
    <n v="0"/>
    <n v="0"/>
    <n v="0"/>
    <n v="0"/>
    <n v="0"/>
    <n v="0"/>
    <n v="0"/>
    <n v="0"/>
    <n v="0"/>
    <n v="0"/>
    <n v="0"/>
    <n v="0"/>
    <n v="0"/>
    <m/>
    <m/>
    <m/>
    <n v="0"/>
    <n v="0"/>
    <n v="0"/>
    <n v="0"/>
    <n v="0"/>
    <n v="0"/>
    <n v="0"/>
    <n v="0"/>
    <m/>
    <m/>
    <m/>
    <n v="0"/>
    <n v="0"/>
    <n v="0"/>
    <n v="0"/>
    <n v="0"/>
    <n v="0"/>
    <n v="0"/>
    <m/>
    <m/>
    <m/>
    <n v="0"/>
    <n v="0"/>
    <n v="0"/>
    <n v="0"/>
    <n v="0"/>
    <n v="0"/>
    <n v="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5."/>
    <s v="Sabiedrībā balstīto sociālo pakalpojumu infrastruktūras izveide un attīstība"/>
    <s v="_"/>
    <s v="9.3.1.1"/>
    <s v="nav"/>
    <n v="1"/>
    <n v="1"/>
    <n v="0.75970875789502246"/>
    <n v="0.90350814100014454"/>
    <n v="0.92405179173649488"/>
    <n v="9977402"/>
    <n v="9977402"/>
    <n v="1"/>
    <s v="4.3.1.5._"/>
    <n v="9977402"/>
    <n v="9977402"/>
    <n v="11738120"/>
    <n v="1760718"/>
    <x v="10"/>
    <s v="APIA"/>
    <s v="ERAF"/>
    <m/>
    <n v="0"/>
    <n v="0"/>
    <n v="0"/>
    <n v="0"/>
    <n v="0"/>
    <n v="0"/>
    <n v="0"/>
    <n v="0"/>
    <n v="0"/>
    <n v="0"/>
    <n v="0"/>
    <n v="0"/>
    <n v="24707"/>
    <n v="24707"/>
    <n v="1144720"/>
    <n v="2157675"/>
    <n v="2594151"/>
    <n v="3208880"/>
    <n v="847269"/>
    <m/>
    <n v="9977402"/>
    <n v="0"/>
    <m/>
    <m/>
    <m/>
    <n v="24707"/>
    <n v="1144720"/>
    <n v="2157675"/>
    <n v="2594151"/>
    <n v="3208880"/>
    <n v="847269"/>
    <n v="0"/>
    <n v="9977402"/>
    <m/>
    <m/>
    <m/>
    <n v="0"/>
    <n v="1169427"/>
    <n v="3327102"/>
    <n v="5921253"/>
    <n v="9130133"/>
    <n v="9977402"/>
    <n v="9977402"/>
    <m/>
    <m/>
    <m/>
    <n v="0"/>
    <n v="888423.93361890246"/>
    <n v="3006063.7429378629"/>
    <n v="5349900.2904215287"/>
    <n v="8436715.7574424986"/>
    <n v="9219636.1949752867"/>
    <n v="9977402"/>
  </r>
  <r>
    <n v="4"/>
    <s v="4.3."/>
    <s v="Nodarbinātība un sociālā iekļaušana"/>
    <s v="4.3.2."/>
    <s v="&quot;Kultūras un tūrisma lomas palielināšana ekonomiskajā attīstībā, sociālajā iekļaušanā un sociālajās inovācijās&quot; "/>
    <s v="4.3.2.0."/>
    <s v="&quot;Kultūras un tūrisma lomas palielināšana ekonomiskajā attīstībā, sociālajā iekļaušanā un sociālajās inovācijās&quot; "/>
    <s v="_"/>
    <s v="5.5.1"/>
    <s v="nav"/>
    <n v="1"/>
    <n v="1"/>
    <n v="0.89329677691836329"/>
    <n v="0.99426957512083036"/>
    <n v="1.0295676759839556"/>
    <n v="23346634.999999996"/>
    <n v="19844639"/>
    <n v="1.1764705882352942"/>
    <s v="4.3.2.0._"/>
    <n v="22261204.705882352"/>
    <n v="18922024"/>
    <n v="22261204.705882352"/>
    <n v="3339180.7058823518"/>
    <x v="9"/>
    <s v="APIA"/>
    <s v="ERAF"/>
    <m/>
    <n v="0"/>
    <n v="0"/>
    <n v="0"/>
    <n v="0"/>
    <n v="0"/>
    <n v="0"/>
    <n v="0"/>
    <n v="0"/>
    <n v="0"/>
    <n v="0"/>
    <n v="0"/>
    <n v="0"/>
    <n v="0"/>
    <n v="0"/>
    <n v="1431303.9262988546"/>
    <n v="3039561.8229282661"/>
    <n v="5290711.0217453307"/>
    <n v="4460821.7006970523"/>
    <n v="2816505.0496911528"/>
    <n v="2805735.4786393428"/>
    <n v="19844638.999999996"/>
    <n v="922614.99999999627"/>
    <m/>
    <m/>
    <m/>
    <n v="0"/>
    <n v="1683886.9721162997"/>
    <n v="3575955.0857979604"/>
    <n v="6224365.9079356836"/>
    <n v="5248025.530231826"/>
    <n v="3313535.3525778269"/>
    <n v="2215435.8572227545"/>
    <n v="22261204.705882352"/>
    <m/>
    <m/>
    <m/>
    <n v="0"/>
    <n v="1431303.9262988546"/>
    <n v="4470865.7492271205"/>
    <n v="9761576.7709724512"/>
    <n v="14222398.471669503"/>
    <n v="17038903.521360654"/>
    <n v="18922024"/>
    <m/>
    <m/>
    <m/>
    <n v="0"/>
    <n v="1278579.1841533654"/>
    <n v="4445245.7889063219"/>
    <n v="9705638.7885841466"/>
    <n v="14642921.741394531"/>
    <n v="17542704.299802125"/>
    <n v="18922024"/>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1."/>
    <s v=" Bezdarbnieku, darba meklētāju un bezdarba riskam pakļauto personu kvalifikācijas un prasmju paaugstināšana"/>
    <s v="_"/>
    <s v="7.1.1"/>
    <s v="nav"/>
    <n v="1"/>
    <n v="1"/>
    <n v="0.92205224096994476"/>
    <n v="0.97434006917193905"/>
    <n v="0.97171230357113081"/>
    <n v="47850000"/>
    <n v="40672500"/>
    <n v="1.1764705882352942"/>
    <s v="4.3.3.1._"/>
    <n v="47850000"/>
    <n v="40672500"/>
    <n v="47850000"/>
    <n v="7177500"/>
    <x v="10"/>
    <s v="IPIA"/>
    <s v="ESF+"/>
    <m/>
    <n v="0"/>
    <n v="0"/>
    <n v="0"/>
    <n v="0"/>
    <n v="0"/>
    <n v="0"/>
    <n v="0"/>
    <n v="0"/>
    <n v="0"/>
    <n v="0"/>
    <n v="0"/>
    <n v="0"/>
    <n v="0"/>
    <n v="0"/>
    <n v="0"/>
    <n v="7321050"/>
    <n v="10066444"/>
    <n v="10168125"/>
    <n v="10473169"/>
    <n v="2643712"/>
    <n v="40672500"/>
    <n v="0"/>
    <m/>
    <m/>
    <m/>
    <n v="0"/>
    <n v="0"/>
    <n v="8613000"/>
    <n v="11842875.294117648"/>
    <n v="11962500"/>
    <n v="12321375.294117648"/>
    <n v="3110249.411764706"/>
    <n v="47850000"/>
    <m/>
    <m/>
    <m/>
    <n v="0"/>
    <n v="0"/>
    <n v="7321050"/>
    <n v="17387494"/>
    <n v="27555619"/>
    <n v="38028788"/>
    <n v="40672500"/>
    <m/>
    <m/>
    <m/>
    <n v="0"/>
    <n v="0"/>
    <n v="7133192.3634112244"/>
    <n v="16941332.106686674"/>
    <n v="26776134.014818419"/>
    <n v="36953041.189498179"/>
    <n v="40672500"/>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2."/>
    <s v="Nelabvēlīgākā situācijā esošu bezdarbnieku un ekonomiski neaktīvo iedzīvotāju iekļaušanās darba tirgū sekmēšana "/>
    <s v="_"/>
    <s v="9.1.1.1"/>
    <s v="nav"/>
    <n v="1"/>
    <n v="1"/>
    <n v="0.93657111890069711"/>
    <n v="1.0640065150169227"/>
    <n v="1.0909903588978493"/>
    <n v="65220764.705882348"/>
    <n v="55437650"/>
    <n v="1.1764705882352939"/>
    <s v="4.3.3.2._"/>
    <n v="65220764.705882341"/>
    <n v="55437650"/>
    <n v="65220764.705882356"/>
    <n v="9783114.7058823556"/>
    <x v="10"/>
    <s v="IPIA"/>
    <s v="ESF+"/>
    <m/>
    <n v="0"/>
    <n v="0"/>
    <n v="0"/>
    <n v="0"/>
    <n v="0"/>
    <n v="0"/>
    <n v="0"/>
    <n v="0"/>
    <n v="0"/>
    <n v="0"/>
    <n v="1841112"/>
    <n v="0"/>
    <n v="1227408"/>
    <n v="3068520"/>
    <n v="8352822"/>
    <n v="11115944"/>
    <n v="12672759"/>
    <n v="11560862"/>
    <n v="7191743"/>
    <n v="1475000"/>
    <n v="55437650"/>
    <n v="0"/>
    <m/>
    <m/>
    <n v="31541.53"/>
    <n v="3610023.5294117643"/>
    <n v="9826849.4117647037"/>
    <n v="13077581.176470587"/>
    <n v="14909128.235294115"/>
    <n v="13601014.117647057"/>
    <n v="8460874.1176470574"/>
    <n v="1703752.5876470506"/>
    <n v="65220764.705882341"/>
    <m/>
    <m/>
    <m/>
    <n v="1841112"/>
    <n v="11421342"/>
    <n v="22537286"/>
    <n v="35210045"/>
    <n v="46770907"/>
    <n v="53962650"/>
    <n v="55437650"/>
    <m/>
    <m/>
    <m/>
    <n v="1724332.3258615003"/>
    <n v="10696899.056287525"/>
    <n v="23979819.134799682"/>
    <n v="37463717.274039023"/>
    <n v="51026608.613907933"/>
    <n v="55437650"/>
    <n v="55437650"/>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3."/>
    <s v="Atbalsts sociālajai uzņēmējdarbībai"/>
    <s v="_"/>
    <s v="9.1.1.3"/>
    <s v="nav"/>
    <n v="1"/>
    <n v="1"/>
    <n v="0.77132211899983527"/>
    <n v="0.88421632338151657"/>
    <n v="0.99396734915792129"/>
    <n v="12000000.000000002"/>
    <n v="10200000"/>
    <n v="1.1764705882352944"/>
    <s v="4.3.3.3._"/>
    <n v="12000000.000000002"/>
    <n v="10200000"/>
    <n v="12000000"/>
    <n v="1800000"/>
    <x v="10"/>
    <s v="IPIA"/>
    <s v="ESF+"/>
    <m/>
    <n v="0"/>
    <n v="0"/>
    <n v="0"/>
    <n v="0"/>
    <n v="0"/>
    <n v="0"/>
    <n v="0"/>
    <n v="0"/>
    <n v="0"/>
    <n v="0"/>
    <n v="0"/>
    <n v="0"/>
    <n v="667628"/>
    <n v="667628"/>
    <n v="1879134"/>
    <n v="2331343"/>
    <n v="2439128"/>
    <n v="1996159"/>
    <n v="780024"/>
    <n v="106584"/>
    <n v="10200000"/>
    <n v="0"/>
    <m/>
    <m/>
    <m/>
    <n v="785444.70588235313"/>
    <n v="2210745.8823529417"/>
    <n v="2742756.4705882361"/>
    <n v="2869562.3529411773"/>
    <n v="2348422.3529411769"/>
    <n v="917675.29411764722"/>
    <n v="125392.94117647062"/>
    <n v="12000000.000000004"/>
    <m/>
    <m/>
    <m/>
    <n v="0"/>
    <n v="2546762"/>
    <n v="4878105"/>
    <n v="7317233"/>
    <n v="9313392"/>
    <n v="10093416"/>
    <n v="10200000"/>
    <m/>
    <m/>
    <m/>
    <n v="0"/>
    <n v="1964373.8624282584"/>
    <n v="4313300.0681689931"/>
    <n v="6470016.8605859047"/>
    <n v="9257207.5579085909"/>
    <n v="10032525.94546815"/>
    <n v="10200000"/>
  </r>
  <r>
    <n v="4"/>
    <s v="4.3."/>
    <s v="Nodarbinātība un sociālā iekļaušana"/>
    <s v="4.3.3."/>
    <s v="“Uzlabot visu darba meklētāju, jo īpaši jauniešu, ilgstošo bezdarbnieku un nelabvēlīgā situācijā esošu grupu, kā arī neaktīvo personu piekļuvi nodarbinātībai, veicināt pašnodarbinātību un sociālo ekonomiku”"/>
    <s v="4.3.3.4."/>
    <s v="EURES tīkla darbības nodrošināšana Latvijā"/>
    <s v="_"/>
    <s v="7.1.2.1"/>
    <s v="nav"/>
    <n v="1"/>
    <n v="1"/>
    <n v="0.80616660783764249"/>
    <n v="0.92338710749613628"/>
    <n v="0.92398820842373952"/>
    <n v="1485000.0000000014"/>
    <n v="1262250"/>
    <n v="1.1764705882352942"/>
    <s v="4.3.3.4._"/>
    <n v="1485000"/>
    <n v="1262250"/>
    <n v="1485000"/>
    <n v="222750"/>
    <x v="10"/>
    <s v="IPIA"/>
    <s v="ESF+"/>
    <m/>
    <n v="0"/>
    <n v="0"/>
    <n v="0"/>
    <n v="0"/>
    <n v="0"/>
    <n v="0"/>
    <n v="0"/>
    <n v="0"/>
    <n v="0"/>
    <n v="0"/>
    <n v="82922"/>
    <n v="0"/>
    <n v="27641"/>
    <n v="110563"/>
    <n v="217890"/>
    <n v="222762"/>
    <n v="217984"/>
    <n v="220067"/>
    <n v="218527"/>
    <n v="54457"/>
    <n v="1262250"/>
    <n v="0"/>
    <m/>
    <m/>
    <m/>
    <n v="130074.11764705883"/>
    <n v="256341.17647058825"/>
    <n v="262072.9411764706"/>
    <n v="256451.76470588235"/>
    <n v="258902.35294117648"/>
    <n v="257090.58823529413"/>
    <n v="64067.058823529413"/>
    <n v="1485000"/>
    <m/>
    <m/>
    <m/>
    <n v="82922"/>
    <n v="328453"/>
    <n v="551215"/>
    <n v="769199"/>
    <n v="989266"/>
    <n v="1207793"/>
    <n v="1262250"/>
    <m/>
    <m/>
    <m/>
    <n v="66848.947455112997"/>
    <n v="264787.8408440972"/>
    <n v="508984.82445848273"/>
    <n v="710268.43969892059"/>
    <n v="914070.11899451911"/>
    <n v="1115986.4902167337"/>
    <n v="1262250"/>
  </r>
  <r>
    <n v="4"/>
    <s v="4.3."/>
    <s v="Nodarbinātība un sociālā iekļaušana"/>
    <s v="4.3.3."/>
    <s v="“Uzlabot visu darba meklētāju, jo īpaši jauniešu, ilgstošo bezdarbnieku un nelabvēlīgā situācijā esošu grupu, kā arī neaktīvo personu piekļuvi nodarbinātībai, veicināt pašnodarbinātību un sociālo ekonomiku”"/>
    <s v="4.3.3.5."/>
    <s v="Ilgāka un labāka darba mūža veicināšana "/>
    <s v="_"/>
    <s v="7.3.2"/>
    <s v="nav"/>
    <n v="1"/>
    <n v="1"/>
    <n v="0.80791567257303776"/>
    <n v="0.93730101850154601"/>
    <n v="1.0000164101298283"/>
    <n v="12852384.705882352"/>
    <n v="10924527"/>
    <n v="1.1764705882352939"/>
    <s v="4.3.3.5._"/>
    <n v="12852384.705882352"/>
    <n v="10924527"/>
    <n v="12852384.705882354"/>
    <n v="1927857.7058823537"/>
    <x v="10"/>
    <s v="IPIA"/>
    <s v="ESF+"/>
    <m/>
    <n v="0"/>
    <n v="0"/>
    <n v="0"/>
    <n v="0"/>
    <n v="0"/>
    <n v="0"/>
    <n v="0"/>
    <n v="0"/>
    <n v="0"/>
    <n v="0"/>
    <n v="0"/>
    <n v="0"/>
    <n v="73741"/>
    <n v="73741"/>
    <n v="1626390"/>
    <n v="2254550"/>
    <n v="2294151"/>
    <n v="2294151"/>
    <n v="1929543"/>
    <n v="452001"/>
    <n v="10924527"/>
    <n v="0"/>
    <m/>
    <m/>
    <m/>
    <n v="86754.117647058811"/>
    <n v="1913399.9999999998"/>
    <n v="2652411.7647058819"/>
    <n v="2699001.176470588"/>
    <n v="2699001.176470588"/>
    <n v="2270050.588235294"/>
    <n v="531765.88235294109"/>
    <n v="12852384.705882352"/>
    <m/>
    <m/>
    <m/>
    <n v="0"/>
    <n v="1700131"/>
    <n v="3954681"/>
    <n v="6248832"/>
    <n v="8542983"/>
    <n v="10472526"/>
    <n v="10924527"/>
    <m/>
    <m/>
    <m/>
    <n v="0"/>
    <n v="1373562.4803272712"/>
    <n v="3706726.5291487123"/>
    <n v="5857036.598045053"/>
    <n v="8543123.1914601512"/>
    <n v="10472697.855511291"/>
    <n v="10924527"/>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6."/>
    <s v="Nodarbinātības valsts aģentūras veiktspējas stiprināšana un pakalpojumu modernizēšana"/>
    <s v="_"/>
    <s v="7.1.2.2"/>
    <s v="nav"/>
    <n v="1"/>
    <n v="1"/>
    <n v="0.83315939632661029"/>
    <n v="0.99309853039222673"/>
    <n v="1"/>
    <n v="8000000"/>
    <n v="6800000"/>
    <n v="1.1764705882352942"/>
    <s v="4.3.3.6._"/>
    <n v="8000000"/>
    <n v="6800000"/>
    <n v="8000000"/>
    <n v="1200000"/>
    <x v="10"/>
    <s v="IPIA"/>
    <s v="ESF+"/>
    <m/>
    <n v="0"/>
    <n v="0"/>
    <n v="0"/>
    <n v="0"/>
    <n v="0"/>
    <n v="0"/>
    <n v="0"/>
    <n v="0"/>
    <n v="0"/>
    <n v="0"/>
    <n v="58258"/>
    <n v="0"/>
    <n v="174772"/>
    <n v="233030"/>
    <n v="1220092"/>
    <n v="1891541"/>
    <n v="1734147"/>
    <n v="1393440"/>
    <n v="327750"/>
    <n v="0"/>
    <n v="6800000"/>
    <n v="0"/>
    <m/>
    <m/>
    <m/>
    <n v="274152.9411764706"/>
    <n v="1435402.3529411766"/>
    <n v="2225342.3529411764"/>
    <n v="2040172.9411764706"/>
    <n v="1639341.1764705882"/>
    <n v="385588.23529411765"/>
    <n v="0"/>
    <n v="8000000"/>
    <m/>
    <m/>
    <m/>
    <n v="58258"/>
    <n v="1453122"/>
    <n v="3344663"/>
    <n v="5078810"/>
    <n v="6472250"/>
    <n v="6800000"/>
    <n v="6800000"/>
    <m/>
    <m/>
    <m/>
    <n v="48538.200111195663"/>
    <n v="1210682.2483089166"/>
    <n v="3321579.9099572562"/>
    <n v="5043758.7471413454"/>
    <n v="6472250"/>
    <n v="6800000"/>
    <n v="6800000"/>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7."/>
    <s v="Valsts darba inspekcijas veiktspējas stiprināšana un pakalpojumu modernizēšana"/>
    <s v="_"/>
    <s v="7.3.1"/>
    <s v="nav"/>
    <n v="1"/>
    <n v="1"/>
    <n v="0.76229322337560834"/>
    <n v="0.95179376063811916"/>
    <n v="0.96151098863095907"/>
    <n v="4999998.823529412"/>
    <n v="4249999"/>
    <n v="1.1764705882352942"/>
    <s v="4.3.3.7._"/>
    <n v="4999998.823529412"/>
    <n v="4249999"/>
    <n v="4999998.823529412"/>
    <n v="749999.82352941204"/>
    <x v="10"/>
    <s v="IPIA"/>
    <s v="ESF+"/>
    <m/>
    <n v="0"/>
    <n v="0"/>
    <n v="0"/>
    <n v="0"/>
    <n v="0"/>
    <n v="0"/>
    <n v="0"/>
    <n v="0"/>
    <n v="0"/>
    <n v="0"/>
    <n v="0"/>
    <n v="0"/>
    <n v="189777"/>
    <n v="189777"/>
    <n v="649950"/>
    <n v="839641"/>
    <n v="895584"/>
    <n v="745444"/>
    <n v="740409"/>
    <n v="189194"/>
    <n v="4249999"/>
    <n v="0"/>
    <m/>
    <m/>
    <m/>
    <n v="223267.05882352943"/>
    <n v="764647.0588235294"/>
    <n v="987812.9411764706"/>
    <n v="1053628.2352941176"/>
    <n v="876992.9411764706"/>
    <n v="871069.4117647059"/>
    <n v="222581.17647058825"/>
    <n v="4999998.8235294111"/>
    <m/>
    <m/>
    <m/>
    <n v="0"/>
    <n v="839727"/>
    <n v="1679368"/>
    <n v="2574952"/>
    <n v="3320396"/>
    <n v="4060805"/>
    <n v="4249999"/>
    <m/>
    <m/>
    <m/>
    <n v="0"/>
    <n v="640118.20158552949"/>
    <n v="1598411.9842153168"/>
    <n v="2450823.2475426462"/>
    <n v="3192597.2406062819"/>
    <n v="3904508.6301875417"/>
    <n v="4249999"/>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1."/>
    <s v="Vienlīdzīgu iespēju un nediskriminācijas veicināšana"/>
    <s v="_"/>
    <s v="3.4.1"/>
    <s v="nav"/>
    <n v="1"/>
    <n v="1"/>
    <n v="0.74282126478661337"/>
    <n v="0.94749474332224404"/>
    <n v="0.99999123295900694"/>
    <n v="2000000"/>
    <n v="1700000"/>
    <n v="1.1764705882352942"/>
    <s v="4.3.4.1._"/>
    <n v="2000000"/>
    <n v="1700000"/>
    <n v="2000000"/>
    <n v="300000"/>
    <x v="10"/>
    <s v="IPIA"/>
    <s v="ESF+"/>
    <m/>
    <n v="0"/>
    <n v="0"/>
    <n v="0"/>
    <n v="0"/>
    <n v="0"/>
    <n v="0"/>
    <n v="0"/>
    <n v="0"/>
    <n v="62503"/>
    <n v="0"/>
    <n v="0"/>
    <n v="0"/>
    <n v="93754"/>
    <n v="156257"/>
    <n v="460250"/>
    <n v="395713"/>
    <n v="277874"/>
    <n v="323396"/>
    <n v="86510"/>
    <n v="0"/>
    <n v="1700000"/>
    <n v="0"/>
    <m/>
    <m/>
    <n v="10788.66"/>
    <n v="183831.76470588235"/>
    <n v="541470.5882352941"/>
    <n v="465544.70588235295"/>
    <n v="326910.58823529416"/>
    <n v="380465.8823529412"/>
    <n v="90987.810588235268"/>
    <n v="0"/>
    <n v="2000000"/>
    <m/>
    <m/>
    <m/>
    <n v="62503"/>
    <n v="616507"/>
    <n v="1012220"/>
    <n v="1290094"/>
    <n v="1613490"/>
    <n v="1700000"/>
    <n v="1700000"/>
    <m/>
    <m/>
    <m/>
    <n v="46428.557512957697"/>
    <n v="457954.50948980066"/>
    <n v="959073.12908564182"/>
    <n v="1222357.2833915672"/>
    <n v="1613475.8544670281"/>
    <n v="1699985.0960303119"/>
    <n v="17000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2."/>
    <s v="Atbalsta pasākumi diskriminācijas riskam pakļautajām sabiedrības grupām vienlīdzīgu iespēju un tiesību realizēšanai dažādās dzīves jomās"/>
    <s v="_"/>
    <s v="9.1.4.4"/>
    <s v="nav"/>
    <n v="1"/>
    <n v="1"/>
    <n v="0.74032122534943201"/>
    <n v="0.9122235947224544"/>
    <n v="0.93074244740939793"/>
    <n v="5582000"/>
    <n v="4744700"/>
    <n v="1.1764705882352942"/>
    <s v="4.3.4.2._"/>
    <n v="5582000"/>
    <n v="4744700"/>
    <n v="5582000"/>
    <n v="837300"/>
    <x v="10"/>
    <s v="APIA"/>
    <s v="ESF+"/>
    <m/>
    <n v="0"/>
    <n v="0"/>
    <n v="0"/>
    <n v="0"/>
    <n v="0"/>
    <n v="0"/>
    <n v="0"/>
    <n v="0"/>
    <n v="0"/>
    <n v="0"/>
    <n v="0"/>
    <n v="0"/>
    <n v="0"/>
    <n v="0"/>
    <n v="825717"/>
    <n v="1318718"/>
    <n v="1164151"/>
    <n v="1145113"/>
    <n v="291001"/>
    <n v="0"/>
    <n v="4744700"/>
    <n v="0"/>
    <m/>
    <m/>
    <m/>
    <n v="0"/>
    <n v="971431.76470588241"/>
    <n v="1551432.9411764706"/>
    <n v="1369589.411764706"/>
    <n v="1347191.7647058824"/>
    <n v="342354.11764705885"/>
    <n v="0"/>
    <n v="5582000"/>
    <m/>
    <m/>
    <m/>
    <n v="0"/>
    <n v="825717"/>
    <n v="2144435"/>
    <n v="3308586"/>
    <n v="4453699"/>
    <n v="4744700"/>
    <n v="4744700"/>
    <m/>
    <m/>
    <m/>
    <n v="0"/>
    <n v="611295.82123185694"/>
    <n v="1956204.2043486466"/>
    <n v="3018170.2143683867"/>
    <n v="4145246.7072847881"/>
    <n v="4416093.6902233707"/>
    <n v="47447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3."/>
    <s v="Pasākumi ģimenes un darba dzīves saskaņošanai"/>
    <n v="1"/>
    <s v="3.4.1"/>
    <s v="nav"/>
    <n v="1"/>
    <n v="1"/>
    <n v="0.74282126478661337"/>
    <n v="0.94749474332224404"/>
    <n v="0.99999123295900694"/>
    <n v="5309860"/>
    <n v="4513381"/>
    <n v="1.1764705882352942"/>
    <s v="4.3.4.3.1"/>
    <n v="5309860"/>
    <n v="4513381"/>
    <n v="5309860"/>
    <n v="796479"/>
    <x v="10"/>
    <s v="IPIA"/>
    <s v="ESF+"/>
    <m/>
    <n v="0"/>
    <n v="0"/>
    <n v="0"/>
    <n v="0"/>
    <n v="0"/>
    <n v="0"/>
    <n v="0"/>
    <n v="0"/>
    <n v="66515"/>
    <n v="0"/>
    <n v="0"/>
    <n v="0"/>
    <n v="155202"/>
    <n v="221717"/>
    <n v="416812"/>
    <n v="927721"/>
    <n v="823005"/>
    <n v="1262254"/>
    <n v="736263"/>
    <n v="125609"/>
    <n v="4513381"/>
    <n v="0"/>
    <m/>
    <m/>
    <m/>
    <n v="260843.52941176473"/>
    <n v="490367.05882352946"/>
    <n v="1091436.4705882354"/>
    <n v="968241.17647058831"/>
    <n v="1485004.705882353"/>
    <n v="866191.76470588241"/>
    <n v="147775.29411764708"/>
    <n v="5309860.0000000009"/>
    <m/>
    <m/>
    <m/>
    <n v="66515"/>
    <n v="638529"/>
    <n v="1566250"/>
    <n v="2389255"/>
    <n v="3651509"/>
    <n v="4387772"/>
    <n v="4513381"/>
    <m/>
    <m/>
    <m/>
    <n v="49408.756427281587"/>
    <n v="474312.91938293143"/>
    <n v="1484013.6417284647"/>
    <n v="2263806.5529563883"/>
    <n v="3651476.9870709106"/>
    <n v="4387733.5322230076"/>
    <n v="4513381"/>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3."/>
    <s v="Pasākumi ģimenes un darba dzīves saskaņošanai"/>
    <n v="2"/>
    <s v="3.4.1"/>
    <s v="nav"/>
    <n v="1"/>
    <n v="1"/>
    <n v="0.74282126478661337"/>
    <n v="0.94749474332224404"/>
    <n v="0.99999123295900694"/>
    <n v="2875140"/>
    <n v="2443869"/>
    <n v="1.1764705882352942"/>
    <s v="4.3.4.3.2"/>
    <n v="0"/>
    <n v="0"/>
    <n v="0"/>
    <n v="0"/>
    <x v="10"/>
    <s v="APIA"/>
    <s v="ESF+"/>
    <m/>
    <n v="0"/>
    <n v="0"/>
    <n v="0"/>
    <n v="0"/>
    <n v="0"/>
    <n v="0"/>
    <n v="0"/>
    <n v="0"/>
    <n v="0"/>
    <n v="0"/>
    <n v="0"/>
    <n v="0"/>
    <n v="0"/>
    <n v="0"/>
    <n v="0"/>
    <n v="0"/>
    <n v="0"/>
    <n v="0"/>
    <n v="0"/>
    <n v="0"/>
    <n v="0"/>
    <n v="0"/>
    <m/>
    <m/>
    <m/>
    <n v="0"/>
    <n v="0"/>
    <n v="0"/>
    <n v="0"/>
    <n v="0"/>
    <n v="0"/>
    <n v="0"/>
    <n v="0"/>
    <m/>
    <m/>
    <m/>
    <n v="0"/>
    <n v="0"/>
    <n v="0"/>
    <n v="0"/>
    <n v="0"/>
    <n v="0"/>
    <n v="0"/>
    <m/>
    <m/>
    <m/>
    <n v="0"/>
    <n v="0"/>
    <n v="0"/>
    <n v="0"/>
    <n v="0"/>
    <n v="0"/>
    <n v="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4."/>
    <s v="Sociālā dialoga attīstība, stiprinot sociālo partneru veiktspēju līdzdarboties likumdošanas, nacionālo reformu un koplīgumu slēgšanas pārrunu procesā"/>
    <s v="_"/>
    <s v="3.4.2.2"/>
    <s v="ir"/>
    <n v="0.57984120240252535"/>
    <n v="0.9598628990436987"/>
    <n v="0.80995684070253116"/>
    <n v="0.95743827670051174"/>
    <n v="1.0000000000000002"/>
    <n v="1739089.4654595149"/>
    <n v="1479000"/>
    <n v="1.1758549462200911"/>
    <s v="4.3.4.4._"/>
    <n v="1739089.4654595149"/>
    <n v="1479000"/>
    <n v="1740000"/>
    <n v="261000"/>
    <x v="3"/>
    <s v="IPIA"/>
    <s v="ESF+"/>
    <m/>
    <n v="0"/>
    <n v="0"/>
    <n v="0"/>
    <n v="0"/>
    <n v="0"/>
    <n v="59815.782800000001"/>
    <n v="0"/>
    <n v="59459.836799999997"/>
    <n v="47641.54800000001"/>
    <n v="0"/>
    <n v="71977.535999999993"/>
    <n v="0"/>
    <n v="0"/>
    <n v="238894.70360000001"/>
    <n v="439591"/>
    <n v="430949.55560000002"/>
    <n v="369564.60279999999"/>
    <n v="0"/>
    <n v="0"/>
    <n v="0"/>
    <n v="1478999.862"/>
    <n v="-0.13800000003539026"/>
    <m/>
    <m/>
    <m/>
    <n v="280905.51885384263"/>
    <n v="516895.25166383607"/>
    <n v="506734.16652361018"/>
    <n v="434554.36615024332"/>
    <n v="0"/>
    <n v="0"/>
    <n v="0"/>
    <n v="1739089.3031915324"/>
    <m/>
    <m/>
    <m/>
    <n v="138520.99218301891"/>
    <n v="393413.96618834743"/>
    <n v="643296.27468228538"/>
    <n v="998027.62570982636"/>
    <n v="998027.62570982636"/>
    <n v="998027.62570982636"/>
    <n v="998027.62570982636"/>
    <m/>
    <m/>
    <m/>
    <n v="112196.02519953801"/>
    <n v="318648.33314216632"/>
    <n v="615916.47663966636"/>
    <n v="955549.85005911952"/>
    <n v="998027.62570982659"/>
    <n v="998027.62570982659"/>
    <n v="14790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5."/>
    <s v="Atbalsts pilsoniskās sabiedrības organizāciju izaugsmei, stiprinot līdzdalību publiskās pārvaldes lēmumu pieņemšanas procesos"/>
    <s v="_"/>
    <s v="3.4.2.1"/>
    <s v="nav"/>
    <n v="1"/>
    <n v="1"/>
    <n v="0.80671764605977392"/>
    <n v="0.95311364383914876"/>
    <n v="0.98581930662561879"/>
    <n v="1740000"/>
    <n v="1479000"/>
    <n v="1.1764705882352942"/>
    <s v="4.3.4.5._"/>
    <n v="1740000"/>
    <n v="1479000"/>
    <n v="1740000"/>
    <n v="261000"/>
    <x v="3"/>
    <s v="IPIA"/>
    <s v="ESF+"/>
    <m/>
    <n v="0"/>
    <n v="0"/>
    <n v="0"/>
    <n v="0"/>
    <n v="0"/>
    <n v="0"/>
    <n v="0"/>
    <n v="0"/>
    <n v="0"/>
    <n v="0"/>
    <n v="0"/>
    <n v="100000"/>
    <n v="0"/>
    <n v="100000"/>
    <n v="275000"/>
    <n v="320000"/>
    <n v="480000"/>
    <n v="304000"/>
    <n v="0"/>
    <n v="0"/>
    <n v="1479000"/>
    <n v="0"/>
    <m/>
    <m/>
    <m/>
    <n v="117647.05882352941"/>
    <n v="323529.4117647059"/>
    <n v="376470.58823529416"/>
    <n v="564705.8823529412"/>
    <n v="357647.0588235294"/>
    <n v="0"/>
    <n v="0"/>
    <n v="1740000"/>
    <m/>
    <m/>
    <m/>
    <n v="0"/>
    <n v="375000"/>
    <n v="695000"/>
    <n v="1175000"/>
    <n v="1479000"/>
    <n v="1479000"/>
    <n v="1479000"/>
    <m/>
    <m/>
    <m/>
    <n v="0"/>
    <n v="302519.1172724152"/>
    <n v="662413.98246820841"/>
    <n v="1119908.5315109999"/>
    <n v="1458026.7544992901"/>
    <n v="1458026.7544992901"/>
    <n v="14790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6."/>
    <s v="Resocializācijas pakalpojumu probācijas klientiem pilnveidošana un taisnīguma atjaunošanas pieeju attīstība, veicinot probācijas klientu aktīvu līdzdalību sabiedrības procesos un radot priekšnosacījumus viņu veiksmīgai iekļaušanai un nodarbināmībai"/>
    <s v="_"/>
    <s v="9.1.2"/>
    <s v="nav"/>
    <n v="1"/>
    <n v="1"/>
    <n v="0.80127993737896641"/>
    <n v="0.92566956271287493"/>
    <n v="0.96265983281047474"/>
    <n v="3353945.5885245646"/>
    <n v="2865562"/>
    <n v="1.1704320438798967"/>
    <s v="4.3.4.6._"/>
    <n v="3353945.5885245646"/>
    <n v="2865562"/>
    <n v="3371249.411764706"/>
    <n v="505687.41176470602"/>
    <x v="11"/>
    <s v="IPIA"/>
    <s v="ESF+"/>
    <m/>
    <n v="0"/>
    <n v="0"/>
    <n v="0"/>
    <n v="0"/>
    <n v="0"/>
    <n v="0"/>
    <n v="46437.41"/>
    <n v="0"/>
    <n v="0"/>
    <n v="132281.25"/>
    <n v="0"/>
    <n v="0"/>
    <n v="0"/>
    <n v="178718.66"/>
    <n v="917115.76"/>
    <n v="647184.06000000006"/>
    <n v="685692.28"/>
    <n v="691005.64"/>
    <n v="90422.8"/>
    <n v="90422.8"/>
    <n v="3300561.9999999995"/>
    <n v="434999.99999999953"/>
    <m/>
    <m/>
    <m/>
    <n v="209178.04650327636"/>
    <n v="1073421.6734512649"/>
    <n v="757484.96211228974"/>
    <n v="802556.21675306652"/>
    <n v="511304.68970466731"/>
    <n v="0"/>
    <n v="0"/>
    <n v="3353945.5885245646"/>
    <m/>
    <m/>
    <m/>
    <n v="178718.66"/>
    <n v="1095834.42"/>
    <n v="1743018.48"/>
    <n v="2428710.7599999998"/>
    <n v="2865562"/>
    <n v="2865562"/>
    <n v="2865562"/>
    <m/>
    <m/>
    <m/>
    <n v="143203.67669325278"/>
    <n v="878070.1354353159"/>
    <n v="1613459.1541820599"/>
    <n v="2248183.6271652537"/>
    <n v="2758561.4358280497"/>
    <n v="2758561.4358280497"/>
    <n v="2865562"/>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7."/>
    <s v="Nodarbināmības priekšnosacījumu nodrošināšana ieslodzītajiem, pilnveidojot resocializācijas sistēmas efektivitāti,  sekmējot bijušo ieslodzīto iekļaušanos, vienlīdzīgas iespējas un aktīvu līdzdalību"/>
    <s v="_"/>
    <s v="9.1.3"/>
    <s v="nav"/>
    <n v="1"/>
    <n v="1"/>
    <n v="0.85054296463756407"/>
    <n v="0.926101362844858"/>
    <n v="0.95952436748510683"/>
    <n v="3357979.0238935072"/>
    <n v="2865563"/>
    <n v="1.1718391896787848"/>
    <s v="4.3.4.7._"/>
    <n v="3357979.0238935077"/>
    <n v="2865563"/>
    <n v="3371250.588235294"/>
    <n v="505687.58823529398"/>
    <x v="11"/>
    <s v="IPIA"/>
    <s v="ESF+"/>
    <m/>
    <n v="0"/>
    <n v="0"/>
    <n v="0"/>
    <n v="0"/>
    <n v="0"/>
    <n v="0"/>
    <n v="0"/>
    <n v="0"/>
    <n v="0"/>
    <n v="0"/>
    <n v="0"/>
    <n v="0"/>
    <n v="0"/>
    <n v="0"/>
    <n v="217387.55993185716"/>
    <n v="280505.0690521404"/>
    <n v="518169.3"/>
    <n v="963730.4"/>
    <n v="885770.3"/>
    <n v="0"/>
    <n v="2865562.6289839977"/>
    <n v="-0.37101600226014853"/>
    <m/>
    <m/>
    <m/>
    <n v="0"/>
    <n v="254743.26207679574"/>
    <n v="328706.83281885175"/>
    <n v="607211.09262842312"/>
    <n v="1129337.0510048112"/>
    <n v="1037980.3505935342"/>
    <n v="0"/>
    <n v="3357978.589122416"/>
    <m/>
    <m/>
    <m/>
    <n v="0"/>
    <n v="217387.55993185716"/>
    <n v="497892.62898399757"/>
    <n v="1016061.9289839976"/>
    <n v="1979792.3289839975"/>
    <n v="2865562.6289839977"/>
    <n v="2865562.6289839977"/>
    <m/>
    <m/>
    <m/>
    <n v="0"/>
    <n v="184897.45969976793"/>
    <n v="461099.04225248937"/>
    <n v="940976.33716685546"/>
    <n v="1899658.9822202367"/>
    <n v="2749577.1690648305"/>
    <n v="2865563"/>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8."/>
    <s v="Sabiedrības saliedēšana, veicinot jauniebraucēju iekļaušanos vietējā sabiedrībā un sekmējot starpkultūru komunikāciju"/>
    <s v="_"/>
    <s v="9.1.4.4"/>
    <s v="nav"/>
    <n v="1"/>
    <n v="1"/>
    <n v="0.74032122534943201"/>
    <n v="0.9122235947224544"/>
    <n v="0.93074244740939793"/>
    <e v="#N/A"/>
    <e v="#N/A"/>
    <n v="1.1760527993506911"/>
    <s v="4.3.4.8._"/>
    <n v="2609073.135359508"/>
    <n v="2218500"/>
    <n v="2610000"/>
    <n v="391500"/>
    <x v="9"/>
    <s v="IPIA"/>
    <s v="ESF+"/>
    <m/>
    <n v="0"/>
    <n v="0"/>
    <n v="0"/>
    <n v="0"/>
    <n v="0"/>
    <n v="0"/>
    <n v="0"/>
    <n v="0"/>
    <n v="0"/>
    <n v="0"/>
    <n v="0"/>
    <n v="8888.1122235567746"/>
    <n v="13959.999757771546"/>
    <n v="22848.111981328322"/>
    <n v="108964.87938647668"/>
    <n v="186720.8784917084"/>
    <n v="274147.74506799236"/>
    <n v="505505.88354158087"/>
    <n v="483639.38831407222"/>
    <n v="636673.11321684113"/>
    <n v="2218500"/>
    <n v="0"/>
    <m/>
    <m/>
    <n v="13590.65"/>
    <n v="26870.586055519238"/>
    <n v="128148.45143337631"/>
    <n v="219593.61184739391"/>
    <n v="322412.22302289202"/>
    <n v="594501.60942732065"/>
    <n v="568785.45650302048"/>
    <n v="735170.54706998542"/>
    <n v="2609073.135359508"/>
    <m/>
    <m/>
    <m/>
    <n v="0"/>
    <n v="131812.99136780499"/>
    <n v="318533.86985951336"/>
    <n v="592681.61492750573"/>
    <n v="1098187.4984690866"/>
    <n v="1581826.8867831589"/>
    <n v="2218500"/>
    <m/>
    <m/>
    <m/>
    <n v="0"/>
    <n v="97583.9552863875"/>
    <n v="290574.11180409975"/>
    <n v="540658.15329507878"/>
    <n v="1022129.7200395222"/>
    <n v="1472273.4279825459"/>
    <n v="22185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9."/>
    <s v="Sabiedrības saliedēšana, veicinot sabiedrības pašorganizēšanos un paplašinot sadarbības un līdzdarbības prasmes un iespējas_x000a_"/>
    <s v="_"/>
    <s v="3.4.1"/>
    <s v="nav"/>
    <n v="1"/>
    <n v="1"/>
    <n v="0.74282126478661337"/>
    <n v="0.94749474332224404"/>
    <n v="0.99999123295900694"/>
    <n v="4345738.256059221"/>
    <n v="3697500"/>
    <n v="1.175317986763819"/>
    <s v="4.3.4.9._"/>
    <n v="4345738.256059221"/>
    <n v="3697500"/>
    <n v="4350000"/>
    <n v="652500"/>
    <x v="9"/>
    <s v="IPIA"/>
    <s v="ESF+"/>
    <m/>
    <n v="0"/>
    <n v="0"/>
    <n v="0"/>
    <n v="0"/>
    <n v="0"/>
    <n v="0"/>
    <n v="0"/>
    <n v="0"/>
    <n v="0"/>
    <n v="0"/>
    <n v="0"/>
    <n v="0"/>
    <n v="0"/>
    <n v="0"/>
    <n v="36325.784289859555"/>
    <n v="383074.5344637399"/>
    <n v="1027027.2915726845"/>
    <n v="885040.05182989314"/>
    <n v="677162.30385373079"/>
    <n v="688870.03399009188"/>
    <n v="3697500"/>
    <n v="0"/>
    <m/>
    <m/>
    <m/>
    <n v="0"/>
    <n v="42694.347659174498"/>
    <n v="450234.39062640996"/>
    <n v="1207083.6486827054"/>
    <n v="1040203.4919220561"/>
    <n v="795881.03567771637"/>
    <n v="809641.34149115835"/>
    <n v="4345738.2560592201"/>
    <m/>
    <m/>
    <m/>
    <n v="0"/>
    <n v="36325.784289859555"/>
    <n v="419400.31875359942"/>
    <n v="1446427.6103262841"/>
    <n v="2331467.6621561772"/>
    <n v="3008629.9660099079"/>
    <n v="3697500"/>
    <m/>
    <m/>
    <m/>
    <n v="0"/>
    <n v="26983.565030559166"/>
    <n v="397379.59736670903"/>
    <n v="1370482.5573803093"/>
    <n v="2331447.2220836091"/>
    <n v="3008603.5892276629"/>
    <n v="36975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1."/>
    <s v="Sabiedrībā balstītu sociālo pakalpojumu pieejamības palielināšana (DI turpinājums)"/>
    <n v="1"/>
    <s v="9.2.2.1"/>
    <s v="nav"/>
    <n v="1"/>
    <n v="1"/>
    <n v="0.77984164017346858"/>
    <n v="0.88896469628841002"/>
    <n v="0.84969056551909294"/>
    <n v="50223000.999999993"/>
    <n v="50223001"/>
    <n v="0.99999999999999989"/>
    <s v="4.3.5.1.1"/>
    <n v="50223000.999999993"/>
    <n v="50223001"/>
    <n v="59085883.529411763"/>
    <n v="8862882.529411763"/>
    <x v="10"/>
    <s v="APIA"/>
    <s v="ESF+"/>
    <m/>
    <n v="0"/>
    <n v="0"/>
    <n v="0"/>
    <n v="0"/>
    <n v="0"/>
    <n v="0"/>
    <n v="0"/>
    <n v="0"/>
    <n v="0"/>
    <n v="0"/>
    <n v="0"/>
    <n v="0"/>
    <n v="0"/>
    <n v="0"/>
    <n v="9416813"/>
    <n v="12555750"/>
    <n v="12932423"/>
    <n v="10421273"/>
    <n v="4268955"/>
    <n v="627787"/>
    <n v="50223001"/>
    <n v="0"/>
    <m/>
    <m/>
    <m/>
    <n v="0"/>
    <n v="9416812.9999999981"/>
    <n v="12555749.999999998"/>
    <n v="12932422.999999998"/>
    <n v="10421272.999999998"/>
    <n v="4268954.9999999991"/>
    <n v="627786.99999999988"/>
    <n v="50223000.999999993"/>
    <m/>
    <m/>
    <m/>
    <n v="0"/>
    <n v="9416813"/>
    <n v="21972563"/>
    <n v="34904986"/>
    <n v="45326259"/>
    <n v="49595214"/>
    <n v="50223001"/>
    <m/>
    <m/>
    <m/>
    <n v="0"/>
    <n v="7343622.895126841"/>
    <n v="19532832.793972954"/>
    <n v="31029300.278441202"/>
    <n v="38513294.642574877"/>
    <n v="42140585.430700436"/>
    <n v="50223001"/>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1."/>
    <s v="Sabiedrībā balstītu sociālo pakalpojumu pieejamības palielināšana (DI turpinājums)"/>
    <n v="2"/>
    <s v="9.2.2.1"/>
    <s v="nav"/>
    <n v="1"/>
    <n v="1"/>
    <n v="0.77984164017346858"/>
    <n v="0.88896469628841002"/>
    <n v="0.84969056551909294"/>
    <n v="13430158"/>
    <n v="13430158"/>
    <n v="1"/>
    <s v="4.3.5.1.2"/>
    <n v="13430158"/>
    <n v="13430158"/>
    <n v="15800185.882352941"/>
    <n v="2370027.8823529407"/>
    <x v="10"/>
    <s v="APIA"/>
    <s v="ESF+"/>
    <m/>
    <n v="0"/>
    <n v="0"/>
    <n v="0"/>
    <n v="0"/>
    <n v="0"/>
    <n v="0"/>
    <n v="0"/>
    <n v="0"/>
    <n v="0"/>
    <n v="0"/>
    <n v="0"/>
    <n v="0"/>
    <n v="0"/>
    <n v="0"/>
    <n v="503631"/>
    <n v="5204186"/>
    <n v="6211448"/>
    <n v="1510893"/>
    <n v="0"/>
    <n v="0"/>
    <n v="13430158"/>
    <n v="0"/>
    <m/>
    <m/>
    <m/>
    <n v="0"/>
    <n v="503631"/>
    <n v="5204186"/>
    <n v="6211448"/>
    <n v="1510893"/>
    <n v="0"/>
    <n v="0"/>
    <n v="13430158"/>
    <m/>
    <m/>
    <m/>
    <n v="0"/>
    <n v="503631"/>
    <n v="5707817"/>
    <n v="11919265"/>
    <n v="13430158"/>
    <n v="13430158"/>
    <n v="13430158"/>
    <m/>
    <m/>
    <m/>
    <n v="0"/>
    <n v="392752.42508220416"/>
    <n v="5074047.8058748236"/>
    <n v="10595805.790706076"/>
    <n v="11411478.546030771"/>
    <n v="11411478.546030771"/>
    <n v="13430158"/>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1."/>
    <s v="Sabiedrībā balstītu sociālo pakalpojumu pieejamības palielināšana (DI turpinājums)"/>
    <n v="3"/>
    <s v="9.2.2.1"/>
    <s v="nav"/>
    <n v="1"/>
    <n v="1"/>
    <n v="0.77984164017346858"/>
    <n v="0.88896469628841002"/>
    <n v="0.84969056551909294"/>
    <n v="1690264"/>
    <n v="1690264"/>
    <n v="1"/>
    <s v="4.3.5.1.3"/>
    <n v="1690264"/>
    <n v="1690264"/>
    <n v="1988545.8823529412"/>
    <n v="298281.8823529412"/>
    <x v="10"/>
    <s v="IPIA"/>
    <s v="ESF+"/>
    <m/>
    <n v="0"/>
    <n v="0"/>
    <n v="0"/>
    <n v="0"/>
    <n v="0"/>
    <n v="0"/>
    <n v="0"/>
    <n v="0"/>
    <n v="0"/>
    <n v="0"/>
    <n v="0"/>
    <n v="0"/>
    <n v="0"/>
    <n v="0"/>
    <n v="0"/>
    <n v="0"/>
    <n v="126770"/>
    <n v="676106"/>
    <n v="718362"/>
    <n v="169026"/>
    <n v="1690264"/>
    <n v="0"/>
    <m/>
    <m/>
    <m/>
    <n v="0"/>
    <n v="0"/>
    <n v="0"/>
    <n v="126770"/>
    <n v="676106"/>
    <n v="718362"/>
    <n v="169026"/>
    <n v="1690264"/>
    <m/>
    <m/>
    <m/>
    <n v="0"/>
    <n v="0"/>
    <n v="0"/>
    <n v="126770"/>
    <n v="802876"/>
    <n v="1521238"/>
    <n v="1690264"/>
    <m/>
    <m/>
    <m/>
    <n v="0"/>
    <n v="0"/>
    <n v="0"/>
    <n v="112694.05454848174"/>
    <n v="682196.16248170729"/>
    <n v="1292581.5765091339"/>
    <n v="1690264"/>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2."/>
    <s v="Efektīva atbalsta un paliatīvās aprūpes pakalpojuma pilnveide, paaugstinot tā pieejamību pilngadīgām personām, kuru izārstēšana vairs nav iespējama"/>
    <s v="_"/>
    <s v="9.2.2.1"/>
    <s v="nav"/>
    <n v="1"/>
    <n v="1"/>
    <n v="0.77984164017346858"/>
    <n v="0.88896469628841002"/>
    <n v="0.84969056551909294"/>
    <n v="3242738.823529412"/>
    <n v="5950000"/>
    <n v="1.1764705882352942"/>
    <s v="4.3.5.2._"/>
    <n v="7000000"/>
    <n v="5950000"/>
    <n v="7000000"/>
    <n v="1050000"/>
    <x v="10"/>
    <s v="IPIA"/>
    <s v="ESF+"/>
    <m/>
    <n v="0"/>
    <n v="0"/>
    <n v="0"/>
    <n v="0"/>
    <n v="0"/>
    <n v="0"/>
    <n v="0"/>
    <n v="0"/>
    <n v="0"/>
    <n v="0"/>
    <n v="0"/>
    <n v="0"/>
    <n v="0"/>
    <n v="0"/>
    <n v="89250"/>
    <n v="699125"/>
    <n v="1785000"/>
    <n v="1859375"/>
    <n v="1249500"/>
    <n v="267750"/>
    <n v="5950000"/>
    <n v="0"/>
    <m/>
    <m/>
    <m/>
    <n v="0"/>
    <n v="105000"/>
    <n v="822500"/>
    <n v="2100000"/>
    <n v="2187500"/>
    <n v="1470000"/>
    <n v="315000"/>
    <n v="7000000"/>
    <m/>
    <m/>
    <m/>
    <n v="0"/>
    <n v="89250"/>
    <n v="788375"/>
    <n v="2573375"/>
    <n v="4432750"/>
    <n v="5682250"/>
    <n v="5950000"/>
    <m/>
    <m/>
    <m/>
    <n v="0"/>
    <n v="69600.866385482077"/>
    <n v="700837.54243637528"/>
    <n v="2287639.5253111869"/>
    <n v="3766465.8543047593"/>
    <n v="4828154.2159208655"/>
    <n v="59500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3."/>
    <s v="Sociālo pakalpojumu efektivitātes un pieejamības palielināšana + SPOLIS_x000a_"/>
    <s v="_"/>
    <s v="9.2.2.2"/>
    <s v="nav"/>
    <n v="1"/>
    <n v="1"/>
    <n v="0.74188241093704888"/>
    <n v="0.90078842012787452"/>
    <n v="0.96463225095096528"/>
    <n v="7200000.0000000065"/>
    <n v="6120000"/>
    <n v="1.1764705882352942"/>
    <s v="4.3.5.3._"/>
    <n v="7200000"/>
    <n v="6120000"/>
    <n v="7200000"/>
    <n v="1080000"/>
    <x v="10"/>
    <s v="IPIA"/>
    <s v="ESF+"/>
    <m/>
    <n v="0"/>
    <n v="0"/>
    <n v="0"/>
    <n v="0"/>
    <n v="0"/>
    <n v="0"/>
    <n v="0"/>
    <n v="0"/>
    <n v="0"/>
    <n v="0"/>
    <n v="0"/>
    <n v="0"/>
    <n v="91800"/>
    <n v="91800"/>
    <n v="489600"/>
    <n v="1162800"/>
    <n v="1346400"/>
    <n v="1346400"/>
    <n v="1346400"/>
    <n v="336600"/>
    <n v="6120000"/>
    <n v="0"/>
    <m/>
    <m/>
    <m/>
    <n v="108000"/>
    <n v="576000"/>
    <n v="1368000"/>
    <n v="1584000"/>
    <n v="1584000"/>
    <n v="1584000"/>
    <n v="396000"/>
    <n v="7200000"/>
    <m/>
    <m/>
    <m/>
    <n v="0"/>
    <n v="581400"/>
    <n v="1744200"/>
    <n v="3090600"/>
    <n v="4437000"/>
    <n v="5783400"/>
    <n v="6120000"/>
    <m/>
    <m/>
    <m/>
    <n v="0"/>
    <n v="431330.4337188002"/>
    <n v="1571155.1623870388"/>
    <n v="2783976.691247209"/>
    <n v="4280073.2974694325"/>
    <n v="5578854.1601498127"/>
    <n v="61200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4."/>
    <s v=" Profesionāla un mūsdienīga sociālā darba attīstība"/>
    <s v="_"/>
    <s v="9.2.1.1"/>
    <s v="nav"/>
    <n v="1"/>
    <n v="1"/>
    <n v="0.72305846458901979"/>
    <n v="0.89297383279331299"/>
    <n v="0.90593534549791754"/>
    <n v="12474682.795824025"/>
    <n v="10599500"/>
    <n v="1.1764705882352942"/>
    <s v="4.3.5.4._"/>
    <n v="12470000"/>
    <n v="10599500"/>
    <n v="12470000"/>
    <n v="1870500"/>
    <x v="10"/>
    <s v="IPIA"/>
    <s v="ESF+"/>
    <m/>
    <n v="0"/>
    <n v="0"/>
    <n v="0"/>
    <n v="0"/>
    <n v="0"/>
    <n v="0"/>
    <n v="0"/>
    <n v="0"/>
    <n v="0"/>
    <n v="0"/>
    <n v="0"/>
    <n v="0"/>
    <n v="1283333"/>
    <n v="1283333"/>
    <n v="2299461"/>
    <n v="2521755"/>
    <n v="2355182"/>
    <n v="1749108"/>
    <n v="390661"/>
    <n v="0"/>
    <n v="10599500"/>
    <n v="0"/>
    <m/>
    <n v="11207.795824024248"/>
    <n v="273365.46999999997"/>
    <n v="1509803.5294117648"/>
    <n v="2705248.2352941176"/>
    <n v="2966770.5882352944"/>
    <n v="2770802.3529411764"/>
    <n v="2057774.1176470588"/>
    <n v="175027.9106465634"/>
    <n v="0"/>
    <n v="12458792.204175975"/>
    <m/>
    <m/>
    <m/>
    <n v="0"/>
    <n v="3582794"/>
    <n v="6104549"/>
    <n v="8459731"/>
    <n v="10208839"/>
    <n v="10599500"/>
    <n v="10599500"/>
    <m/>
    <m/>
    <m/>
    <n v="0"/>
    <n v="2590569.5285787527"/>
    <n v="5451202.518004586"/>
    <n v="7554318.4154704064"/>
    <n v="9248548.0865976159"/>
    <n v="9602461.6946051773"/>
    <n v="105995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5."/>
    <s v="Pieeja tiesiskumam"/>
    <s v="_"/>
    <s v="3.4.1"/>
    <s v="nav"/>
    <n v="1"/>
    <n v="1"/>
    <n v="0.74282126478661337"/>
    <n v="0.94749474332224404"/>
    <n v="0.99999123295900694"/>
    <n v="1297869.8910480118"/>
    <n v="1109250"/>
    <n v="1.1700427235050816"/>
    <s v="4.3.5.5._"/>
    <n v="1297869.8910480118"/>
    <n v="1109250"/>
    <n v="1305000"/>
    <n v="195750"/>
    <x v="11"/>
    <s v="IPIA"/>
    <s v="ESF+"/>
    <m/>
    <n v="0"/>
    <n v="0"/>
    <n v="0"/>
    <n v="0"/>
    <n v="0"/>
    <n v="0"/>
    <n v="0"/>
    <n v="0"/>
    <n v="0"/>
    <n v="0"/>
    <n v="0"/>
    <n v="0"/>
    <n v="0"/>
    <n v="0"/>
    <n v="22642.346352314798"/>
    <n v="475646"/>
    <n v="610962"/>
    <n v="0"/>
    <n v="0"/>
    <n v="0"/>
    <n v="1109250.3463523148"/>
    <n v="0.34635231480933726"/>
    <m/>
    <m/>
    <m/>
    <n v="0"/>
    <n v="26492.512592607756"/>
    <n v="556526.14126429812"/>
    <n v="714851.23719110596"/>
    <n v="0"/>
    <n v="0"/>
    <n v="0"/>
    <n v="1297869.8910480118"/>
    <m/>
    <m/>
    <m/>
    <n v="0"/>
    <n v="22642.346352314798"/>
    <n v="498288.34635231481"/>
    <n v="1109250"/>
    <n v="1109250"/>
    <n v="1109250"/>
    <n v="1109250"/>
    <m/>
    <m/>
    <m/>
    <n v="0"/>
    <n v="16819.21635516304"/>
    <n v="472125.58882755198"/>
    <n v="1051008.5440301993"/>
    <n v="1109240.2751597785"/>
    <n v="1109240.2751597785"/>
    <n v="1109250"/>
  </r>
  <r>
    <n v="4"/>
    <s v="4.3."/>
    <s v="Nodarbinātība un sociālā iekļaušana"/>
    <s v="4.3.6."/>
    <s v="&quot;Veicināt nabadzības vai sociālās atstumtības riskam pakļauto cilvēku, tostarp vistrūcīgāko un bērnu, sociālo integrāciju&quot;"/>
    <s v="4.3.6.1."/>
    <s v="Speciālistu, kuru profesionālā darbība saistīta ar bērnu tiesību aizsardzības nodrošināšanu, profesionālās kvalifikācijas pilnveide un bērnu likumisko pārstāvju atbildības stiprināšana bērnu tiesību aizsardzības sistēmas reorganizācijas ietvaros"/>
    <s v="_"/>
    <s v="9.2.1.3"/>
    <s v="nav"/>
    <n v="1"/>
    <n v="1"/>
    <n v="0.80097481790498848"/>
    <n v="0.9744025948123336"/>
    <n v="0.97605525384650971"/>
    <n v="5044999.8615501327"/>
    <n v="4288250"/>
    <n v="1.1764705559494275"/>
    <s v="4.3.6.1._"/>
    <n v="7920139.7826477038"/>
    <n v="6732119"/>
    <n v="7920140"/>
    <n v="1188021"/>
    <x v="10"/>
    <s v="IPIA"/>
    <s v="ESF+"/>
    <m/>
    <n v="0"/>
    <n v="0"/>
    <n v="0"/>
    <n v="0"/>
    <n v="0"/>
    <n v="0"/>
    <n v="0"/>
    <n v="0"/>
    <n v="0"/>
    <n v="0"/>
    <n v="0"/>
    <n v="0"/>
    <n v="501520"/>
    <n v="501520"/>
    <n v="897289"/>
    <n v="1213812"/>
    <n v="1212489"/>
    <n v="1205180"/>
    <n v="1351881"/>
    <n v="349948"/>
    <n v="6732119"/>
    <n v="0"/>
    <m/>
    <n v="19722.861550132944"/>
    <n v="261049.06"/>
    <n v="590023.51321975689"/>
    <n v="1055634.088677306"/>
    <n v="1428014.0784580866"/>
    <n v="1426457.6079125653"/>
    <n v="1417858.7846191311"/>
    <n v="1590448.1916474679"/>
    <n v="130931.59656325635"/>
    <n v="7900416.9210975701"/>
    <m/>
    <m/>
    <m/>
    <n v="0"/>
    <n v="1398809"/>
    <n v="2612621"/>
    <n v="3825110"/>
    <n v="5030290"/>
    <n v="6382171"/>
    <n v="6732119"/>
    <m/>
    <m/>
    <m/>
    <n v="0"/>
    <n v="1120410.7840588591"/>
    <n v="2545744.6816611937"/>
    <n v="3727197.1094426052"/>
    <n v="4909840.9828715594"/>
    <n v="6229351.5354968328"/>
    <n v="6732119"/>
  </r>
  <r>
    <n v="4"/>
    <s v="4.3."/>
    <s v="Nodarbinātība un sociālā iekļaušana"/>
    <s v="4.3.6."/>
    <s v="&quot;Veicināt nabadzības vai sociālās atstumtības riskam pakļauto cilvēku, tostarp vistrūcīgāko un bērnu, sociālo integrāciju&quot;"/>
    <s v="4.3.6.2."/>
    <s v="Atbalsta pasākumi Veselības un darbspēju ekspertīzes ārstu valsts komisijas klientu apkalpošanas efektivitātes un kvalitātes uzlabošanai, speciālistu profesionālo spēju, invaliditātes informatīvās sistēmas procesu un funkcionalitātes pilnveidei"/>
    <s v="_"/>
    <s v="9.1.4.3"/>
    <s v="nav"/>
    <n v="1"/>
    <n v="1"/>
    <n v="0.85794831477290345"/>
    <n v="1.0000000000000002"/>
    <n v="1.0000000000000002"/>
    <n v="989663.12262584281"/>
    <n v="850000"/>
    <n v="1.1643095560304033"/>
    <s v="4.3.6.2._"/>
    <n v="989663.12262584281"/>
    <n v="850000"/>
    <n v="1000000"/>
    <n v="150000"/>
    <x v="10"/>
    <s v="IPIA"/>
    <s v="ESF+"/>
    <m/>
    <n v="0"/>
    <n v="0"/>
    <n v="0"/>
    <n v="205343"/>
    <n v="0"/>
    <n v="0"/>
    <n v="0"/>
    <n v="17099.79"/>
    <n v="0"/>
    <n v="0"/>
    <n v="21836.16"/>
    <n v="0"/>
    <n v="64902.09"/>
    <n v="309181.04000000004"/>
    <n v="199587.48"/>
    <n v="341231.51"/>
    <n v="0"/>
    <n v="0"/>
    <n v="0"/>
    <n v="0"/>
    <n v="850000.03"/>
    <n v="3.0000000027939677E-2"/>
    <m/>
    <n v="36971.122625842807"/>
    <n v="192168.13"/>
    <n v="359982.43941541843"/>
    <n v="232381.61022802701"/>
    <n v="168159.82035655458"/>
    <n v="0"/>
    <n v="0"/>
    <n v="0"/>
    <n v="0"/>
    <n v="952692"/>
    <m/>
    <m/>
    <m/>
    <n v="244278.95"/>
    <n v="508768.52"/>
    <n v="850000"/>
    <n v="850000"/>
    <n v="850000"/>
    <n v="850000"/>
    <n v="850000"/>
    <m/>
    <m/>
    <m/>
    <n v="209578.71348699435"/>
    <n v="436497.09434350423"/>
    <n v="850000.00000000023"/>
    <n v="850000.00000000023"/>
    <n v="850000.00000000023"/>
    <n v="850000.00000000023"/>
    <n v="850000"/>
  </r>
  <r>
    <n v="4"/>
    <s v="4.3."/>
    <s v="Nodarbinātība un sociālā iekļaušana"/>
    <s v="4.3.6."/>
    <s v="&quot;Veicināt nabadzības vai sociālās atstumtības riskam pakļauto cilvēku, tostarp vistrūcīgāko un bērnu, sociālo integrāciju&quot;"/>
    <s v="4.3.6.3."/>
    <s v="Atbalsts bērniem ar smagu diagnozi vai funkcionāliem traucējumiem, iespējamu vai esošu invaliditāti un viņu ģimenes locekļiem"/>
    <s v="_"/>
    <s v="9.2.1.3"/>
    <s v="ir"/>
    <n v="1"/>
    <n v="1"/>
    <n v="0.80097481790498848"/>
    <n v="0.9744025948123336"/>
    <n v="0.97605525384650971"/>
    <n v="4350000"/>
    <n v="3697500"/>
    <n v="1.1764705882352942"/>
    <s v="4.3.6.3._"/>
    <n v="4350000"/>
    <n v="3697500"/>
    <n v="4350000"/>
    <n v="652500"/>
    <x v="10"/>
    <s v="IPIA"/>
    <s v="ESF+"/>
    <m/>
    <n v="680000"/>
    <n v="0"/>
    <n v="194692.8"/>
    <n v="23708.85"/>
    <n v="0"/>
    <n v="0"/>
    <n v="0"/>
    <n v="70727.81"/>
    <n v="0"/>
    <n v="0"/>
    <n v="130227.81"/>
    <n v="0"/>
    <n v="130227.81"/>
    <n v="549585.07999999996"/>
    <n v="547770.44999999995"/>
    <n v="899949.27"/>
    <n v="1020195.2"/>
    <n v="0"/>
    <n v="0"/>
    <n v="0"/>
    <n v="3697500"/>
    <n v="0"/>
    <m/>
    <m/>
    <n v="800000"/>
    <n v="646570.68235294113"/>
    <n v="644435.82352941169"/>
    <n v="1058763.8470588236"/>
    <n v="1200229.6470588236"/>
    <n v="0"/>
    <n v="0"/>
    <n v="0"/>
    <n v="4350000"/>
    <m/>
    <m/>
    <m/>
    <n v="419357.26999999996"/>
    <n v="1097355.53"/>
    <n v="1997304.8"/>
    <n v="3017500"/>
    <n v="3017500"/>
    <n v="3017500"/>
    <n v="3017500"/>
    <m/>
    <m/>
    <m/>
    <n v="335894.61297538306"/>
    <n v="878954.14581878216"/>
    <n v="1946178.9797511289"/>
    <n v="2940259.8298462168"/>
    <n v="2945246.7284818431"/>
    <n v="2945246.7284818431"/>
    <n v="3697500"/>
  </r>
  <r>
    <n v="4"/>
    <s v="4.3."/>
    <s v="Nodarbinātība un sociālā iekļaušana"/>
    <s v="4.3.6."/>
    <s v="&quot;Veicināt nabadzības vai sociālās atstumtības riskam pakļauto cilvēku, tostarp vistrūcīgāko un bērnu, sociālo integrāciju&quot;"/>
    <s v="4.3.6.4."/>
    <s v="Atbalsta instrumentu izstrāde un ieviešana ģimenes funkcionalitātes stiprināšanai"/>
    <n v="1"/>
    <s v="9.2.2.2"/>
    <s v="nav"/>
    <n v="1"/>
    <n v="1"/>
    <n v="0.74188241093704888"/>
    <n v="0.90078842012787452"/>
    <n v="0.96463225095096528"/>
    <n v="9453364.0000000019"/>
    <n v="8035359"/>
    <n v="1.1764705882352942"/>
    <s v="4.3.6.4.1"/>
    <n v="9453363.5294117648"/>
    <n v="8035359"/>
    <n v="9453363.5294117648"/>
    <n v="1418004.5294117648"/>
    <x v="10"/>
    <s v="IPIA"/>
    <s v="ESF+"/>
    <m/>
    <n v="0"/>
    <n v="0"/>
    <n v="0"/>
    <n v="0"/>
    <n v="0"/>
    <n v="0"/>
    <n v="0"/>
    <n v="0"/>
    <n v="0"/>
    <n v="0"/>
    <n v="0"/>
    <n v="0"/>
    <n v="565688"/>
    <n v="565688"/>
    <n v="1667416"/>
    <n v="2140743"/>
    <n v="1718927"/>
    <n v="992461"/>
    <n v="762808"/>
    <n v="187316"/>
    <n v="8035359"/>
    <n v="0"/>
    <m/>
    <m/>
    <m/>
    <n v="665515.29411764711"/>
    <n v="1961665.8823529412"/>
    <n v="2518521.1764705884"/>
    <n v="2022267.0588235294"/>
    <n v="1167601.1764705882"/>
    <n v="897421.17647058831"/>
    <n v="220371.76470588235"/>
    <n v="9453363.5294117648"/>
    <m/>
    <m/>
    <m/>
    <n v="0"/>
    <n v="2233104"/>
    <n v="4373847"/>
    <n v="6092774"/>
    <n v="7085235"/>
    <n v="7848043"/>
    <n v="8035359"/>
    <m/>
    <m/>
    <m/>
    <n v="0"/>
    <n v="1656700.5793931675"/>
    <n v="3939910.7290110434"/>
    <n v="5488300.2656561909"/>
    <n v="6834646.1865665624"/>
    <n v="7570475.3846499659"/>
    <n v="8035359"/>
  </r>
  <r>
    <n v="4"/>
    <s v="4.3."/>
    <s v="Nodarbinātība un sociālā iekļaušana"/>
    <s v="4.3.6."/>
    <s v="&quot;Veicināt nabadzības vai sociālās atstumtības riskam pakļauto cilvēku, tostarp vistrūcīgāko un bērnu, sociālo integrāciju&quot;"/>
    <s v="4.3.6.4."/>
    <s v="Atbalsta instrumentu izstrāde un ieviešana ģimenes funkcionalitātes stiprināšanai"/>
    <n v="2"/>
    <s v="9.2.2.2"/>
    <s v="nav"/>
    <n v="1"/>
    <n v="1"/>
    <n v="0.74188241093704888"/>
    <n v="0.90078842012787452"/>
    <n v="0.96463225095096528"/>
    <n v="1506637.4705882363"/>
    <n v="1280641"/>
    <n v="1.1764705882352942"/>
    <s v="4.3.6.4.2"/>
    <n v="1506636.4705882354"/>
    <n v="1280641"/>
    <n v="1506636.4705882354"/>
    <n v="225995.47058823542"/>
    <x v="10"/>
    <s v="APIA"/>
    <s v="ESF+"/>
    <m/>
    <n v="0"/>
    <n v="0"/>
    <n v="0"/>
    <n v="0"/>
    <n v="0"/>
    <n v="0"/>
    <n v="0"/>
    <n v="0"/>
    <n v="0"/>
    <n v="0"/>
    <n v="0"/>
    <n v="0"/>
    <n v="0"/>
    <n v="0"/>
    <n v="48024"/>
    <n v="236918"/>
    <n v="294547"/>
    <n v="361782"/>
    <n v="278540"/>
    <n v="60830"/>
    <n v="1280641"/>
    <n v="0"/>
    <m/>
    <m/>
    <m/>
    <n v="0"/>
    <n v="56498.823529411769"/>
    <n v="278727.0588235294"/>
    <n v="346525.8823529412"/>
    <n v="425625.8823529412"/>
    <n v="327694.11764705885"/>
    <n v="71564.705882352937"/>
    <n v="1506636.4705882354"/>
    <m/>
    <m/>
    <m/>
    <n v="0"/>
    <n v="48024"/>
    <n v="284942"/>
    <n v="579489"/>
    <n v="941271"/>
    <n v="1219811"/>
    <n v="1280641"/>
    <m/>
    <m/>
    <m/>
    <n v="0"/>
    <n v="35628.160902840835"/>
    <n v="256672.45400807683"/>
    <n v="521996.98079148185"/>
    <n v="907980.36348486599"/>
    <n v="1176669.0306647478"/>
    <n v="1280641"/>
  </r>
  <r>
    <n v="4"/>
    <s v="4.3."/>
    <s v="Nodarbinātība un sociālā iekļaušana"/>
    <s v="4.3.6."/>
    <s v="&quot;Veicināt nabadzības vai sociālās atstumtības riskam pakļauto cilvēku, tostarp vistrūcīgāko un bērnu, sociālo integrāciju&quot;"/>
    <s v="4.3.6.5."/>
    <s v="Atbalsta pasākumi bērniem ar uzvedības un atkarību problēmām un to ģimenēm"/>
    <s v="_"/>
    <s v="9.2.1.3"/>
    <s v="nav"/>
    <n v="1"/>
    <n v="1"/>
    <n v="0.80097481790498848"/>
    <n v="0.9744025948123336"/>
    <n v="0.97605525384650971"/>
    <n v="13050000"/>
    <n v="11092500"/>
    <n v="1.1764705882352942"/>
    <s v="4.3.6.5._"/>
    <n v="13050000"/>
    <n v="11092500"/>
    <n v="13050000"/>
    <n v="1957500"/>
    <x v="10"/>
    <s v="IPIA"/>
    <s v="ESF+"/>
    <m/>
    <n v="0"/>
    <n v="0"/>
    <n v="0"/>
    <n v="0"/>
    <n v="0"/>
    <n v="0"/>
    <n v="0"/>
    <n v="0"/>
    <n v="0"/>
    <n v="241699"/>
    <n v="0"/>
    <n v="0"/>
    <n v="362548"/>
    <n v="604247"/>
    <n v="1809783"/>
    <n v="3121727"/>
    <n v="2575047"/>
    <n v="1495775"/>
    <n v="1191501"/>
    <n v="294420"/>
    <n v="11092500"/>
    <n v="0"/>
    <m/>
    <m/>
    <m/>
    <n v="710878.82352941181"/>
    <n v="2129156.4705882352"/>
    <n v="3672620"/>
    <n v="3029467.0588235296"/>
    <n v="1759735.2941176472"/>
    <n v="1401765.8823529412"/>
    <n v="346376.4705882353"/>
    <n v="13050000.000000002"/>
    <m/>
    <m/>
    <m/>
    <n v="241699"/>
    <n v="2414030"/>
    <n v="5535757"/>
    <n v="8110804"/>
    <n v="9606579"/>
    <n v="10798080"/>
    <n v="11092500"/>
    <m/>
    <m/>
    <m/>
    <n v="193594.81251281782"/>
    <n v="1933577.2396671793"/>
    <n v="5394055.9850505395"/>
    <n v="7903188.4636142543"/>
    <n v="9376551.9044415485"/>
    <n v="10539522.715454919"/>
    <n v="11092500"/>
  </r>
  <r>
    <n v="4"/>
    <s v="4.3."/>
    <s v="Nodarbinātība un sociālā iekļaušana"/>
    <s v="4.3.6."/>
    <s v="&quot;Veicināt nabadzības vai sociālās atstumtības riskam pakļauto cilvēku, tostarp vistrūcīgāko un bērnu, sociālo integrāciju&quot;"/>
    <s v="4.3.6.6."/>
    <s v="Bērnu pieskatīšanas pakalpojumi "/>
    <s v="_"/>
    <s v="9.2.4.2"/>
    <s v="nav"/>
    <n v="1"/>
    <n v="1"/>
    <n v="0.79220672764122868"/>
    <n v="0.95613447511386851"/>
    <n v="0.97289953313903821"/>
    <n v="16190384.42560309"/>
    <n v="16269000"/>
    <n v="0.9951677684924144"/>
    <s v="4.3.6.6._"/>
    <n v="16190384.42560309"/>
    <n v="16269000"/>
    <n v="19140000"/>
    <n v="2871000"/>
    <x v="2"/>
    <s v="APIA"/>
    <s v="ESF+"/>
    <m/>
    <n v="0"/>
    <n v="0"/>
    <n v="0"/>
    <n v="0"/>
    <n v="0"/>
    <n v="0"/>
    <n v="0"/>
    <n v="0"/>
    <n v="0"/>
    <n v="0"/>
    <n v="0"/>
    <n v="4237.9620426066531"/>
    <n v="2240.0821547360338"/>
    <n v="6478.0441973426869"/>
    <n v="2900171.94092577"/>
    <n v="3392502.88462982"/>
    <n v="2233413.3596847444"/>
    <n v="2019705.0660811532"/>
    <n v="2164147.423014388"/>
    <n v="3552581.2814667793"/>
    <n v="16268999.999999996"/>
    <n v="0"/>
    <m/>
    <m/>
    <m/>
    <n v="6446.7407880647552"/>
    <n v="2886157.6386954128"/>
    <n v="3376109.5253011365"/>
    <n v="2222620.9892786131"/>
    <n v="2009945.3836248056"/>
    <n v="2153689.7616498377"/>
    <n v="3535414.3862652169"/>
    <n v="16190384.425603086"/>
    <m/>
    <m/>
    <m/>
    <n v="0"/>
    <n v="2906649.9851231123"/>
    <n v="6299152.8697529323"/>
    <n v="8532566.2294376772"/>
    <n v="10552271.29551883"/>
    <n v="12716418.718533218"/>
    <n v="16268999.999999996"/>
    <m/>
    <m/>
    <m/>
    <n v="0"/>
    <n v="2302667.6731128069"/>
    <n v="6022837.2227832386"/>
    <n v="8158280.7331577139"/>
    <n v="10266299.816966744"/>
    <n v="12371797.834461493"/>
    <n v="16269000"/>
  </r>
  <r>
    <n v="4"/>
    <s v="4.3."/>
    <s v="Nodarbinātība un sociālā iekļaušana"/>
    <s v="4.3.6."/>
    <s v="&quot;Veicināt nabadzības vai sociālās atstumtības riskam pakļauto cilvēku, tostarp vistrūcīgāko un bērnu, sociālo integrāciju&quot;"/>
    <s v="4.3.6.7."/>
    <s v="Starpnozaru sadarbības un atbalsta sistēmas izveide bērnu veselīgais attīstībai un sekmīgai pašrealizācijai"/>
    <s v="_"/>
    <s v="8.3.4"/>
    <s v="nav"/>
    <n v="1"/>
    <n v="1"/>
    <n v="0.75269978197694598"/>
    <n v="0.9189147129023677"/>
    <n v="0.92625236442688785"/>
    <n v="41653751.356497847"/>
    <n v="35525901"/>
    <n v="1.1724896535769169"/>
    <s v="4.3.6.7._"/>
    <n v="41653751.356497847"/>
    <n v="35525901"/>
    <n v="41795177.647058822"/>
    <n v="6269276.6470588222"/>
    <x v="3"/>
    <s v="IPIA"/>
    <s v="ESF+"/>
    <m/>
    <n v="0"/>
    <n v="0"/>
    <n v="0"/>
    <n v="0"/>
    <n v="0"/>
    <n v="0"/>
    <n v="0"/>
    <n v="0"/>
    <n v="630000"/>
    <n v="0"/>
    <n v="0"/>
    <n v="570000"/>
    <n v="0"/>
    <n v="1200000"/>
    <n v="3500000"/>
    <n v="5950000"/>
    <n v="6400000"/>
    <n v="6100000"/>
    <n v="6375000"/>
    <n v="6000901"/>
    <n v="35525901"/>
    <n v="0"/>
    <m/>
    <m/>
    <n v="231672.16"/>
    <n v="1406987.5842923003"/>
    <n v="4103713.7875192091"/>
    <n v="6976313.4387826556"/>
    <n v="7503933.7828922682"/>
    <n v="7152186.8868191931"/>
    <n v="7474621.5415528454"/>
    <n v="6804322.1746393815"/>
    <n v="41653751.356497847"/>
    <m/>
    <m/>
    <m/>
    <n v="630000"/>
    <n v="4700000"/>
    <n v="10650000"/>
    <n v="17050000"/>
    <n v="23150000"/>
    <n v="29525000"/>
    <n v="35525901"/>
    <m/>
    <m/>
    <m/>
    <n v="474200.86264547595"/>
    <n v="3537688.9752916461"/>
    <n v="9786441.6924102157"/>
    <n v="15667495.854985369"/>
    <n v="21442742.236482453"/>
    <n v="27347601.059703864"/>
    <n v="35525901"/>
  </r>
  <r>
    <n v="4"/>
    <s v="4.3."/>
    <s v="Nodarbinātība un sociālā iekļaušana"/>
    <s v="4.3.6."/>
    <s v="&quot;Veicināt nabadzības vai sociālās atstumtības riskam pakļauto cilvēku, tostarp vistrūcīgāko un bērnu, sociālo integrāciju&quot;"/>
    <s v="4.3.6.8."/>
    <s v="IKT sistēmu modernizācija labākas bērnu tiesību aizsardzības sistēmas nodrošināšanai"/>
    <s v="_"/>
    <s v="2.2.1.1"/>
    <s v="nav"/>
    <n v="1"/>
    <n v="1"/>
    <n v="0.8390995745067823"/>
    <n v="0.95091527176390911"/>
    <n v="0.9721256931063007"/>
    <n v="4335503.3054772438"/>
    <n v="3697500"/>
    <n v="1.1725499135841093"/>
    <s v="4.3.6.8._"/>
    <n v="4335503.3054772438"/>
    <n v="3697500"/>
    <n v="4350000"/>
    <n v="652500"/>
    <x v="3"/>
    <s v="IPIA"/>
    <s v="ESF+"/>
    <m/>
    <n v="0"/>
    <n v="0"/>
    <n v="0"/>
    <n v="0"/>
    <n v="0"/>
    <n v="60000"/>
    <n v="0"/>
    <n v="0"/>
    <n v="0"/>
    <n v="0"/>
    <n v="0"/>
    <n v="340000"/>
    <n v="0"/>
    <n v="400000"/>
    <n v="500000"/>
    <n v="650000"/>
    <n v="700000"/>
    <n v="800000"/>
    <n v="647500"/>
    <n v="0"/>
    <n v="3697500"/>
    <n v="0"/>
    <m/>
    <m/>
    <n v="59350.5"/>
    <n v="469019.96543364372"/>
    <n v="586274.9567920547"/>
    <n v="762157.44382967101"/>
    <n v="820784.93950887653"/>
    <n v="938039.93086728745"/>
    <n v="699875.56904571038"/>
    <n v="0"/>
    <n v="4335503.3054772438"/>
    <m/>
    <m/>
    <m/>
    <n v="60000"/>
    <n v="900000"/>
    <n v="1550000"/>
    <n v="2250000"/>
    <n v="3050000"/>
    <n v="3697500"/>
    <n v="3697500"/>
    <m/>
    <m/>
    <m/>
    <n v="50345.974470406938"/>
    <n v="755189.61705610412"/>
    <n v="1473918.6712340591"/>
    <n v="2139559.3614687957"/>
    <n v="2964983.3639742173"/>
    <n v="3594434.7502605468"/>
    <n v="3697500"/>
  </r>
  <r>
    <n v="4"/>
    <s v="4.3."/>
    <s v="Nodarbinātība un sociālā iekļaušana"/>
    <s v="4.3.6."/>
    <s v="&quot;Veicināt nabadzības vai sociālās atstumtības riskam pakļauto cilvēku, tostarp vistrūcīgāko un bērnu, sociālo integrāciju&quot;"/>
    <s v="4.3.6.9."/>
    <s v="Ģimenei draudzīgas vides un sabiedrības veidošana un intervences psiholoģiskā un emocionālā noturīguma veicināšanai "/>
    <s v="_"/>
    <s v="9.1.4.4"/>
    <s v="nav"/>
    <n v="1"/>
    <n v="1"/>
    <n v="0.74032122534943201"/>
    <n v="0.9122235947224544"/>
    <n v="0.93074244740939793"/>
    <n v="15180870.356379261"/>
    <n v="12941250"/>
    <n v="1.1730605896941377"/>
    <s v="4.3.6.9._"/>
    <n v="15180870.356379259"/>
    <n v="12941250"/>
    <n v="15225000"/>
    <n v="2283750"/>
    <x v="3"/>
    <s v="IPIA"/>
    <s v="ESF+"/>
    <m/>
    <n v="0"/>
    <n v="0"/>
    <n v="0"/>
    <n v="0"/>
    <n v="0"/>
    <n v="0"/>
    <n v="0"/>
    <n v="0"/>
    <n v="0"/>
    <n v="0"/>
    <n v="0"/>
    <n v="100000"/>
    <n v="100000"/>
    <n v="200000"/>
    <n v="1300000"/>
    <n v="2500000"/>
    <n v="2500000"/>
    <n v="2500000"/>
    <n v="2000000"/>
    <n v="1941250"/>
    <n v="12941250"/>
    <n v="0"/>
    <m/>
    <m/>
    <m/>
    <n v="234612.11793882755"/>
    <n v="1524978.766602379"/>
    <n v="2932651.4742353442"/>
    <n v="2932651.4742353442"/>
    <n v="2932651.4742353442"/>
    <n v="2346121.1793882754"/>
    <n v="2277203.8697437448"/>
    <n v="15180870.356379259"/>
    <m/>
    <m/>
    <m/>
    <n v="0"/>
    <n v="1500000"/>
    <n v="4000000"/>
    <n v="6500000"/>
    <n v="9000000"/>
    <n v="11000000"/>
    <n v="12941250"/>
    <m/>
    <m/>
    <m/>
    <n v="0"/>
    <n v="1110481.838024148"/>
    <n v="3648894.3788898177"/>
    <n v="5929453.3656959534"/>
    <n v="8376682.0266845813"/>
    <n v="10238166.921503378"/>
    <n v="12941250"/>
  </r>
  <r>
    <n v="4"/>
    <s v="4.4."/>
    <s v="Sociālās inovācijas"/>
    <s v="4.4.1."/>
    <s v="&quot;Veicināt nabadzības vai sociālās atstumtības riskam pakļauto personu sociālo integrāciju, izmantojot sociālās inovācijas &quot;"/>
    <s v="4.4.1.1."/>
    <s v="Atbalsts jaunām pieejām sabiedrībā balstītu sociālo pakalpojumu sniegšanā (inovācijas)"/>
    <s v="_"/>
    <s v="9.2.2.3"/>
    <s v="nav"/>
    <n v="1"/>
    <n v="1"/>
    <n v="0.9056610713148201"/>
    <n v="0.94734303297100408"/>
    <n v="0.96152607677912427"/>
    <n v="15000000"/>
    <n v="12750000"/>
    <n v="1.1764705882352942"/>
    <s v="4.4.1.1._"/>
    <n v="15000000"/>
    <n v="12750000"/>
    <n v="15000000"/>
    <n v="2250000"/>
    <x v="10"/>
    <s v="IPIA"/>
    <s v="ESF+"/>
    <m/>
    <n v="0"/>
    <n v="0"/>
    <n v="0"/>
    <n v="0"/>
    <n v="0"/>
    <n v="0"/>
    <n v="0"/>
    <n v="0"/>
    <n v="0"/>
    <n v="0"/>
    <n v="0"/>
    <n v="0"/>
    <n v="231632"/>
    <n v="231632"/>
    <n v="2679100"/>
    <n v="4346544"/>
    <n v="2353173"/>
    <n v="543064"/>
    <n v="1959470"/>
    <n v="637017"/>
    <n v="12750000"/>
    <n v="0"/>
    <m/>
    <m/>
    <m/>
    <n v="272508.23529411765"/>
    <n v="3151882.3529411764"/>
    <n v="5113581.176470588"/>
    <n v="2768438.823529412"/>
    <n v="638898.82352941181"/>
    <n v="2305258.823529412"/>
    <n v="749431.76470588241"/>
    <n v="14999999.999999996"/>
    <m/>
    <m/>
    <m/>
    <n v="0"/>
    <n v="2910732"/>
    <n v="7257276"/>
    <n v="9610449"/>
    <n v="10153513"/>
    <n v="12112983"/>
    <n v="12750000"/>
    <m/>
    <m/>
    <m/>
    <n v="0"/>
    <n v="2636136.6614303291"/>
    <n v="6875129.8569476763"/>
    <n v="9104391.903873153"/>
    <n v="9762867.5204158369"/>
    <n v="11646949.022082226"/>
    <n v="12750000"/>
  </r>
  <r>
    <n v="4"/>
    <s v="4.4."/>
    <s v="Sociālās inovācijas"/>
    <s v="4.4.1."/>
    <s v="&quot;Veicināt nabadzības vai sociālās atstumtības riskam pakļauto personu sociālo integrāciju, izmantojot sociālās inovācijas &quot;"/>
    <s v="4.4.1.2."/>
    <s v="Izmēģinājumprojekts strapprofesionāļu komandas atbalsta sniegšanai nemotivētiem cilvēkiem ar garīga rakstura traucējumiem (18+)  "/>
    <s v="_"/>
    <s v="9.2.2.2"/>
    <s v="nav"/>
    <n v="1"/>
    <n v="1"/>
    <n v="0.74188241093704888"/>
    <n v="0.90078842012787452"/>
    <n v="0.96463225095096528"/>
    <n v="4000000"/>
    <n v="3400000"/>
    <n v="1.1764705882352942"/>
    <s v="4.4.1.2._"/>
    <n v="4000000"/>
    <n v="3400000"/>
    <n v="4000000"/>
    <n v="600000"/>
    <x v="10"/>
    <s v="IPIA"/>
    <s v="ESF+"/>
    <m/>
    <n v="0"/>
    <n v="0"/>
    <n v="0"/>
    <n v="0"/>
    <n v="0"/>
    <n v="0"/>
    <n v="0"/>
    <n v="0"/>
    <n v="0"/>
    <n v="0"/>
    <n v="0"/>
    <n v="0"/>
    <n v="0"/>
    <n v="0"/>
    <n v="25500"/>
    <n v="391000"/>
    <n v="841500"/>
    <n v="952000"/>
    <n v="952000"/>
    <n v="238000"/>
    <n v="3400000"/>
    <n v="0"/>
    <m/>
    <m/>
    <m/>
    <n v="0"/>
    <n v="30000"/>
    <n v="460000"/>
    <n v="990000"/>
    <n v="1120000"/>
    <n v="1120000"/>
    <n v="280000"/>
    <n v="4000000"/>
    <m/>
    <m/>
    <m/>
    <n v="0"/>
    <n v="25500"/>
    <n v="416500"/>
    <n v="1258000"/>
    <n v="2210000"/>
    <n v="3162000"/>
    <n v="3400000"/>
    <m/>
    <m/>
    <m/>
    <n v="0"/>
    <n v="18918.001478894745"/>
    <n v="375178.37698325975"/>
    <n v="1133191.8325208661"/>
    <n v="2131837.2746016332"/>
    <n v="3050167.1775069521"/>
    <n v="3400000"/>
  </r>
  <r>
    <n v="5"/>
    <s v="5.1."/>
    <s v="Reģionu līdzsvarota attīstība "/>
    <s v="5.1.1."/>
    <s v="“Vietējās teritorijas integrētās sociālās, ekonomiskās un vides attīstības un kultūras mantojuma, tūrisma un drošības veicināšana pilsētu funkcionālajās teritorijās”"/>
    <s v="5.1.1.1."/>
    <s v="Infrastruktūra uzņēmējdarbības atbalstam "/>
    <n v="1"/>
    <s v="3.3.1"/>
    <s v="nav"/>
    <n v="1"/>
    <n v="1"/>
    <n v="0.92752037549819"/>
    <n v="1.0220115375621464"/>
    <n v="1.0562906032862669"/>
    <n v="39933000"/>
    <n v="39933000"/>
    <n v="1"/>
    <s v="5.1.1.1.1"/>
    <n v="39933000"/>
    <n v="39933000"/>
    <n v="46980000"/>
    <n v="7047000"/>
    <x v="2"/>
    <s v="IPIA"/>
    <s v="ERAF"/>
    <m/>
    <n v="0"/>
    <n v="0"/>
    <n v="0"/>
    <n v="0"/>
    <n v="0"/>
    <n v="0"/>
    <n v="0"/>
    <n v="0"/>
    <n v="0"/>
    <n v="0"/>
    <n v="0"/>
    <n v="0"/>
    <n v="0"/>
    <n v="0"/>
    <n v="9532213.4451113995"/>
    <n v="11736252.2390744"/>
    <n v="9574062.8288164232"/>
    <n v="2220775.51934032"/>
    <n v="4868732.8773232158"/>
    <n v="2000963.0903342245"/>
    <n v="39932999.999999985"/>
    <n v="0"/>
    <m/>
    <m/>
    <m/>
    <n v="0"/>
    <n v="9532213.4451113995"/>
    <n v="11736252.2390744"/>
    <n v="9574062.8288164232"/>
    <n v="2220775.51934032"/>
    <n v="4868732.8773232158"/>
    <n v="2000963.0903342245"/>
    <n v="39932999.999999985"/>
    <m/>
    <m/>
    <m/>
    <n v="0"/>
    <n v="9532213.4451113995"/>
    <n v="21268465.684185799"/>
    <n v="30842528.513002224"/>
    <n v="33063304.032342546"/>
    <n v="37932036.909665763"/>
    <n v="39932999.999999985"/>
    <m/>
    <m/>
    <m/>
    <n v="0"/>
    <n v="8841322.1939386204"/>
    <n v="21736617.315482475"/>
    <n v="31521419.987877741"/>
    <n v="34924457.362960368"/>
    <n v="39933000"/>
    <n v="39933000"/>
  </r>
  <r>
    <n v="5"/>
    <s v="5.1."/>
    <s v="Reģionu līdzsvarota attīstība "/>
    <s v="5.1.1."/>
    <s v="“Vietējās teritorijas integrētās sociālās, ekonomiskās un vides attīstības un kultūras mantojuma, tūrisma un drošības veicināšana pilsētu funkcionālajās teritorijās”"/>
    <s v="5.1.1.1."/>
    <s v="Infrastruktūra uzņēmējdarbības atbalstam "/>
    <n v="2"/>
    <s v="3.3.1"/>
    <s v="nav"/>
    <n v="1"/>
    <n v="1"/>
    <n v="0.92752037549819"/>
    <n v="1.0220115375621464"/>
    <n v="1.0562906032862669"/>
    <n v="65017683.646720096"/>
    <n v="65940867"/>
    <n v="1"/>
    <s v="5.1.1.1.2"/>
    <n v="65940867"/>
    <n v="65940867"/>
    <n v="77577490.588235289"/>
    <n v="11636623.588235289"/>
    <x v="2"/>
    <s v="APIA"/>
    <s v="ERAF"/>
    <m/>
    <n v="0"/>
    <n v="0"/>
    <n v="0"/>
    <n v="0"/>
    <n v="0"/>
    <n v="0"/>
    <n v="0"/>
    <n v="0"/>
    <n v="0"/>
    <n v="0"/>
    <n v="0"/>
    <n v="0"/>
    <n v="0"/>
    <n v="0"/>
    <n v="13837850.5246213"/>
    <n v="19979927.578074601"/>
    <n v="15809531.055633876"/>
    <n v="4969714.2002272801"/>
    <n v="8039678.1389351524"/>
    <n v="3304165.5025076512"/>
    <n v="65940866.999999858"/>
    <n v="-1.4156103134155273E-7"/>
    <m/>
    <m/>
    <m/>
    <n v="0"/>
    <n v="13837850.5246213"/>
    <n v="19979927.578074601"/>
    <n v="15809531.055633876"/>
    <n v="4969714.2002272801"/>
    <n v="8039678.1389351524"/>
    <n v="3304165.5025076512"/>
    <n v="65940866.999999858"/>
    <m/>
    <m/>
    <m/>
    <n v="0"/>
    <n v="13837850.5246213"/>
    <n v="33817778.102695897"/>
    <n v="49627309.15832977"/>
    <n v="54597023.358557053"/>
    <n v="62636701.497492209"/>
    <n v="65940866.999999858"/>
    <m/>
    <m/>
    <m/>
    <n v="0"/>
    <n v="12834888.314684574"/>
    <n v="34562159.395671718"/>
    <n v="50719682.537976593"/>
    <n v="57670322.741044633"/>
    <n v="65940867"/>
    <n v="65940867"/>
  </r>
  <r>
    <n v="5"/>
    <s v="5.1."/>
    <s v="Reģionu līdzsvarota attīstība "/>
    <s v="5.1.1."/>
    <s v="“Vietējās teritorijas integrētās sociālās, ekonomiskās un vides attīstības un kultūras mantojuma, tūrisma un drošības veicināšana pilsētu funkcionālajās teritorijās”"/>
    <s v="5.1.1.1."/>
    <s v="Infrastruktūra uzņēmējdarbības atbalstam "/>
    <n v="3"/>
    <s v="3.3.1"/>
    <s v="nav"/>
    <n v="1"/>
    <n v="1"/>
    <n v="0.92752037549819"/>
    <n v="1.0220115375621464"/>
    <n v="1.0562906032862669"/>
    <n v="25874309.93203605"/>
    <n v="27236133"/>
    <n v="1"/>
    <s v="5.1.1.1.3"/>
    <n v="27236133"/>
    <n v="27236133"/>
    <n v="32042509.411764707"/>
    <n v="4806376.4117647074"/>
    <x v="2"/>
    <s v="APIA"/>
    <s v="ERAF"/>
    <m/>
    <n v="0"/>
    <n v="0"/>
    <n v="0"/>
    <n v="0"/>
    <n v="0"/>
    <n v="0"/>
    <n v="0"/>
    <n v="0"/>
    <n v="0"/>
    <n v="0"/>
    <n v="0"/>
    <n v="0"/>
    <n v="0"/>
    <n v="0"/>
    <n v="0"/>
    <n v="1478800.2438064599"/>
    <n v="5770377.3831929611"/>
    <n v="9439720.1312943548"/>
    <n v="6218567.8834641092"/>
    <n v="4328667.3582421094"/>
    <n v="27236132.999999993"/>
    <n v="0"/>
    <m/>
    <m/>
    <m/>
    <n v="0"/>
    <n v="0"/>
    <n v="1478800.2438064599"/>
    <n v="5770377.3831929611"/>
    <n v="9439720.1312943548"/>
    <n v="6218567.8834641092"/>
    <n v="4328667.3582421094"/>
    <n v="27236132.999999993"/>
    <m/>
    <m/>
    <m/>
    <n v="0"/>
    <n v="0"/>
    <n v="1478800.2438064599"/>
    <n v="7249177.626999421"/>
    <n v="16688897.758293776"/>
    <n v="22907465.641757883"/>
    <n v="27236132.999999993"/>
    <m/>
    <m/>
    <m/>
    <n v="0"/>
    <n v="0"/>
    <n v="1511350.910919917"/>
    <n v="7408743.1726307897"/>
    <n v="17628325.881290961"/>
    <n v="24196940.702491865"/>
    <n v="27236133"/>
  </r>
  <r>
    <n v="5"/>
    <s v="5.1."/>
    <s v="Reģionu līdzsvarota attīstība "/>
    <s v="5.1.1."/>
    <s v="“Vietējās teritorijas integrētās sociālās, ekonomiskās un vides attīstības un kultūras mantojuma, tūrisma un drošības veicināšana pilsētu funkcionālajās teritorijās”"/>
    <s v="5.1.1.2."/>
    <s v="Pašvaldību un plānošanas reģionu kapacitātes uzlabošana"/>
    <s v="_"/>
    <s v="3.4.1"/>
    <s v="nav"/>
    <n v="1"/>
    <n v="1"/>
    <n v="0.74282126478661337"/>
    <n v="0.94749474332224404"/>
    <n v="0.99999123295900694"/>
    <n v="443877.00000000006"/>
    <n v="377295"/>
    <n v="1.1764705882352942"/>
    <s v="5.1.1.2._"/>
    <n v="443876.4705882353"/>
    <n v="377295"/>
    <n v="443876.4705882353"/>
    <n v="66581.470588235301"/>
    <x v="2"/>
    <s v="IPIA"/>
    <s v="ERAF"/>
    <m/>
    <n v="0"/>
    <n v="0"/>
    <n v="23566.27"/>
    <n v="0"/>
    <n v="0"/>
    <n v="0"/>
    <n v="0"/>
    <n v="0"/>
    <n v="73117.41"/>
    <n v="0"/>
    <n v="0"/>
    <n v="0"/>
    <n v="0"/>
    <n v="96683.680000000008"/>
    <n v="82218.87"/>
    <n v="50823.66"/>
    <n v="38352.870000000003"/>
    <n v="35450.839999999997"/>
    <n v="33490.53"/>
    <n v="40274.550000000003"/>
    <n v="377295.00000000006"/>
    <n v="0"/>
    <m/>
    <m/>
    <n v="22540.66"/>
    <n v="113745.50588235295"/>
    <n v="96728.082352941172"/>
    <n v="59792.541176470593"/>
    <n v="45121.023529411767"/>
    <n v="41706.870588235288"/>
    <n v="39400.623529411765"/>
    <n v="24841.163529411773"/>
    <n v="443876.4705882353"/>
    <m/>
    <m/>
    <m/>
    <n v="96683.680000000008"/>
    <n v="178902.55"/>
    <n v="229726.21"/>
    <n v="268079.08"/>
    <n v="303529.92000000004"/>
    <n v="337020.45000000007"/>
    <n v="377295.00000000006"/>
    <m/>
    <m/>
    <m/>
    <n v="71818.693461824194"/>
    <n v="132892.61846455032"/>
    <n v="217664.37637834193"/>
    <n v="254003.51909466335"/>
    <n v="303527.25894074875"/>
    <n v="337017.49532789941"/>
    <n v="377295"/>
  </r>
  <r>
    <n v="5"/>
    <s v="5.1."/>
    <s v="Reģionu līdzsvarota attīstība "/>
    <s v="5.1.1."/>
    <s v="“Vietējās teritorijas integrētās sociālās, ekonomiskās un vides attīstības un kultūras mantojuma, tūrisma un drošības veicināšana pilsētu funkcionālajās teritorijās”"/>
    <s v="5.1.1.3."/>
    <s v="Publiskās ārtelpas attīstība"/>
    <s v="_"/>
    <s v="5.4.1.1"/>
    <s v="nav"/>
    <n v="1"/>
    <n v="1"/>
    <n v="0.87425851629877172"/>
    <n v="1.0000000000000002"/>
    <n v="1.0000000000000002"/>
    <n v="23664000"/>
    <n v="23664000"/>
    <n v="1"/>
    <s v="5.1.1.3._"/>
    <n v="23664000"/>
    <n v="23664000"/>
    <n v="27840000"/>
    <n v="4176000"/>
    <x v="2"/>
    <s v="APIA"/>
    <s v="ERAF"/>
    <m/>
    <n v="0"/>
    <n v="0"/>
    <n v="0"/>
    <n v="0"/>
    <n v="0"/>
    <n v="0"/>
    <n v="0"/>
    <n v="346559.28735475818"/>
    <n v="41868.82867660292"/>
    <n v="387521.28589611617"/>
    <n v="1818650.7242278098"/>
    <n v="1044108.2759938176"/>
    <n v="990873.84295547823"/>
    <n v="4629582.245104583"/>
    <n v="14855737.1161261"/>
    <n v="4178680"/>
    <n v="0"/>
    <n v="0.15402634938557944"/>
    <n v="0.15402634938557944"/>
    <n v="0.15402634938557944"/>
    <n v="23663999.823309727"/>
    <n v="-0.17669027298688889"/>
    <m/>
    <m/>
    <m/>
    <n v="4629582.245104583"/>
    <n v="14855737.1161261"/>
    <n v="4178680"/>
    <n v="0"/>
    <n v="0.15402634938557944"/>
    <n v="0.15402634938557944"/>
    <n v="0.15402634938557944"/>
    <n v="23663999.823309727"/>
    <m/>
    <m/>
    <m/>
    <n v="2594600.126155287"/>
    <n v="19485319.361230683"/>
    <n v="23663999.361230683"/>
    <n v="23663999.361230683"/>
    <n v="23663999.515257031"/>
    <n v="23663999.669283379"/>
    <n v="23663999.823309727"/>
    <m/>
    <m/>
    <m/>
    <n v="2268351.256681127"/>
    <n v="17035206.394357268"/>
    <n v="23663999.361230686"/>
    <n v="23663999.361230686"/>
    <n v="23663999.515257034"/>
    <n v="23663999.669283383"/>
    <n v="23664000"/>
  </r>
  <r>
    <n v="5"/>
    <s v="5.1."/>
    <s v="Reģionu līdzsvarota attīstība "/>
    <s v="5.1.1."/>
    <s v="“Vietējās teritorijas integrētās sociālās, ekonomiskās un vides attīstības un kultūras mantojuma, tūrisma un drošības veicināšana pilsētu funkcionālajās teritorijās”"/>
    <s v="5.1.1.4."/>
    <s v="Viedās pašvaldības"/>
    <s v="_"/>
    <s v="3.4.1"/>
    <s v="nav"/>
    <n v="1"/>
    <n v="1"/>
    <n v="0.74282126478661337"/>
    <n v="0.94749474332224404"/>
    <n v="0.99999123295900694"/>
    <n v="15529500"/>
    <n v="15529500"/>
    <n v="1"/>
    <s v="5.1.1.4._"/>
    <n v="15529500"/>
    <n v="15529500"/>
    <n v="18270000"/>
    <n v="2740500"/>
    <x v="2"/>
    <s v="IPIA"/>
    <s v="ERAF"/>
    <m/>
    <n v="0"/>
    <n v="0"/>
    <n v="0"/>
    <n v="0"/>
    <n v="0"/>
    <n v="0"/>
    <n v="0"/>
    <n v="0"/>
    <n v="0"/>
    <n v="0"/>
    <n v="0"/>
    <n v="0"/>
    <n v="0"/>
    <n v="0"/>
    <n v="3135920"/>
    <n v="3266621"/>
    <n v="3442246"/>
    <n v="2899080"/>
    <n v="2123421"/>
    <n v="662212.49100000004"/>
    <n v="15529500.491"/>
    <n v="0.49100000038743019"/>
    <m/>
    <m/>
    <m/>
    <n v="0"/>
    <n v="3135920"/>
    <n v="3266621"/>
    <n v="3442246"/>
    <n v="2899080"/>
    <n v="2123421"/>
    <n v="662212"/>
    <n v="15529500"/>
    <m/>
    <m/>
    <m/>
    <n v="0"/>
    <n v="3135920"/>
    <n v="6402541"/>
    <n v="9844787"/>
    <n v="12743867"/>
    <n v="14867288"/>
    <n v="15529500"/>
    <m/>
    <m/>
    <m/>
    <n v="0"/>
    <n v="2329428.0606696368"/>
    <n v="6066373.9414051436"/>
    <n v="9327883.9316271655"/>
    <n v="12743755.273995601"/>
    <n v="14867157.657876648"/>
    <n v="15529500"/>
  </r>
  <r>
    <n v="5"/>
    <s v="5.1."/>
    <s v="Reģionu līdzsvarota attīstība "/>
    <s v="5.1.1."/>
    <s v="“Vietējās teritorijas integrētās sociālās, ekonomiskās un vides attīstības un kultūras mantojuma, tūrisma un drošības veicināšana pilsētu funkcionālajās teritorijās”"/>
    <s v="5.1.1.5."/>
    <s v="Unikāla Eiropas mēroga kultūras  mantojuma  atjaunošana, lai veicinātu to pieejamību,  attīstot kultūras pakalpojumus"/>
    <s v="_"/>
    <s v="5.5.1"/>
    <s v="ir"/>
    <n v="0.54545921178348344"/>
    <n v="0.86200486892245609"/>
    <n v="0.89329677691836329"/>
    <n v="0.99426957512083036"/>
    <n v="1.0295676759839556"/>
    <n v="33489162.748651262"/>
    <n v="28655625"/>
    <n v="1.1686767518995402"/>
    <s v="5.1.1.5._"/>
    <n v="33489162.748651262"/>
    <n v="28655625"/>
    <n v="33712500"/>
    <n v="5056875"/>
    <x v="9"/>
    <s v="IPIA"/>
    <s v="ERAF"/>
    <m/>
    <n v="0"/>
    <n v="0"/>
    <n v="0"/>
    <n v="0"/>
    <n v="0"/>
    <n v="64250"/>
    <n v="237610"/>
    <n v="0"/>
    <n v="334140"/>
    <n v="500000"/>
    <n v="0"/>
    <n v="500000"/>
    <n v="1037190"/>
    <n v="2673190"/>
    <n v="8622830"/>
    <n v="8775724"/>
    <n v="6358753"/>
    <n v="2225128"/>
    <n v="0"/>
    <n v="0"/>
    <n v="28655625"/>
    <n v="0"/>
    <m/>
    <m/>
    <m/>
    <n v="3124095.0064103319"/>
    <n v="10077300.956581913"/>
    <n v="10255984.619886842"/>
    <n v="7431326.8021714576"/>
    <n v="2600455.3636007202"/>
    <n v="0"/>
    <n v="0"/>
    <n v="33489162.748651266"/>
    <m/>
    <m/>
    <m/>
    <n v="619641.66458603716"/>
    <n v="6161518.1654904652"/>
    <n v="10948317.661359863"/>
    <n v="16429593.707635138"/>
    <n v="18347664.877610825"/>
    <n v="18347664.877610825"/>
    <n v="18347664.877610825"/>
    <m/>
    <m/>
    <m/>
    <n v="553523.90181903658"/>
    <n v="5504064.3181565795"/>
    <n v="10885579.149448154"/>
    <n v="16335445.155098258"/>
    <n v="18890162.687774226"/>
    <n v="18890162.687774226"/>
    <n v="28655625"/>
  </r>
  <r>
    <n v="5"/>
    <s v="5.1."/>
    <s v="Reģionu līdzsvarota attīstība "/>
    <s v="5.1.1."/>
    <s v="“Vietējās teritorijas integrētās sociālās, ekonomiskās un vides attīstības un kultūras mantojuma, tūrisma un drošības veicināšana pilsētu funkcionālajās teritorijās”"/>
    <s v="5.1.1.6."/>
    <s v="Kultūras mantojuma saglabāšana un jaunu pakalpojumu attīstība"/>
    <s v="_"/>
    <s v="5.5.1"/>
    <s v="nav"/>
    <n v="1"/>
    <n v="1"/>
    <n v="0.89329677691836329"/>
    <n v="0.99426957512083036"/>
    <n v="1.0295676759839556"/>
    <n v="8700000"/>
    <n v="7395000"/>
    <n v="1.1764705882352942"/>
    <s v="5.1.1.6._"/>
    <n v="8700000"/>
    <n v="7395000"/>
    <n v="8700000"/>
    <n v="1305000"/>
    <x v="9"/>
    <s v="APIA"/>
    <s v="ERAF"/>
    <m/>
    <n v="0"/>
    <n v="0"/>
    <n v="0"/>
    <n v="0"/>
    <n v="0"/>
    <n v="0"/>
    <n v="0"/>
    <n v="0"/>
    <n v="0"/>
    <n v="0"/>
    <n v="0"/>
    <n v="0"/>
    <n v="0"/>
    <n v="0"/>
    <n v="751470.61075720459"/>
    <n v="1215757.0468811144"/>
    <n v="1968687.7737800721"/>
    <n v="1476676.018577863"/>
    <n v="896704.20682372397"/>
    <n v="1085704.3431800215"/>
    <n v="7394999.9999999991"/>
    <n v="0"/>
    <m/>
    <m/>
    <m/>
    <n v="0"/>
    <n v="884083.0714790643"/>
    <n v="1430302.4080954287"/>
    <n v="2316103.2632706733"/>
    <n v="1737265.9042092506"/>
    <n v="1054946.1256749695"/>
    <n v="1277299.2272706137"/>
    <n v="8700000"/>
    <m/>
    <m/>
    <m/>
    <n v="0"/>
    <n v="751470.61075720459"/>
    <n v="1967227.6576383188"/>
    <n v="3935915.4314183909"/>
    <n v="5412591.4499962535"/>
    <n v="6309295.6568199778"/>
    <n v="7394999.9999999991"/>
    <m/>
    <m/>
    <m/>
    <n v="0"/>
    <n v="671286.27453828475"/>
    <n v="1955954.6073259977"/>
    <n v="3913360.9637078834"/>
    <n v="5572629.2002232708"/>
    <n v="6495846.8664878095"/>
    <n v="7395000"/>
  </r>
  <r>
    <n v="5"/>
    <s v="5.1."/>
    <s v="Reģionu līdzsvarota attīstība "/>
    <s v="5.1.1."/>
    <s v="“Vietējās teritorijas integrētās sociālās, ekonomiskās un vides attīstības un kultūras mantojuma, tūrisma un drošības veicināšana pilsētu funkcionālajās teritorijās”"/>
    <s v="5.1.1.7"/>
    <s v="Reģionālās kultūras infrastruktūras attīstība kultūras pakalpojumu pieejamības uzlabošana"/>
    <s v="_"/>
    <s v="5.5.1"/>
    <s v="ir"/>
    <n v="0.54545921178348344"/>
    <n v="0.86200486892245609"/>
    <n v="0.89329677691836329"/>
    <n v="0.99426957512083036"/>
    <n v="1.0295676759839556"/>
    <n v="17399999.999999996"/>
    <n v="14790000"/>
    <n v="1.1764705882352939"/>
    <s v="5.1.1.7_"/>
    <n v="17399999.999999996"/>
    <n v="14790000"/>
    <n v="17400000"/>
    <n v="2610000"/>
    <x v="9"/>
    <s v="IPIA"/>
    <s v="ERAF"/>
    <m/>
    <n v="0"/>
    <n v="0"/>
    <n v="0"/>
    <n v="0"/>
    <n v="0"/>
    <n v="0"/>
    <n v="1359500"/>
    <n v="0"/>
    <n v="0"/>
    <n v="3480500"/>
    <n v="0"/>
    <n v="0"/>
    <n v="0"/>
    <n v="4840000"/>
    <n v="3881795"/>
    <n v="4000785"/>
    <n v="2067420"/>
    <n v="0"/>
    <n v="0"/>
    <n v="0"/>
    <n v="14790000"/>
    <n v="0"/>
    <m/>
    <m/>
    <m/>
    <n v="5694117.6470588222"/>
    <n v="4566817.6470588231"/>
    <n v="4706805.8823529407"/>
    <n v="2432258.8235294116"/>
    <n v="0"/>
    <n v="0"/>
    <n v="0"/>
    <n v="17399999.999999996"/>
    <m/>
    <m/>
    <m/>
    <n v="2640022.5850320598"/>
    <n v="4757383.4260371272"/>
    <n v="6939648.458652311"/>
    <n v="8721774.5647599753"/>
    <n v="8721774.5647599753"/>
    <n v="8721774.5647599753"/>
    <n v="8721774.5647599753"/>
    <m/>
    <m/>
    <m/>
    <n v="2358323.6662008245"/>
    <n v="4249755.2810438061"/>
    <n v="6899881.3244721582"/>
    <n v="8671795.0908035655"/>
    <n v="8979657.1690959036"/>
    <n v="8979657.1690959036"/>
    <n v="14790000"/>
  </r>
  <r>
    <n v="6"/>
    <s v="6.1."/>
    <s v="Pāreja uz klimatneitralitāti"/>
    <s v="6.1.1."/>
    <s v="&quot;Pārejas uz klimatneitralitāti radīto ekonomisko, sociālo un vides seku mazināšana visvairāk skartajos reģionos&quot;"/>
    <s v="6.1.1.1."/>
    <s v="Atteikšanās no kūdras izmantošanas enerģētikā"/>
    <s v="_"/>
    <s v="5.4.3.2"/>
    <s v="nav"/>
    <n v="1"/>
    <n v="1"/>
    <n v="0.76909904315396171"/>
    <n v="0.76909904315396171"/>
    <n v="0.76909904315396171"/>
    <n v="48916062.577500001"/>
    <n v="48916063"/>
    <n v="0.99999999136275541"/>
    <s v="6.1.1.1._"/>
    <n v="48916062.577500001"/>
    <n v="48916063"/>
    <n v="57548309.411764704"/>
    <n v="8632246.4117647037"/>
    <x v="2"/>
    <s v="APIA"/>
    <s v="TPF"/>
    <m/>
    <n v="0"/>
    <n v="0"/>
    <n v="0"/>
    <n v="0"/>
    <n v="0"/>
    <n v="0"/>
    <n v="0"/>
    <n v="0"/>
    <n v="0"/>
    <n v="0"/>
    <n v="0"/>
    <n v="0"/>
    <n v="0"/>
    <n v="0"/>
    <n v="3132926"/>
    <n v="7000000"/>
    <n v="15368213"/>
    <n v="14066435"/>
    <n v="5958873"/>
    <n v="3389616"/>
    <n v="48916063"/>
    <n v="0"/>
    <m/>
    <m/>
    <m/>
    <n v="0"/>
    <n v="3132925.972940152"/>
    <n v="6999999.9395392882"/>
    <n v="15368212.867260985"/>
    <n v="14066434.878504761"/>
    <n v="5958872.9485317562"/>
    <n v="3389615.9707230576"/>
    <n v="48916062.577499993"/>
    <m/>
    <m/>
    <m/>
    <n v="0"/>
    <n v="3132926"/>
    <n v="10132926"/>
    <n v="25501139"/>
    <n v="39567574"/>
    <n v="45526447"/>
    <n v="48916063"/>
    <m/>
    <m/>
    <m/>
    <n v="0"/>
    <n v="2409530.3888721685"/>
    <n v="7793223.690949901"/>
    <n v="19612901.604236174"/>
    <n v="30431383.303323574"/>
    <n v="35014346.825899549"/>
    <n v="48916063"/>
  </r>
  <r>
    <n v="6"/>
    <s v="6.1."/>
    <s v="Pāreja uz klimatneitralitāti"/>
    <s v="6.1.1."/>
    <s v="&quot;Pārejas uz klimatneitralitāti radīto ekonomisko, sociālo un vides seku mazināšana visvairāk skartajos reģionos&quot;"/>
    <s v="6.1.1.2."/>
    <s v="Pētniecības attīstība dabas resursu ilgtspējīgai izmantošanai vides un klimata mērķu kontekstā"/>
    <s v="_"/>
    <s v="1.1.1.1"/>
    <s v="ir"/>
    <n v="0.656809820735614"/>
    <n v="0.91719591695126301"/>
    <n v="0.89712426673624424"/>
    <n v="0.95868076151423431"/>
    <n v="0.96867752901779358"/>
    <n v="5981102.25"/>
    <n v="5083937"/>
    <n v="1.1764705679869754"/>
    <s v="6.1.1.2._"/>
    <n v="5981102.25"/>
    <n v="5083937"/>
    <n v="5981102.3529411769"/>
    <n v="897165.35294117685"/>
    <x v="0"/>
    <s v="APIA"/>
    <s v="TPF"/>
    <m/>
    <n v="0"/>
    <n v="0"/>
    <n v="0"/>
    <n v="0"/>
    <n v="0"/>
    <n v="0"/>
    <n v="0"/>
    <n v="0"/>
    <n v="0"/>
    <n v="0"/>
    <n v="0"/>
    <n v="0"/>
    <n v="0"/>
    <n v="0"/>
    <n v="1016789"/>
    <n v="1016787"/>
    <n v="1016787"/>
    <n v="1016787"/>
    <n v="1016787"/>
    <n v="0"/>
    <n v="5083937"/>
    <n v="0"/>
    <m/>
    <m/>
    <m/>
    <n v="0"/>
    <n v="1196222.3323529088"/>
    <n v="1196219.9794117727"/>
    <n v="1196219.9794117727"/>
    <n v="1196219.9794117727"/>
    <n v="1196219.9794117727"/>
    <n v="0"/>
    <n v="5981102.2499999991"/>
    <m/>
    <m/>
    <m/>
    <n v="0"/>
    <n v="667837.00081594428"/>
    <n v="1335672.688012247"/>
    <n v="2268265.5728213708"/>
    <n v="3200858.4576304946"/>
    <n v="4133451.3424396184"/>
    <n v="4133451.3424396184"/>
    <m/>
    <m/>
    <m/>
    <n v="0"/>
    <n v="599132.77965633653"/>
    <n v="1280483.7096773451"/>
    <n v="2174542.5666689128"/>
    <n v="3100599.6614732132"/>
    <n v="4003981.4327096911"/>
    <n v="5083937"/>
  </r>
  <r>
    <n v="6"/>
    <s v="6.1."/>
    <s v="Pāreja uz klimatneitralitāti"/>
    <s v="6.1.1."/>
    <s v="&quot;Pārejas uz klimatneitralitāti radīto ekonomisko, sociālo un vides seku mazināšana visvairāk skartajos reģionos&quot;"/>
    <s v="6.1.1.3."/>
    <s v="Atbalsts uzņēmējdarbībai nepieciešamās publiskās infrastruktūras attīstībai, veicinot pāreju uz klimatneitrālu ekonomiku"/>
    <n v="1"/>
    <s v="5.6.2"/>
    <s v="nav"/>
    <n v="1"/>
    <n v="1"/>
    <n v="0.86743947538991073"/>
    <n v="0.96303782333835086"/>
    <n v="1.0156667321360671"/>
    <e v="#N/A"/>
    <e v="#N/A"/>
    <n v="0.99999999391231009"/>
    <s v="6.1.1.3.1"/>
    <n v="46043091.719703935"/>
    <n v="46043092"/>
    <n v="54168343.529411763"/>
    <n v="8125251.529411763"/>
    <x v="2"/>
    <s v="APIA"/>
    <s v="TPF"/>
    <m/>
    <n v="0"/>
    <n v="0"/>
    <n v="0"/>
    <n v="0"/>
    <n v="0"/>
    <n v="0"/>
    <n v="0"/>
    <n v="0"/>
    <n v="0"/>
    <n v="0"/>
    <n v="340235.92533519038"/>
    <n v="125749"/>
    <n v="347032.24831607594"/>
    <n v="813017.17365126638"/>
    <n v="16376525"/>
    <n v="15141067"/>
    <n v="13712483"/>
    <n v="0"/>
    <n v="0"/>
    <n v="0"/>
    <n v="46043092.173651263"/>
    <n v="0.17365126311779022"/>
    <m/>
    <m/>
    <m/>
    <n v="813017.1687018699"/>
    <n v="16376524.900304794"/>
    <n v="15141066.90782588"/>
    <n v="13712482.742871393"/>
    <n v="0"/>
    <n v="0"/>
    <n v="0"/>
    <n v="46043091.719703935"/>
    <m/>
    <m/>
    <m/>
    <n v="340235.92533519038"/>
    <n v="17189542.173651267"/>
    <n v="32330609.173651267"/>
    <n v="46043092"/>
    <n v="46043092"/>
    <n v="46043092"/>
    <n v="46043092"/>
    <m/>
    <m/>
    <m/>
    <n v="295134.07258155837"/>
    <n v="14910887.4453048"/>
    <n v="31135599.485796034"/>
    <n v="44341239.099447437"/>
    <n v="46043092"/>
    <n v="46043092"/>
    <n v="46043092"/>
  </r>
  <r>
    <n v="6"/>
    <s v="6.1."/>
    <s v="Pāreja uz klimatneitralitāti"/>
    <s v="6.1.1."/>
    <s v="&quot;Pārejas uz klimatneitralitāti radīto ekonomisko, sociālo un vides seku mazināšana visvairāk skartajos reģionos&quot;"/>
    <s v="6.1.1.3."/>
    <s v="Atbalsts uzņēmējdarbībai nepieciešamās publiskās infrastruktūras attīstībai, veicinot pāreju uz klimatneitrālu ekonomiku"/>
    <n v="2"/>
    <s v="5.6.2"/>
    <s v="nav"/>
    <n v="1"/>
    <n v="1"/>
    <n v="0.86743947538991073"/>
    <n v="0.96303782333835086"/>
    <n v="1.0156667321360671"/>
    <e v="#N/A"/>
    <e v="#N/A"/>
    <n v="0.99999999391231009"/>
    <s v="6.1.1.3.2"/>
    <n v="3236686.980296053"/>
    <n v="3236687"/>
    <n v="3807867.0588235296"/>
    <n v="571180.05882352963"/>
    <x v="2"/>
    <s v="APIA"/>
    <s v="TPF"/>
    <m/>
    <n v="0"/>
    <n v="0"/>
    <n v="0"/>
    <n v="0"/>
    <n v="0"/>
    <n v="0"/>
    <n v="0"/>
    <n v="0"/>
    <n v="0"/>
    <n v="0"/>
    <n v="0"/>
    <n v="0"/>
    <n v="0"/>
    <n v="0"/>
    <n v="0"/>
    <n v="647337.4"/>
    <n v="647337.4"/>
    <n v="647337.4"/>
    <n v="647337.4"/>
    <n v="647337.4"/>
    <n v="3236687"/>
    <n v="0"/>
    <m/>
    <m/>
    <m/>
    <n v="0"/>
    <n v="0"/>
    <n v="647337.39605921065"/>
    <n v="647337.39605921065"/>
    <n v="647337.39605921065"/>
    <n v="647337.39605921065"/>
    <n v="647337.39605921065"/>
    <n v="3236686.980296053"/>
    <m/>
    <m/>
    <m/>
    <n v="0"/>
    <n v="0"/>
    <n v="647337.4"/>
    <n v="1294674.8"/>
    <n v="1942012.2000000002"/>
    <n v="2589349.6"/>
    <n v="3236687"/>
    <m/>
    <m/>
    <m/>
    <n v="0"/>
    <n v="0"/>
    <n v="623410.40066150739"/>
    <n v="1246820.8013230148"/>
    <n v="1972437.1849423745"/>
    <n v="2629916.2465898325"/>
    <n v="3236687"/>
  </r>
  <r>
    <n v="6"/>
    <s v="6.1."/>
    <s v="Pāreja uz klimatneitralitāti"/>
    <s v="6.1.1."/>
    <s v="&quot;Pārejas uz klimatneitralitāti radīto ekonomisko, sociālo un vides seku mazināšana visvairāk skartajos reģionos&quot;"/>
    <s v="6.1.1.4."/>
    <s v="Uzņēmējdarbības “zaļināšanas” un produktu attīstības pasākumi, veicinot energoefektivitātes paaugstināšanu un energoefektīvu tehnoloģiju ieviešanu uzņēmumos "/>
    <s v="_"/>
    <s v="4.1.1"/>
    <s v="nav"/>
    <n v="1"/>
    <n v="1"/>
    <n v="1"/>
    <n v="1.0757735145306766"/>
    <n v="1.1623885354122865"/>
    <n v="41528059"/>
    <n v="35298850"/>
    <n v="1.1764705882352942"/>
    <s v="6.1.1.4._"/>
    <n v="41528058.823529415"/>
    <n v="35298850"/>
    <n v="41528058.823529415"/>
    <n v="6229208.8235294148"/>
    <x v="1"/>
    <s v="Altum finanšu instrumenti"/>
    <s v="TPF"/>
    <m/>
    <n v="0"/>
    <n v="0"/>
    <n v="0"/>
    <n v="0"/>
    <n v="0"/>
    <n v="0"/>
    <n v="0"/>
    <n v="0"/>
    <n v="0"/>
    <n v="0"/>
    <n v="0"/>
    <n v="0"/>
    <n v="0"/>
    <n v="0"/>
    <n v="0"/>
    <n v="6463575"/>
    <n v="6433763"/>
    <n v="6029478"/>
    <n v="6390941"/>
    <n v="9981093"/>
    <n v="35298850"/>
    <n v="0"/>
    <m/>
    <m/>
    <m/>
    <n v="0"/>
    <n v="0"/>
    <n v="7604205.8823529417"/>
    <n v="7569132.9411764713"/>
    <n v="7093503.5294117648"/>
    <n v="7518754.1176470593"/>
    <n v="11742462.352941178"/>
    <n v="41528058.823529415"/>
    <m/>
    <m/>
    <m/>
    <n v="0"/>
    <n v="0"/>
    <n v="6463575"/>
    <n v="12897338"/>
    <n v="18926816"/>
    <n v="25317757"/>
    <n v="35298850"/>
    <m/>
    <m/>
    <m/>
    <n v="0"/>
    <n v="0"/>
    <n v="6953342.7941826181"/>
    <n v="13874614.628350047"/>
    <n v="22000313.930257831"/>
    <n v="29429070.479154166"/>
    <n v="35298850"/>
  </r>
  <r>
    <n v="6"/>
    <s v="6.1."/>
    <s v="Pāreja uz klimatneitralitāti"/>
    <s v="6.1.1."/>
    <s v="&quot;Pārejas uz klimatneitralitāti radīto ekonomisko, sociālo un vides seku mazināšana visvairāk skartajos reģionos&quot;"/>
    <s v="6.1.1.5."/>
    <s v="Nodarbināto prasmju paaugstināšana un atbalsts kvalifikācijas iegūšanai, atbalsts darbaspēka mācībām saskaņā ar uzņēmumu pieprasījumu"/>
    <s v="_"/>
    <s v="7.2.1.2"/>
    <s v="nav"/>
    <n v="1"/>
    <n v="1"/>
    <n v="0.89300466299524373"/>
    <n v="0.96687421896162995"/>
    <n v="0.99863207493100559"/>
    <n v="19937020"/>
    <n v="16946467"/>
    <n v="1.1764705882352942"/>
    <s v="6.1.1.5._"/>
    <n v="19937020"/>
    <n v="16946467"/>
    <n v="19937020"/>
    <n v="2990553"/>
    <x v="0"/>
    <s v="IPIA"/>
    <s v="TPF"/>
    <m/>
    <n v="0"/>
    <n v="0"/>
    <n v="0"/>
    <n v="0"/>
    <n v="0"/>
    <n v="0"/>
    <n v="0"/>
    <n v="0"/>
    <n v="0"/>
    <n v="0"/>
    <n v="400000"/>
    <n v="0"/>
    <n v="0"/>
    <n v="400000"/>
    <n v="3447000.2831500098"/>
    <n v="3817456.9953197017"/>
    <n v="4071044.813727133"/>
    <n v="3255534.8407765701"/>
    <n v="1371615.1742604335"/>
    <n v="583814.89276615658"/>
    <n v="16946467.000000004"/>
    <n v="0"/>
    <m/>
    <m/>
    <m/>
    <n v="470588.23529411765"/>
    <n v="4055294.4507647175"/>
    <n v="4491125.8768467084"/>
    <n v="4789464.4867378036"/>
    <n v="3830040.989148906"/>
    <n v="1613664.9108946277"/>
    <n v="686841.05031312536"/>
    <n v="19937020.000000007"/>
    <m/>
    <m/>
    <m/>
    <n v="400000"/>
    <n v="3847000.2831500098"/>
    <n v="7664457.2784697115"/>
    <n v="11735502.092196845"/>
    <n v="14991036.932973415"/>
    <n v="16362652.107233848"/>
    <n v="16946467.000000004"/>
    <m/>
    <m/>
    <m/>
    <n v="357201.86519809748"/>
    <n v="3435389.1913969815"/>
    <n v="7410566.1448851824"/>
    <n v="11346754.419515397"/>
    <n v="14970530.317742579"/>
    <n v="16340269.225221129"/>
    <n v="16946467"/>
  </r>
  <r>
    <n v="6"/>
    <s v="6.1."/>
    <s v="Pāreja uz klimatneitralitāti"/>
    <s v="6.1.1."/>
    <s v="&quot;Pārejas uz klimatneitralitāti radīto ekonomisko, sociālo un vides seku mazināšana visvairāk skartajos reģionos&quot;"/>
    <s v="6.1.1.6."/>
    <s v="Bezemisiju transportlīdzekļu izmantošanas veicināšana pašvaldībās "/>
    <n v="1"/>
    <s v="4.5.1.2"/>
    <s v="nav"/>
    <n v="1"/>
    <n v="1"/>
    <n v="0.85077994575373594"/>
    <n v="0.89969237429924065"/>
    <n v="0.88983602251352645"/>
    <e v="#N/A"/>
    <e v="#N/A"/>
    <n v="1.0000000141647669"/>
    <s v="6.1.1.6.1"/>
    <n v="19788257.280296046"/>
    <n v="19788257"/>
    <n v="23280302.352941178"/>
    <n v="3492045.3529411778"/>
    <x v="2"/>
    <s v="APIA"/>
    <s v="TPF"/>
    <m/>
    <n v="0"/>
    <n v="0"/>
    <n v="0"/>
    <n v="0"/>
    <n v="0"/>
    <n v="0"/>
    <n v="0"/>
    <n v="0"/>
    <n v="0"/>
    <n v="0"/>
    <n v="0"/>
    <n v="0"/>
    <n v="0"/>
    <n v="0"/>
    <n v="6000000"/>
    <n v="4755848"/>
    <n v="1798243"/>
    <n v="2623499"/>
    <n v="4610667"/>
    <n v="0"/>
    <n v="19788257"/>
    <n v="0"/>
    <m/>
    <m/>
    <m/>
    <n v="0"/>
    <n v="6000000.0849886015"/>
    <n v="4755848.0673654787"/>
    <n v="1798243.0254716929"/>
    <n v="2623499.037161252"/>
    <n v="4610667.0653090216"/>
    <n v="0"/>
    <n v="19788257.280296046"/>
    <m/>
    <m/>
    <m/>
    <n v="0"/>
    <n v="6000000"/>
    <n v="10755848"/>
    <n v="12554091"/>
    <n v="15177590"/>
    <n v="19788257"/>
    <n v="19788257"/>
    <m/>
    <m/>
    <m/>
    <n v="0"/>
    <n v="5104679.6745224157"/>
    <n v="9676954.4247217383"/>
    <n v="11294819.938958729"/>
    <n v="13505566.316941073"/>
    <n v="17608303.901355449"/>
    <n v="19788257"/>
  </r>
  <r>
    <n v="6"/>
    <s v="6.1."/>
    <s v="Pāreja uz klimatneitralitāti"/>
    <s v="6.1.1."/>
    <s v="&quot;Pārejas uz klimatneitralitāti radīto ekonomisko, sociālo un vides seku mazināšana visvairāk skartajos reģionos&quot;"/>
    <s v="6.1.1.6."/>
    <s v="Bezemisiju transportlīdzekļu izmantošanas veicināšana pašvaldībās "/>
    <n v="2"/>
    <s v="4.5.1.2"/>
    <s v="nav"/>
    <n v="1"/>
    <n v="1"/>
    <n v="0.85077994575373594"/>
    <n v="0.89969237429924065"/>
    <n v="0.88983602251352645"/>
    <e v="#N/A"/>
    <e v="#N/A"/>
    <n v="1.0000000141647669"/>
    <s v="6.1.1.6.2"/>
    <n v="1391054.0197039556"/>
    <n v="1391054"/>
    <n v="1636534.1176470588"/>
    <n v="245480.1176470588"/>
    <x v="2"/>
    <s v="APIA"/>
    <s v="TPF"/>
    <m/>
    <n v="0"/>
    <n v="0"/>
    <n v="0"/>
    <n v="0"/>
    <n v="0"/>
    <n v="0"/>
    <n v="0"/>
    <n v="0"/>
    <n v="0"/>
    <n v="0"/>
    <n v="0"/>
    <n v="0"/>
    <n v="0"/>
    <n v="0"/>
    <n v="0"/>
    <n v="15613.453874894247"/>
    <n v="64063.290597798776"/>
    <n v="394886.29723323107"/>
    <n v="451799.92862643825"/>
    <n v="464691.02966763778"/>
    <n v="1391054"/>
    <n v="0"/>
    <m/>
    <m/>
    <m/>
    <n v="0"/>
    <n v="0"/>
    <n v="15613.454096055182"/>
    <n v="64063.291505240355"/>
    <n v="394886.30282670341"/>
    <n v="451799.93502607895"/>
    <n v="464691.03624987788"/>
    <n v="1391054.0197039559"/>
    <m/>
    <m/>
    <m/>
    <n v="0"/>
    <n v="0"/>
    <n v="15613.453874894247"/>
    <n v="79676.744472693026"/>
    <n v="474563.04170592409"/>
    <n v="926362.97033236234"/>
    <n v="1391054"/>
    <m/>
    <m/>
    <m/>
    <n v="0"/>
    <n v="0"/>
    <n v="14047.305387715283"/>
    <n v="71684.559411071081"/>
    <n v="422283.28946352028"/>
    <n v="824311.14092436526"/>
    <n v="1391054"/>
  </r>
  <r>
    <n v="6"/>
    <s v="6.1."/>
    <s v="Pāreja uz klimatneitralitāti"/>
    <s v="6.1.1."/>
    <s v="&quot;Pārejas uz klimatneitralitāti radīto ekonomisko, sociālo un vides seku mazināšana visvairāk skartajos reģionos&quot;"/>
    <s v="6.1.1.7."/>
    <s v="Eiropas Savienības nozīmes biotopu vai purvu ekosistēmu atjaunošana"/>
    <s v="_"/>
    <s v="5.4.3.1"/>
    <s v="ir"/>
    <n v="1"/>
    <n v="1"/>
    <n v="0.60081799439557992"/>
    <n v="1.0004081157525957"/>
    <n v="0.7600606802842258"/>
    <n v="7058824"/>
    <n v="6000000"/>
    <n v="1.1764705882352942"/>
    <s v="6.1.1.7._"/>
    <n v="7058823.5294117648"/>
    <n v="6000000"/>
    <n v="7058823.5294117648"/>
    <n v="1058823.5294117648"/>
    <x v="2"/>
    <s v="IPIA"/>
    <s v="TPF"/>
    <m/>
    <n v="0"/>
    <n v="0"/>
    <n v="0"/>
    <n v="0"/>
    <n v="0"/>
    <n v="0"/>
    <n v="0"/>
    <n v="0"/>
    <n v="0"/>
    <n v="0"/>
    <n v="600000"/>
    <n v="0"/>
    <n v="0"/>
    <n v="600000"/>
    <n v="1000000"/>
    <n v="1200000"/>
    <n v="900000"/>
    <n v="1500000"/>
    <n v="800000"/>
    <n v="0"/>
    <n v="6000000"/>
    <n v="0"/>
    <m/>
    <m/>
    <m/>
    <n v="705882.3529411765"/>
    <n v="1176470.5882352942"/>
    <n v="1411764.705882353"/>
    <n v="1058823.5294117648"/>
    <n v="1764705.8823529412"/>
    <n v="941176.4705882353"/>
    <n v="0"/>
    <n v="7058823.5294117648"/>
    <m/>
    <m/>
    <m/>
    <n v="600000"/>
    <n v="1600000"/>
    <n v="2800000"/>
    <n v="3700000"/>
    <n v="5200000"/>
    <n v="6000000"/>
    <n v="6000000"/>
    <m/>
    <m/>
    <m/>
    <n v="360490.79663734796"/>
    <n v="961308.79103292793"/>
    <n v="2801142.7241072678"/>
    <n v="3701510.0282846042"/>
    <n v="3952315.5374779743"/>
    <n v="4560364.0817053551"/>
    <n v="6000000"/>
  </r>
  <r>
    <n v="6"/>
    <s v="6.1."/>
    <s v="Pāreja uz klimatneitralitāti"/>
    <s v="6.1.1."/>
    <s v="&quot;Pārejas uz klimatneitralitāti radīto ekonomisko, sociālo un vides seku mazināšana visvairāk skartajos reģionos&quot;"/>
    <s v="6.1.1.8."/>
    <s v="Pašvaldību un plānošanas reģionu speciālistu prasmju paaugstināšana klimatneitrālas ekonomikas un sociālekonomisko seku saistībā ar klimata pārmaiņām mazināšanas jautājumos"/>
    <s v="_"/>
    <s v="3.4.1"/>
    <s v="nav"/>
    <n v="1"/>
    <n v="1"/>
    <n v="0.74282126478661337"/>
    <n v="0.94749474332224404"/>
    <n v="0.99999123295900694"/>
    <n v="1803435.9999999995"/>
    <n v="1532920"/>
    <n v="1.1764705882352942"/>
    <s v="6.1.1.8._"/>
    <n v="1803435.2941176472"/>
    <n v="1532920"/>
    <n v="1803435.294117647"/>
    <n v="270515.29411764699"/>
    <x v="2"/>
    <s v="IPIA"/>
    <s v="TPF"/>
    <m/>
    <n v="0"/>
    <n v="0"/>
    <n v="0"/>
    <n v="0"/>
    <n v="0"/>
    <n v="0"/>
    <n v="0"/>
    <n v="0"/>
    <n v="0"/>
    <n v="0"/>
    <n v="153292"/>
    <n v="79609"/>
    <n v="76646"/>
    <n v="309547"/>
    <n v="412729"/>
    <n v="376826"/>
    <n v="160956"/>
    <n v="153292"/>
    <n v="119570"/>
    <n v="0"/>
    <n v="1532920"/>
    <n v="0"/>
    <m/>
    <m/>
    <m/>
    <n v="364172.9411764706"/>
    <n v="485563.5294117647"/>
    <n v="443324.70588235295"/>
    <n v="189360"/>
    <n v="180343.5294117647"/>
    <n v="140670.58823529413"/>
    <n v="0"/>
    <n v="1803435.294117647"/>
    <m/>
    <m/>
    <m/>
    <n v="153292"/>
    <n v="722276"/>
    <n v="1099102"/>
    <n v="1260058"/>
    <n v="1413350"/>
    <n v="1532920"/>
    <n v="1532920"/>
    <m/>
    <m/>
    <m/>
    <n v="113868.55732166953"/>
    <n v="536521.971845016"/>
    <n v="1041393.3673749651"/>
    <n v="1193898.3312811402"/>
    <n v="1413337.6091026124"/>
    <n v="1532906.5608275209"/>
    <n v="1532920"/>
  </r>
  <r>
    <s v="TP"/>
    <s v="7.1."/>
    <s v="Kapacitātes stiprināšanas pasākumi"/>
    <s v="7.1.1."/>
    <s v="Kapacitātes stiprināšanas pasākumi - Administratīvās kapacitātes ceļakarte"/>
    <s v="7.1.1.0."/>
    <s v="Administratīvās kapacitātes ceļakartei (TP prioritāte)"/>
    <s v="_"/>
    <s v="10.1.1"/>
    <s v="nav"/>
    <n v="1"/>
    <n v="1"/>
    <s v="Programmā noteiktais atbilstoši mērķiem"/>
    <m/>
    <m/>
    <e v="#N/A"/>
    <e v="#N/A"/>
    <n v="1.1764705882352942"/>
    <s v="7.1.1.0._"/>
    <n v="1933938.8235294118"/>
    <n v="1643848"/>
    <n v="1933938.8235294118"/>
    <n v="290090.82352941181"/>
    <x v="3"/>
    <s v="IPIA"/>
    <s v="ESF+"/>
    <m/>
    <n v="0"/>
    <n v="0"/>
    <n v="0"/>
    <n v="0"/>
    <n v="0"/>
    <n v="0"/>
    <n v="0"/>
    <m/>
    <m/>
    <m/>
    <m/>
    <m/>
    <m/>
    <n v="0"/>
    <n v="625000"/>
    <n v="0"/>
    <n v="650000"/>
    <m/>
    <n v="368848"/>
    <n v="0"/>
    <n v="1643848"/>
    <n v="0"/>
    <m/>
    <m/>
    <m/>
    <n v="0"/>
    <n v="735294.1176470588"/>
    <n v="0"/>
    <n v="764705.8823529412"/>
    <n v="0"/>
    <n v="433938.82352941181"/>
    <n v="0"/>
    <n v="1933938.8235294118"/>
    <m/>
    <m/>
    <m/>
    <n v="0"/>
    <n v="625000"/>
    <n v="625000"/>
    <n v="1275000"/>
    <n v="1275000"/>
    <n v="1643848"/>
    <n v="1643848"/>
    <m/>
    <m/>
    <m/>
    <n v="0"/>
    <n v="630632.85"/>
    <n v="630632.85"/>
    <n v="1294612.8999999999"/>
    <n v="1294612.8999999999"/>
    <n v="1643848.15"/>
    <n v="1643848"/>
  </r>
  <r>
    <s v="TP"/>
    <s v="7.1."/>
    <s v="Kapacitātes stiprināšanas pasākumi"/>
    <s v="7.1.2."/>
    <s v="Kapacitātes stiprināšanas pasākumi - Kohēzijas politikas fondu vadības informācijas sistēmas attīstība"/>
    <s v="7.1.2.0."/>
    <s v="KPVIS attīstība (TP prioritāte)"/>
    <s v="_"/>
    <s v="11.1.1"/>
    <s v="nav"/>
    <n v="1"/>
    <n v="1"/>
    <s v="Programmā noteiktais atbilstoši mērķiem"/>
    <m/>
    <m/>
    <e v="#N/A"/>
    <e v="#N/A"/>
    <n v="1.1764705882352942"/>
    <s v="7.1.2.0._"/>
    <n v="3529411.7647058824"/>
    <n v="3000000"/>
    <n v="3529411.7647058824"/>
    <n v="529411.76470588241"/>
    <x v="12"/>
    <s v="IPIA"/>
    <s v="ERAF"/>
    <m/>
    <n v="0"/>
    <n v="0"/>
    <n v="0"/>
    <n v="0"/>
    <n v="0"/>
    <n v="0"/>
    <n v="0"/>
    <n v="0"/>
    <n v="0"/>
    <n v="0"/>
    <n v="0"/>
    <n v="0"/>
    <n v="0"/>
    <n v="0"/>
    <n v="244558.61483118933"/>
    <n v="442964.66514906002"/>
    <n v="433242.83988538902"/>
    <n v="582836.49365541118"/>
    <n v="661358.98643390753"/>
    <n v="635038.40004504286"/>
    <n v="3000000"/>
    <n v="0"/>
    <m/>
    <m/>
    <m/>
    <n v="0"/>
    <n v="287716.01744845806"/>
    <n v="521134.90017536475"/>
    <n v="509697.458688693"/>
    <n v="685689.99253577786"/>
    <n v="778069.39580459706"/>
    <n v="747104.00005299167"/>
    <n v="3529411.7647058824"/>
    <m/>
    <m/>
    <m/>
    <n v="0"/>
    <n v="244558.61483118933"/>
    <n v="687523.27998024935"/>
    <n v="1120766.1198656384"/>
    <n v="1703602.6135210497"/>
    <n v="2364961.5999549571"/>
    <n v="3000000"/>
    <m/>
    <m/>
    <m/>
    <n v="0"/>
    <n v="1345014.5"/>
    <n v="1345014.5"/>
    <n v="2690029"/>
    <n v="2690029"/>
    <n v="3000000.1999999997"/>
    <n v="3000000"/>
  </r>
  <r>
    <s v="TP"/>
    <s v="TP"/>
    <m/>
    <s v="TP"/>
    <s v="Tehniskā palīdzība"/>
    <s v="TP"/>
    <s v="Tehniskā palīdzība"/>
    <s v="_"/>
    <s v="11.1.1"/>
    <s v="nav"/>
    <s v="N/a"/>
    <s v="N/a"/>
    <s v="Flat rate. Atkarīgs no pārējo fondu deklarēšanas"/>
    <m/>
    <m/>
    <m/>
    <m/>
    <n v="1.1760527993506911"/>
    <s v="TP_"/>
    <n v="169317251.57499504"/>
    <n v="143970790.825443"/>
    <n v="169377400.97110942"/>
    <n v="25406610.14566642"/>
    <x v="12"/>
    <s v="_"/>
    <s v="TP"/>
    <m/>
    <n v="0"/>
    <n v="0"/>
    <n v="0"/>
    <n v="0"/>
    <n v="0"/>
    <n v="0"/>
    <n v="0"/>
    <n v="0"/>
    <n v="0"/>
    <n v="0"/>
    <n v="0"/>
    <n v="0"/>
    <n v="0"/>
    <n v="0"/>
    <n v="0"/>
    <n v="0"/>
    <n v="0"/>
    <n v="0"/>
    <n v="0"/>
    <n v="0"/>
    <n v="0"/>
    <n v="-143970790.825443"/>
    <m/>
    <n v="12125372.219999999"/>
    <n v="21150264.580000002"/>
    <n v="28100116"/>
    <n v="27319770"/>
    <n v="28141145"/>
    <n v="27345759"/>
    <n v="25194974.171109408"/>
    <n v="0"/>
    <n v="0"/>
    <n v="169377400.97110942"/>
    <n v="0"/>
    <n v="0"/>
    <n v="1505270.3805000002"/>
    <n v="4521520.9533099886"/>
    <n v="25010697.668742355"/>
    <n v="49574076.027484789"/>
    <n v="74238206.427144155"/>
    <n v="102664591.90273254"/>
    <n v="125332637.59590061"/>
    <n v="139727206.80786785"/>
    <n v="0"/>
    <n v="0"/>
    <n v="0"/>
    <n v="4395170.6684462493"/>
    <n v="22407625.547893558"/>
    <n v="47119566.449383818"/>
    <n v="70345347.5059793"/>
    <n v="99892214.484782413"/>
    <n v="121951150.65607511"/>
    <n v="143970790.825443"/>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07">
  <r>
    <n v="1"/>
    <s v="1.1."/>
    <s v="Pētniecība un prasmes"/>
    <s v="1.1.1."/>
    <s v=" “Pētniecības un inovāciju kapacitātes stiprināšana un progresīvu tehnoloģiju ieviešana  kopējā P&amp;A sistēmā”"/>
    <s v="1.1.1.1."/>
    <s v="Zinātnes politikas ieviešana,vadība un kapacitātes stiprināšana"/>
    <s v="_"/>
    <s v="1.1.1.5"/>
    <s v="nav"/>
    <n v="1"/>
    <n v="1"/>
    <n v="0.87442551506883737"/>
    <n v="0.90886111500812206"/>
    <n v="0.93992620427520679"/>
    <n v="14398945"/>
    <n v="10121536"/>
    <n v="1.1764705882352942"/>
    <s v="1.1.1.1._"/>
    <n v="14398944.705882354"/>
    <n v="12239103"/>
    <n v="14398944.705882354"/>
    <n v="2159841.7058823537"/>
    <x v="0"/>
    <s v="IPIA"/>
    <s v="ERAF"/>
    <m/>
    <n v="0"/>
    <n v="0"/>
    <n v="0"/>
    <n v="0"/>
    <n v="0"/>
    <n v="0"/>
    <n v="214925"/>
    <n v="0"/>
    <n v="325038"/>
    <n v="0"/>
    <n v="0"/>
    <n v="325037"/>
    <n v="0"/>
    <n v="865000"/>
    <n v="2392151"/>
    <n v="2392151"/>
    <n v="2392151"/>
    <n v="2392150"/>
    <n v="1625188"/>
    <n v="180312"/>
    <n v="12239103"/>
    <n v="0"/>
    <m/>
    <m/>
    <n v="26784.720000000001"/>
    <n v="1017647.0588235294"/>
    <n v="2814295.2941176472"/>
    <n v="2814295.2941176472"/>
    <n v="2814295.2941176472"/>
    <n v="2814294.1176470588"/>
    <n v="1911985.8823529412"/>
    <n v="185347.04470588267"/>
    <n v="14398944.705882354"/>
    <m/>
    <m/>
    <m/>
    <n v="539963"/>
    <n v="3257151"/>
    <n v="5649302"/>
    <n v="8041453"/>
    <n v="10433603"/>
    <n v="12058791"/>
    <n v="12239103"/>
    <m/>
    <m/>
    <m/>
    <n v="472157.42439311463"/>
    <n v="2848135.9408319788"/>
    <n v="5134430.9147376139"/>
    <n v="7308563.9398654085"/>
    <n v="9806816.8647044096"/>
    <n v="11334373.652778026"/>
    <n v="12239103"/>
  </r>
  <r>
    <n v="1"/>
    <s v="1.1."/>
    <s v="Pētniecība un prasmes"/>
    <s v="1.1.1."/>
    <s v=" “Pētniecības un inovāciju kapacitātes stiprināšana un progresīvu tehnoloģiju ieviešana  kopējā P&amp;A sistēmā”"/>
    <s v="1.1.1.2."/>
    <s v="RIS3 pētniecības un inovācijas centri"/>
    <s v="_"/>
    <s v="1.1.1.4"/>
    <s v="ir"/>
    <n v="0.40654458547296901"/>
    <n v="0.90465672817046106"/>
    <n v="0.81275980685819815"/>
    <n v="0.97119108344633154"/>
    <n v="1.0110055111541891"/>
    <n v="60656397.063154288"/>
    <n v="51765000"/>
    <n v="1.1717646491481559"/>
    <s v="1.1.1.2._"/>
    <n v="42298802.060222864"/>
    <n v="36098377"/>
    <n v="42468678.823529415"/>
    <n v="6370301.8235294148"/>
    <x v="0"/>
    <s v="IPIA"/>
    <s v="ERAF"/>
    <m/>
    <n v="0"/>
    <n v="0"/>
    <n v="0"/>
    <n v="0"/>
    <n v="0"/>
    <n v="0"/>
    <n v="0"/>
    <n v="0"/>
    <n v="0"/>
    <n v="0"/>
    <n v="0"/>
    <n v="0"/>
    <n v="0"/>
    <n v="0"/>
    <n v="5548884.8245077049"/>
    <n v="12941250"/>
    <n v="10353000"/>
    <n v="7247100"/>
    <n v="6211800"/>
    <n v="9462965.1754922941"/>
    <n v="51765000"/>
    <n v="15666623"/>
    <m/>
    <m/>
    <n v="0"/>
    <n v="0"/>
    <n v="6501987.0795527976"/>
    <n v="15164099.265788574"/>
    <n v="12131279.412630858"/>
    <n v="8491895.5888416003"/>
    <n v="9540.7134090363979"/>
    <n v="0"/>
    <n v="42298802.060222864"/>
    <m/>
    <m/>
    <m/>
    <n v="0"/>
    <n v="2255869.0808167332"/>
    <n v="7517064.1975687928"/>
    <n v="16882975.304317579"/>
    <n v="23439113.079041727"/>
    <n v="29058659.743090995"/>
    <n v="36098377"/>
    <m/>
    <m/>
    <m/>
    <n v="0"/>
    <n v="1833479.7184219891"/>
    <n v="7300505.7223724648"/>
    <n v="16396595.077597847"/>
    <n v="23697072.49947742"/>
    <n v="29378465.147019368"/>
    <n v="36098377"/>
  </r>
  <r>
    <n v="1"/>
    <s v="1.1."/>
    <s v="Pētniecība un prasmes"/>
    <s v="1.1.1."/>
    <s v=" “Pētniecības un inovāciju kapacitātes stiprināšana un progresīvu tehnoloģiju ieviešana  kopējā P&amp;A sistēmā”"/>
    <s v="1.1.1.3."/>
    <s v="Praktiskas ievirzes pētījumi"/>
    <n v="1"/>
    <s v="1.1.1.1"/>
    <s v="ir"/>
    <n v="0.656809820735614"/>
    <n v="0.91719591695126301"/>
    <n v="0.89712426673624424"/>
    <n v="0.95868076151423431"/>
    <n v="0.96867752901779358"/>
    <e v="#N/A"/>
    <e v="#N/A"/>
    <n v="1.1764705882352942"/>
    <s v="1.1.1.3.1"/>
    <n v="36200000"/>
    <n v="30770000"/>
    <n v="36200000"/>
    <n v="5430000"/>
    <x v="0"/>
    <s v="APIA"/>
    <s v="ERAF"/>
    <m/>
    <n v="0"/>
    <n v="0"/>
    <n v="0"/>
    <n v="0"/>
    <n v="0"/>
    <n v="0"/>
    <n v="0"/>
    <n v="0"/>
    <n v="0"/>
    <n v="0"/>
    <n v="0"/>
    <n v="0"/>
    <n v="1802000"/>
    <n v="1802000"/>
    <n v="4505000"/>
    <n v="10769500"/>
    <n v="7692500"/>
    <n v="6001000"/>
    <n v="0"/>
    <n v="0"/>
    <n v="30770000"/>
    <n v="0"/>
    <m/>
    <m/>
    <n v="0"/>
    <n v="2120000"/>
    <n v="5300000"/>
    <n v="12670000"/>
    <n v="9050000"/>
    <n v="7060000"/>
    <n v="0"/>
    <n v="0"/>
    <n v="36200000"/>
    <m/>
    <m/>
    <m/>
    <n v="0"/>
    <n v="4142499.5393795175"/>
    <n v="11216012.903791713"/>
    <n v="18271542.494939305"/>
    <n v="23775635.192563836"/>
    <n v="23775635.192563836"/>
    <n v="23775635.192563836"/>
    <m/>
    <m/>
    <m/>
    <n v="0"/>
    <n v="3716336.8617210793"/>
    <n v="10752575.791760517"/>
    <n v="17516576.273088105"/>
    <n v="23030923.549161229"/>
    <n v="23030923.549161229"/>
    <n v="30770000"/>
  </r>
  <r>
    <n v="1"/>
    <s v="1.1."/>
    <s v="Pētniecība un prasmes"/>
    <s v="1.1.1."/>
    <s v=" “Pētniecības un inovāciju kapacitātes stiprināšana un progresīvu tehnoloģiju ieviešana  kopējā P&amp;A sistēmā”"/>
    <s v="1.1.1.3."/>
    <s v="Praktiskas ievirzes pētījumi"/>
    <n v="2"/>
    <s v="1.1.1.1"/>
    <s v="ir"/>
    <n v="0.656809820735614"/>
    <n v="0.91719591695126301"/>
    <n v="0.89712426673624424"/>
    <n v="0.95868076151423431"/>
    <n v="0.96867752901779358"/>
    <e v="#N/A"/>
    <e v="#N/A"/>
    <n v="1.1764705882352942"/>
    <s v="1.1.1.3.2"/>
    <n v="20560000"/>
    <n v="17476000"/>
    <n v="20560000"/>
    <n v="3084000"/>
    <x v="0"/>
    <s v="APIA"/>
    <s v="ERAF"/>
    <m/>
    <n v="0"/>
    <n v="0"/>
    <n v="0"/>
    <n v="0"/>
    <n v="0"/>
    <n v="0"/>
    <n v="0"/>
    <n v="0"/>
    <n v="0"/>
    <n v="0"/>
    <n v="0"/>
    <n v="0"/>
    <n v="0"/>
    <n v="0"/>
    <n v="1747600"/>
    <n v="4369000"/>
    <n v="4369000"/>
    <n v="4369000"/>
    <n v="2621400"/>
    <n v="0"/>
    <n v="17476000"/>
    <n v="0"/>
    <m/>
    <m/>
    <n v="0"/>
    <n v="0"/>
    <n v="2056000"/>
    <n v="5140000"/>
    <n v="5140000"/>
    <n v="5140000"/>
    <n v="3084000"/>
    <n v="0"/>
    <n v="20560000"/>
    <m/>
    <m/>
    <m/>
    <n v="0"/>
    <n v="1147840.8427175591"/>
    <n v="4017442.9495114568"/>
    <n v="8024671.9106715247"/>
    <n v="12031900.871831592"/>
    <n v="14436238.248527633"/>
    <n v="14436238.248527633"/>
    <m/>
    <m/>
    <m/>
    <n v="0"/>
    <n v="1029755.8743529029"/>
    <n v="3851445.2661776352"/>
    <n v="7693098.5782244634"/>
    <n v="11655032.005912863"/>
    <n v="13984059.594895909"/>
    <n v="17476000"/>
  </r>
  <r>
    <n v="1"/>
    <s v="1.1."/>
    <s v="Pētniecība un prasmes"/>
    <s v="1.1.1."/>
    <s v=" “Pētniecības un inovāciju kapacitātes stiprināšana un progresīvu tehnoloģiju ieviešana  kopējā P&amp;A sistēmā”"/>
    <s v="1.1.1.4."/>
    <s v="Mobilitātes, pieredzes apmaiņas un sadarbības aktivitātes starptautiskās konkurētspējas uzlabošanai zinātnē"/>
    <s v="_"/>
    <s v="1.1.1.5"/>
    <s v="ir"/>
    <n v="0.91455927360346201"/>
    <n v="0.92191363174538499"/>
    <n v="0.87442551506883737"/>
    <n v="0.90886111500812206"/>
    <n v="0.93992620427520679"/>
    <n v="6090000"/>
    <n v="5176500"/>
    <n v="1.1764705882352942"/>
    <s v="1.1.1.4._"/>
    <n v="4122480"/>
    <n v="3504108"/>
    <n v="4122480"/>
    <n v="618372"/>
    <x v="0"/>
    <s v="APIA"/>
    <s v="ERAF"/>
    <m/>
    <n v="0"/>
    <n v="0"/>
    <n v="0"/>
    <n v="0"/>
    <n v="0"/>
    <n v="0"/>
    <n v="0"/>
    <n v="0"/>
    <n v="0"/>
    <n v="0"/>
    <n v="0"/>
    <n v="0"/>
    <n v="0"/>
    <n v="0"/>
    <n v="153072.2191863794"/>
    <n v="0"/>
    <n v="0"/>
    <n v="0"/>
    <n v="0"/>
    <n v="0"/>
    <n v="153072.2191863794"/>
    <n v="-3351035.7808136204"/>
    <m/>
    <m/>
    <n v="0"/>
    <n v="0"/>
    <n v="180084.96374868165"/>
    <n v="0"/>
    <n v="0"/>
    <n v="0"/>
    <n v="0"/>
    <n v="0"/>
    <n v="180084.96374868165"/>
    <m/>
    <m/>
    <m/>
    <n v="0"/>
    <n v="139993.61758796507"/>
    <n v="139993.61758796507"/>
    <n v="139993.61758796507"/>
    <n v="139993.61758796507"/>
    <n v="139993.61758796507"/>
    <n v="139993.61758796507"/>
    <m/>
    <m/>
    <m/>
    <n v="0"/>
    <n v="122413.9911657062"/>
    <n v="127234.75537501858"/>
    <n v="127234.75537501858"/>
    <n v="131583.66960221084"/>
    <n v="131583.66960221084"/>
    <n v="3504108"/>
  </r>
  <r>
    <n v="1"/>
    <s v="1.1."/>
    <s v="Pētniecība un prasmes"/>
    <s v="1.1.1."/>
    <s v=" “Pētniecības un inovāciju kapacitātes stiprināšana un progresīvu tehnoloģiju ieviešana  kopējā P&amp;A sistēmā”"/>
    <s v="1.1.1.5."/>
    <s v="Latvijas pilnvērtīga dalība Apvārsnis Eiropa programmā, tajā skaitā nodrošinot kompleksu atbalsta instrumentu klāstu un sasaisti ar RIS3 specializācijas jomu attīstīšanu"/>
    <n v="1"/>
    <s v="1.1.1.5"/>
    <s v="nav"/>
    <n v="1"/>
    <n v="1"/>
    <n v="0.87442551506883737"/>
    <n v="0.90886111500812206"/>
    <n v="0.93992620427520679"/>
    <e v="#N/A"/>
    <e v="#N/A"/>
    <n v="1.1764705934378148"/>
    <s v="1.1.1.5.1"/>
    <n v="9445000.0417671371"/>
    <n v="8028250"/>
    <n v="9445000"/>
    <n v="1416750"/>
    <x v="0"/>
    <s v="IPIA"/>
    <s v="ERAF"/>
    <m/>
    <n v="0"/>
    <n v="0"/>
    <n v="0"/>
    <n v="0"/>
    <n v="0"/>
    <n v="0"/>
    <n v="0"/>
    <n v="0"/>
    <n v="0"/>
    <n v="0"/>
    <n v="0"/>
    <n v="110175"/>
    <n v="0"/>
    <n v="110175"/>
    <n v="1094062"/>
    <n v="1605650"/>
    <n v="1605650"/>
    <n v="1605650"/>
    <n v="1445085"/>
    <n v="561978"/>
    <n v="8028250"/>
    <n v="0"/>
    <m/>
    <m/>
    <n v="0"/>
    <n v="129617.64763201124"/>
    <n v="1287131.7703977625"/>
    <n v="1889000.0083534273"/>
    <n v="1889000.0083534273"/>
    <n v="1889000.0083534273"/>
    <n v="1700100.0075180845"/>
    <n v="661150.59115899634"/>
    <n v="9445000.0417671353"/>
    <m/>
    <m/>
    <m/>
    <n v="0"/>
    <n v="1204237"/>
    <n v="2809887"/>
    <n v="4415537"/>
    <n v="6021187"/>
    <n v="7466272"/>
    <n v="8028250"/>
    <m/>
    <m/>
    <m/>
    <n v="0"/>
    <n v="1053015.5589899516"/>
    <n v="2553797.031866827"/>
    <n v="4013109.8811796182"/>
    <n v="5659471.44214122"/>
    <n v="7017744.7010462563"/>
    <n v="8028250"/>
  </r>
  <r>
    <n v="1"/>
    <s v="1.1."/>
    <s v="Pētniecība un prasmes"/>
    <s v="1.1.1."/>
    <s v=" “Pētniecības un inovāciju kapacitātes stiprināšana un progresīvu tehnoloģiju ieviešana  kopējā P&amp;A sistēmā”"/>
    <s v="1.1.1.5."/>
    <s v="Latvijas pilnvērtīga dalība Apvārsnis Eiropa programmā, tajā skaitā nodrošinot kompleksu atbalsta instrumentu klāstu un sasaisti ar RIS3 specializācijas jomu attīstīšanu"/>
    <n v="2"/>
    <s v="1.1.1.5"/>
    <s v="ir"/>
    <n v="0.91455927360346201"/>
    <n v="0.92191363174538499"/>
    <n v="0.87442551506883737"/>
    <n v="0.90886111500812206"/>
    <n v="0.93992620427520679"/>
    <e v="#N/A"/>
    <e v="#N/A"/>
    <n v="1.1764705934378148"/>
    <s v="1.1.1.5.2"/>
    <n v="23664681.281119183"/>
    <n v="20114979"/>
    <n v="23664681.176470589"/>
    <n v="3549702.1764705889"/>
    <x v="0"/>
    <s v="APIA"/>
    <s v="ERAF"/>
    <m/>
    <n v="0"/>
    <n v="0"/>
    <n v="0"/>
    <n v="0"/>
    <n v="0"/>
    <n v="0"/>
    <n v="0"/>
    <n v="0"/>
    <n v="0"/>
    <n v="0"/>
    <n v="45314"/>
    <n v="19191"/>
    <n v="33974"/>
    <n v="98479"/>
    <n v="1913019"/>
    <n v="3017247"/>
    <n v="5028745"/>
    <n v="5028745"/>
    <n v="3620696"/>
    <n v="1408048"/>
    <n v="20114979"/>
    <n v="0"/>
    <m/>
    <m/>
    <n v="0"/>
    <n v="115857.64757116257"/>
    <n v="2250610.5981878149"/>
    <n v="3549702.3686384666"/>
    <n v="5916170.6143974438"/>
    <n v="5916170.6143974438"/>
    <n v="4259642.3717779219"/>
    <n v="1656527.0661489281"/>
    <n v="23664681.281119183"/>
    <m/>
    <m/>
    <m/>
    <n v="41442.338924067277"/>
    <n v="1839634.1497348167"/>
    <n v="4599085.3743370418"/>
    <n v="9235153.9404084869"/>
    <n v="13871222.506479934"/>
    <n v="17209191.505285922"/>
    <n v="18507290.15063775"/>
    <m/>
    <m/>
    <m/>
    <n v="36238.238559334859"/>
    <n v="1608623.0389200898"/>
    <n v="4179929.8613375104"/>
    <n v="8393472.3075513095"/>
    <n v="13037925.519172505"/>
    <n v="16175370.050208529"/>
    <n v="20114979"/>
  </r>
  <r>
    <n v="1"/>
    <s v="1.1."/>
    <s v="Pētniecība un prasmes"/>
    <s v="1.1.1."/>
    <s v=" “Pētniecības un inovāciju kapacitātes stiprināšana un progresīvu tehnoloģiju ieviešana  kopējā P&amp;A sistēmā”"/>
    <s v="1.1.1.5."/>
    <s v="Latvijas pilnvērtīga dalība Apvārsnis Eiropa programmā, tajā skaitā nodrošinot kompleksu atbalsta instrumentu klāstu un sasaisti ar RIS3 specializācijas jomu attīstīšanu"/>
    <n v="3"/>
    <s v="1.1.1.5"/>
    <s v="ir"/>
    <n v="0.91455927360346201"/>
    <n v="0.92191363174538499"/>
    <n v="0.87442551506883737"/>
    <n v="0.90886111500812206"/>
    <n v="0.93992620427520679"/>
    <e v="#N/A"/>
    <e v="#N/A"/>
    <n v="1.1764705934378148"/>
    <s v="1.1.1.5.3"/>
    <n v="12348678.87813703"/>
    <n v="10496377"/>
    <n v="12348678.823529413"/>
    <n v="1852301.823529413"/>
    <x v="0"/>
    <s v="APIA"/>
    <s v="ERAF"/>
    <m/>
    <n v="0"/>
    <n v="0"/>
    <n v="0"/>
    <n v="0"/>
    <n v="0"/>
    <n v="0"/>
    <n v="0"/>
    <n v="0"/>
    <n v="0"/>
    <n v="0"/>
    <n v="0"/>
    <n v="0"/>
    <n v="0"/>
    <n v="0"/>
    <n v="3924450"/>
    <n v="2682600"/>
    <n v="2682600"/>
    <n v="2682600"/>
    <n v="1440750"/>
    <n v="0"/>
    <n v="13413000"/>
    <n v="2916623"/>
    <m/>
    <m/>
    <n v="0"/>
    <n v="0"/>
    <n v="4617000.0204170318"/>
    <n v="3156000.0139562818"/>
    <n v="3156000.0139562818"/>
    <n v="1419678.8298074342"/>
    <n v="0"/>
    <n v="0"/>
    <n v="12348678.87813703"/>
    <m/>
    <m/>
    <m/>
    <n v="0"/>
    <n v="3589142.1412931066"/>
    <n v="6042538.8486617543"/>
    <n v="8515664.3571819235"/>
    <n v="10496377"/>
    <n v="10496377"/>
    <n v="10496377"/>
    <m/>
    <m/>
    <m/>
    <n v="0"/>
    <n v="3138437.4655554947"/>
    <n v="5491828.5954746157"/>
    <n v="7739556.202703286"/>
    <n v="9865819.7922515813"/>
    <n v="9865819.7922515813"/>
    <n v="10496377"/>
  </r>
  <r>
    <n v="1"/>
    <s v="1.1."/>
    <s v="Pētniecība un prasmes"/>
    <s v="1.1.1."/>
    <s v=" “Pētniecības un inovāciju kapacitātes stiprināšana un progresīvu tehnoloģiju ieviešana  kopējā P&amp;A sistēmā”"/>
    <s v="1.1.1.6."/>
    <s v="Zinātniskās darbības digitalizācija un  dalība Eiropas Atvērtajā zinātnes mākonī (EOSC market place pakalpojumu iegāde)"/>
    <s v="_"/>
    <s v="8.2.3"/>
    <s v="ir"/>
    <n v="0.41173393343349901"/>
    <n v="0.90108882001614898"/>
    <n v="0.84329624289711258"/>
    <n v="0.88437593977319917"/>
    <n v="0.85860594474766772"/>
    <n v="21750002"/>
    <n v="18487501"/>
    <n v="1.1764705882352942"/>
    <s v="1.1.1.6._"/>
    <n v="21750001.176470589"/>
    <n v="18487501"/>
    <n v="21750001.176470589"/>
    <n v="3262500.1764705889"/>
    <x v="0"/>
    <s v="IPIA/ APIA "/>
    <s v="ERAF"/>
    <m/>
    <n v="0"/>
    <n v="0"/>
    <n v="0"/>
    <n v="0"/>
    <n v="0"/>
    <n v="0"/>
    <n v="0"/>
    <n v="0"/>
    <n v="0"/>
    <n v="0"/>
    <n v="0"/>
    <n v="0"/>
    <n v="0"/>
    <n v="0"/>
    <n v="914436.33112934115"/>
    <n v="2792161.0839004954"/>
    <n v="3869420.1765148859"/>
    <n v="1576076.2971913861"/>
    <n v="4329048.0768576143"/>
    <n v="5006359.0344062783"/>
    <n v="18487501.000000004"/>
    <n v="0"/>
    <m/>
    <m/>
    <n v="0"/>
    <n v="0"/>
    <n v="1075807.4483874603"/>
    <n v="3284895.3928241124"/>
    <n v="4552259.0311939837"/>
    <n v="1854207.4084604543"/>
    <n v="5092997.7374795461"/>
    <n v="5889834.1581250336"/>
    <n v="21750001.176470593"/>
    <m/>
    <m/>
    <m/>
    <n v="0"/>
    <n v="376504.46749038121"/>
    <n v="1526131.9333446743"/>
    <n v="5012823.1943471516"/>
    <n v="6433007.9252387593"/>
    <n v="10333864.748607567"/>
    <n v="14845038.903497908"/>
    <m/>
    <m/>
    <m/>
    <n v="0"/>
    <n v="317504.80286861653"/>
    <n v="1349674.3627695858"/>
    <n v="4433220.2234176528"/>
    <n v="5523418.847218859"/>
    <n v="8872717.7053728197"/>
    <n v="18487501"/>
  </r>
  <r>
    <n v="1"/>
    <s v="1.1."/>
    <s v="Pētniecība un prasmes"/>
    <s v="1.1.1."/>
    <s v=" “Pētniecības un inovāciju kapacitātes stiprināšana un progresīvu tehnoloģiju ieviešana  kopējā P&amp;A sistēmā”"/>
    <s v="1.1.1.7."/>
    <s v="Inovāciju granti studentiem"/>
    <s v="_"/>
    <s v="1.1.1.3"/>
    <s v="ir"/>
    <n v="0.428973079750331"/>
    <n v="0.81023846902645102"/>
    <n v="0.65562897739761605"/>
    <n v="0.78883291616532025"/>
    <n v="0.84652448593003315"/>
    <n v="16500000"/>
    <n v="14025000"/>
    <n v="1.1764705882352942"/>
    <s v="1.1.1.7._"/>
    <n v="16500000"/>
    <n v="14025000"/>
    <n v="16500000"/>
    <n v="2475000"/>
    <x v="0"/>
    <s v="APIA"/>
    <s v="ERAF"/>
    <m/>
    <n v="0"/>
    <n v="0"/>
    <n v="0"/>
    <n v="0"/>
    <n v="0"/>
    <n v="0"/>
    <n v="0"/>
    <n v="0"/>
    <n v="0"/>
    <n v="0"/>
    <n v="0"/>
    <n v="0"/>
    <n v="0"/>
    <n v="0"/>
    <n v="2805000"/>
    <n v="3506250"/>
    <n v="4207500"/>
    <n v="2805000"/>
    <n v="701250"/>
    <n v="0"/>
    <n v="14025000"/>
    <n v="0"/>
    <m/>
    <m/>
    <n v="0"/>
    <n v="0"/>
    <n v="3300000"/>
    <n v="4125000"/>
    <n v="4950000"/>
    <n v="3300000"/>
    <n v="825000"/>
    <n v="0"/>
    <n v="16500000"/>
    <m/>
    <m/>
    <m/>
    <n v="0"/>
    <n v="1203269.4886996786"/>
    <n v="2707356.3495742767"/>
    <n v="6116434.7080030693"/>
    <n v="8389153.6136222649"/>
    <n v="8957333.3400270641"/>
    <n v="8957333.3400270641"/>
    <m/>
    <m/>
    <m/>
    <n v="0"/>
    <n v="788898.3444099226"/>
    <n v="2135651.804333373"/>
    <n v="4824845.0272488398"/>
    <n v="7101623.950159668"/>
    <n v="7582602.0009703571"/>
    <n v="14025000"/>
  </r>
  <r>
    <n v="1"/>
    <s v="1.1."/>
    <s v="Pētniecība un prasmes"/>
    <s v="1.1.1."/>
    <s v=" “Pētniecības un inovāciju kapacitātes stiprināšana un progresīvu tehnoloģiju ieviešana  kopējā P&amp;A sistēmā”"/>
    <s v="1.1.1.8."/>
    <s v="Doktorantūras granti"/>
    <s v="_"/>
    <s v="8.2.2"/>
    <s v="ir"/>
    <n v="0.37773053553439501"/>
    <n v="0.85947745423323396"/>
    <n v="0.73865109999554379"/>
    <n v="0.93059492184104575"/>
    <n v="0.96104720656100739"/>
    <n v="19140000"/>
    <n v="16269000"/>
    <n v="1.1764705882352942"/>
    <s v="1.1.1.8._"/>
    <n v="19140000"/>
    <n v="16269000"/>
    <n v="19140000"/>
    <n v="2871000"/>
    <x v="0"/>
    <s v="IPIA"/>
    <s v="ERAF"/>
    <m/>
    <n v="0"/>
    <n v="0"/>
    <n v="0"/>
    <n v="0"/>
    <n v="0"/>
    <n v="0"/>
    <n v="0"/>
    <n v="0"/>
    <n v="0"/>
    <n v="0"/>
    <n v="249480.188645797"/>
    <n v="220578.28455727809"/>
    <n v="145758.40951743408"/>
    <n v="615816.88272050919"/>
    <n v="2799224.7268763753"/>
    <n v="2829553.2619459648"/>
    <n v="2826980.6912652538"/>
    <n v="3348834.3956635972"/>
    <n v="3066636.7142997021"/>
    <n v="781953.32722859888"/>
    <n v="16269000"/>
    <n v="0"/>
    <m/>
    <m/>
    <n v="0"/>
    <n v="724490.45025942265"/>
    <n v="3293205.56103103"/>
    <n v="3328886.1905246647"/>
    <n v="3325859.6367826518"/>
    <n v="3939805.1713689379"/>
    <n v="3607807.8991761203"/>
    <n v="919945.09085717518"/>
    <n v="19140000"/>
    <m/>
    <m/>
    <m/>
    <n v="94236.285262398786"/>
    <n v="1289965.4960652736"/>
    <n v="2358774.165023217"/>
    <n v="4788500.3327183854"/>
    <n v="7666747.9937520251"/>
    <n v="10302453.110016502"/>
    <n v="10974524.365032146"/>
    <m/>
    <m/>
    <m/>
    <n v="69607.735768564715"/>
    <n v="952834.43262491166"/>
    <n v="2195063.2597404583"/>
    <n v="4456154.0928618871"/>
    <n v="7368106.7428025911"/>
    <n v="9901143.7821071222"/>
    <n v="16269000"/>
  </r>
  <r>
    <n v="1"/>
    <s v="1.1."/>
    <s v="Pētniecība un prasmes"/>
    <s v="1.1.1."/>
    <s v=" “Pētniecības un inovāciju kapacitātes stiprināšana un progresīvu tehnoloģiju ieviešana  kopējā P&amp;A sistēmā”"/>
    <s v="1.1.1.9."/>
    <s v="Pēcdoktorantūras pētījumi"/>
    <s v="_"/>
    <s v="1.1.1.2"/>
    <s v="ir"/>
    <n v="1"/>
    <n v="1"/>
    <n v="0.77025739562976692"/>
    <n v="0.89582653463667283"/>
    <n v="0.95668123350613166"/>
    <n v="44800000"/>
    <n v="29580000"/>
    <n v="1.1764705882352942"/>
    <s v="1.1.1.9._"/>
    <n v="50890000"/>
    <n v="43256500"/>
    <n v="50890000"/>
    <n v="7633500"/>
    <x v="0"/>
    <s v="IPIA"/>
    <s v="ERAF"/>
    <m/>
    <n v="0"/>
    <n v="0"/>
    <n v="0"/>
    <n v="0"/>
    <n v="0"/>
    <n v="0"/>
    <n v="0"/>
    <n v="59865"/>
    <n v="0"/>
    <n v="0"/>
    <n v="0"/>
    <n v="0"/>
    <n v="0"/>
    <n v="59865"/>
    <n v="4273390"/>
    <n v="10507652"/>
    <n v="10658904"/>
    <n v="10658054"/>
    <n v="3913434"/>
    <n v="3185201"/>
    <n v="43256500"/>
    <n v="0"/>
    <m/>
    <m/>
    <n v="0"/>
    <n v="70429.411764705888"/>
    <n v="5027517.6470588241"/>
    <n v="12361943.529411765"/>
    <n v="12539887.05882353"/>
    <n v="12538887.05882353"/>
    <n v="4604040"/>
    <n v="3747295.2941176472"/>
    <n v="50890000"/>
    <m/>
    <m/>
    <m/>
    <n v="59865"/>
    <n v="4333255"/>
    <n v="14840907"/>
    <n v="25499811"/>
    <n v="36157865"/>
    <n v="40071299"/>
    <n v="43256500"/>
    <m/>
    <m/>
    <m/>
    <n v="46111.458989375998"/>
    <n v="3337721.7108996655"/>
    <n v="13294878.288675141"/>
    <n v="22843407.32202011"/>
    <n v="34591550.889148183"/>
    <n v="38335459.75551302"/>
    <n v="43256500"/>
  </r>
  <r>
    <n v="1"/>
    <s v="1.1."/>
    <s v="Pētniecība un prasmes"/>
    <s v="1.1.2."/>
    <s v=" “Prasmju attīstīšana viedās specializācijas,  industriālās pārejas un uzņēmējdarbības veicināšanai”"/>
    <s v="1.1.2.1."/>
    <s v="RIS3 industriālās prasmes"/>
    <s v="_"/>
    <s v="8.2.2"/>
    <s v="ir"/>
    <n v="0.37773053553439501"/>
    <n v="0.85947745423323396"/>
    <n v="0.73865109999554379"/>
    <n v="0.93059492184104575"/>
    <n v="0.96104720656100739"/>
    <n v="26100000"/>
    <n v="22185000"/>
    <n v="1.1764705882352942"/>
    <s v="1.1.2.1._"/>
    <n v="26100000"/>
    <n v="22185000"/>
    <n v="26100000"/>
    <n v="3915000"/>
    <x v="0"/>
    <s v="APIA"/>
    <s v="ERAF"/>
    <m/>
    <n v="0"/>
    <n v="0"/>
    <n v="0"/>
    <n v="0"/>
    <n v="0"/>
    <n v="0"/>
    <n v="0"/>
    <n v="0"/>
    <n v="0"/>
    <n v="0"/>
    <n v="0"/>
    <n v="0"/>
    <n v="0"/>
    <n v="0"/>
    <n v="0"/>
    <n v="5546250"/>
    <n v="5546250"/>
    <n v="5546250"/>
    <n v="3993300"/>
    <n v="1552950"/>
    <n v="22185000"/>
    <n v="0"/>
    <m/>
    <m/>
    <n v="0"/>
    <n v="0"/>
    <n v="0"/>
    <n v="6525000"/>
    <n v="6525000"/>
    <n v="6525000"/>
    <n v="4698000"/>
    <n v="1827000"/>
    <n v="26100000"/>
    <m/>
    <m/>
    <m/>
    <n v="0"/>
    <n v="0"/>
    <n v="2094987.9827076383"/>
    <n v="6861864.8132487126"/>
    <n v="11628741.643789787"/>
    <n v="15060892.96177936"/>
    <n v="16395618.474330861"/>
    <m/>
    <m/>
    <m/>
    <n v="0"/>
    <n v="0"/>
    <n v="1949585.1780257449"/>
    <n v="6385616.5495690079"/>
    <n v="11175769.672583831"/>
    <n v="14474229.10923239"/>
    <n v="22185000"/>
  </r>
  <r>
    <n v="1"/>
    <s v="1.1."/>
    <s v="Pētniecība un prasmes"/>
    <s v="1.1.2."/>
    <s v=" “Prasmju attīstīšana viedās specializācijas,  industriālās pārejas un uzņēmējdarbības veicināšanai”"/>
    <s v="1.1.2.2."/>
    <s v="Uzņēmumu digitālo prasmju attīstība"/>
    <s v="_"/>
    <s v="1.2.2.1"/>
    <s v="nav"/>
    <n v="1"/>
    <n v="1"/>
    <n v="0.85053679960733208"/>
    <n v="0.9683308591344808"/>
    <n v="0.98565934677226119"/>
    <n v="9750585.2283816747"/>
    <n v="8500000"/>
    <n v="1.1471276739272558"/>
    <s v="1.1.2.2._"/>
    <n v="0"/>
    <n v="0"/>
    <n v="0"/>
    <n v="0"/>
    <x v="1"/>
    <s v="APIA"/>
    <s v="ERAF"/>
    <m/>
    <n v="0"/>
    <n v="0"/>
    <n v="0"/>
    <n v="0"/>
    <n v="0"/>
    <n v="0"/>
    <n v="0"/>
    <n v="0"/>
    <n v="0"/>
    <n v="0"/>
    <n v="0"/>
    <n v="0"/>
    <n v="0"/>
    <n v="0"/>
    <n v="0"/>
    <n v="0"/>
    <n v="0"/>
    <n v="0"/>
    <n v="0"/>
    <n v="0"/>
    <n v="0"/>
    <n v="0"/>
    <m/>
    <m/>
    <n v="0"/>
    <n v="0"/>
    <n v="0"/>
    <n v="0"/>
    <n v="0"/>
    <n v="0"/>
    <n v="0"/>
    <n v="0"/>
    <n v="0"/>
    <m/>
    <m/>
    <m/>
    <n v="0"/>
    <n v="0"/>
    <n v="0"/>
    <n v="0"/>
    <n v="0"/>
    <n v="0"/>
    <n v="0"/>
    <m/>
    <m/>
    <m/>
    <n v="0"/>
    <n v="0"/>
    <n v="0"/>
    <n v="0"/>
    <n v="0"/>
    <n v="0"/>
    <n v="0"/>
  </r>
  <r>
    <n v="1"/>
    <s v="1.2."/>
    <s v="Atbalsts uzņēmējdarbībai"/>
    <s v="1.2.1."/>
    <s v="“Pētniecības un inovāciju kapacitātes stiprināšana un progresīvu tehnoloģiju ieviešana uzņēmumiem ”"/>
    <s v="1.2.1.1."/>
    <s v="Atbalsts jaunu produktu attīstībai un internacionalizācijai"/>
    <n v="1"/>
    <s v="3.2.1.1"/>
    <s v="nav"/>
    <n v="1"/>
    <n v="1"/>
    <n v="0.92488102179551857"/>
    <n v="0.97332203681206075"/>
    <n v="0.98818631331554929"/>
    <n v="8235295.0000000009"/>
    <n v="7000000"/>
    <n v="1.1764705882352942"/>
    <s v="1.2.1.1.1"/>
    <n v="8127803.5294117648"/>
    <n v="6908633"/>
    <n v="8127803.5294117648"/>
    <n v="1219170.5294117648"/>
    <x v="1"/>
    <s v="IPIA"/>
    <s v="ERAF"/>
    <m/>
    <n v="0"/>
    <n v="0"/>
    <n v="0"/>
    <n v="0"/>
    <n v="0"/>
    <n v="0"/>
    <n v="0"/>
    <n v="0"/>
    <n v="0"/>
    <n v="0"/>
    <n v="0"/>
    <n v="0"/>
    <n v="582542"/>
    <n v="582542"/>
    <n v="614274"/>
    <n v="1232009"/>
    <n v="1881937"/>
    <n v="1996492"/>
    <n v="601379"/>
    <n v="0"/>
    <n v="6908633"/>
    <n v="0"/>
    <m/>
    <m/>
    <n v="0"/>
    <n v="685343.5294117647"/>
    <n v="722675.29411764711"/>
    <n v="1449422.3529411766"/>
    <n v="2214043.5294117648"/>
    <n v="2348814.1176470588"/>
    <n v="707504.70588235185"/>
    <n v="0"/>
    <n v="8127803.5294117648"/>
    <m/>
    <m/>
    <m/>
    <n v="0"/>
    <n v="1196816"/>
    <n v="2428825"/>
    <n v="4310762"/>
    <n v="6307254"/>
    <n v="6908633"/>
    <n v="6908633"/>
    <m/>
    <m/>
    <m/>
    <n v="0"/>
    <n v="1106912.4049812253"/>
    <n v="2364028.8960600533"/>
    <n v="4195759.6500520324"/>
    <n v="6232742.0774047514"/>
    <n v="6827016.5743201431"/>
    <n v="6908633"/>
  </r>
  <r>
    <n v="1"/>
    <s v="1.2."/>
    <s v="Atbalsts uzņēmējdarbībai"/>
    <s v="1.2.1."/>
    <s v="“Pētniecības un inovāciju kapacitātes stiprināšana un progresīvu tehnoloģiju ieviešana uzņēmumiem ”"/>
    <s v="1.2.1.1."/>
    <s v="Atbalsts jaunu produktu attīstībai un internacionalizācijai"/>
    <n v="2"/>
    <s v="3.2.1.1"/>
    <s v="nav"/>
    <n v="1"/>
    <n v="1"/>
    <n v="0.92488102179551857"/>
    <n v="0.97332203681206075"/>
    <n v="0.98818631331554929"/>
    <n v="11468113.158475835"/>
    <n v="10000000"/>
    <n v="1.1468113158475834"/>
    <s v="1.2.1.1.2"/>
    <n v="11318426.758286145"/>
    <n v="9869476"/>
    <n v="11611148.235294119"/>
    <n v="1741672.2352941185"/>
    <x v="1"/>
    <s v="APIA"/>
    <s v="ERAF"/>
    <m/>
    <n v="0"/>
    <n v="0"/>
    <n v="0"/>
    <n v="0"/>
    <n v="0"/>
    <n v="0"/>
    <n v="0"/>
    <n v="0"/>
    <n v="0"/>
    <n v="0"/>
    <n v="0"/>
    <n v="0"/>
    <n v="0"/>
    <n v="0"/>
    <n v="1347881.6929465116"/>
    <n v="2114888.2650490063"/>
    <n v="2299505.2617367408"/>
    <n v="1608217.0713267224"/>
    <n v="1323884.6939526729"/>
    <n v="1175099.0149883467"/>
    <n v="9869476"/>
    <n v="0"/>
    <m/>
    <m/>
    <n v="0"/>
    <n v="0"/>
    <n v="1545765.9778948573"/>
    <n v="2425377.7941114637"/>
    <n v="2637098.6550107533"/>
    <n v="1844321.5357367455"/>
    <n v="1518245.94790234"/>
    <n v="1347616.8476299851"/>
    <n v="11318426.758286145"/>
    <m/>
    <m/>
    <m/>
    <n v="0"/>
    <n v="1347881.6929465116"/>
    <n v="3462769.9579955181"/>
    <n v="5762275.2197322585"/>
    <n v="7370492.2910589809"/>
    <n v="8694376.985011654"/>
    <n v="9869476"/>
    <m/>
    <m/>
    <m/>
    <n v="0"/>
    <n v="1246630.197431843"/>
    <n v="3370390.3085278119"/>
    <n v="5608549.453541467"/>
    <n v="7283419.6044222508"/>
    <n v="8591664.3393942267"/>
    <n v="9869476"/>
  </r>
  <r>
    <n v="1"/>
    <s v="1.2."/>
    <s v="Atbalsts uzņēmējdarbībai"/>
    <s v="1.2.1."/>
    <s v="“Pētniecības un inovāciju kapacitātes stiprināšana un progresīvu tehnoloģiju ieviešana uzņēmumiem ”"/>
    <s v="1.2.1.1."/>
    <s v="Atbalsts jaunu produktu attīstībai un internacionalizācijai"/>
    <n v="3"/>
    <s v="3.2.1.1"/>
    <s v="nav"/>
    <n v="1"/>
    <n v="1"/>
    <n v="0.92488102179551857"/>
    <n v="0.97332203681206075"/>
    <n v="0.98818631331554929"/>
    <n v="51760061.538667992"/>
    <n v="44973500"/>
    <n v="1.150901342761137"/>
    <s v="1.2.1.1.3"/>
    <n v="34688725.808873251"/>
    <n v="30140486"/>
    <n v="35459395.294117644"/>
    <n v="5318909.2941176444"/>
    <x v="1"/>
    <s v="APIA"/>
    <s v="ERAF"/>
    <m/>
    <n v="0"/>
    <n v="0"/>
    <n v="0"/>
    <n v="0"/>
    <n v="0"/>
    <n v="0"/>
    <n v="0"/>
    <n v="0"/>
    <n v="0"/>
    <n v="0"/>
    <n v="0"/>
    <n v="0"/>
    <n v="0"/>
    <n v="0"/>
    <n v="1506525"/>
    <n v="3013048"/>
    <n v="9049145"/>
    <n v="12052195"/>
    <n v="4519573"/>
    <n v="0"/>
    <n v="30140486"/>
    <n v="0"/>
    <m/>
    <m/>
    <n v="0"/>
    <n v="0"/>
    <n v="1733861.6454032219"/>
    <n v="3467720.9890037584"/>
    <n v="10414673.131340228"/>
    <n v="13870887.408719061"/>
    <n v="5201582.6344069801"/>
    <n v="0"/>
    <n v="34688725.808873251"/>
    <m/>
    <m/>
    <m/>
    <n v="0"/>
    <n v="1506525"/>
    <n v="4519573"/>
    <n v="13568718"/>
    <n v="25620913"/>
    <n v="30140486"/>
    <n v="30140486"/>
    <m/>
    <m/>
    <m/>
    <n v="0"/>
    <n v="1393356.3813604936"/>
    <n v="4398999.997880796"/>
    <n v="13206732.240688471"/>
    <n v="25318235.561248429"/>
    <n v="29784415.741878927"/>
    <n v="30140486"/>
  </r>
  <r>
    <n v="1"/>
    <s v="1.2."/>
    <s v="Atbalsts uzņēmējdarbībai"/>
    <s v="1.2.1.; 1.2.2., 1.2.3"/>
    <s v="Finanšu instrumenti"/>
    <s v="1.2.1.2.; 1.2.2.2.; 1.2.3.2.; 1.2.3.3.; 1.2.3.4.; 1.2.3.5."/>
    <s v="Finanšu instrumenti"/>
    <s v="_"/>
    <s v="FI / _x000a_3.1.1.1 / _x000a_3.1.1.2 / _x000a_3.1.1.4 / _x000a_3.1.1.7 / _x000a_3.1.2.1 / _x000a_3.1.2.2"/>
    <s v="nav"/>
    <n v="1"/>
    <n v="1"/>
    <n v="1"/>
    <n v="1"/>
    <n v="1"/>
    <n v="68639178.706023425"/>
    <n v="58769000"/>
    <n v="1.1679487264718376"/>
    <s v="1.2.1.2.; 1.2.2.2.; 1.2.3.2.; 1.2.3.3.; 1.2.3.4.; 1.2.3.5._"/>
    <n v="229155278.73764798"/>
    <n v="196203201"/>
    <n v="230827295.29411766"/>
    <n v="34624094.294117659"/>
    <x v="1"/>
    <s v="Altum finanšu instrumenti"/>
    <s v="ERAF"/>
    <m/>
    <n v="42994222.299999997"/>
    <n v="15866738.689999999"/>
    <n v="0"/>
    <n v="0"/>
    <n v="0"/>
    <n v="0"/>
    <n v="0"/>
    <n v="0"/>
    <n v="0"/>
    <n v="0"/>
    <n v="0"/>
    <n v="10200000.310000001"/>
    <n v="8500000"/>
    <n v="34566739"/>
    <n v="33150000"/>
    <n v="68650000"/>
    <n v="16842239.699999999"/>
    <n v="0"/>
    <n v="0"/>
    <n v="0"/>
    <n v="196203201"/>
    <n v="0"/>
    <m/>
    <m/>
    <n v="50581438"/>
    <n v="40372178.793334402"/>
    <n v="38717500.282541417"/>
    <n v="80179680.072291642"/>
    <n v="19304481.589480519"/>
    <n v="0"/>
    <n v="0"/>
    <n v="0"/>
    <n v="229155278.73764798"/>
    <m/>
    <m/>
    <n v="42994222.299999997"/>
    <n v="58860960.989999995"/>
    <n v="110710961.3"/>
    <n v="179360961.30000001"/>
    <n v="196203201"/>
    <n v="196203201"/>
    <n v="196203201"/>
    <n v="196203201"/>
    <m/>
    <m/>
    <m/>
    <n v="58860960.989999995"/>
    <n v="110710961.3"/>
    <n v="179360961.30000001"/>
    <n v="196203201"/>
    <n v="196203201"/>
    <n v="196203201"/>
    <n v="196203201"/>
  </r>
  <r>
    <n v="1"/>
    <s v="1.2."/>
    <s v="Atbalsts uzņēmējdarbībai"/>
    <s v="1.2.1."/>
    <s v="“Pētniecības un inovāciju kapacitātes stiprināšana un progresīvu tehnoloģiju ieviešana uzņēmumiem ”"/>
    <s v="1.2.1.3."/>
    <s v="Uzņēmuma atbalsts dalībai kapitāla tirgos"/>
    <s v="_"/>
    <s v="3.1.1.3"/>
    <s v="nav"/>
    <n v="1"/>
    <n v="1"/>
    <n v="0.94"/>
    <n v="0.85"/>
    <n v="1"/>
    <n v="2000000.0000000005"/>
    <n v="1700000"/>
    <n v="1.1764705882352944"/>
    <s v="1.2.1.3._"/>
    <n v="1973895.2941176475"/>
    <n v="1677811"/>
    <n v="1973895.2941176472"/>
    <n v="296084.29411764722"/>
    <x v="1"/>
    <s v="APIA"/>
    <s v="ERAF"/>
    <m/>
    <n v="0"/>
    <n v="0"/>
    <n v="0"/>
    <n v="0"/>
    <n v="0"/>
    <n v="0"/>
    <n v="0"/>
    <n v="0"/>
    <n v="0"/>
    <n v="0"/>
    <n v="0"/>
    <n v="0"/>
    <n v="255000"/>
    <n v="255000"/>
    <n v="255000"/>
    <n v="255000"/>
    <n v="255000"/>
    <n v="255000"/>
    <n v="402811"/>
    <n v="0"/>
    <n v="1677811"/>
    <n v="0"/>
    <m/>
    <m/>
    <n v="0"/>
    <n v="300000.00000000006"/>
    <n v="300000.00000000006"/>
    <n v="300000.00000000006"/>
    <n v="300000.00000000006"/>
    <n v="300000.00000000006"/>
    <n v="473895.29411764716"/>
    <n v="0"/>
    <n v="1973895.2941176475"/>
    <m/>
    <m/>
    <m/>
    <n v="0"/>
    <n v="510000"/>
    <n v="765000"/>
    <n v="1020000"/>
    <n v="1275000"/>
    <n v="1677811"/>
    <n v="1677811"/>
    <m/>
    <m/>
    <m/>
    <n v="0"/>
    <n v="479400"/>
    <n v="650250"/>
    <n v="867000"/>
    <n v="1275000"/>
    <n v="1677811"/>
    <n v="1677811"/>
  </r>
  <r>
    <n v="1"/>
    <s v="1.2."/>
    <s v="Atbalsts uzņēmējdarbībai"/>
    <s v="1.2.1."/>
    <s v="“Pētniecības un inovāciju kapacitātes stiprināšana un progresīvu tehnoloģiju ieviešana uzņēmumiem ”"/>
    <s v="1.2.1.4."/>
    <s v="Atbalsts tehnoloģiju pārneses sistēmas pilnveidošanai"/>
    <s v="_"/>
    <s v="1.2.1.2"/>
    <s v="nav"/>
    <n v="1"/>
    <n v="1"/>
    <n v="0.85948765001890415"/>
    <n v="0.89810589457452372"/>
    <n v="0.99210863337125388"/>
    <n v="26899999.999999996"/>
    <n v="22865000"/>
    <n v="1.1764705882352939"/>
    <s v="1.2.1.4._"/>
    <n v="26548889.4117647"/>
    <n v="22566556"/>
    <n v="26548889.411764707"/>
    <n v="3982333.4117647074"/>
    <x v="1"/>
    <s v="IPIA"/>
    <s v="ERAF"/>
    <m/>
    <n v="0"/>
    <n v="0"/>
    <n v="0"/>
    <n v="0"/>
    <n v="0"/>
    <n v="0"/>
    <n v="0"/>
    <n v="0"/>
    <n v="0"/>
    <n v="0"/>
    <n v="296277"/>
    <n v="0"/>
    <n v="0"/>
    <n v="296277"/>
    <n v="4535927.8600000003"/>
    <n v="8783430.9400000013"/>
    <n v="8950919.9600000009"/>
    <n v="0"/>
    <n v="0"/>
    <n v="0"/>
    <n v="22566555.760000002"/>
    <n v="-0.23999999836087227"/>
    <m/>
    <m/>
    <n v="0"/>
    <n v="348561.17647058819"/>
    <n v="5336385.717647058"/>
    <n v="10333448.164705882"/>
    <n v="10530494.070588235"/>
    <n v="0"/>
    <n v="0"/>
    <n v="0"/>
    <n v="26548889.129411764"/>
    <m/>
    <m/>
    <m/>
    <n v="296277"/>
    <n v="4832204.8600000003"/>
    <n v="13615635.800000001"/>
    <n v="22566555.760000002"/>
    <n v="22566555.760000002"/>
    <n v="22566555.760000002"/>
    <n v="22566555.760000002"/>
    <m/>
    <m/>
    <m/>
    <n v="254646.42248465086"/>
    <n v="4153220.3995313281"/>
    <n v="12228282.770359911"/>
    <n v="20267156.748300672"/>
    <n v="22388474.7949498"/>
    <n v="22388474.7949498"/>
    <n v="22566556"/>
  </r>
  <r>
    <n v="1"/>
    <s v="1.2."/>
    <s v="Atbalsts uzņēmējdarbībai"/>
    <s v="1.2.2."/>
    <s v=" “Izmantot digitalizācijas priekšrocības uzņēmējdarbības attīstībai ”"/>
    <s v="1.2.2.1."/>
    <s v="Atbalsts Eiropas Digitālo inovāciju centru un reģionālo kontaktpunktu izveidei "/>
    <s v="_"/>
    <s v="1.2.1.1"/>
    <s v="nav"/>
    <n v="1"/>
    <n v="1"/>
    <n v="0.62460527439637559"/>
    <n v="0.68090317459406002"/>
    <n v="0.62850379121293232"/>
    <n v="7999999.9999999991"/>
    <n v="6800000"/>
    <n v="1.1764705882352939"/>
    <s v="1.2.2.1._"/>
    <n v="24655579.999999996"/>
    <n v="20957243"/>
    <n v="24655580"/>
    <n v="3698337"/>
    <x v="1"/>
    <s v="IPIA"/>
    <s v="ERAF"/>
    <m/>
    <n v="0"/>
    <n v="0"/>
    <n v="0"/>
    <n v="0"/>
    <n v="0"/>
    <n v="0"/>
    <n v="0"/>
    <n v="0"/>
    <n v="0"/>
    <n v="0"/>
    <n v="0"/>
    <n v="0"/>
    <n v="0"/>
    <n v="0"/>
    <n v="5683"/>
    <n v="2900820"/>
    <n v="4707474"/>
    <n v="5511527.2000000002"/>
    <n v="5489450.4000000004"/>
    <n v="2342288.4"/>
    <n v="20957243"/>
    <n v="0"/>
    <m/>
    <m/>
    <n v="0"/>
    <n v="0"/>
    <n v="6685.8823529411757"/>
    <n v="3412729.4117647056"/>
    <n v="5538204.7058823518"/>
    <n v="6484149.6470588231"/>
    <n v="6458176.9411764704"/>
    <n v="2755633.4117647056"/>
    <n v="24655580"/>
    <m/>
    <m/>
    <m/>
    <n v="0"/>
    <n v="5683"/>
    <n v="2906503"/>
    <n v="7613977"/>
    <n v="13125504.199999999"/>
    <n v="18614954.600000001"/>
    <n v="20957243"/>
    <m/>
    <m/>
    <m/>
    <n v="0"/>
    <n v="3549.6317743946024"/>
    <n v="1979047.1196671592"/>
    <n v="5184381.1105861571"/>
    <n v="8249429.1512812655"/>
    <n v="11699569.539356615"/>
    <n v="20957243"/>
  </r>
  <r>
    <n v="1"/>
    <s v="1.2."/>
    <s v="Atbalsts uzņēmējdarbībai"/>
    <s v="1.2.3."/>
    <s v="&quot;Veicināt ilgtspējīgu izaugsmi, konkurētspēju un darba vietu radīšanu MVU, tostarp ar produktīvām  investīcijām”"/>
    <s v="1.2.3.1."/>
    <s v="Atbalsts MVU inovatīvas uzņēmējdarbības attīstībai"/>
    <s v="_"/>
    <s v="1.2.1.2"/>
    <s v="nav"/>
    <n v="1"/>
    <n v="1"/>
    <n v="0.85948765001890415"/>
    <n v="0.89810589457452372"/>
    <n v="0.99210863337125388"/>
    <n v="74350000.00000003"/>
    <n v="63197500"/>
    <n v="1.1764705882352946"/>
    <s v="1.2.3.1._"/>
    <n v="83249025.882352978"/>
    <n v="70761672"/>
    <n v="83249025.882352948"/>
    <n v="12487353.882352948"/>
    <x v="1"/>
    <s v="IPIA"/>
    <s v="ERAF"/>
    <m/>
    <n v="0"/>
    <n v="0"/>
    <n v="0"/>
    <n v="0"/>
    <n v="0"/>
    <n v="0"/>
    <n v="0"/>
    <n v="0"/>
    <n v="1550859.98"/>
    <n v="0"/>
    <n v="0"/>
    <n v="1504665.03"/>
    <n v="0"/>
    <n v="3055525.01"/>
    <n v="17570683"/>
    <n v="18782919"/>
    <n v="16658962"/>
    <n v="14693583"/>
    <n v="0"/>
    <n v="0"/>
    <n v="70761672.00999999"/>
    <n v="9.9999904632568359E-3"/>
    <m/>
    <m/>
    <n v="78064.179999999993"/>
    <n v="3594735.3058823543"/>
    <n v="20671391.764705893"/>
    <n v="22097551.764705893"/>
    <n v="19598778.823529419"/>
    <n v="17208504.043529421"/>
    <n v="0"/>
    <n v="0"/>
    <n v="83249025.882352978"/>
    <m/>
    <m/>
    <m/>
    <n v="1550859.98"/>
    <n v="20626208.010000002"/>
    <n v="39409127.010000005"/>
    <n v="56068089.010000005"/>
    <n v="70761672"/>
    <n v="70761672"/>
    <n v="70761672"/>
    <m/>
    <m/>
    <m/>
    <n v="1332944.9997185646"/>
    <n v="17727971.051316001"/>
    <n v="35393569.267717078"/>
    <n v="50355081.237410076"/>
    <n v="70203265.702984914"/>
    <n v="70203265.702984914"/>
    <n v="70761672"/>
  </r>
  <r>
    <n v="1"/>
    <s v="1.2."/>
    <s v="Atbalsts uzņēmējdarbībai"/>
    <s v="1.2.3."/>
    <s v="“Pētniecības un inovāciju kapacitātes stiprināšana un progresīvu tehnoloģiju ieviešana uzņēmumiem ”"/>
    <s v="1.2.3.6."/>
    <s v="Tūrisma produktu attīstības programma"/>
    <n v="1"/>
    <s v="3.2.1.2"/>
    <s v="nav"/>
    <n v="1"/>
    <n v="1"/>
    <n v="0.84016733507559482"/>
    <n v="0.96097207860265421"/>
    <n v="0.96690065180055262"/>
    <n v="600000"/>
    <n v="510000"/>
    <n v="1.1764705882352942"/>
    <s v="1.2.3.6.1"/>
    <n v="592168.23529411771"/>
    <n v="503343"/>
    <n v="592168.23529411771"/>
    <n v="88825.235294117709"/>
    <x v="1"/>
    <s v="IPIA"/>
    <s v="ERAF"/>
    <m/>
    <n v="0"/>
    <n v="0"/>
    <n v="0"/>
    <n v="0"/>
    <n v="0"/>
    <n v="0"/>
    <n v="0"/>
    <n v="6519.2900000000009"/>
    <n v="0"/>
    <n v="0"/>
    <n v="6213.71"/>
    <n v="0"/>
    <n v="0"/>
    <n v="12733"/>
    <n v="58170.66"/>
    <n v="72289"/>
    <n v="92182.86"/>
    <n v="88251.32"/>
    <n v="86695.86"/>
    <n v="93020.3"/>
    <n v="503343"/>
    <n v="0"/>
    <m/>
    <m/>
    <n v="0"/>
    <n v="14980"/>
    <n v="68436.070588235307"/>
    <n v="85045.882352941175"/>
    <n v="108450.42352941177"/>
    <n v="103825.08235294119"/>
    <n v="101995.1294117647"/>
    <n v="109435.64705882354"/>
    <n v="592168.23529411759"/>
    <m/>
    <m/>
    <m/>
    <n v="12733"/>
    <n v="70903.66"/>
    <n v="143192.66"/>
    <n v="235375.52000000002"/>
    <n v="323626.84000000003"/>
    <n v="410322.7"/>
    <n v="503343"/>
    <m/>
    <m/>
    <m/>
    <n v="10697.850677517548"/>
    <n v="59570.939069306056"/>
    <n v="137604.14812084314"/>
    <n v="226189.30270658064"/>
    <n v="312915.00253615319"/>
    <n v="396741.28607856261"/>
    <n v="503343"/>
  </r>
  <r>
    <n v="1"/>
    <s v="1.2."/>
    <s v="Atbalsts uzņēmējdarbībai"/>
    <s v="1.2.3."/>
    <s v="“Pētniecības un inovāciju kapacitātes stiprināšana un progresīvu tehnoloģiju ieviešana uzņēmumiem ”"/>
    <s v="1.2.3.6."/>
    <s v="Tūrisma produktu attīstības programma"/>
    <n v="2"/>
    <s v="3.2.1.2"/>
    <s v="ir"/>
    <n v="1"/>
    <n v="1"/>
    <n v="0.84016733507559482"/>
    <n v="0.96097207860265421"/>
    <n v="0.96690065180055262"/>
    <n v="5925000.0000000019"/>
    <n v="5036250"/>
    <n v="1.1764705882352944"/>
    <s v="1.2.3.6.2"/>
    <n v="5847664.7058823546"/>
    <n v="4970515"/>
    <n v="5847664.7058823528"/>
    <n v="877149.70588235278"/>
    <x v="1"/>
    <s v="APIA"/>
    <s v="ERAF"/>
    <m/>
    <n v="0"/>
    <n v="0"/>
    <n v="0"/>
    <n v="0"/>
    <n v="0"/>
    <n v="0"/>
    <n v="0"/>
    <n v="0"/>
    <n v="101522.67103868895"/>
    <n v="60836.644702750826"/>
    <n v="95624.106741466065"/>
    <n v="155718.02231793859"/>
    <n v="50213.382043897283"/>
    <n v="463914.82684474171"/>
    <n v="1079110.7319360899"/>
    <n v="1120565.5475513353"/>
    <n v="756940.29617576685"/>
    <n v="498213.67947036732"/>
    <n v="603978.86221485888"/>
    <n v="447791.05580684019"/>
    <n v="4970515"/>
    <n v="0"/>
    <m/>
    <m/>
    <n v="0"/>
    <n v="545782.14922910801"/>
    <n v="1269542.0375718707"/>
    <n v="1318312.4088839241"/>
    <n v="890517.99550090241"/>
    <n v="586133.74055337347"/>
    <n v="710563.36731159885"/>
    <n v="526813.00683157681"/>
    <n v="5847664.7058823546"/>
    <m/>
    <m/>
    <m/>
    <n v="257983.42248290582"/>
    <n v="1543025.5587808315"/>
    <n v="2663591.1063321671"/>
    <n v="3420531.4025079338"/>
    <n v="3918745.0819783011"/>
    <n v="4522723.9441931602"/>
    <n v="4970515"/>
    <m/>
    <m/>
    <m/>
    <n v="216749.24456114427"/>
    <n v="1296399.6716744218"/>
    <n v="2559636.681999566"/>
    <n v="3287035.1717937011"/>
    <n v="3789037.1740050293"/>
    <n v="4373024.7295543328"/>
    <n v="4970515"/>
  </r>
  <r>
    <n v="1"/>
    <s v="1.2."/>
    <s v="Atbalsts uzņēmējdarbībai"/>
    <s v="1.2.3."/>
    <s v="“Pētniecības un inovāciju kapacitātes stiprināšana un progresīvu tehnoloģiju ieviešana uzņēmumiem ”"/>
    <s v="1.2.3.7."/>
    <s v="Tūrisma produktu attīstības programma"/>
    <s v="_"/>
    <s v="FI / _x000a_3.1.1.1 / _x000a_3.1.1.2 / _x000a_3.1.1.4 / _x000a_3.1.1.7 / _x000a_3.1.2.1 / _x000a_3.1.2.2"/>
    <s v="nav"/>
    <n v="1"/>
    <n v="1"/>
    <n v="1"/>
    <n v="1"/>
    <n v="1"/>
    <m/>
    <m/>
    <n v="1.1764705882352944"/>
    <s v="1.2.3.7._"/>
    <n v="0"/>
    <n v="0"/>
    <n v="0"/>
    <n v="0"/>
    <x v="1"/>
    <s v="IPIA"/>
    <s v="ERAF"/>
    <m/>
    <n v="0"/>
    <n v="0"/>
    <n v="0"/>
    <n v="0"/>
    <n v="0"/>
    <n v="0"/>
    <n v="0"/>
    <n v="0"/>
    <n v="0"/>
    <n v="0"/>
    <n v="0"/>
    <n v="0"/>
    <n v="0"/>
    <n v="0"/>
    <n v="0"/>
    <n v="0"/>
    <n v="0"/>
    <n v="0"/>
    <n v="0"/>
    <n v="0"/>
    <n v="0"/>
    <n v="0"/>
    <m/>
    <m/>
    <n v="0"/>
    <n v="0"/>
    <n v="0"/>
    <n v="0"/>
    <n v="0"/>
    <n v="0"/>
    <n v="0"/>
    <n v="0"/>
    <n v="0"/>
    <m/>
    <m/>
    <m/>
    <n v="0"/>
    <n v="0"/>
    <n v="0"/>
    <n v="0"/>
    <n v="0"/>
    <n v="0"/>
    <n v="0"/>
    <m/>
    <m/>
    <m/>
    <n v="0"/>
    <n v="0"/>
    <n v="0"/>
    <n v="0"/>
    <n v="0"/>
    <n v="0"/>
    <n v="0"/>
  </r>
  <r>
    <n v="1"/>
    <s v="1.3."/>
    <s v="Digitalizācija"/>
    <s v="1.3.1."/>
    <s v="“Izmantot digitalizācijas priekšrocības  iedzīvotājiem, uzņēmumiem, pētniecības organizācijām un publiskajām iestādēm”"/>
    <s v="1.3.1.1."/>
    <s v="IKT risinājumu un pakalpojumu attīstība un iespēju radīšana privātajam sektoram"/>
    <n v="1"/>
    <s v="2.2.1.1"/>
    <s v="nav"/>
    <n v="1"/>
    <n v="1"/>
    <n v="0.8390995745067823"/>
    <n v="0.95091527176390911"/>
    <n v="0.9721256931063007"/>
    <n v="146845308.40175709"/>
    <n v="125207364"/>
    <n v="1.1728168672391912"/>
    <s v="1.3.1.1.1"/>
    <n v="137229527.71028495"/>
    <n v="117008487.46601249"/>
    <n v="137657044.07766175"/>
    <n v="20648556.61164926"/>
    <x v="2"/>
    <s v="IPIA"/>
    <s v="ERAF"/>
    <m/>
    <n v="0"/>
    <n v="0"/>
    <n v="0"/>
    <n v="0"/>
    <n v="0"/>
    <n v="0"/>
    <n v="0"/>
    <n v="0"/>
    <n v="0"/>
    <n v="0"/>
    <n v="0"/>
    <n v="0"/>
    <n v="0"/>
    <n v="0"/>
    <n v="4279280.1499848301"/>
    <n v="20295502.4385106"/>
    <n v="19195808.125015169"/>
    <n v="33249772"/>
    <n v="34270321"/>
    <n v="5717803.7525018901"/>
    <n v="117008487.46601249"/>
    <n v="0"/>
    <m/>
    <m/>
    <n v="0"/>
    <n v="0"/>
    <n v="5018811.9395440649"/>
    <n v="23802907.588979367"/>
    <n v="22513167.549304903"/>
    <n v="38995893.433457375"/>
    <n v="40192810.514501467"/>
    <n v="6705936.6844977587"/>
    <n v="137229527.71028495"/>
    <m/>
    <m/>
    <m/>
    <n v="0"/>
    <n v="4279280.1499848301"/>
    <n v="24574782.58849543"/>
    <n v="43770590.713510603"/>
    <n v="77020362.713510603"/>
    <n v="111290683.7135106"/>
    <n v="117008487.46601249"/>
    <m/>
    <m/>
    <m/>
    <n v="0"/>
    <n v="3590742.1530475905"/>
    <n v="23368536.063678112"/>
    <n v="41622123.163604774"/>
    <n v="74873473.486170173"/>
    <n v="108188533.04127058"/>
    <n v="117008487.46601249"/>
  </r>
  <r>
    <n v="1"/>
    <s v="1.3."/>
    <s v="Digitalizācija"/>
    <s v="1.3.1."/>
    <s v="“Izmantot digitalizācijas priekšrocības  iedzīvotājiem, uzņēmumiem, pētniecības organizācijām un publiskajām iestādēm”"/>
    <s v="1.3.1.1."/>
    <s v="IKT risinājumu un pakalpojumu attīstība un iespēju radīšana privātajam sektoram"/>
    <n v="2"/>
    <s v="2.2.1.1"/>
    <s v="nav"/>
    <n v="1"/>
    <n v="1"/>
    <n v="0.8390995745067823"/>
    <n v="0.95091527176390911"/>
    <n v="0.9721256931063007"/>
    <n v="27584088"/>
    <n v="23446474"/>
    <n v="1.1764705882352942"/>
    <s v="1.3.1.1.2"/>
    <n v="26087659.745867662"/>
    <n v="22174510.783987511"/>
    <n v="26087659.745867662"/>
    <n v="3913148.9618801512"/>
    <x v="2"/>
    <s v="IPIA"/>
    <s v="ERAF"/>
    <m/>
    <n v="0"/>
    <n v="0"/>
    <n v="0"/>
    <n v="0"/>
    <n v="0"/>
    <n v="0"/>
    <n v="0"/>
    <n v="0"/>
    <n v="0"/>
    <n v="0"/>
    <n v="0"/>
    <n v="0"/>
    <n v="0"/>
    <n v="0"/>
    <n v="0"/>
    <n v="0"/>
    <n v="131315.50646734901"/>
    <n v="6507950.5777047742"/>
    <n v="8223716.5590191651"/>
    <n v="7311528.1407962199"/>
    <n v="22174510.783987507"/>
    <n v="0"/>
    <m/>
    <m/>
    <n v="0"/>
    <n v="0"/>
    <n v="0"/>
    <n v="0"/>
    <n v="154488.83113805766"/>
    <n v="7656412.4443585584"/>
    <n v="9674960.6576696057"/>
    <n v="8601797.8127014358"/>
    <n v="26087659.745867655"/>
    <m/>
    <m/>
    <m/>
    <n v="0"/>
    <n v="0"/>
    <n v="0"/>
    <n v="131315.50646734901"/>
    <n v="6639266.0841721231"/>
    <n v="14862982.643191289"/>
    <n v="22174510.783987507"/>
    <m/>
    <m/>
    <m/>
    <n v="0"/>
    <n v="0"/>
    <n v="0"/>
    <n v="124869.92051921455"/>
    <n v="6454201.1437929804"/>
    <n v="14448687.30363925"/>
    <n v="22174510.783987511"/>
  </r>
  <r>
    <n v="1"/>
    <s v="1.3."/>
    <s v="Digitalizācija"/>
    <s v="1.3.1."/>
    <s v="“Izmantot digitalizācijas priekšrocības  iedzīvotājiem, uzņēmumiem, pētniecības organizācijām un publiskajām iestādēm”"/>
    <s v="1.3.1.2."/>
    <s v="Inovācijas laboratorija digitalizācijas priekšrocību izmantošanai "/>
    <s v="_"/>
    <s v="2.2.1.1"/>
    <s v="nav"/>
    <n v="1"/>
    <n v="1"/>
    <n v="0.8390995745067823"/>
    <n v="0.95091527176390911"/>
    <n v="0.9721256931063007"/>
    <n v="1305000"/>
    <n v="1109250"/>
    <n v="1.1764705882352942"/>
    <s v="1.3.1.2._"/>
    <n v="1287967.0588235294"/>
    <n v="1094772"/>
    <n v="1287967.0588235294"/>
    <n v="193195.0588235294"/>
    <x v="3"/>
    <s v="IPIA"/>
    <s v="ERAF"/>
    <m/>
    <n v="0"/>
    <n v="0"/>
    <n v="0"/>
    <n v="0"/>
    <n v="0"/>
    <n v="0"/>
    <n v="0"/>
    <n v="0"/>
    <n v="0"/>
    <n v="80000"/>
    <n v="0"/>
    <n v="40000"/>
    <n v="0"/>
    <n v="120000"/>
    <n v="150000"/>
    <n v="300000"/>
    <n v="280000"/>
    <n v="244772"/>
    <n v="0"/>
    <n v="0"/>
    <n v="1094772"/>
    <n v="0"/>
    <m/>
    <m/>
    <n v="0"/>
    <n v="141176.4705882353"/>
    <n v="176470.58823529413"/>
    <n v="352941.17647058825"/>
    <n v="329411.76470588235"/>
    <n v="287967.0588235294"/>
    <n v="0"/>
    <n v="0"/>
    <n v="1287967.0588235294"/>
    <m/>
    <m/>
    <m/>
    <n v="80000"/>
    <n v="270000"/>
    <n v="570000"/>
    <n v="850000"/>
    <n v="1094772"/>
    <n v="1094772"/>
    <n v="1094772"/>
    <m/>
    <m/>
    <m/>
    <n v="67127.965960542584"/>
    <n v="226556.88511683122"/>
    <n v="542021.70490542823"/>
    <n v="808277.98099932272"/>
    <n v="1064255.9892933711"/>
    <n v="1064255.9892933711"/>
    <n v="1094772"/>
  </r>
  <r>
    <n v="1"/>
    <s v="1.4."/>
    <s v="Digitālā savienojamība"/>
    <s v="1.4.1."/>
    <s v=" “Uzlabot digitālo savienojamību”"/>
    <s v="1.4.1.1."/>
    <s v="Platjoslas infrastruktūras attīstība_x000a_(pēdējā jūdze)"/>
    <s v="_"/>
    <s v="2.1.1"/>
    <s v="nav"/>
    <n v="1"/>
    <n v="1"/>
    <n v="0.61347558271486058"/>
    <n v="0.72517126088904593"/>
    <n v="1.2871105708801875"/>
    <n v="7395000"/>
    <n v="7395000"/>
    <n v="1"/>
    <s v="1.4.1.1._"/>
    <n v="7395000"/>
    <n v="7395000"/>
    <n v="8700000"/>
    <n v="1305000"/>
    <x v="4"/>
    <s v="IPIA"/>
    <s v="ERAF"/>
    <m/>
    <n v="0"/>
    <n v="0"/>
    <n v="0"/>
    <n v="0"/>
    <n v="0"/>
    <n v="0"/>
    <n v="0"/>
    <n v="0"/>
    <n v="0"/>
    <n v="0"/>
    <n v="0"/>
    <n v="0"/>
    <n v="0"/>
    <n v="0"/>
    <n v="8400.1909005073194"/>
    <n v="70372.602824447065"/>
    <n v="263159.31379284937"/>
    <n v="2710730.3330454109"/>
    <n v="2158131.4279104364"/>
    <n v="2184206.1315263486"/>
    <n v="7395000"/>
    <n v="0"/>
    <m/>
    <m/>
    <n v="0"/>
    <n v="0"/>
    <n v="8400.1909005073194"/>
    <n v="70372.602824447065"/>
    <n v="263159.31379284937"/>
    <n v="2710730.3330454109"/>
    <n v="2158131.4279104364"/>
    <n v="2184206.1315263486"/>
    <n v="7395000"/>
    <m/>
    <m/>
    <m/>
    <n v="0"/>
    <n v="8400.1909005073194"/>
    <n v="78772.79372495439"/>
    <n v="341932.10751780379"/>
    <n v="3052662.4405632149"/>
    <n v="5210793.8684736509"/>
    <n v="7395000"/>
    <m/>
    <m/>
    <m/>
    <n v="0"/>
    <n v="5153.3120076047971"/>
    <n v="57123.766149277901"/>
    <n v="247959.33754713458"/>
    <n v="3929114.096577826"/>
    <n v="6706867.8707901016"/>
    <n v="7395000"/>
  </r>
  <r>
    <n v="1"/>
    <s v="1.4."/>
    <s v="Digitālā savienojamība"/>
    <s v="1.4.1."/>
    <s v=" “Uzlabot digitālo savienojamību”"/>
    <s v="1.4.1.2."/>
    <s v="5G  infrastruktūras izbūve, VIA Baltica un Rail Baltica"/>
    <s v="_"/>
    <s v="2.1.1"/>
    <s v="nav"/>
    <n v="1"/>
    <n v="1"/>
    <n v="0.61347558271486058"/>
    <n v="0.72517126088904593"/>
    <n v="1.2871105708801875"/>
    <n v="10722750"/>
    <n v="10722750"/>
    <n v="1"/>
    <s v="1.4.1.2._"/>
    <n v="10722750"/>
    <n v="10722750"/>
    <n v="12615000"/>
    <n v="1892250"/>
    <x v="4"/>
    <s v="IPIA"/>
    <s v="ERAF"/>
    <m/>
    <n v="0"/>
    <n v="0"/>
    <n v="0"/>
    <n v="0"/>
    <n v="0"/>
    <n v="0"/>
    <n v="0"/>
    <n v="0"/>
    <n v="0"/>
    <n v="0"/>
    <n v="0"/>
    <n v="0"/>
    <n v="0"/>
    <n v="0"/>
    <n v="12180.276805735615"/>
    <n v="102040.27409544826"/>
    <n v="381581.00499963155"/>
    <n v="3930558.9829158462"/>
    <n v="3129290.5704701333"/>
    <n v="3167098.8907132065"/>
    <n v="10722750"/>
    <n v="0"/>
    <m/>
    <m/>
    <n v="0"/>
    <n v="0"/>
    <n v="12180.276805735615"/>
    <n v="102040.27409544826"/>
    <n v="381581.00499963155"/>
    <n v="3930558.9829158462"/>
    <n v="3129290.5704701333"/>
    <n v="3167098.8907132065"/>
    <n v="10722750"/>
    <m/>
    <m/>
    <m/>
    <n v="0"/>
    <n v="12180.276805735615"/>
    <n v="114220.55090118387"/>
    <n v="495801.55590081541"/>
    <n v="4426360.5388166616"/>
    <n v="7555651.1092867944"/>
    <n v="10722750"/>
    <m/>
    <m/>
    <m/>
    <n v="0"/>
    <n v="7472.3024110269571"/>
    <n v="82829.460916452954"/>
    <n v="359541.0394433451"/>
    <n v="5697215.4400378475"/>
    <n v="9724958.4126456492"/>
    <n v="10722750"/>
  </r>
  <r>
    <n v="1"/>
    <s v="1.4."/>
    <s v="Digitālā savienojamība"/>
    <s v="1.4.1."/>
    <s v=" “Uzlabot digitālo savienojamību”"/>
    <s v="1.4.1.3."/>
    <s v="Nākāmās paaudzes tīkla izveide lauku teritorijās"/>
    <s v="_"/>
    <s v="2.1.1"/>
    <s v="nav"/>
    <n v="1"/>
    <n v="1"/>
    <n v="0.61347558271486058"/>
    <n v="0.72517126088904593"/>
    <n v="1.2871105708801875"/>
    <n v="11092500"/>
    <n v="11092500"/>
    <n v="1"/>
    <s v="1.4.1.3._"/>
    <n v="11092500"/>
    <n v="11092500"/>
    <n v="13050000"/>
    <n v="1957500"/>
    <x v="4"/>
    <s v="IPIA"/>
    <s v="ERAF"/>
    <m/>
    <n v="0"/>
    <n v="0"/>
    <n v="0"/>
    <n v="0"/>
    <n v="0"/>
    <n v="0"/>
    <n v="0"/>
    <n v="0"/>
    <n v="0"/>
    <n v="0"/>
    <n v="0"/>
    <n v="0"/>
    <n v="0"/>
    <n v="0"/>
    <n v="12600.28635076098"/>
    <n v="105558.90423667061"/>
    <n v="394738.97068927402"/>
    <n v="4066095.4995681159"/>
    <n v="3237197.1418656548"/>
    <n v="3276309.1972895237"/>
    <n v="11092500"/>
    <n v="0"/>
    <m/>
    <m/>
    <n v="0"/>
    <n v="0"/>
    <n v="12600.28635076098"/>
    <n v="105558.90423667061"/>
    <n v="394738.97068927402"/>
    <n v="4066095.4995681159"/>
    <n v="3237197.1418656548"/>
    <n v="3276309.1972895237"/>
    <n v="11092500"/>
    <m/>
    <m/>
    <m/>
    <n v="0"/>
    <n v="12600.28635076098"/>
    <n v="118159.1905874316"/>
    <n v="512898.16127670562"/>
    <n v="4578993.6608448215"/>
    <n v="7816190.8027104763"/>
    <n v="11092500"/>
    <m/>
    <m/>
    <m/>
    <n v="0"/>
    <n v="7729.9680114071962"/>
    <n v="85685.649223916858"/>
    <n v="371939.00632070185"/>
    <n v="5893671.1448667385"/>
    <n v="10060301.806185152"/>
    <n v="11092500"/>
  </r>
  <r>
    <n v="1"/>
    <s v="1.4."/>
    <s v="Digitālā savienojamība"/>
    <s v="1.4.1."/>
    <s v=" “Uzlabot digitālo savienojamību”"/>
    <s v="1.4.1.4."/>
    <s v="Vienotā kiberdrošības infrastruktūra"/>
    <s v="_"/>
    <s v="2.1.1"/>
    <s v="nav"/>
    <n v="1"/>
    <n v="1"/>
    <n v="0.61347558271486058"/>
    <n v="0.72517126088904593"/>
    <n v="1.2871105708801875"/>
    <n v="3697500"/>
    <n v="3697500"/>
    <n v="1"/>
    <s v="1.4.1.4._"/>
    <n v="3697500"/>
    <n v="3697500"/>
    <n v="4350000"/>
    <n v="652500"/>
    <x v="4"/>
    <s v="IPIA"/>
    <s v="ERAF"/>
    <m/>
    <n v="0"/>
    <n v="0"/>
    <n v="0"/>
    <n v="0"/>
    <n v="0"/>
    <n v="0"/>
    <n v="0"/>
    <n v="0"/>
    <n v="0"/>
    <n v="0"/>
    <n v="0"/>
    <n v="0"/>
    <n v="0"/>
    <n v="0"/>
    <n v="6402.4670155720578"/>
    <n v="37647.47803117818"/>
    <n v="126916.10871215163"/>
    <n v="1445053.795349116"/>
    <n v="1231415.8440649793"/>
    <n v="850064.30682700314"/>
    <n v="3697500"/>
    <n v="0"/>
    <m/>
    <m/>
    <n v="0"/>
    <n v="0"/>
    <n v="6402.4670155720578"/>
    <n v="37647.47803117818"/>
    <n v="126916.10871215163"/>
    <n v="1445053.795349116"/>
    <n v="1231415.8440649793"/>
    <n v="850064.30682700314"/>
    <n v="3697500"/>
    <m/>
    <m/>
    <m/>
    <n v="0"/>
    <n v="6402.4670155720578"/>
    <n v="44049.945046750239"/>
    <n v="170966.05375890186"/>
    <n v="1616019.8491080177"/>
    <n v="2847435.6931729969"/>
    <n v="3697500"/>
    <m/>
    <m/>
    <m/>
    <n v="0"/>
    <n v="3927.7571831907426"/>
    <n v="31943.754191645054"/>
    <n v="123979.66877356727"/>
    <n v="2079996.2305391352"/>
    <n v="3664964.5805845186"/>
    <n v="3697500"/>
  </r>
  <r>
    <n v="2"/>
    <s v="2.1."/>
    <s v="Klimata pārmaiņu mazināšana un pielāgošanās klimata pārmaiņām"/>
    <s v="2.1.1."/>
    <s v="“Energoefektivitātes veicināšana un siltumnīcefekta gāzu emisiju samazināšana”"/>
    <s v="2.1.1.1."/>
    <s v="Energoefektivitātes paaugstināšana dzīvojamās ēkās, t.sk. attīstot ESKO tirgu (daudzīvokļu, privātās un neliela dzīvokļu skaita ēku kompleksos)"/>
    <s v="_"/>
    <s v="4.2.1.1"/>
    <s v="nav"/>
    <n v="1"/>
    <n v="1"/>
    <n v="0.97676984228360364"/>
    <n v="1.0230300616189729"/>
    <n v="1.1571538932973569"/>
    <n v="173218155"/>
    <n v="147235431"/>
    <n v="1.1764705882352942"/>
    <s v="2.1.1.1._"/>
    <n v="173218154.11764705"/>
    <n v="147235431"/>
    <n v="173218154.11764705"/>
    <n v="25982723.117647052"/>
    <x v="1"/>
    <s v="APIA"/>
    <s v="ERAF"/>
    <m/>
    <n v="0"/>
    <n v="0"/>
    <n v="0"/>
    <n v="324028.61"/>
    <n v="0"/>
    <n v="0"/>
    <n v="275424.32"/>
    <n v="0"/>
    <n v="0"/>
    <n v="0"/>
    <n v="275424.32"/>
    <n v="0"/>
    <n v="205218.12"/>
    <n v="1080095.3700000001"/>
    <n v="0"/>
    <n v="17148010"/>
    <n v="21242862"/>
    <n v="28966609"/>
    <n v="40993788.630000003"/>
    <n v="37804066"/>
    <n v="147235431"/>
    <n v="0"/>
    <m/>
    <m/>
    <n v="0"/>
    <n v="1270700.4352941178"/>
    <n v="0"/>
    <n v="20174129.411764707"/>
    <n v="24991602.352941178"/>
    <n v="34078363.529411763"/>
    <n v="48227986.623529419"/>
    <n v="44475371.764705881"/>
    <n v="173218154.11764705"/>
    <m/>
    <m/>
    <m/>
    <n v="874877.25"/>
    <n v="1080095.3700000001"/>
    <n v="18228105.370000001"/>
    <n v="39470967.370000005"/>
    <n v="68437576.370000005"/>
    <n v="109431365"/>
    <n v="147235431"/>
    <m/>
    <m/>
    <m/>
    <n v="854553.71350001288"/>
    <n v="1055004.5842061506"/>
    <n v="18647899.759868231"/>
    <n v="40379986.180691577"/>
    <n v="79192807.944380701"/>
    <n v="126628930.05859411"/>
    <n v="147235431"/>
  </r>
  <r>
    <n v="2"/>
    <s v="2.1."/>
    <s v="Klimata pārmaiņu mazināšana un pielāgošanās klimata pārmaiņām"/>
    <s v="2.1.1."/>
    <s v="“Energoefektivitātes veicināšana un siltumnīcefekta gāzu emisiju samazināšana”"/>
    <s v="2.1.1.2."/>
    <s v="AER izmantošana un energoefektivitātes paaugstināšana rūpniecībā un komersantos"/>
    <s v="_"/>
    <s v="4.1.1"/>
    <s v="nav"/>
    <n v="1"/>
    <n v="1"/>
    <n v="1"/>
    <n v="1.0757735145306766"/>
    <n v="1.1623885354122865"/>
    <n v="43500000"/>
    <n v="36975000"/>
    <n v="1.1764705882352942"/>
    <s v="2.1.1.2._"/>
    <n v="43500000"/>
    <n v="36975000"/>
    <n v="43500000"/>
    <n v="6525000"/>
    <x v="1"/>
    <s v="APIA"/>
    <s v="ERAF"/>
    <m/>
    <n v="0"/>
    <n v="0"/>
    <n v="0"/>
    <n v="0"/>
    <n v="0"/>
    <n v="0"/>
    <n v="0"/>
    <n v="0"/>
    <n v="0"/>
    <n v="0"/>
    <n v="0"/>
    <n v="0"/>
    <n v="0"/>
    <n v="0"/>
    <n v="0"/>
    <n v="6770494"/>
    <n v="6739267"/>
    <n v="6315785"/>
    <n v="6694412"/>
    <n v="10455042"/>
    <n v="36975000"/>
    <n v="0"/>
    <m/>
    <m/>
    <n v="0"/>
    <n v="0"/>
    <n v="0"/>
    <n v="7965287.0588235296"/>
    <n v="7928549.4117647065"/>
    <n v="7430335.2941176472"/>
    <n v="7875778.823529412"/>
    <n v="12300049.411764706"/>
    <n v="43500000"/>
    <m/>
    <m/>
    <m/>
    <n v="0"/>
    <n v="0"/>
    <n v="6770494"/>
    <n v="13509761"/>
    <n v="19825546"/>
    <n v="26519958"/>
    <n v="36975000"/>
    <m/>
    <m/>
    <m/>
    <n v="0"/>
    <n v="0"/>
    <n v="7283518.1254888587"/>
    <n v="14533443.071439467"/>
    <n v="23044987.378688913"/>
    <n v="30826495.138815351"/>
    <n v="36975000"/>
  </r>
  <r>
    <n v="2"/>
    <s v="2.1."/>
    <s v="Klimata pārmaiņu mazināšana un pielāgošanās klimata pārmaiņām"/>
    <s v="2.1.1."/>
    <s v="“Energoefektivitātes veicināšana un siltumnīcefekta gāzu emisiju samazināšana”"/>
    <s v="2.1.1.3."/>
    <s v="AER izmantošana un energoefektivitātes paaugstināšana lokālajā un individuālajā siltumapgādē un aukstumapgādē"/>
    <s v="_"/>
    <s v="4.3.1"/>
    <s v="nav"/>
    <n v="1"/>
    <n v="1"/>
    <n v="0.85061251821630124"/>
    <n v="0.98072735000640709"/>
    <n v="0.99489237731440416"/>
    <n v="56550000"/>
    <n v="48067500"/>
    <n v="1.1764705882352942"/>
    <s v="2.1.1.3._"/>
    <n v="55811884.705882356"/>
    <n v="47440102"/>
    <n v="55811884.705882356"/>
    <n v="8371782.7058823556"/>
    <x v="5"/>
    <s v="APIA"/>
    <s v="ERAF"/>
    <m/>
    <n v="0"/>
    <n v="0"/>
    <n v="0"/>
    <n v="0"/>
    <n v="0"/>
    <n v="0"/>
    <n v="0"/>
    <n v="0"/>
    <n v="0"/>
    <n v="0"/>
    <n v="0"/>
    <n v="0"/>
    <n v="0"/>
    <n v="0"/>
    <n v="10465284.375"/>
    <n v="0"/>
    <n v="0"/>
    <n v="10021047.7115125"/>
    <n v="12244601.338693753"/>
    <n v="15336566.574793752"/>
    <n v="48067500"/>
    <n v="627398"/>
    <m/>
    <m/>
    <n v="0"/>
    <n v="0"/>
    <n v="12312099.264705883"/>
    <n v="0"/>
    <n v="0"/>
    <n v="11789467.895897061"/>
    <n v="14405413.33963971"/>
    <n v="17304904.205639705"/>
    <n v="55811884.705882356"/>
    <m/>
    <m/>
    <m/>
    <n v="0"/>
    <n v="10465284.375"/>
    <n v="10465284.375"/>
    <n v="10465284.375"/>
    <n v="20486332.086512499"/>
    <n v="32730933.425206251"/>
    <n v="47440102"/>
    <m/>
    <m/>
    <m/>
    <n v="0"/>
    <n v="8901901.8960684594"/>
    <n v="10263590.612157209"/>
    <n v="10263590.612157209"/>
    <n v="20381695.632002778"/>
    <n v="32563756.167122941"/>
    <n v="47440102"/>
  </r>
  <r>
    <n v="2"/>
    <s v="2.1."/>
    <s v="Klimata pārmaiņu mazināšana un pielāgošanās klimata pārmaiņām"/>
    <s v="2.1.1."/>
    <s v="“Energoefektivitātes veicināšana un siltumnīcefekta gāzu emisiju samazināšana”"/>
    <s v="2.1.1.4."/>
    <s v="Energoefektivitātes paaugstināšana valsts ēkās"/>
    <s v="_"/>
    <s v="4.2.1.2"/>
    <s v="nav"/>
    <n v="1"/>
    <n v="1"/>
    <n v="0.85953982812087426"/>
    <n v="0.94155526769837317"/>
    <n v="0.98606659569205446"/>
    <n v="101696160"/>
    <n v="86441736"/>
    <n v="1.1764705882352942"/>
    <s v="2.1.1.4._"/>
    <n v="101696160"/>
    <n v="86441736"/>
    <n v="101696160"/>
    <n v="15254424"/>
    <x v="1"/>
    <s v="IPIA"/>
    <s v="ERAF"/>
    <m/>
    <n v="0"/>
    <n v="0"/>
    <n v="0"/>
    <n v="0"/>
    <n v="0"/>
    <n v="0"/>
    <n v="0"/>
    <n v="0"/>
    <n v="0"/>
    <n v="0"/>
    <n v="0"/>
    <n v="0"/>
    <n v="0"/>
    <n v="0"/>
    <n v="0"/>
    <n v="1636503"/>
    <n v="5734226"/>
    <n v="27480166"/>
    <n v="28834429"/>
    <n v="22756412"/>
    <n v="86441736"/>
    <n v="0"/>
    <m/>
    <m/>
    <n v="0"/>
    <n v="0"/>
    <n v="0"/>
    <n v="1925297.6470588236"/>
    <n v="6746148.2352941176"/>
    <n v="32329607.05882353"/>
    <n v="33922857.647058822"/>
    <n v="26772249.411764707"/>
    <n v="101696160"/>
    <m/>
    <m/>
    <m/>
    <n v="0"/>
    <n v="0"/>
    <n v="1636503"/>
    <n v="7370729"/>
    <n v="34850895"/>
    <n v="63685324"/>
    <n v="86441736"/>
    <m/>
    <m/>
    <m/>
    <n v="0"/>
    <n v="0"/>
    <n v="1540858.0202541908"/>
    <n v="6939948.7167271627"/>
    <n v="34365303.38947124"/>
    <n v="62797970.632225491"/>
    <n v="86441736"/>
  </r>
  <r>
    <n v="2"/>
    <s v="2.1."/>
    <s v="Klimata pārmaiņu mazināšana un pielāgošanās klimata pārmaiņām"/>
    <s v="2.1.1."/>
    <s v="“Energoefektivitātes veicināšana un siltumnīcefekta gāzu emisiju samazināšana”"/>
    <s v="2.1.1.5."/>
    <s v="Klimata neitrāli risinājumi profesionālās izglītības iestāžu un koledžu izglītības programmās, vidē un infrastruktūrā"/>
    <s v="_"/>
    <s v="8.1.3"/>
    <s v="nav"/>
    <n v="1"/>
    <n v="1"/>
    <n v="0.91448487267405043"/>
    <n v="0.94853217400439327"/>
    <n v="1.0120891342563625"/>
    <n v="19140000"/>
    <n v="16269000"/>
    <n v="1.1764705882352942"/>
    <s v="2.1.1.5._"/>
    <n v="34140000"/>
    <n v="29019000"/>
    <n v="34140000"/>
    <n v="5121000"/>
    <x v="0"/>
    <s v="IPIA"/>
    <s v="ERAF"/>
    <m/>
    <n v="0"/>
    <n v="0"/>
    <n v="0"/>
    <n v="0"/>
    <n v="0"/>
    <n v="0"/>
    <n v="0"/>
    <n v="0"/>
    <n v="0"/>
    <n v="0"/>
    <n v="0"/>
    <n v="0"/>
    <n v="0"/>
    <n v="0"/>
    <n v="13228998.865662068"/>
    <n v="1247322.3824751927"/>
    <n v="3966962.2015789137"/>
    <n v="4271310.111864211"/>
    <n v="4577359.6319046188"/>
    <n v="1727046.8065149945"/>
    <n v="29019000"/>
    <n v="0"/>
    <m/>
    <m/>
    <n v="0"/>
    <n v="0"/>
    <n v="15563528.077249492"/>
    <n v="1467438.0970296385"/>
    <n v="4667014.3547987221"/>
    <n v="5025070.7198402481"/>
    <n v="5385128.9787113164"/>
    <n v="2031819.7723705817"/>
    <n v="34140000"/>
    <m/>
    <m/>
    <m/>
    <n v="0"/>
    <n v="13228998.865662068"/>
    <n v="14476321.248137262"/>
    <n v="18443283.449716177"/>
    <n v="22714593.56158039"/>
    <n v="27291953.193485007"/>
    <n v="29019000"/>
    <m/>
    <m/>
    <m/>
    <n v="0"/>
    <n v="12097719.343270134"/>
    <n v="13731256.465081628"/>
    <n v="17494047.746338531"/>
    <n v="22989193.332725041"/>
    <n v="27621889.279759407"/>
    <n v="29019000"/>
  </r>
  <r>
    <n v="2"/>
    <s v="2.1."/>
    <s v="Klimata pārmaiņu mazināšana un pielāgošanās klimata pārmaiņām"/>
    <s v="2.1.1."/>
    <s v="“Energoefektivitātes veicināšana un siltumnīcefekta gāzu emisiju samazināšana”"/>
    <s v="2.1.1.6."/>
    <s v="Pašvaldību ēku energoefektivitātes paaugstināšana"/>
    <s v="_"/>
    <s v="4.2.2"/>
    <s v="nav"/>
    <n v="1"/>
    <n v="1"/>
    <n v="0.89549133839601402"/>
    <n v="0.98378124738444583"/>
    <n v="0.99153070475374938"/>
    <n v="26410715.5"/>
    <n v="26410715"/>
    <n v="1.0000000189317102"/>
    <s v="2.1.1.6._"/>
    <n v="26410715.500000004"/>
    <n v="26410715"/>
    <n v="31071429.411764707"/>
    <n v="4660714.4117647074"/>
    <x v="2"/>
    <s v="APIA"/>
    <s v="ERAF"/>
    <m/>
    <n v="0"/>
    <n v="0"/>
    <n v="0"/>
    <n v="0"/>
    <n v="0"/>
    <n v="0"/>
    <n v="0"/>
    <n v="0"/>
    <n v="0"/>
    <n v="0"/>
    <n v="0"/>
    <n v="0"/>
    <n v="0"/>
    <n v="0"/>
    <n v="4500000"/>
    <n v="6551554"/>
    <n v="6182670"/>
    <n v="5014596"/>
    <n v="4161895"/>
    <n v="0"/>
    <n v="26410715"/>
    <n v="0"/>
    <m/>
    <m/>
    <n v="0"/>
    <n v="0"/>
    <n v="4500000.0851926962"/>
    <n v="6551554.1240321221"/>
    <n v="6182670.1170485169"/>
    <n v="5014596.0949348779"/>
    <n v="4161895.0787917902"/>
    <n v="0"/>
    <n v="26410715.500000004"/>
    <m/>
    <m/>
    <m/>
    <n v="0"/>
    <n v="4500000"/>
    <n v="11051554"/>
    <n v="17234224"/>
    <n v="22248820"/>
    <n v="26410715"/>
    <n v="26410715"/>
    <m/>
    <m/>
    <m/>
    <n v="0"/>
    <n v="4029711.0227820631"/>
    <n v="10872311.579656562"/>
    <n v="16954706.384422954"/>
    <n v="22060388.174539313"/>
    <n v="26187034.857000422"/>
    <n v="26410715"/>
  </r>
  <r>
    <n v="2"/>
    <s v="2.1."/>
    <s v="Klimata pārmaiņu mazināšana un pielāgošanās klimata pārmaiņām"/>
    <s v="2.1.1."/>
    <s v="“Energoefektivitātes veicināšana un siltumnīcefekta gāzu emisiju samazināšana”"/>
    <s v="2.1.1.7."/>
    <s v="Valsts iestāžu  infrastruktūras optimizācija"/>
    <s v="_"/>
    <s v="4.2.1.2"/>
    <s v="nav"/>
    <n v="1"/>
    <n v="1"/>
    <n v="0.85953982812087426"/>
    <n v="0.94155526769837317"/>
    <n v="0.98606659569205446"/>
    <n v="13050000"/>
    <n v="11092500"/>
    <n v="1.1764705882352942"/>
    <s v="2.1.1.7._"/>
    <n v="13050000"/>
    <n v="11092500"/>
    <n v="13050000"/>
    <n v="1957500"/>
    <x v="1"/>
    <s v="IPIA"/>
    <s v="ERAF"/>
    <m/>
    <n v="0"/>
    <n v="0"/>
    <n v="0"/>
    <n v="0"/>
    <n v="0"/>
    <n v="0"/>
    <n v="0"/>
    <n v="0"/>
    <n v="0"/>
    <n v="0"/>
    <n v="0"/>
    <n v="0"/>
    <n v="0"/>
    <n v="0"/>
    <n v="0"/>
    <n v="210002"/>
    <n v="735836"/>
    <n v="3526349"/>
    <n v="3700133"/>
    <n v="2920180"/>
    <n v="11092500"/>
    <n v="0"/>
    <m/>
    <m/>
    <n v="0"/>
    <n v="0"/>
    <n v="0"/>
    <n v="247061.17647058825"/>
    <n v="865689.4117647059"/>
    <n v="4148645.8823529412"/>
    <n v="4353097.6470588241"/>
    <n v="3435505.8823529412"/>
    <n v="13050000"/>
    <m/>
    <m/>
    <m/>
    <n v="0"/>
    <n v="0"/>
    <n v="210002"/>
    <n v="945838"/>
    <n v="4472187"/>
    <n v="8172320"/>
    <n v="11092500"/>
    <m/>
    <m/>
    <m/>
    <n v="0"/>
    <n v="0"/>
    <n v="197728.48932719376"/>
    <n v="890558.75128929387"/>
    <n v="4409874.2103882618"/>
    <n v="8058451.7613060903"/>
    <n v="11092500"/>
  </r>
  <r>
    <n v="2"/>
    <s v="2.1."/>
    <s v="Klimata pārmaiņu mazināšana un pielāgošanās klimata pārmaiņām"/>
    <s v="2.1.1."/>
    <s v="“Energoefektivitātes veicināšana un siltumnīcefekta gāzu emisiju samazināšana”"/>
    <s v="2.1.1.8."/>
    <s v="Energoefektivitāti veicinoši pasākumi kultūras infrastruktūrā"/>
    <s v="_"/>
    <s v="4.2.1.2"/>
    <s v="nav"/>
    <n v="1"/>
    <n v="1"/>
    <n v="0.85953982812087426"/>
    <n v="0.94155526769837317"/>
    <n v="0.98606659569205446"/>
    <n v="34800000"/>
    <n v="29580000"/>
    <n v="1.1764705882352942"/>
    <s v="2.1.1.8._"/>
    <n v="34800000"/>
    <n v="29580000"/>
    <n v="34800000"/>
    <n v="5220000"/>
    <x v="1"/>
    <s v="IPIA"/>
    <s v="ERAF"/>
    <m/>
    <n v="0"/>
    <n v="0"/>
    <n v="0"/>
    <n v="0"/>
    <n v="0"/>
    <n v="0"/>
    <n v="0"/>
    <n v="0"/>
    <n v="0"/>
    <n v="0"/>
    <n v="0"/>
    <n v="0"/>
    <n v="0"/>
    <n v="0"/>
    <n v="0"/>
    <n v="560004"/>
    <n v="1962228"/>
    <n v="9403598"/>
    <n v="9867021"/>
    <n v="7787149"/>
    <n v="29580000"/>
    <n v="0"/>
    <m/>
    <m/>
    <n v="0"/>
    <n v="0"/>
    <n v="0"/>
    <n v="658828.23529411771"/>
    <n v="2308503.5294117648"/>
    <n v="11063056.470588235"/>
    <n v="11608260"/>
    <n v="9161351.7647058833"/>
    <n v="34800000"/>
    <m/>
    <m/>
    <m/>
    <n v="0"/>
    <n v="0"/>
    <n v="560004"/>
    <n v="2522232"/>
    <n v="11925830"/>
    <n v="21792851"/>
    <n v="29580000"/>
    <m/>
    <m/>
    <m/>
    <n v="0"/>
    <n v="0"/>
    <n v="527274.71613215981"/>
    <n v="2374820.8259574031"/>
    <n v="11759662.588902174"/>
    <n v="21489202.395994186"/>
    <n v="29580000"/>
  </r>
  <r>
    <n v="2"/>
    <s v="2.1."/>
    <s v="Klimata pārmaiņu mazināšana un pielāgošanās klimata pārmaiņām"/>
    <s v="2.1.2."/>
    <s v="“Atjaunojamo energoresursu enerģijas veicināšana - biometāns”"/>
    <s v="2.1.2.0."/>
    <s v="“Atjaunojamo energoresursu enerģijas veicināšana - biometāns”"/>
    <s v="_"/>
    <s v="4.3.1"/>
    <s v="nav"/>
    <n v="1"/>
    <n v="1"/>
    <n v="0.85061251821630124"/>
    <n v="0.98072735000640709"/>
    <n v="0.99489237731440416"/>
    <n v="21750000"/>
    <n v="18487500"/>
    <n v="1.1764705882352942"/>
    <s v="2.1.2.0._"/>
    <n v="21466109.411764707"/>
    <n v="18246193"/>
    <n v="21466109.411764707"/>
    <n v="3219916.4117647074"/>
    <x v="5"/>
    <s v="APIA"/>
    <s v="KF"/>
    <m/>
    <n v="0"/>
    <n v="0"/>
    <n v="0"/>
    <n v="0"/>
    <n v="0"/>
    <n v="0"/>
    <n v="0"/>
    <n v="0"/>
    <n v="0"/>
    <n v="0"/>
    <n v="0"/>
    <n v="0"/>
    <n v="0"/>
    <n v="0"/>
    <n v="4025109.375"/>
    <n v="0"/>
    <n v="0"/>
    <n v="3854249.1198124983"/>
    <n v="4709462.0533437515"/>
    <n v="5898679.4518437497"/>
    <n v="18487500"/>
    <n v="241307"/>
    <m/>
    <m/>
    <n v="0"/>
    <n v="0"/>
    <n v="4735422.7941176472"/>
    <n v="0"/>
    <n v="0"/>
    <n v="4534410.7291911747"/>
    <n v="5540543.59216912"/>
    <n v="6655732.2962867655"/>
    <n v="21466109.411764707"/>
    <m/>
    <m/>
    <m/>
    <n v="0"/>
    <n v="4025109.375"/>
    <n v="4025109.375"/>
    <n v="4025109.375"/>
    <n v="7879358.4948124979"/>
    <n v="12588820.54815625"/>
    <n v="18246193"/>
    <m/>
    <m/>
    <m/>
    <n v="0"/>
    <n v="3423808.4215647923"/>
    <n v="3947534.8508296954"/>
    <n v="3947534.8508296954"/>
    <n v="7839113.7046164516"/>
    <n v="12524521.602739593"/>
    <n v="18246193"/>
  </r>
  <r>
    <n v="2"/>
    <s v="2.1."/>
    <s v="Klimata pārmaiņu mazināšana un pielāgošanās klimata pārmaiņām"/>
    <s v="2.1.3."/>
    <s v="“Veicināt pielāgošanos klimata pārmaiņām, risku novēršanu un noturību pret katastrofām”"/>
    <s v="2.1.3.1."/>
    <s v="Pašvaldību pielāgošanās klimata pārmaiņām"/>
    <n v="1"/>
    <s v="5.1.1"/>
    <s v="nav"/>
    <n v="1"/>
    <n v="1"/>
    <n v="0.95903886969853824"/>
    <n v="0.94538515959805103"/>
    <n v="1.0336039295945205"/>
    <n v="29547950.875"/>
    <n v="29547951"/>
    <n v="0.9999999957695882"/>
    <s v="2.1.3.1.1"/>
    <n v="29547950.875"/>
    <n v="29547951"/>
    <n v="34762295.294117644"/>
    <n v="5214344.2941176444"/>
    <x v="2"/>
    <s v="APIA"/>
    <s v="ERAF"/>
    <m/>
    <n v="0"/>
    <n v="0"/>
    <n v="0"/>
    <n v="0"/>
    <n v="0"/>
    <n v="0"/>
    <n v="0"/>
    <n v="0"/>
    <n v="0"/>
    <n v="0"/>
    <n v="0"/>
    <n v="0"/>
    <n v="0"/>
    <n v="0"/>
    <n v="5121441"/>
    <n v="6700000"/>
    <n v="8207534"/>
    <n v="9518976"/>
    <n v="0.19232433413465813"/>
    <n v="0.19232433413465813"/>
    <n v="29547951.384648666"/>
    <n v="0.38464866578578949"/>
    <m/>
    <m/>
    <n v="0"/>
    <n v="0"/>
    <n v="5121440.9783341959"/>
    <n v="6699999.9716562405"/>
    <n v="8207533.9652787512"/>
    <n v="9518975.9597308114"/>
    <n v="0"/>
    <n v="0"/>
    <n v="29547950.875"/>
    <m/>
    <m/>
    <m/>
    <n v="0"/>
    <n v="5121441"/>
    <n v="11821441"/>
    <n v="20028975"/>
    <n v="29547951"/>
    <n v="29547951"/>
    <n v="29547951"/>
    <m/>
    <m/>
    <m/>
    <n v="0"/>
    <n v="4911660.9878677512"/>
    <n v="11175814.886463944"/>
    <n v="18935095.726960376"/>
    <n v="29547951"/>
    <n v="29547951"/>
    <n v="29547951"/>
  </r>
  <r>
    <n v="2"/>
    <s v="2.1."/>
    <s v="Klimata pārmaiņu mazināšana un pielāgošanās klimata pārmaiņām"/>
    <s v="2.1.3."/>
    <s v="“Veicināt pielāgošanos klimata pārmaiņām, risku novēršanu un noturību pret katastrofām”"/>
    <s v="2.1.3.1."/>
    <s v="Pašvaldību pielāgošanās klimata pārmaiņām"/>
    <n v="2"/>
    <s v="5.1.1"/>
    <s v="nav"/>
    <n v="1"/>
    <n v="1"/>
    <n v="0.95903886969853824"/>
    <n v="0.94538515959805103"/>
    <n v="1.0336039295945205"/>
    <n v="14309482.194471449"/>
    <n v="14752049"/>
    <n v="1"/>
    <s v="2.1.3.1.2"/>
    <n v="14752049"/>
    <n v="14752049"/>
    <n v="17355351.764705881"/>
    <n v="2603302.7647058815"/>
    <x v="2"/>
    <s v="APIA"/>
    <s v="ERAF"/>
    <m/>
    <n v="0"/>
    <n v="0"/>
    <n v="0"/>
    <n v="0"/>
    <n v="0"/>
    <n v="0"/>
    <n v="0"/>
    <n v="0"/>
    <n v="0"/>
    <n v="0"/>
    <n v="0"/>
    <n v="0"/>
    <n v="0"/>
    <n v="0"/>
    <n v="0"/>
    <n v="0"/>
    <n v="3212807"/>
    <n v="5163217"/>
    <n v="4163217"/>
    <n v="2212808"/>
    <n v="14752049"/>
    <n v="0"/>
    <m/>
    <m/>
    <n v="0"/>
    <n v="0"/>
    <n v="0"/>
    <n v="0"/>
    <n v="3212807"/>
    <n v="5163217"/>
    <n v="4163217"/>
    <n v="2212808"/>
    <n v="14752049"/>
    <m/>
    <m/>
    <m/>
    <n v="0"/>
    <n v="0"/>
    <n v="0"/>
    <n v="3212807"/>
    <n v="8376024"/>
    <n v="12539241"/>
    <n v="14752049"/>
    <m/>
    <m/>
    <m/>
    <n v="0"/>
    <n v="0"/>
    <n v="0"/>
    <n v="3037340.0584527357"/>
    <n v="8657491.3207780141"/>
    <n v="12960608.771732725"/>
    <n v="14752049"/>
  </r>
  <r>
    <n v="2"/>
    <s v="2.1."/>
    <s v="Klimata pārmaiņu mazināšana un pielāgošanās klimata pārmaiņām"/>
    <s v="2.1.3."/>
    <s v="“Veicināt pielāgošanos klimata pārmaiņām, risku novēršanu un noturību pret katastrofām”"/>
    <s v="2.1.3.2."/>
    <s v="Nacionālas nozīmes plūdu un krasta erozijas pasākumi"/>
    <n v="1"/>
    <s v="5.1.1"/>
    <s v="nav"/>
    <n v="1"/>
    <n v="1"/>
    <n v="0.95903886969853824"/>
    <n v="0.94538515959805103"/>
    <n v="1.0336039295945205"/>
    <n v="16289943"/>
    <n v="14391596"/>
    <n v="1.1319066349555671"/>
    <s v="2.1.3.2.1"/>
    <n v="16289943"/>
    <n v="14391596"/>
    <n v="16931289.411764707"/>
    <n v="2539693.4117647074"/>
    <x v="2"/>
    <s v="IPIA"/>
    <s v="ERAF"/>
    <m/>
    <n v="265045.21999999997"/>
    <n v="350125.74"/>
    <n v="0"/>
    <n v="0"/>
    <n v="546241.77"/>
    <n v="0"/>
    <n v="1266869.27"/>
    <n v="0"/>
    <n v="2392137.9500000002"/>
    <n v="1610898.98"/>
    <n v="0"/>
    <n v="0"/>
    <n v="0"/>
    <n v="6166273.7100000009"/>
    <n v="6439769"/>
    <n v="1520508"/>
    <n v="0"/>
    <n v="0"/>
    <n v="0"/>
    <n v="0"/>
    <n v="14391595.93"/>
    <n v="-7.0000000298023224E-2"/>
    <m/>
    <m/>
    <n v="300000"/>
    <n v="6979646.1253010817"/>
    <n v="7289217.2586811772"/>
    <n v="1721073.0937030194"/>
    <n v="0"/>
    <n v="0"/>
    <n v="0"/>
    <n v="0"/>
    <n v="16289936.47768528"/>
    <m/>
    <m/>
    <m/>
    <n v="6166273.7100000009"/>
    <n v="12606042.710000001"/>
    <n v="14126550.710000001"/>
    <n v="14126550.710000001"/>
    <n v="14126550.710000001"/>
    <n v="14126550.710000001"/>
    <n v="14126550.710000001"/>
    <m/>
    <m/>
    <m/>
    <n v="5913696.1690902133"/>
    <n v="12089684.951969899"/>
    <n v="13355031.397543311"/>
    <n v="13355031.397543311"/>
    <n v="14391596"/>
    <n v="14391596"/>
    <n v="14391596"/>
  </r>
  <r>
    <n v="2"/>
    <s v="2.1."/>
    <s v="Klimata pārmaiņu mazināšana un pielāgošanās klimata pārmaiņām"/>
    <s v="2.1.3."/>
    <s v="“Veicināt pielāgošanos klimata pārmaiņām, risku novēršanu un noturību pret katastrofām”"/>
    <s v="2.1.3.2."/>
    <s v="Nacionālas nozīmes plūdu un krasta erozijas pasākumi"/>
    <n v="2"/>
    <s v="5.1.1"/>
    <s v="nav"/>
    <n v="1"/>
    <n v="1"/>
    <n v="0.95903886969853824"/>
    <n v="0.94538515959805103"/>
    <n v="1.0336039295945205"/>
    <n v="34838404"/>
    <n v="34838404"/>
    <n v="1"/>
    <s v="2.1.3.2.2"/>
    <n v="34838404"/>
    <n v="34838404"/>
    <n v="40986357.647058822"/>
    <n v="6147953.6470588222"/>
    <x v="2"/>
    <s v="IPIA"/>
    <s v="ERAF"/>
    <m/>
    <n v="0"/>
    <n v="0"/>
    <n v="0"/>
    <n v="0"/>
    <n v="0"/>
    <n v="0"/>
    <n v="0"/>
    <n v="0"/>
    <n v="0"/>
    <n v="0"/>
    <n v="0"/>
    <n v="0"/>
    <n v="0"/>
    <n v="0"/>
    <n v="3839940"/>
    <n v="5615312"/>
    <n v="5769140"/>
    <n v="7384500"/>
    <n v="8846000"/>
    <n v="3383512"/>
    <n v="34838404"/>
    <n v="0"/>
    <m/>
    <m/>
    <n v="0"/>
    <n v="0"/>
    <n v="3839940"/>
    <n v="5615312"/>
    <n v="5769140"/>
    <n v="7384500"/>
    <n v="8846000"/>
    <n v="3383512"/>
    <n v="34838404"/>
    <m/>
    <m/>
    <m/>
    <n v="0"/>
    <n v="3839940"/>
    <n v="9455252"/>
    <n v="15224392"/>
    <n v="22608892"/>
    <n v="31454892"/>
    <n v="34838404"/>
    <m/>
    <m/>
    <m/>
    <n v="0"/>
    <n v="3682651.7173102051"/>
    <n v="8938854.921059791"/>
    <n v="14392914.260703292"/>
    <n v="23368639.61497812"/>
    <n v="32511899.976171248"/>
    <n v="34838404"/>
  </r>
  <r>
    <n v="2"/>
    <s v="2.1."/>
    <s v="Klimata pārmaiņu mazināšana un pielāgošanās klimata pārmaiņām"/>
    <s v="2.1.3."/>
    <s v="“Veicināt pielāgošanos klimata pārmaiņām, risku novēršanu un noturību pret katastrofām”"/>
    <s v="2.1.3.3."/>
    <s v="Katastrofu risku mazināšanas pasākumi"/>
    <n v="1"/>
    <s v="2.2.1.1"/>
    <s v="nav"/>
    <n v="1"/>
    <n v="1"/>
    <n v="0.8390995745067823"/>
    <n v="0.95091527176390911"/>
    <n v="0.9721256931063007"/>
    <n v="3225000.0000000009"/>
    <n v="2741250"/>
    <n v="1.1764705882352944"/>
    <s v="2.1.3.3.1"/>
    <n v="2378984.7058823532"/>
    <n v="2022137"/>
    <n v="2378984.7058823528"/>
    <n v="356847.70588235278"/>
    <x v="6"/>
    <s v="IPIA"/>
    <s v="ERAF"/>
    <m/>
    <n v="0"/>
    <n v="0"/>
    <n v="0"/>
    <n v="0"/>
    <n v="0"/>
    <n v="0"/>
    <n v="0"/>
    <n v="0"/>
    <n v="0"/>
    <n v="97232"/>
    <n v="0"/>
    <n v="0"/>
    <n v="0"/>
    <n v="97232"/>
    <n v="2644018"/>
    <n v="0"/>
    <n v="0"/>
    <n v="0"/>
    <n v="0"/>
    <n v="0"/>
    <n v="2741250"/>
    <n v="719113"/>
    <m/>
    <m/>
    <n v="0"/>
    <n v="114390.58823529414"/>
    <n v="2264594.1176470593"/>
    <n v="0"/>
    <n v="0"/>
    <n v="0"/>
    <n v="0"/>
    <n v="0"/>
    <n v="2378984.7058823532"/>
    <m/>
    <m/>
    <m/>
    <n v="97232"/>
    <n v="2022137"/>
    <n v="2022137"/>
    <n v="2022137"/>
    <n v="2022137"/>
    <n v="2022137"/>
    <n v="2022137"/>
    <m/>
    <m/>
    <m/>
    <n v="81587.329828443457"/>
    <n v="1696774.2962944212"/>
    <n v="1922880.9548988559"/>
    <n v="1922880.9548988559"/>
    <n v="1965771.3326808957"/>
    <n v="1965771.3326808957"/>
    <n v="2022137"/>
  </r>
  <r>
    <n v="2"/>
    <s v="2.1."/>
    <s v="Klimata pārmaiņu mazināšana un pielāgošanās klimata pārmaiņām"/>
    <s v="2.1.3."/>
    <s v="“Veicināt pielāgošanos klimata pārmaiņām, risku novēršanu un noturību pret katastrofām”"/>
    <s v="2.1.3.3."/>
    <s v="Katastrofu risku mazināšanas pasākumi"/>
    <n v="2"/>
    <s v="2.2.1.1"/>
    <s v="nav"/>
    <n v="1"/>
    <n v="1"/>
    <n v="0.8390995745067823"/>
    <n v="0.95091527176390911"/>
    <n v="0.9721256931063007"/>
    <n v="2250000"/>
    <n v="1912500"/>
    <n v="1.1764705882352942"/>
    <s v="2.1.3.3.2"/>
    <n v="2250000"/>
    <n v="1912500"/>
    <n v="2250000"/>
    <n v="337500"/>
    <x v="6"/>
    <s v="IPIA"/>
    <s v="ERAF"/>
    <m/>
    <n v="0"/>
    <n v="0"/>
    <n v="0"/>
    <n v="0"/>
    <n v="0"/>
    <n v="0"/>
    <n v="0"/>
    <n v="0"/>
    <n v="0"/>
    <n v="0"/>
    <n v="0"/>
    <n v="0"/>
    <n v="0"/>
    <n v="0"/>
    <n v="0"/>
    <n v="0"/>
    <n v="8496026"/>
    <n v="0"/>
    <n v="0"/>
    <n v="0"/>
    <n v="8496026"/>
    <n v="6583526"/>
    <m/>
    <m/>
    <n v="0"/>
    <n v="0"/>
    <n v="0"/>
    <n v="0"/>
    <n v="2250000"/>
    <n v="0"/>
    <n v="0"/>
    <n v="0"/>
    <n v="2250000"/>
    <m/>
    <m/>
    <m/>
    <n v="0"/>
    <n v="0"/>
    <n v="0"/>
    <n v="1912500"/>
    <n v="1912500"/>
    <n v="1912500"/>
    <n v="1912500"/>
    <m/>
    <m/>
    <m/>
    <n v="0"/>
    <n v="0"/>
    <n v="0"/>
    <n v="1818625.4572484761"/>
    <n v="1859190.3880658001"/>
    <n v="1859190.3880658001"/>
    <n v="1912500"/>
  </r>
  <r>
    <n v="2"/>
    <s v="2.1."/>
    <s v="Klimata pārmaiņu mazināšana un pielāgošanās klimata pārmaiņām"/>
    <s v="2.1.3."/>
    <s v="“Veicināt pielāgošanos klimata pārmaiņām, risku novēršanu un noturību pret katastrofām”"/>
    <s v="2.1.3.3."/>
    <s v="Katastrofu risku mazināšanas pasākumi"/>
    <n v="3"/>
    <s v="2.2.1.1"/>
    <s v="nav"/>
    <n v="1"/>
    <n v="1"/>
    <n v="0.8390995745067823"/>
    <n v="0.95091527176390911"/>
    <n v="0.9721256931063007"/>
    <n v="51258053.23330579"/>
    <n v="43569345.248309925"/>
    <n v="1.1764705882352939"/>
    <s v="2.1.3.3.3"/>
    <n v="51258052.941176459"/>
    <n v="43569345"/>
    <n v="51258052.941176474"/>
    <n v="7688707.9411764741"/>
    <x v="6"/>
    <s v="IPIA"/>
    <s v="ERAF"/>
    <m/>
    <n v="0"/>
    <n v="0"/>
    <n v="0"/>
    <n v="0"/>
    <n v="0"/>
    <n v="0"/>
    <n v="0"/>
    <n v="0"/>
    <n v="0"/>
    <n v="359162"/>
    <n v="0"/>
    <n v="0"/>
    <n v="0"/>
    <n v="359162"/>
    <n v="1471108"/>
    <n v="10126940.460000001"/>
    <n v="14623540.49"/>
    <n v="16988594.489999998"/>
    <n v="0"/>
    <n v="0"/>
    <n v="43569345.439999998"/>
    <n v="0.43999999761581421"/>
    <m/>
    <m/>
    <n v="0"/>
    <n v="422543.52941176464"/>
    <n v="1730715.2941176468"/>
    <n v="11914047.6"/>
    <n v="17204165.282352939"/>
    <n v="19986581.235294111"/>
    <n v="0"/>
    <n v="0"/>
    <n v="51258052.941176459"/>
    <m/>
    <m/>
    <m/>
    <n v="359162"/>
    <n v="1830270"/>
    <n v="11957210.460000001"/>
    <n v="26580750.950000003"/>
    <n v="43569345"/>
    <n v="43569345"/>
    <n v="43569345"/>
    <m/>
    <m/>
    <m/>
    <n v="301372.68137900496"/>
    <n v="1535778.7782325284"/>
    <n v="11370294.034109157"/>
    <n v="25276042.013308037"/>
    <n v="42354879.706312537"/>
    <n v="42354879.706312537"/>
    <n v="43569345"/>
  </r>
  <r>
    <n v="2"/>
    <s v="2.1."/>
    <s v="Klimata pārmaiņu mazināšana un pielāgošanās klimata pārmaiņām"/>
    <s v="2.1.3."/>
    <s v="“Veicināt pielāgošanos klimata pārmaiņām, risku novēršanu un noturību pret katastrofām”"/>
    <s v="2.1.3.3."/>
    <s v="Katastrofu risku mazināšanas pasākumi"/>
    <n v="4"/>
    <s v="2.2.1.1"/>
    <s v="nav"/>
    <n v="1"/>
    <n v="1"/>
    <n v="0.8390995745067823"/>
    <n v="0.95091527176390911"/>
    <n v="0.9721256931063007"/>
    <n v="338300"/>
    <n v="287555"/>
    <n v="1.1764705882352942"/>
    <s v="2.1.3.3.4"/>
    <n v="338300"/>
    <n v="287555"/>
    <n v="338300"/>
    <n v="50745"/>
    <x v="6"/>
    <s v="IPIA"/>
    <s v="ERAF"/>
    <m/>
    <n v="0"/>
    <n v="0"/>
    <n v="0"/>
    <n v="0"/>
    <n v="0"/>
    <n v="0"/>
    <n v="0"/>
    <n v="0"/>
    <n v="0"/>
    <n v="0"/>
    <n v="0"/>
    <n v="0"/>
    <n v="0"/>
    <n v="0"/>
    <n v="0"/>
    <n v="0"/>
    <n v="287555"/>
    <n v="0"/>
    <n v="0"/>
    <n v="0"/>
    <n v="287555"/>
    <n v="0"/>
    <m/>
    <m/>
    <n v="0"/>
    <n v="0"/>
    <n v="0"/>
    <n v="0"/>
    <n v="338300"/>
    <n v="0"/>
    <n v="0"/>
    <n v="0"/>
    <n v="338300"/>
    <m/>
    <m/>
    <m/>
    <n v="0"/>
    <n v="0"/>
    <n v="0"/>
    <n v="287555"/>
    <n v="287555"/>
    <n v="287555"/>
    <n v="287555"/>
    <m/>
    <m/>
    <m/>
    <n v="0"/>
    <n v="0"/>
    <n v="0"/>
    <n v="273440.44097207091"/>
    <n v="279539.60368118231"/>
    <n v="279539.60368118231"/>
    <n v="287555"/>
  </r>
  <r>
    <n v="2"/>
    <s v="2.1."/>
    <s v="Klimata pārmaiņu mazināšana un pielāgošanās klimata pārmaiņām"/>
    <s v="2.1.3."/>
    <s v="“Veicināt pielāgošanos klimata pārmaiņām, risku novēršanu un noturību pret katastrofām”"/>
    <s v="2.1.3.3."/>
    <s v="Katastrofu risku mazināšanas pasākumi (DEPO)"/>
    <n v="6"/>
    <s v="2.2.1.1"/>
    <s v="nav"/>
    <n v="1"/>
    <n v="1"/>
    <n v="0.8390995745067823"/>
    <n v="0.95091527176390911"/>
    <n v="0.9721256931063007"/>
    <n v="338300"/>
    <n v="287555"/>
    <n v="1.1764705882352942"/>
    <s v="2.1.3.3.6"/>
    <n v="24703770.588235296"/>
    <n v="20998205"/>
    <n v="24703770.588235296"/>
    <n v="3705565.5882352963"/>
    <x v="6"/>
    <s v="Ierosinājums"/>
    <s v="ERAF"/>
    <m/>
    <n v="0"/>
    <n v="0"/>
    <n v="0"/>
    <n v="0"/>
    <n v="0"/>
    <n v="0"/>
    <n v="0"/>
    <n v="0"/>
    <n v="0"/>
    <n v="0"/>
    <n v="0"/>
    <n v="17690299.449999999"/>
    <n v="0"/>
    <n v="17690299.449999999"/>
    <n v="3307905.9"/>
    <n v="0"/>
    <m/>
    <n v="0"/>
    <n v="0"/>
    <n v="0"/>
    <n v="20998205.349999998"/>
    <n v="0.34999999776482582"/>
    <m/>
    <m/>
    <n v="0"/>
    <n v="20812117"/>
    <n v="3891653.5882352963"/>
    <n v="0"/>
    <n v="0"/>
    <n v="0"/>
    <n v="0"/>
    <n v="0"/>
    <n v="24703770.588235296"/>
    <m/>
    <m/>
    <m/>
    <n v="0"/>
    <n v="20998205"/>
    <n v="20998205"/>
    <n v="20998205"/>
    <n v="20998205"/>
    <n v="20998205"/>
    <n v="20998205"/>
    <m/>
    <m/>
    <m/>
    <n v="0"/>
    <n v="17619584.880906187"/>
    <n v="19967513.814129274"/>
    <n v="19967513.814129274"/>
    <n v="20412894.589613188"/>
    <n v="20412894.589613188"/>
    <n v="20998205"/>
  </r>
  <r>
    <n v="2"/>
    <s v="2.1."/>
    <s v="Klimata pārmaiņu mazināšana un pielāgošanās klimata pārmaiņām"/>
    <s v="2.1.3."/>
    <s v="“Veicināt pielāgošanos klimata pārmaiņām, risku novēršanu un noturību pret katastrofām”"/>
    <s v="2.1.3.3."/>
    <s v="Katastrofu risku mazināšanas pasākumi"/>
    <n v="5"/>
    <s v="2.2.1.1"/>
    <s v="nav"/>
    <n v="1"/>
    <n v="1"/>
    <n v="0.8390995745067823"/>
    <n v="0.95091527176390911"/>
    <n v="0.9721256931063007"/>
    <n v="7745325.578123495"/>
    <n v="6583525.7516900748"/>
    <n v="1.1764705882352942"/>
    <s v="2.1.3.3.5"/>
    <n v="7745324.7058823528"/>
    <n v="6583526"/>
    <n v="7745324.7058823528"/>
    <n v="1161798.7058823528"/>
    <x v="6"/>
    <s v="IPIA"/>
    <s v="ERAF"/>
    <m/>
    <n v="0"/>
    <n v="0"/>
    <n v="0"/>
    <n v="0"/>
    <n v="0"/>
    <n v="0"/>
    <n v="0"/>
    <n v="0"/>
    <n v="0"/>
    <n v="0"/>
    <n v="0"/>
    <n v="0"/>
    <n v="0"/>
    <n v="0"/>
    <n v="0"/>
    <n v="0"/>
    <n v="0"/>
    <n v="0"/>
    <n v="0"/>
    <n v="0"/>
    <n v="0"/>
    <n v="-6583526"/>
    <m/>
    <m/>
    <n v="0"/>
    <n v="0"/>
    <n v="0"/>
    <n v="0"/>
    <n v="0"/>
    <n v="0"/>
    <n v="0"/>
    <n v="0"/>
    <n v="0"/>
    <m/>
    <m/>
    <m/>
    <n v="0"/>
    <n v="0"/>
    <n v="0"/>
    <n v="0"/>
    <n v="0"/>
    <n v="0"/>
    <n v="0"/>
    <m/>
    <m/>
    <m/>
    <n v="0"/>
    <n v="0"/>
    <n v="0"/>
    <n v="0"/>
    <n v="0"/>
    <n v="0"/>
    <n v="6583526"/>
  </r>
  <r>
    <n v="2"/>
    <s v="2.1."/>
    <s v="Klimata pārmaiņu mazināšana un pielāgošanās klimata pārmaiņām"/>
    <s v="2.1.4."/>
    <s v="“Atjaunojamo energoresursu enerģijas veicināšana – saules enerģija u.c. AER elektroenerģija”"/>
    <s v="2.1.4.0."/>
    <s v="“Atjaunojamo energoresursu enerģijas veicināšana – saules enerģija u.c. AER elektroenerģija”"/>
    <s v="_"/>
    <s v="4.1.1"/>
    <s v="nav"/>
    <n v="1"/>
    <n v="1"/>
    <n v="1"/>
    <n v="1.0757735145306766"/>
    <n v="1.1623885354122865"/>
    <n v="23490000"/>
    <n v="19966500"/>
    <n v="1.1764705882352942"/>
    <s v="2.1.4.0._"/>
    <n v="15414856.470588235"/>
    <n v="13102628"/>
    <n v="15414856.470588235"/>
    <n v="2312228.4705882352"/>
    <x v="1"/>
    <s v="APIA"/>
    <s v="ERAF"/>
    <m/>
    <n v="0"/>
    <n v="0"/>
    <n v="0"/>
    <n v="0"/>
    <n v="0"/>
    <n v="0"/>
    <n v="0"/>
    <n v="0"/>
    <n v="0"/>
    <n v="0"/>
    <n v="0"/>
    <n v="0"/>
    <n v="0"/>
    <n v="0"/>
    <n v="0"/>
    <n v="2466382"/>
    <n v="2466382"/>
    <n v="2466382"/>
    <n v="4912764"/>
    <n v="0"/>
    <n v="12311910"/>
    <n v="-790718"/>
    <m/>
    <m/>
    <n v="0"/>
    <n v="0"/>
    <n v="0"/>
    <n v="2901625.8823529412"/>
    <n v="2901625.8823529412"/>
    <n v="2901625.8823529412"/>
    <n v="5779722.3529411769"/>
    <n v="0"/>
    <n v="14484600"/>
    <m/>
    <m/>
    <m/>
    <n v="0"/>
    <n v="0"/>
    <n v="2466382"/>
    <n v="4932764"/>
    <n v="7399146"/>
    <n v="12311910"/>
    <n v="12311910"/>
    <m/>
    <m/>
    <m/>
    <n v="0"/>
    <n v="0"/>
    <n v="2653268.4323151992"/>
    <n v="5306536.8646303983"/>
    <n v="8600682.4822416771"/>
    <n v="13102628"/>
    <n v="13102628"/>
  </r>
  <r>
    <n v="2"/>
    <s v="2.1."/>
    <s v="Klimata pārmaiņu mazināšana un pielāgošanās klimata pārmaiņām"/>
    <s v="2.1.4."/>
    <s v="“Atjaunojamo energoresursu enerģijas veicināšana – saules enerģija u.c. AER elektroenerģija” (Kundziņsala)"/>
    <s v="2.1.4.1."/>
    <s v="“Atjaunojamo energoresursu enerģijas veicināšana – saules enerģija u.c. AER elektroenerģija” (Kundziņsala)"/>
    <s v="_"/>
    <s v="4.1.1"/>
    <s v="nav"/>
    <n v="1"/>
    <n v="1"/>
    <n v="1"/>
    <n v="1.0757735145306766"/>
    <n v="1.1623885354122865"/>
    <n v="23490000"/>
    <n v="19966500"/>
    <n v="1.1764705882352942"/>
    <s v="2.1.4.1._"/>
    <n v="64576211.764705881"/>
    <n v="54889780"/>
    <n v="64576211.764705881"/>
    <n v="9686431.7647058815"/>
    <x v="1"/>
    <s v="APIA"/>
    <s v="ERAF"/>
    <m/>
    <n v="0"/>
    <n v="0"/>
    <n v="0"/>
    <n v="0"/>
    <n v="0"/>
    <n v="0"/>
    <n v="0"/>
    <n v="0"/>
    <n v="0"/>
    <n v="0"/>
    <n v="0"/>
    <n v="0"/>
    <n v="1667466.9618683348"/>
    <n v="1667466.9618683348"/>
    <n v="12506002.214012511"/>
    <n v="25012004.428025022"/>
    <n v="15704306.396094132"/>
    <n v="0"/>
    <n v="0"/>
    <n v="0"/>
    <n v="54889780"/>
    <n v="0"/>
    <m/>
    <m/>
    <n v="0"/>
    <n v="1961725.8374921586"/>
    <n v="14712943.781191191"/>
    <n v="29425887.562382381"/>
    <n v="18475654.583640154"/>
    <n v="0"/>
    <n v="0"/>
    <n v="0"/>
    <n v="64576211.764705881"/>
    <m/>
    <m/>
    <m/>
    <n v="0"/>
    <n v="14173469.175880846"/>
    <n v="39185473.603905872"/>
    <n v="54889780"/>
    <n v="54889780"/>
    <n v="54889780"/>
    <n v="54889780"/>
    <m/>
    <m/>
    <m/>
    <n v="0"/>
    <n v="14173469.175880846"/>
    <n v="42154694.657422878"/>
    <n v="54889780"/>
    <n v="54889780"/>
    <n v="54889780"/>
    <n v="54889780"/>
  </r>
  <r>
    <n v="2"/>
    <s v="2.2."/>
    <s v="Vides aizsardzība un attīstība"/>
    <s v="2.2.1."/>
    <s v="“Veicināt ilgtspējīgu ūdenssaimniecību”"/>
    <s v="2.2.1.1."/>
    <s v="Notekūdeņu un to dūņu apsaimniekošanas sistēmas attīstība piesārņojuma samazināšanai"/>
    <n v="1"/>
    <s v="5.3.1"/>
    <s v="nav"/>
    <n v="1"/>
    <n v="1"/>
    <n v="0.86284967117849742"/>
    <n v="0.91941034177433667"/>
    <n v="0.97119521918015106"/>
    <n v="50013099.851783238"/>
    <n v="51559916"/>
    <n v="1"/>
    <s v="2.2.1.1.1"/>
    <n v="51559916"/>
    <n v="51559916"/>
    <n v="60658724.705882356"/>
    <n v="9098808.7058823556"/>
    <x v="2"/>
    <s v="APIA"/>
    <s v="ERAF"/>
    <m/>
    <n v="0"/>
    <n v="0"/>
    <n v="0"/>
    <n v="0"/>
    <n v="0"/>
    <n v="0"/>
    <n v="0"/>
    <n v="0"/>
    <n v="0"/>
    <n v="0"/>
    <n v="0"/>
    <n v="0"/>
    <n v="0"/>
    <n v="0"/>
    <n v="2523060"/>
    <n v="8456822.6000483502"/>
    <n v="11931284.191526899"/>
    <n v="10180512.6016533"/>
    <n v="10443517.805551101"/>
    <n v="8024718.9990018504"/>
    <n v="51559916.197781503"/>
    <n v="0.19778150320053101"/>
    <m/>
    <m/>
    <n v="0"/>
    <n v="0"/>
    <n v="2523060"/>
    <n v="8456822.6000483502"/>
    <n v="11931284.191526899"/>
    <n v="10180512.6016533"/>
    <n v="10443517.805551101"/>
    <n v="8024718.80122035"/>
    <n v="51559916"/>
    <m/>
    <m/>
    <m/>
    <n v="0"/>
    <n v="2523060"/>
    <n v="10979882.60004835"/>
    <n v="22911166.791575249"/>
    <n v="33091679.39322855"/>
    <n v="43535197.19877965"/>
    <n v="51559916"/>
    <m/>
    <m/>
    <m/>
    <n v="0"/>
    <n v="2177021.4913636199"/>
    <n v="10095017.613952545"/>
    <n v="21064763.690291032"/>
    <n v="32138480.821345888"/>
    <n v="42281175.385519899"/>
    <n v="51559916"/>
  </r>
  <r>
    <n v="2"/>
    <s v="2.2."/>
    <s v="Vides aizsardzība un attīstība"/>
    <s v="2.2.1."/>
    <s v="“Veicināt ilgtspējīgu ūdenssaimniecību”"/>
    <s v="2.2.1.1."/>
    <s v="Notekūdeņu un to dūņu apsaimniekošanas sistēmas attīstība piesārņojuma samazināšanai"/>
    <n v="2"/>
    <s v="5.3.1"/>
    <s v="nav"/>
    <n v="1"/>
    <n v="1"/>
    <n v="0.86284967117849742"/>
    <n v="0.91941034177433667"/>
    <n v="0.97119521918015106"/>
    <n v="22148076.870660122"/>
    <n v="22600084"/>
    <n v="1"/>
    <s v="2.2.1.1.2"/>
    <n v="22600084"/>
    <n v="22600084"/>
    <n v="26588334.117647059"/>
    <n v="3988250.1176470593"/>
    <x v="2"/>
    <s v="APIA"/>
    <s v="ERAF"/>
    <m/>
    <n v="0"/>
    <n v="0"/>
    <n v="0"/>
    <n v="0"/>
    <n v="0"/>
    <n v="0"/>
    <n v="0"/>
    <n v="0"/>
    <n v="0"/>
    <n v="0"/>
    <n v="0"/>
    <n v="0"/>
    <n v="0"/>
    <n v="0"/>
    <n v="0"/>
    <n v="0"/>
    <n v="3260008"/>
    <n v="6780025"/>
    <n v="11300042"/>
    <n v="1260009"/>
    <n v="22600084"/>
    <n v="0"/>
    <m/>
    <m/>
    <n v="0"/>
    <n v="0"/>
    <n v="0"/>
    <n v="0"/>
    <n v="3260008"/>
    <n v="6780025"/>
    <n v="11300042"/>
    <n v="1260009"/>
    <n v="22600084"/>
    <m/>
    <m/>
    <m/>
    <n v="0"/>
    <n v="0"/>
    <n v="0"/>
    <n v="3260008"/>
    <n v="10040033"/>
    <n v="21340075"/>
    <n v="22600084"/>
    <m/>
    <m/>
    <m/>
    <n v="0"/>
    <n v="0"/>
    <n v="0"/>
    <n v="2997285.0694670719"/>
    <n v="9750832.0500109494"/>
    <n v="20725378.816945862"/>
    <n v="22600084"/>
  </r>
  <r>
    <n v="2"/>
    <s v="2.2."/>
    <s v="Vides aizsardzība un attīstība"/>
    <s v="2.2.2."/>
    <s v="“Pārejas uz aprites ekonomiku veicināšana”"/>
    <s v="2.2.2.1."/>
    <s v="Atkritumu šķirošana, pārstrāde un reģenerācija"/>
    <n v="1"/>
    <s v="5.2.1.2"/>
    <s v="nav"/>
    <n v="1"/>
    <n v="1"/>
    <n v="0.94122183462393383"/>
    <n v="0.9480658108918627"/>
    <n v="0.92209871633779406"/>
    <n v="20000000.0308473"/>
    <n v="20000000"/>
    <n v="1.0000000015423649"/>
    <s v="2.2.2.1.1"/>
    <n v="20000000.0308473"/>
    <n v="20000000"/>
    <n v="23529411.764705881"/>
    <n v="3529411.7647058815"/>
    <x v="2"/>
    <s v="APIA"/>
    <s v="KF"/>
    <m/>
    <n v="0"/>
    <n v="0"/>
    <n v="0"/>
    <n v="0"/>
    <n v="0"/>
    <n v="0"/>
    <n v="0"/>
    <n v="0"/>
    <n v="0"/>
    <n v="0"/>
    <n v="0"/>
    <n v="0"/>
    <n v="0"/>
    <n v="0"/>
    <n v="2583621"/>
    <n v="2700000"/>
    <n v="2100000"/>
    <n v="3853465"/>
    <n v="6450670"/>
    <n v="2312244"/>
    <n v="20000000"/>
    <n v="0"/>
    <m/>
    <m/>
    <n v="0"/>
    <n v="0"/>
    <n v="2583621.0039848862"/>
    <n v="2700000.0041643851"/>
    <n v="2100000.0032389662"/>
    <n v="3853465.0059434492"/>
    <n v="6450670.0099492874"/>
    <n v="2312244.0035663238"/>
    <n v="20000000.0308473"/>
    <m/>
    <m/>
    <m/>
    <n v="0"/>
    <n v="2583621"/>
    <n v="5283621"/>
    <n v="7383621"/>
    <n v="11237086"/>
    <n v="17687756"/>
    <n v="20000000"/>
    <m/>
    <m/>
    <m/>
    <n v="0"/>
    <n v="2431760.4975929228"/>
    <n v="5009220.4278102741"/>
    <n v="7000158.6306831865"/>
    <n v="10361702.575977396"/>
    <n v="16309857.102496115"/>
    <n v="20000000"/>
  </r>
  <r>
    <n v="2"/>
    <s v="2.2."/>
    <s v="Vides aizsardzība un attīstība"/>
    <s v="2.2.2."/>
    <s v="“Pārejas uz aprites ekonomiku veicināšana”"/>
    <s v="2.2.2.1."/>
    <s v="Atkritumu šķirošana, pārstrāde un reģenerācija"/>
    <n v="2"/>
    <s v="5.2.1.2"/>
    <s v="nav"/>
    <n v="1"/>
    <n v="1"/>
    <n v="0.94122183462393383"/>
    <n v="0.9480658108918627"/>
    <n v="0.92209871633779406"/>
    <n v="45029999.969152696"/>
    <n v="45030000"/>
    <n v="0.99999999931496109"/>
    <s v="2.2.2.1.2"/>
    <n v="45029999.969152696"/>
    <n v="45030000"/>
    <n v="52976470.588235296"/>
    <n v="7946470.5882352963"/>
    <x v="2"/>
    <s v="IPIA"/>
    <s v="KF"/>
    <m/>
    <n v="0"/>
    <n v="0"/>
    <n v="0"/>
    <n v="0"/>
    <n v="0"/>
    <n v="0"/>
    <n v="0"/>
    <n v="0"/>
    <n v="0"/>
    <n v="0"/>
    <n v="0"/>
    <n v="0"/>
    <n v="0"/>
    <n v="0"/>
    <n v="1500000"/>
    <n v="8000000"/>
    <n v="8831464"/>
    <n v="10200026"/>
    <n v="11643411"/>
    <n v="4855099"/>
    <n v="45030000"/>
    <n v="0"/>
    <m/>
    <m/>
    <n v="0"/>
    <n v="0"/>
    <n v="1499999.9989724415"/>
    <n v="7999999.9945196891"/>
    <n v="8831463.9939501043"/>
    <n v="10200025.993012585"/>
    <n v="11643410.992023811"/>
    <n v="4855098.9966740683"/>
    <n v="45029999.969152696"/>
    <m/>
    <m/>
    <m/>
    <n v="0"/>
    <n v="1500000"/>
    <n v="9500000"/>
    <n v="18331464"/>
    <n v="28531490"/>
    <n v="40174901"/>
    <n v="45030000"/>
    <m/>
    <m/>
    <m/>
    <n v="0"/>
    <n v="1411832.7519359007"/>
    <n v="9006625.2034726962"/>
    <n v="17379434.281994987"/>
    <n v="26308850.304204609"/>
    <n v="37045224.641097955"/>
    <n v="45030000"/>
  </r>
  <r>
    <n v="2"/>
    <s v="2.2."/>
    <s v="Vides aizsardzība un attīstība"/>
    <s v="2.2.2."/>
    <s v="“Pārejas uz aprites ekonomiku veicināšana”"/>
    <s v="2.2.2.2."/>
    <s v="Atkritumu dalītā vākšana"/>
    <n v="1"/>
    <s v="5.2.1.1"/>
    <s v="nav"/>
    <n v="1"/>
    <n v="1"/>
    <n v="0.85714285714285698"/>
    <n v="0.99999999999999978"/>
    <n v="0.99999999999999978"/>
    <n v="1999999.9999999995"/>
    <n v="2000000"/>
    <n v="0.99999999999999978"/>
    <s v="2.2.2.2.1"/>
    <n v="1999999.9999999995"/>
    <n v="2000000"/>
    <n v="2352941.1764705884"/>
    <n v="352941.17647058843"/>
    <x v="2"/>
    <s v="APIA"/>
    <s v="KF"/>
    <m/>
    <n v="0"/>
    <n v="0"/>
    <n v="0"/>
    <n v="0"/>
    <n v="0"/>
    <n v="0"/>
    <n v="0"/>
    <n v="0"/>
    <n v="0"/>
    <n v="0"/>
    <n v="0"/>
    <n v="0"/>
    <n v="0"/>
    <n v="0"/>
    <n v="724387"/>
    <n v="1275613"/>
    <n v="0"/>
    <n v="0"/>
    <n v="0"/>
    <n v="0"/>
    <n v="2000000"/>
    <n v="0"/>
    <m/>
    <m/>
    <n v="0"/>
    <n v="0"/>
    <n v="724386.99999999988"/>
    <n v="1275612.9999999998"/>
    <n v="0"/>
    <n v="0"/>
    <n v="0"/>
    <n v="0"/>
    <n v="1999999.9999999995"/>
    <m/>
    <m/>
    <m/>
    <n v="0"/>
    <n v="724387"/>
    <n v="2000000"/>
    <n v="2000000"/>
    <n v="2000000"/>
    <n v="2000000"/>
    <n v="2000000"/>
    <m/>
    <m/>
    <m/>
    <n v="0"/>
    <n v="620903.14285714272"/>
    <n v="1999999.9999999995"/>
    <n v="1999999.9999999995"/>
    <n v="1999999.9999999995"/>
    <n v="1999999.9999999995"/>
    <n v="2000000"/>
  </r>
  <r>
    <n v="2"/>
    <s v="2.2."/>
    <s v="Vides aizsardzība un attīstība"/>
    <s v="2.2.2."/>
    <s v="“Pārejas uz aprites ekonomiku veicināšana”"/>
    <s v="2.2.2.2."/>
    <s v="Atkritumu dalītā vākšana"/>
    <n v="2"/>
    <s v="5.2.1.2"/>
    <s v="nav"/>
    <n v="1"/>
    <n v="1"/>
    <n v="0.94122183462393383"/>
    <n v="0.9480658108918627"/>
    <n v="0.92209871633779406"/>
    <n v="2000000"/>
    <n v="2000000"/>
    <n v="1"/>
    <s v="2.2.2.2.2"/>
    <n v="2000000"/>
    <n v="2000000"/>
    <n v="2352941.1764705884"/>
    <n v="352941.17647058843"/>
    <x v="2"/>
    <s v="APIA"/>
    <s v="KF"/>
    <m/>
    <n v="0"/>
    <n v="0"/>
    <n v="0"/>
    <n v="0"/>
    <n v="0"/>
    <n v="0"/>
    <n v="0"/>
    <n v="0"/>
    <n v="0"/>
    <n v="0"/>
    <n v="0"/>
    <n v="0"/>
    <n v="0"/>
    <n v="0"/>
    <n v="136800"/>
    <n v="700000"/>
    <n v="345000"/>
    <n v="773200"/>
    <n v="45000"/>
    <n v="0"/>
    <n v="2000000"/>
    <n v="0"/>
    <m/>
    <m/>
    <n v="0"/>
    <n v="0"/>
    <n v="136800"/>
    <n v="700000"/>
    <n v="345000"/>
    <n v="773200"/>
    <n v="45000"/>
    <n v="0"/>
    <n v="2000000"/>
    <m/>
    <m/>
    <m/>
    <n v="0"/>
    <n v="136800"/>
    <n v="836800"/>
    <n v="1181800"/>
    <n v="1955000"/>
    <n v="2000000"/>
    <n v="2000000"/>
    <m/>
    <m/>
    <m/>
    <n v="0"/>
    <n v="128759.14697655414"/>
    <n v="793341.47055431071"/>
    <n v="1120424.1753120034"/>
    <n v="1802702.9904403873"/>
    <n v="1844197.4326755882"/>
    <n v="2000000"/>
  </r>
  <r>
    <n v="2"/>
    <s v="2.2."/>
    <s v="Vides aizsardzība un attīstība"/>
    <s v="2.2.2."/>
    <s v="“Pārejas uz aprites ekonomiku veicināšana”"/>
    <s v="2.2.2.3."/>
    <s v="Notekūdeņu dūņu pārstrāde"/>
    <n v="1"/>
    <s v="5.2.1.2"/>
    <s v="nav"/>
    <n v="1"/>
    <n v="1"/>
    <n v="0.94122183462393383"/>
    <n v="0.9480658108918627"/>
    <n v="0.92209871633779406"/>
    <n v="8137129.0000000009"/>
    <n v="8137129"/>
    <n v="1.0000000000000002"/>
    <s v="2.2.2.3.1"/>
    <n v="7688318.5092591448"/>
    <n v="7688318.5092591429"/>
    <n v="9045080.5991284028"/>
    <n v="1356762.0898692599"/>
    <x v="2"/>
    <s v="IPIA"/>
    <s v="KF"/>
    <m/>
    <n v="0"/>
    <n v="0"/>
    <n v="0"/>
    <n v="0"/>
    <n v="0"/>
    <n v="0"/>
    <n v="0"/>
    <n v="0"/>
    <n v="0"/>
    <n v="0"/>
    <n v="0"/>
    <n v="0"/>
    <n v="0"/>
    <n v="0"/>
    <n v="0"/>
    <n v="2000000"/>
    <n v="2000000"/>
    <n v="1932945"/>
    <n v="1539364.3195070934"/>
    <n v="216009.18975204948"/>
    <n v="7688318.5092591429"/>
    <n v="0"/>
    <m/>
    <m/>
    <n v="0"/>
    <n v="0"/>
    <n v="0"/>
    <n v="2000000.0000000005"/>
    <n v="2000000.0000000005"/>
    <n v="1932945.0000000005"/>
    <n v="1539364.3195070936"/>
    <n v="216009.18975204881"/>
    <n v="7688318.5092591448"/>
    <m/>
    <m/>
    <m/>
    <n v="0"/>
    <n v="0"/>
    <n v="2000000"/>
    <n v="4000000"/>
    <n v="5932945"/>
    <n v="7472309.3195070932"/>
    <n v="7688318.5092591429"/>
    <m/>
    <m/>
    <m/>
    <n v="0"/>
    <n v="0"/>
    <n v="1896131.6217837255"/>
    <n v="3792263.2435674509"/>
    <n v="5470760.9686027337"/>
    <n v="6890206.8315964257"/>
    <n v="7688318.5092591429"/>
  </r>
  <r>
    <n v="2"/>
    <s v="2.2."/>
    <s v="Vides aizsardzība un attīstība"/>
    <s v="2.2.2."/>
    <s v="“Pārejas uz aprites ekonomiku veicināšana”"/>
    <s v="2.2.2.3."/>
    <s v="Notekūdeņu dūņu pārstrāde"/>
    <n v="2"/>
    <s v="5.2.1.2"/>
    <s v="nav"/>
    <n v="1"/>
    <n v="1"/>
    <n v="0.94122183462393383"/>
    <n v="0.9480658108918627"/>
    <n v="0.92209871633779406"/>
    <n v="16362870.800000001"/>
    <n v="16362871"/>
    <n v="0.99999998777720611"/>
    <s v="2.2.2.3.2"/>
    <n v="15460362.301772032"/>
    <n v="15460362.490740856"/>
    <n v="18188661.753812771"/>
    <n v="2728299.2630719151"/>
    <x v="2"/>
    <s v="IPIA"/>
    <s v="KF"/>
    <m/>
    <n v="0"/>
    <n v="0"/>
    <n v="0"/>
    <n v="0"/>
    <n v="0"/>
    <n v="0"/>
    <n v="0"/>
    <n v="0"/>
    <n v="0"/>
    <n v="0"/>
    <n v="0"/>
    <n v="0"/>
    <n v="0"/>
    <n v="0"/>
    <n v="0"/>
    <n v="0"/>
    <n v="4000000"/>
    <n v="4500000"/>
    <n v="5000000"/>
    <n v="1960362.4907408601"/>
    <n v="15460362.49074086"/>
    <n v="0"/>
    <m/>
    <m/>
    <n v="0"/>
    <n v="0"/>
    <n v="0"/>
    <n v="0"/>
    <n v="3999999.9511088245"/>
    <n v="4499999.9449974271"/>
    <n v="4999999.9388860306"/>
    <n v="1960362.4667797533"/>
    <n v="15460362.301772036"/>
    <m/>
    <m/>
    <m/>
    <n v="0"/>
    <n v="0"/>
    <n v="0"/>
    <n v="4000000"/>
    <n v="8500000"/>
    <n v="13500000"/>
    <n v="15460362.49074086"/>
    <m/>
    <m/>
    <m/>
    <n v="0"/>
    <n v="0"/>
    <n v="0"/>
    <n v="3792263.2435674509"/>
    <n v="7837839.0888712499"/>
    <n v="12448332.67056022"/>
    <n v="15460362.490740856"/>
  </r>
  <r>
    <n v="2"/>
    <s v="2.2."/>
    <s v="Vides aizsardzība un attīstība"/>
    <s v="2.2.2."/>
    <s v="“Pārejas uz aprites ekonomiku veicināšana”"/>
    <s v="2.2.2.4."/>
    <s v="Aprites ekonomikas principu ieviešana"/>
    <s v="_"/>
    <s v="4.3.1"/>
    <s v="nav"/>
    <n v="1"/>
    <n v="1"/>
    <n v="0.85061251821630124"/>
    <n v="0.98072735000640709"/>
    <n v="0.99489237731440416"/>
    <n v="10000000"/>
    <n v="10000000"/>
    <n v="1"/>
    <s v="2.2.2.4._"/>
    <n v="10000000"/>
    <n v="10000000"/>
    <n v="11764705.882352941"/>
    <n v="1764705.8823529407"/>
    <x v="2"/>
    <s v="APIA"/>
    <s v="KF"/>
    <m/>
    <n v="0"/>
    <n v="0"/>
    <n v="0"/>
    <n v="0"/>
    <n v="0"/>
    <n v="0"/>
    <n v="0"/>
    <n v="0"/>
    <n v="0"/>
    <n v="0"/>
    <n v="3000000"/>
    <n v="0"/>
    <n v="0"/>
    <n v="3000000"/>
    <n v="2833333"/>
    <n v="2333333"/>
    <n v="1833334"/>
    <n v="0"/>
    <n v="0"/>
    <n v="0"/>
    <n v="10000000"/>
    <n v="0"/>
    <m/>
    <m/>
    <n v="0"/>
    <n v="3000000"/>
    <n v="2833333"/>
    <n v="2333333"/>
    <n v="1833334"/>
    <n v="0"/>
    <n v="0"/>
    <n v="0"/>
    <n v="10000000"/>
    <m/>
    <m/>
    <m/>
    <n v="3000000"/>
    <n v="5833333"/>
    <n v="8166666"/>
    <n v="10000000"/>
    <n v="10000000"/>
    <n v="10000000"/>
    <n v="10000000"/>
    <m/>
    <m/>
    <m/>
    <n v="2551837.5546489037"/>
    <n v="4961906.0727242511"/>
    <n v="8009272.704567425"/>
    <n v="9807273.5000640713"/>
    <n v="9948923.7731440421"/>
    <n v="9948923.7731440421"/>
    <n v="10000000"/>
  </r>
  <r>
    <n v="2"/>
    <s v="2.2."/>
    <s v="Vides aizsardzība un attīstība"/>
    <s v="2.2.3."/>
    <s v="“Uzlabot dabas aizsardzību un bioloģisko daudzveidību, “zaļo” infrastruktūru, it īpaši pilsētvidē, un samazināt piesārņojumu”"/>
    <s v="2.2.3.1."/>
    <s v="Vēsturiski piesārņoto vietu sanācija"/>
    <s v="_"/>
    <s v="5.6.3"/>
    <s v="nav"/>
    <n v="1"/>
    <n v="1"/>
    <n v="0.95475538635025903"/>
    <n v="0.99793216789664407"/>
    <n v="0.99978489211669852"/>
    <n v="8966434.1817161199"/>
    <n v="9243750"/>
    <n v="1"/>
    <s v="2.2.3.1._"/>
    <n v="9243750"/>
    <n v="9243750"/>
    <n v="10875000"/>
    <n v="1631250"/>
    <x v="2"/>
    <s v="IPIA"/>
    <s v="ERAF"/>
    <m/>
    <n v="0"/>
    <n v="0"/>
    <n v="0"/>
    <n v="0"/>
    <n v="0"/>
    <n v="0"/>
    <n v="0"/>
    <n v="0"/>
    <n v="0"/>
    <n v="0"/>
    <n v="0"/>
    <n v="0"/>
    <n v="0"/>
    <n v="0"/>
    <n v="462188"/>
    <n v="1848750"/>
    <n v="1848750"/>
    <n v="1848750"/>
    <n v="1848750"/>
    <n v="1386562"/>
    <n v="9243750"/>
    <n v="0"/>
    <m/>
    <m/>
    <n v="0"/>
    <n v="0"/>
    <n v="462188"/>
    <n v="1848750"/>
    <n v="1848750"/>
    <n v="1848750"/>
    <n v="1848750"/>
    <n v="1386562"/>
    <n v="9243750"/>
    <m/>
    <m/>
    <m/>
    <n v="0"/>
    <n v="462188"/>
    <n v="2310938"/>
    <n v="4159688"/>
    <n v="6008438"/>
    <n v="7857188"/>
    <n v="9243750"/>
    <m/>
    <m/>
    <m/>
    <n v="0"/>
    <n v="441276.48250645353"/>
    <n v="2306159.3682147348"/>
    <n v="4151086.4636136554"/>
    <n v="6007145.537619872"/>
    <n v="7855497.8569206186"/>
    <n v="9243750"/>
  </r>
  <r>
    <n v="2"/>
    <s v="2.2."/>
    <s v="Vides aizsardzība un attīstība"/>
    <s v="2.2.3."/>
    <s v="“Uzlabot dabas aizsardzību un bioloģisko daudzveidību, “zaļo” infrastruktūru, it īpaši pilsētvidē, un samazināt piesārņojumu”"/>
    <s v="2.2.3.2."/>
    <s v="Vides izglītību veicinoši pasākumi sabiedrības informētībai un prasmju attīstībai"/>
    <n v="1"/>
    <s v="5.4.2.2"/>
    <s v="nav"/>
    <n v="1"/>
    <n v="1"/>
    <n v="0.97213409572290821"/>
    <n v="0.96672709190199591"/>
    <n v="0.97106832411086508"/>
    <n v="9570000"/>
    <n v="8134500"/>
    <n v="1.1764705882352942"/>
    <s v="2.2.3.2.1"/>
    <n v="9570000"/>
    <n v="8134500"/>
    <n v="9570000"/>
    <n v="1435500"/>
    <x v="2"/>
    <s v="IPIA"/>
    <s v="ERAF"/>
    <m/>
    <n v="0"/>
    <n v="0"/>
    <n v="0"/>
    <n v="0"/>
    <n v="0"/>
    <n v="0"/>
    <n v="0"/>
    <n v="0"/>
    <n v="0"/>
    <n v="0"/>
    <n v="200000"/>
    <n v="206725"/>
    <n v="0"/>
    <n v="406725"/>
    <n v="1466244"/>
    <n v="1423537"/>
    <n v="1220175"/>
    <n v="1626900"/>
    <n v="1220175"/>
    <n v="770744"/>
    <n v="8134500"/>
    <n v="0"/>
    <m/>
    <m/>
    <n v="0"/>
    <n v="478500"/>
    <n v="1724992.9411764706"/>
    <n v="1674749.411764706"/>
    <n v="1435500"/>
    <n v="1914000"/>
    <n v="1435500"/>
    <n v="906757.64705882361"/>
    <n v="9570000"/>
    <m/>
    <m/>
    <m/>
    <n v="200000"/>
    <n v="1872969"/>
    <n v="3296506"/>
    <n v="4516681"/>
    <n v="6143581"/>
    <n v="7363756"/>
    <n v="8134500"/>
    <m/>
    <m/>
    <m/>
    <n v="194426.81914458165"/>
    <n v="1820777.0251320396"/>
    <n v="3186821.6588174808"/>
    <n v="4366397.8881789986"/>
    <n v="5965836.9057093523"/>
    <n v="7150710.1980813276"/>
    <n v="8134500"/>
  </r>
  <r>
    <n v="2"/>
    <s v="2.2."/>
    <s v="Vides aizsardzība un attīstība"/>
    <s v="2.2.3."/>
    <s v="“Uzlabot dabas aizsardzību un bioloģisko daudzveidību, “zaļo” infrastruktūru, it īpaši pilsētvidē, un samazināt piesārņojumu”"/>
    <s v="2.2.3.2."/>
    <s v="Vides izglītību veicinoši pasākumi sabiedrības informētībai un prasmju attīstībai"/>
    <n v="2"/>
    <s v="5.4.2.1"/>
    <s v="nav"/>
    <n v="1"/>
    <n v="1"/>
    <n v="0.84064028127983581"/>
    <n v="0.93905794530419262"/>
    <n v="0.98032624995855477"/>
    <n v="1522500"/>
    <n v="1294125"/>
    <n v="1.1764705882352942"/>
    <s v="2.2.3.2.2"/>
    <n v="1522500"/>
    <n v="1294125"/>
    <n v="1522500"/>
    <n v="228375"/>
    <x v="2"/>
    <s v="IPIA"/>
    <s v="ERAF"/>
    <m/>
    <n v="0"/>
    <n v="0"/>
    <n v="0"/>
    <n v="0"/>
    <n v="0"/>
    <n v="0"/>
    <n v="0"/>
    <n v="0"/>
    <n v="0"/>
    <n v="0"/>
    <n v="0"/>
    <n v="0"/>
    <n v="0"/>
    <n v="0"/>
    <n v="0"/>
    <n v="129412"/>
    <n v="517650.4"/>
    <n v="517650.4"/>
    <n v="129412.2"/>
    <n v="0"/>
    <n v="1294125"/>
    <n v="0"/>
    <m/>
    <m/>
    <n v="0"/>
    <n v="0"/>
    <n v="0"/>
    <n v="152249.41176470587"/>
    <n v="609000.4705882353"/>
    <n v="609000.4705882353"/>
    <n v="152249.64705882352"/>
    <n v="0"/>
    <n v="1522500"/>
    <m/>
    <m/>
    <m/>
    <n v="0"/>
    <n v="0"/>
    <n v="129412"/>
    <n v="647062.4"/>
    <n v="1164712.8"/>
    <n v="1294125"/>
    <n v="1294125"/>
    <m/>
    <m/>
    <m/>
    <n v="0"/>
    <n v="0"/>
    <n v="121525.36681770618"/>
    <n v="607629.08782759961"/>
    <n v="1141798.5315027284"/>
    <n v="1268664.7082276146"/>
    <n v="1294125"/>
  </r>
  <r>
    <n v="2"/>
    <s v="2.2."/>
    <s v="Vides aizsardzība un attīstība"/>
    <s v="2.2.3."/>
    <s v="“Uzlabot dabas aizsardzību un bioloģisko daudzveidību, “zaļo” infrastruktūru, it īpaši pilsētvidē, un samazināt piesārņojumu”"/>
    <s v="2.2.3.3."/>
    <s v="Pasākumi bioloģiskās daudzveidības veicināšanai un saglabāšanai"/>
    <n v="1"/>
    <s v="5.4.2.1"/>
    <s v="nav"/>
    <n v="1"/>
    <n v="1"/>
    <n v="0.97213409572290821"/>
    <n v="0.96672709190199591"/>
    <n v="0.97106832411086508"/>
    <n v="2941176.75"/>
    <n v="2500000"/>
    <n v="1.1764705882352942"/>
    <s v="2.2.3.3.1"/>
    <n v="2941176.4705882352"/>
    <n v="2500000"/>
    <n v="2941176.4705882352"/>
    <n v="441176.47058823518"/>
    <x v="2"/>
    <s v="IPIA"/>
    <s v="ERAF"/>
    <m/>
    <n v="0"/>
    <n v="0"/>
    <n v="0"/>
    <n v="0"/>
    <n v="0"/>
    <n v="0"/>
    <n v="0"/>
    <n v="0"/>
    <n v="0"/>
    <n v="0"/>
    <n v="250000"/>
    <n v="0"/>
    <n v="0"/>
    <n v="250000"/>
    <n v="515000"/>
    <n v="750000"/>
    <n v="985000"/>
    <n v="0"/>
    <n v="0"/>
    <n v="0"/>
    <n v="2500000"/>
    <n v="0"/>
    <m/>
    <m/>
    <n v="0"/>
    <n v="294117.64705882355"/>
    <n v="605882.3529411765"/>
    <n v="882352.9411764706"/>
    <n v="1158823.5294117648"/>
    <n v="0"/>
    <n v="0"/>
    <n v="0"/>
    <n v="2941176.4705882352"/>
    <m/>
    <m/>
    <m/>
    <n v="250000"/>
    <n v="765000"/>
    <n v="1515000"/>
    <n v="2500000"/>
    <n v="2500000"/>
    <n v="2500000"/>
    <n v="2500000"/>
    <m/>
    <m/>
    <m/>
    <n v="243033.52393072704"/>
    <n v="743682.58322802477"/>
    <n v="1464591.5442315238"/>
    <n v="2416817.72975499"/>
    <n v="2427670.8102771626"/>
    <n v="2427670.8102771626"/>
    <n v="2500000"/>
  </r>
  <r>
    <n v="2"/>
    <s v="2.2."/>
    <s v="Vides aizsardzība un attīstība"/>
    <s v="2.2.3."/>
    <s v="“Uzlabot dabas aizsardzību un bioloģisko daudzveidību, “zaļo” infrastruktūru, it īpaši pilsētvidē, un samazināt piesārņojumu”"/>
    <s v="2.2.3.3."/>
    <s v="Pasākumi bioloģiskās daudzveidības veicināšanai un saglabāšanai"/>
    <n v="2"/>
    <s v="5.4.2.1"/>
    <s v="nav"/>
    <n v="1"/>
    <n v="1"/>
    <n v="0.84064028127983581"/>
    <n v="0.93905794530419262"/>
    <n v="0.98032624995855477"/>
    <n v="2499999.75"/>
    <n v="2500000"/>
    <n v="0.99999990000000005"/>
    <s v="2.2.3.3.2"/>
    <n v="2499999.75"/>
    <n v="2500000"/>
    <n v="2941176.4705882352"/>
    <n v="441176.47058823518"/>
    <x v="2"/>
    <s v="APIA"/>
    <s v="ERAF"/>
    <m/>
    <n v="0"/>
    <n v="0"/>
    <n v="0"/>
    <n v="0"/>
    <n v="0"/>
    <n v="0"/>
    <n v="0"/>
    <n v="0"/>
    <n v="0"/>
    <n v="0"/>
    <n v="0"/>
    <n v="250000"/>
    <n v="0"/>
    <n v="250000"/>
    <n v="580000"/>
    <n v="750000"/>
    <n v="920000"/>
    <n v="0"/>
    <n v="1.627222262322903E-2"/>
    <n v="1.627222262322903E-2"/>
    <n v="2500000.0325444452"/>
    <n v="3.2544445246458054E-2"/>
    <m/>
    <m/>
    <n v="0"/>
    <n v="249999.97500000001"/>
    <n v="579999.94200000004"/>
    <n v="749999.92500000005"/>
    <n v="919999.90800000005"/>
    <n v="0"/>
    <n v="0"/>
    <n v="0"/>
    <n v="2499999.75"/>
    <m/>
    <m/>
    <m/>
    <n v="0"/>
    <n v="830000"/>
    <n v="1580000"/>
    <n v="2500000"/>
    <n v="2500000"/>
    <n v="2500000"/>
    <n v="2500000"/>
    <m/>
    <m/>
    <m/>
    <n v="0"/>
    <n v="697731.43346226367"/>
    <n v="1483711.5535806243"/>
    <n v="2347644.8632604815"/>
    <n v="2450815.6248963871"/>
    <n v="2450815.6248963871"/>
    <n v="2500000"/>
  </r>
  <r>
    <n v="2"/>
    <s v="2.2."/>
    <s v="Vides aizsardzība un attīstība"/>
    <s v="2.2.3."/>
    <s v="“Uzlabot dabas aizsardzību un bioloģisko daudzveidību, “zaļo” infrastruktūru, it īpaši pilsētvidē, un samazināt piesārņojumu”"/>
    <s v="2.2.3.3."/>
    <s v="Pasākumi bioloģiskās daudzveidības veicināšanai un saglabāšanai"/>
    <n v="3"/>
    <s v="5.4.3.2"/>
    <s v="nav"/>
    <n v="1"/>
    <n v="1"/>
    <n v="0.76909904315396171"/>
    <n v="0.76909904315396171"/>
    <n v="0.76909904315396171"/>
    <n v="24633072.348676469"/>
    <n v="23277500"/>
    <n v="1.0582353065697119"/>
    <s v="2.2.3.3.3"/>
    <n v="24633072.348676469"/>
    <n v="23277500"/>
    <n v="27385294.117647059"/>
    <n v="4107794.1176470593"/>
    <x v="2"/>
    <s v="APIA"/>
    <s v="ERAF"/>
    <m/>
    <n v="0"/>
    <n v="0"/>
    <n v="0"/>
    <n v="0"/>
    <n v="0"/>
    <n v="0"/>
    <n v="0"/>
    <n v="0"/>
    <n v="0"/>
    <n v="0"/>
    <n v="0"/>
    <n v="0"/>
    <n v="0"/>
    <n v="0"/>
    <n v="2162068"/>
    <n v="3603448"/>
    <n v="4663505"/>
    <n v="5864655"/>
    <n v="4065804"/>
    <n v="2918020"/>
    <n v="23277500"/>
    <n v="0"/>
    <m/>
    <m/>
    <n v="0"/>
    <n v="0"/>
    <n v="2287976.6928045638"/>
    <n v="3813295.898988015"/>
    <n v="4935085.6433643838"/>
    <n v="6206184.9818505934"/>
    <n v="4302577.3423923608"/>
    <n v="3087951.7892765505"/>
    <n v="24633072.348676469"/>
    <m/>
    <m/>
    <m/>
    <n v="0"/>
    <n v="2162068"/>
    <n v="5765516"/>
    <n v="10429021"/>
    <n v="16293676"/>
    <n v="20359480"/>
    <n v="23277500"/>
    <m/>
    <m/>
    <m/>
    <n v="0"/>
    <n v="1662844.4300337997"/>
    <n v="4434252.8388888566"/>
    <n v="8020950.0721325725"/>
    <n v="12531450.621060669"/>
    <n v="15658456.58711222"/>
    <n v="23277500"/>
  </r>
  <r>
    <n v="2"/>
    <s v="2.2."/>
    <s v="Vides aizsardzība un attīstība"/>
    <s v="2.2.3."/>
    <s v="“Uzlabot dabas aizsardzību un bioloģisko daudzveidību, “zaļo” infrastruktūru, it īpaši pilsētvidē, un samazināt piesārņojumu”"/>
    <s v="2.2.3.4."/>
    <s v="Vides monitoringa attīstība harmonizētai vides un klimata datu informācijas nodrošināšanai"/>
    <n v="1"/>
    <s v="5.4.2.2"/>
    <s v="ir"/>
    <n v="0.70559311247391687"/>
    <n v="0.88624722986072035"/>
    <n v="0.97213409572290821"/>
    <n v="0.96672709190199591"/>
    <n v="0.97106832411086508"/>
    <n v="10259547.941528892"/>
    <n v="9243750"/>
    <n v="1.1098902438435583"/>
    <s v="2.2.3.4.1"/>
    <n v="10259547.941528892"/>
    <n v="9243750"/>
    <n v="10875000"/>
    <n v="1631250"/>
    <x v="2"/>
    <s v="IPIA"/>
    <s v="ERAF"/>
    <m/>
    <n v="0"/>
    <n v="0"/>
    <n v="0"/>
    <n v="0"/>
    <n v="0"/>
    <n v="80244.238832741015"/>
    <n v="229.96865187461938"/>
    <n v="345689.83349990274"/>
    <n v="0"/>
    <n v="0"/>
    <n v="921000"/>
    <n v="0"/>
    <n v="0"/>
    <n v="1347164.0409845184"/>
    <n v="1389593"/>
    <n v="1472097"/>
    <n v="2280127.6954678157"/>
    <n v="1609211.2049663889"/>
    <n v="1145557"/>
    <n v="0"/>
    <n v="9243749.9414187223"/>
    <n v="-5.858127772808075E-2"/>
    <m/>
    <m/>
    <n v="0"/>
    <n v="1495204.2259455805"/>
    <n v="1542295.7136133017"/>
    <n v="1633866.0982913706"/>
    <n v="2530691.4839172247"/>
    <n v="1786047.8166759317"/>
    <n v="1271442.538066695"/>
    <n v="0"/>
    <n v="10259547.876510104"/>
    <m/>
    <m/>
    <m/>
    <n v="950549.66869120568"/>
    <n v="1931036.9186331732"/>
    <n v="2969738.4227266889"/>
    <n v="4990495.2765637487"/>
    <n v="6416654.249226043"/>
    <n v="7431900.9671235997"/>
    <n v="7431900.9671235997"/>
    <m/>
    <m/>
    <m/>
    <n v="924061.74261283525"/>
    <n v="1877226.8287030109"/>
    <n v="2870926.5891121919"/>
    <n v="4824446.9858631194"/>
    <n v="6231009.6881947946"/>
    <n v="7216883.6171026314"/>
    <n v="9243750"/>
  </r>
  <r>
    <n v="2"/>
    <s v="2.2."/>
    <s v="Vides aizsardzība un attīstība"/>
    <s v="2.2.3."/>
    <s v="“Uzlabot dabas aizsardzību un bioloģisko daudzveidību, “zaļo” infrastruktūru, it īpaši pilsētvidē, un samazināt piesārņojumu”"/>
    <s v="2.2.3.4."/>
    <s v="Vides monitoringa attīstība harmonizētai vides un klimata datu informācijas nodrošināšanai"/>
    <n v="2"/>
    <s v="5.4.2.2"/>
    <s v="nav"/>
    <n v="1"/>
    <n v="1"/>
    <n v="0.97213409572290821"/>
    <n v="0.96672709190199591"/>
    <n v="0.97106832411086508"/>
    <n v="783631.34808734362"/>
    <n v="802662"/>
    <n v="1"/>
    <s v="2.2.3.4.2"/>
    <n v="0"/>
    <n v="0"/>
    <n v="0"/>
    <n v="0"/>
    <x v="7"/>
    <s v="IPIA"/>
    <s v="ERAF"/>
    <m/>
    <n v="0"/>
    <n v="0"/>
    <n v="0"/>
    <n v="0"/>
    <n v="0"/>
    <n v="0"/>
    <n v="0"/>
    <n v="0"/>
    <n v="0"/>
    <n v="0"/>
    <n v="0"/>
    <n v="0"/>
    <n v="0"/>
    <n v="0"/>
    <n v="0"/>
    <n v="0"/>
    <n v="0"/>
    <n v="0"/>
    <n v="0"/>
    <n v="0"/>
    <n v="0"/>
    <n v="0"/>
    <m/>
    <m/>
    <n v="0"/>
    <n v="0"/>
    <n v="0"/>
    <n v="0"/>
    <n v="0"/>
    <n v="0"/>
    <n v="0"/>
    <n v="0"/>
    <n v="0"/>
    <m/>
    <m/>
    <m/>
    <n v="0"/>
    <n v="0"/>
    <n v="0"/>
    <n v="0"/>
    <n v="0"/>
    <n v="0"/>
    <n v="0"/>
    <m/>
    <m/>
    <m/>
    <n v="0"/>
    <n v="0"/>
    <n v="0"/>
    <n v="0"/>
    <n v="0"/>
    <n v="0"/>
    <n v="0"/>
  </r>
  <r>
    <n v="2"/>
    <s v="2.2."/>
    <s v="Vides aizsardzība un attīstība"/>
    <s v="2.2.3."/>
    <s v="“Uzlabot dabas aizsardzību un bioloģisko daudzveidību, “zaļo” infrastruktūru, it īpaši pilsētvidē, un samazināt piesārņojumu”"/>
    <s v="2.2.3.5."/>
    <s v="Gaisa piesārņojuma samazināšanas pasākumi pašvaldībās"/>
    <n v="1"/>
    <s v="5.4.3.2"/>
    <s v="nav"/>
    <n v="1"/>
    <n v="1"/>
    <n v="0.76909904315396171"/>
    <n v="0.76909904315396171"/>
    <n v="0.76909904315396171"/>
    <n v="4225716.8000000007"/>
    <n v="4225717"/>
    <n v="0.99999995267075403"/>
    <s v="2.2.3.5.1"/>
    <n v="4225716.8000000007"/>
    <n v="4225717"/>
    <n v="4971431.7647058824"/>
    <n v="745714.76470588241"/>
    <x v="2"/>
    <s v="IPIA"/>
    <s v="ERAF"/>
    <m/>
    <n v="0"/>
    <n v="0"/>
    <n v="0"/>
    <n v="0"/>
    <n v="0"/>
    <n v="0"/>
    <n v="0"/>
    <n v="0"/>
    <n v="0"/>
    <n v="0"/>
    <n v="152126"/>
    <n v="0"/>
    <n v="0"/>
    <n v="152126"/>
    <n v="1521258"/>
    <n v="2552333"/>
    <n v="0"/>
    <n v="0"/>
    <n v="0"/>
    <n v="0"/>
    <n v="4225717"/>
    <n v="0"/>
    <m/>
    <m/>
    <n v="0"/>
    <n v="152125.99279999113"/>
    <n v="1521257.9280000059"/>
    <n v="2552332.8792000036"/>
    <n v="0"/>
    <n v="0"/>
    <n v="0"/>
    <n v="0"/>
    <n v="4225716.8000000007"/>
    <m/>
    <m/>
    <m/>
    <n v="152126"/>
    <n v="1673384"/>
    <n v="4225717"/>
    <n v="4225717"/>
    <n v="4225717"/>
    <n v="4225717"/>
    <n v="4225717"/>
    <m/>
    <m/>
    <m/>
    <n v="116999.96103883958"/>
    <n v="1286998.0332291492"/>
    <n v="3249994.9013394294"/>
    <n v="3249994.9013394294"/>
    <n v="3249994.9013394294"/>
    <n v="3249994.9013394294"/>
    <n v="4225717"/>
  </r>
  <r>
    <n v="2"/>
    <s v="2.2."/>
    <s v="Vides aizsardzība un attīstība"/>
    <s v="2.2.3."/>
    <s v="“Uzlabot dabas aizsardzību un bioloģisko daudzveidību, “zaļo” infrastruktūru, it īpaši pilsētvidē, un samazināt piesārņojumu”"/>
    <s v="2.2.3.5."/>
    <s v="Gaisa piesārņojuma samazināšanas pasākumi pašvaldībās"/>
    <n v="2"/>
    <s v="5.4.3.2"/>
    <s v="nav"/>
    <n v="1"/>
    <n v="1"/>
    <n v="0.76909904315396171"/>
    <n v="0.76909904315396171"/>
    <n v="0.76909904315396171"/>
    <n v="845143"/>
    <n v="845143"/>
    <n v="1"/>
    <s v="2.2.3.5.2"/>
    <n v="845143"/>
    <n v="845143"/>
    <n v="994285.8823529412"/>
    <n v="149142.8823529412"/>
    <x v="2"/>
    <s v="IPIA"/>
    <s v="ERAF"/>
    <m/>
    <n v="0"/>
    <n v="0"/>
    <n v="0"/>
    <n v="0"/>
    <n v="0"/>
    <n v="0"/>
    <n v="0"/>
    <n v="0"/>
    <n v="0"/>
    <n v="0"/>
    <n v="0"/>
    <n v="0"/>
    <n v="0"/>
    <n v="0"/>
    <n v="38963.576047575807"/>
    <n v="139869.89293311903"/>
    <n v="94539.597509568208"/>
    <n v="157084.7966985747"/>
    <n v="303743.06332510436"/>
    <n v="110942.07348605781"/>
    <n v="845143"/>
    <n v="0"/>
    <m/>
    <m/>
    <n v="0"/>
    <n v="0"/>
    <n v="38963.576047575807"/>
    <n v="139869.89293311903"/>
    <n v="94539.597509568208"/>
    <n v="157084.7966985747"/>
    <n v="303743.06332510436"/>
    <n v="110942.07348605781"/>
    <n v="845143"/>
    <m/>
    <m/>
    <m/>
    <n v="0"/>
    <n v="38963.576047575807"/>
    <n v="178833.46898069483"/>
    <n v="273373.06649026304"/>
    <n v="430457.86318883777"/>
    <n v="734200.92651394219"/>
    <n v="845143"/>
    <m/>
    <m/>
    <m/>
    <n v="0"/>
    <n v="29966.849056047176"/>
    <n v="137540.6498769561"/>
    <n v="210250.96386172567"/>
    <n v="331064.7306966341"/>
    <n v="564673.23006462515"/>
    <n v="845143"/>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1"/>
    <s v="9.3.2"/>
    <s v="nav"/>
    <n v="1"/>
    <n v="1"/>
    <n v="0.8163349428660357"/>
    <n v="1.0036727892436323"/>
    <n v="1.006296393817762"/>
    <e v="#N/A"/>
    <e v="#N/A"/>
    <n v="1.0000000235232214"/>
    <s v="2.2.3.6.1"/>
    <n v="84801.001994792692"/>
    <n v="84801"/>
    <n v="99765.882352941175"/>
    <n v="14964.882352941175"/>
    <x v="2"/>
    <s v="APIA"/>
    <s v="ERAF"/>
    <m/>
    <n v="0"/>
    <n v="0"/>
    <n v="0"/>
    <n v="0"/>
    <n v="0"/>
    <n v="0"/>
    <n v="0"/>
    <n v="0"/>
    <n v="0"/>
    <n v="0"/>
    <n v="0"/>
    <n v="0"/>
    <n v="0"/>
    <n v="0"/>
    <n v="84801"/>
    <n v="0"/>
    <n v="0"/>
    <n v="0"/>
    <n v="0"/>
    <n v="0"/>
    <n v="84801"/>
    <n v="0"/>
    <m/>
    <m/>
    <n v="0"/>
    <n v="0"/>
    <n v="84801.001994792692"/>
    <n v="0"/>
    <n v="0"/>
    <n v="0"/>
    <n v="0"/>
    <n v="0"/>
    <n v="84801.001994792692"/>
    <m/>
    <m/>
    <m/>
    <n v="0"/>
    <n v="84801"/>
    <n v="84801"/>
    <n v="84801"/>
    <n v="84801"/>
    <n v="84801"/>
    <n v="84801"/>
    <m/>
    <m/>
    <m/>
    <n v="0"/>
    <n v="69226.019489982689"/>
    <n v="84801"/>
    <n v="84801"/>
    <n v="84801"/>
    <n v="84801"/>
    <n v="84801"/>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2"/>
    <s v="9.3.2"/>
    <s v="nav"/>
    <n v="1"/>
    <n v="1"/>
    <n v="0.8163349428660357"/>
    <n v="1.0036727892436323"/>
    <n v="1.006296393817762"/>
    <e v="#N/A"/>
    <e v="#N/A"/>
    <n v="1.0000000235232214"/>
    <s v="2.2.3.6.2"/>
    <n v="2275434.3735255455"/>
    <n v="2275434.3200000003"/>
    <n v="2676981.552941177"/>
    <n v="401547.23294117674"/>
    <x v="2"/>
    <s v="APIA"/>
    <s v="ERAF"/>
    <m/>
    <n v="0"/>
    <n v="0"/>
    <n v="0"/>
    <n v="0"/>
    <n v="8800"/>
    <n v="0"/>
    <n v="0"/>
    <n v="0"/>
    <n v="0"/>
    <n v="0"/>
    <n v="0"/>
    <n v="32076.45"/>
    <n v="1096840.8700000001"/>
    <n v="1137717.32"/>
    <n v="1137717"/>
    <n v="0"/>
    <n v="0"/>
    <n v="0"/>
    <n v="0"/>
    <n v="0"/>
    <n v="2275434.3200000003"/>
    <n v="0"/>
    <m/>
    <m/>
    <n v="0"/>
    <n v="1137717.3467627764"/>
    <n v="1137717.0267627689"/>
    <n v="0"/>
    <n v="0"/>
    <n v="0"/>
    <n v="0"/>
    <n v="0"/>
    <n v="2275434.373525545"/>
    <m/>
    <m/>
    <m/>
    <n v="8800"/>
    <n v="2275434.3200000003"/>
    <n v="2275434.3200000003"/>
    <n v="2275434.3200000003"/>
    <n v="2275434.3200000003"/>
    <n v="2275434.3200000003"/>
    <n v="2275434.3200000003"/>
    <m/>
    <m/>
    <m/>
    <n v="7183.7474972211139"/>
    <n v="1857516.5456126169"/>
    <n v="2275434.3200000003"/>
    <n v="2275434.3200000003"/>
    <n v="2275434.3200000003"/>
    <n v="2275434.3200000003"/>
    <n v="2275434.3200000003"/>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3"/>
    <s v="9.3.2"/>
    <s v="nav"/>
    <n v="1"/>
    <n v="1"/>
    <n v="0.8163349428660357"/>
    <n v="1.0036727892436323"/>
    <n v="1.006296393817762"/>
    <e v="#N/A"/>
    <e v="#N/A"/>
    <n v="1.0000000235232214"/>
    <s v="2.2.3.6.3"/>
    <n v="791592.3486208017"/>
    <n v="791592.33000000007"/>
    <n v="931285.09411764715"/>
    <n v="139692.76411764708"/>
    <x v="2"/>
    <s v="APIA"/>
    <s v="ERAF"/>
    <m/>
    <n v="0"/>
    <n v="0"/>
    <n v="0"/>
    <n v="0"/>
    <n v="0"/>
    <n v="0"/>
    <n v="0"/>
    <n v="0"/>
    <n v="0"/>
    <n v="0"/>
    <n v="0"/>
    <n v="0"/>
    <n v="395796.33"/>
    <n v="395796.33"/>
    <n v="395796"/>
    <n v="0"/>
    <n v="0"/>
    <n v="0"/>
    <n v="0"/>
    <n v="0"/>
    <n v="791592.33000000007"/>
    <n v="0"/>
    <m/>
    <m/>
    <n v="0"/>
    <n v="395796.33931040473"/>
    <n v="395796.00931039691"/>
    <n v="0"/>
    <n v="0"/>
    <n v="0"/>
    <n v="0"/>
    <n v="0"/>
    <n v="791592.3486208017"/>
    <m/>
    <m/>
    <m/>
    <n v="0"/>
    <n v="791592.33000000007"/>
    <n v="791592.33000000007"/>
    <n v="791592.33000000007"/>
    <n v="791592.33000000007"/>
    <n v="791592.33000000007"/>
    <n v="791592.33000000007"/>
    <m/>
    <m/>
    <m/>
    <n v="0"/>
    <n v="646204.47948374215"/>
    <n v="791592.33000000007"/>
    <n v="791592.33000000007"/>
    <n v="791592.33000000007"/>
    <n v="791592.33000000007"/>
    <n v="791592.33000000007"/>
  </r>
  <r>
    <n v="2"/>
    <s v="2.2."/>
    <s v="Vides aizsardzība un attīstība"/>
    <s v="2.2.3."/>
    <s v="“Uzlabot dabas aizsardzību un bioloģisko daudzveidību, “zaļo” infrastruktūru, it īpaši pilsētvidē, un samazināt piesārņojumu”"/>
    <s v="2.2.3.6."/>
    <s v="Gaisa piesārņojumu mazinošu pasākumu īstenošana, uzlabojot mājsaimniecību siltumapgādes sistēmas"/>
    <n v="4"/>
    <s v="9.3.2"/>
    <s v="nav"/>
    <n v="1"/>
    <n v="1"/>
    <n v="0.8163349428660357"/>
    <n v="1.0036727892436323"/>
    <n v="1.006296393817762"/>
    <e v="#N/A"/>
    <e v="#N/A"/>
    <n v="1.0000000235232214"/>
    <s v="2.2.3.6.4"/>
    <n v="9291392.5685634781"/>
    <n v="9291392.3499999996"/>
    <n v="10931049.823529411"/>
    <n v="1639657.4735294115"/>
    <x v="2"/>
    <s v="APIA"/>
    <s v="ERAF"/>
    <m/>
    <n v="0"/>
    <n v="0"/>
    <n v="0"/>
    <n v="0"/>
    <n v="0"/>
    <n v="0"/>
    <n v="0"/>
    <n v="0"/>
    <n v="0"/>
    <n v="0"/>
    <n v="0"/>
    <n v="0"/>
    <n v="0"/>
    <n v="0"/>
    <n v="8669231.3499999996"/>
    <n v="622161"/>
    <n v="0"/>
    <n v="0"/>
    <n v="0"/>
    <n v="0"/>
    <n v="9291392.3499999996"/>
    <n v="0"/>
    <m/>
    <m/>
    <n v="0"/>
    <n v="0"/>
    <n v="8669231.5539282486"/>
    <n v="622161.01463523088"/>
    <n v="0"/>
    <n v="0"/>
    <n v="0"/>
    <n v="0"/>
    <n v="9291392.5685634799"/>
    <m/>
    <m/>
    <m/>
    <n v="0"/>
    <n v="8669231.3499999996"/>
    <n v="9291392.3499999996"/>
    <n v="9291392.3499999996"/>
    <n v="9291392.3499999996"/>
    <n v="9291392.3499999996"/>
    <n v="9291392.3499999996"/>
    <m/>
    <m/>
    <m/>
    <n v="0"/>
    <n v="7076996.4787946949"/>
    <n v="9291392.3499999996"/>
    <n v="9291392.3499999996"/>
    <n v="9291392.3499999996"/>
    <n v="9291392.3499999996"/>
    <n v="9291392.3499999996"/>
  </r>
  <r>
    <n v="2"/>
    <s v="2.2."/>
    <s v="Vides aizsardzība un attīstība"/>
    <s v="2.2.3."/>
    <s v="“Uzlabot dabas aizsardzību un bioloģisko daudzveidību, “zaļo” infrastruktūru, it īpaši pilsētvidē, un samazināt piesārņojumu”"/>
    <s v="2.2.3.7."/>
    <s v="Gaisa piesārņojošo vielu emisiju samazināšana pašvaldību siltumapgādē"/>
    <s v="_"/>
    <s v="4.3.1"/>
    <s v="nav"/>
    <n v="1"/>
    <n v="1"/>
    <n v="0.85061251821630124"/>
    <n v="0.98072735000640709"/>
    <n v="0.99489237731440416"/>
    <n v="2822173.4000000004"/>
    <n v="2822173"/>
    <n v="1.0000001417347555"/>
    <s v="2.2.3.7._"/>
    <n v="2822173.4"/>
    <n v="2822173"/>
    <n v="3320203.5294117648"/>
    <n v="498030.52941176482"/>
    <x v="2"/>
    <s v="APIA"/>
    <s v="ERAF"/>
    <m/>
    <n v="0"/>
    <n v="0"/>
    <n v="0"/>
    <n v="0"/>
    <n v="0"/>
    <n v="0"/>
    <n v="0"/>
    <n v="0"/>
    <n v="0"/>
    <n v="0"/>
    <n v="0"/>
    <n v="846652"/>
    <n v="0"/>
    <n v="846652"/>
    <n v="846652"/>
    <n v="1128869"/>
    <n v="0"/>
    <n v="0"/>
    <n v="0"/>
    <n v="0"/>
    <n v="2822173"/>
    <n v="0"/>
    <m/>
    <m/>
    <n v="0"/>
    <n v="846652.1200000142"/>
    <n v="846652.1200000142"/>
    <n v="1128869.1599999717"/>
    <n v="0"/>
    <n v="0"/>
    <n v="0"/>
    <n v="0"/>
    <n v="2822173.4000000004"/>
    <m/>
    <m/>
    <m/>
    <n v="0"/>
    <n v="1693304"/>
    <n v="2822173"/>
    <n v="2822173"/>
    <n v="2822173"/>
    <n v="2822173"/>
    <n v="2822173"/>
    <m/>
    <m/>
    <m/>
    <n v="0"/>
    <n v="1440345.5795457358"/>
    <n v="2767782.2475496321"/>
    <n v="2767782.2475496321"/>
    <n v="2807758.405162524"/>
    <n v="2807758.405162524"/>
    <n v="2822173"/>
  </r>
  <r>
    <n v="2"/>
    <s v="2.3."/>
    <s v="Ilgtspējīga mobilitāte"/>
    <s v="2.3.1."/>
    <s v="“Veicināt ilgtspējīgu daudzveidu mobilitāti pilsētās”"/>
    <s v="2.3.1.1."/>
    <s v="Satiksmes plūsmas viedās tehnoloģijas"/>
    <s v="_"/>
    <s v="6.1.6"/>
    <s v="nav"/>
    <n v="1"/>
    <n v="1"/>
    <n v="0.73275272706341898"/>
    <n v="1"/>
    <n v="0.59912909059512853"/>
    <n v="4350000"/>
    <n v="3697500"/>
    <n v="1.1764705882352942"/>
    <s v="2.3.1.1._"/>
    <n v="6702941.1764705889"/>
    <n v="5697500"/>
    <n v="6702941.176470588"/>
    <n v="1005441.176470588"/>
    <x v="4"/>
    <s v="IPIA"/>
    <s v="ERAF"/>
    <m/>
    <n v="0"/>
    <n v="0"/>
    <n v="0"/>
    <n v="0"/>
    <n v="0"/>
    <n v="0"/>
    <n v="0"/>
    <n v="0"/>
    <n v="0"/>
    <n v="0"/>
    <n v="0"/>
    <n v="0"/>
    <n v="0"/>
    <n v="0"/>
    <n v="410906"/>
    <n v="589601"/>
    <n v="1277551"/>
    <n v="1273147"/>
    <n v="1273148"/>
    <n v="873147.32809499989"/>
    <n v="5697500.3280950002"/>
    <n v="0.32809500023722649"/>
    <m/>
    <m/>
    <n v="0"/>
    <n v="0"/>
    <n v="483418.82352941181"/>
    <n v="693648.23529411771"/>
    <n v="1503001.1764705882"/>
    <n v="1497820"/>
    <n v="1497821.1764705882"/>
    <n v="1027231.7647058833"/>
    <n v="6702941.1764705889"/>
    <m/>
    <m/>
    <m/>
    <n v="0"/>
    <n v="410906"/>
    <n v="1000507"/>
    <n v="2278058"/>
    <n v="3551205"/>
    <n v="4824353"/>
    <n v="5697500"/>
    <m/>
    <m/>
    <m/>
    <n v="0"/>
    <n v="301092.49206672126"/>
    <n v="1000507"/>
    <n v="2278058"/>
    <n v="2127630.2221668735"/>
    <n v="2890410.2255998803"/>
    <n v="5697500"/>
  </r>
  <r>
    <n v="2"/>
    <s v="2.3."/>
    <s v="Ilgtspējīga mobilitāte"/>
    <s v="2.3.1."/>
    <s v="“Veicināt ilgtspējīgu daudzveidu mobilitāti pilsētās”"/>
    <s v="2.3.1.2."/>
    <s v="Multimodāls sabiedriskā transporta tīkls "/>
    <s v="_"/>
    <s v="6.1.7.1"/>
    <s v="nav"/>
    <n v="1"/>
    <n v="1"/>
    <n v="0.71437715930324852"/>
    <n v="0.71437715930324852"/>
    <n v="0.71437715930324852"/>
    <n v="74963739.686748028"/>
    <n v="75396164"/>
    <n v="1"/>
    <s v="2.3.1.2._"/>
    <n v="75396164"/>
    <n v="75396164"/>
    <n v="88701369.411764711"/>
    <n v="13305205.411764711"/>
    <x v="4"/>
    <s v="IPIA"/>
    <s v="ERAF"/>
    <m/>
    <n v="0"/>
    <n v="0"/>
    <n v="0"/>
    <n v="0"/>
    <n v="0"/>
    <n v="0"/>
    <n v="0"/>
    <n v="0"/>
    <n v="0"/>
    <n v="0"/>
    <n v="0"/>
    <n v="0"/>
    <n v="0"/>
    <n v="0"/>
    <n v="834611.71282650088"/>
    <n v="62029551.548884287"/>
    <n v="4992384.3382892152"/>
    <n v="2513205.4666666687"/>
    <n v="2513205.4666666687"/>
    <n v="2513205.4666666687"/>
    <n v="75396164"/>
    <n v="0"/>
    <m/>
    <m/>
    <n v="0"/>
    <n v="0"/>
    <n v="834611.71282650088"/>
    <n v="62029551.548884287"/>
    <n v="4992384.3382892152"/>
    <n v="2513205.4666666687"/>
    <n v="2513205.4666666687"/>
    <n v="2513205.4666666687"/>
    <n v="75396164"/>
    <m/>
    <m/>
    <m/>
    <n v="0"/>
    <n v="834611.71282650088"/>
    <n v="62864163.261710785"/>
    <n v="67856547.599999994"/>
    <n v="70369753.066666663"/>
    <n v="72882958.533333331"/>
    <n v="75396164"/>
    <m/>
    <m/>
    <m/>
    <n v="0"/>
    <n v="596227.54453021428"/>
    <n v="44908722.372876592"/>
    <n v="48475167.714613661"/>
    <n v="50270544.296636395"/>
    <n v="52065920.878659122"/>
    <n v="75396164"/>
  </r>
  <r>
    <n v="2"/>
    <s v="2.3."/>
    <s v="Ilgtspējīga mobilitāte"/>
    <s v="2.3.1."/>
    <s v="“Veicināt ilgtspējīgu daudzveidu mobilitāti pilsētās”"/>
    <s v="2.3.1.3."/>
    <s v="Veloinfrastruktūras attīstība"/>
    <s v="_"/>
    <s v="6.1.5"/>
    <s v="nav"/>
    <n v="1"/>
    <n v="1"/>
    <n v="0.84605318072299052"/>
    <n v="0.96597661610465813"/>
    <n v="0.97489241427705686"/>
    <n v="26461636"/>
    <n v="22492390"/>
    <n v="1.1764705882352942"/>
    <s v="2.3.1.3._"/>
    <n v="26461635.294117648"/>
    <n v="22492390"/>
    <n v="26461635.294117648"/>
    <n v="3969245.2941176482"/>
    <x v="4"/>
    <s v="IPIA"/>
    <s v="ERAF"/>
    <m/>
    <n v="0"/>
    <n v="0"/>
    <n v="0"/>
    <n v="0"/>
    <n v="0"/>
    <n v="0"/>
    <n v="0"/>
    <n v="0"/>
    <n v="0"/>
    <n v="0"/>
    <n v="0"/>
    <n v="0"/>
    <n v="0"/>
    <n v="0"/>
    <n v="6563934.7570675779"/>
    <n v="3461968.2815333549"/>
    <n v="3989611.9798924555"/>
    <n v="2615033.5531839635"/>
    <n v="3703630.2965633953"/>
    <n v="2158211.1317592533"/>
    <n v="22492390"/>
    <n v="0"/>
    <m/>
    <m/>
    <n v="0"/>
    <n v="0"/>
    <n v="7722276.1847853856"/>
    <n v="4072903.8606274766"/>
    <n v="4693661.1528146537"/>
    <n v="3076510.0625693691"/>
    <n v="4357212.1136039943"/>
    <n v="2539071.9197167689"/>
    <n v="26461635.294117648"/>
    <m/>
    <m/>
    <m/>
    <n v="0"/>
    <n v="6563934.7570675779"/>
    <n v="10025903.038600933"/>
    <n v="14015515.018493388"/>
    <n v="16630548.571677351"/>
    <n v="20334178.868240748"/>
    <n v="22492390"/>
    <m/>
    <m/>
    <m/>
    <n v="0"/>
    <n v="5553437.8792752139"/>
    <n v="9684787.8906211387"/>
    <n v="13538659.770528257"/>
    <n v="16212995.647794392"/>
    <n v="19823636.729200736"/>
    <n v="22492390"/>
  </r>
  <r>
    <n v="2"/>
    <s v="2.3."/>
    <s v="Ilgtspējīga mobilitāte"/>
    <s v="2.3.1."/>
    <s v="“Veicināt ilgtspējīgu daudzveidu mobilitāti pilsētās”"/>
    <s v="2.3.1.4."/>
    <s v="Bezemisiju vilcieni "/>
    <s v="_"/>
    <s v="4.5.1.1"/>
    <s v="nav"/>
    <n v="1"/>
    <n v="1"/>
    <n v="0.86798871824743584"/>
    <n v="0.91679090998697588"/>
    <n v="0.93078424013913441"/>
    <n v="21287963.000000004"/>
    <n v="18094768"/>
    <n v="1.1764705882352942"/>
    <s v="2.3.1.4._"/>
    <n v="220013114.11764705"/>
    <n v="187011147"/>
    <n v="220013114.11764705"/>
    <n v="33001967.117647052"/>
    <x v="4"/>
    <s v="IPIA"/>
    <s v="ERAF"/>
    <m/>
    <n v="0"/>
    <n v="0"/>
    <n v="0"/>
    <n v="0"/>
    <n v="0"/>
    <n v="0"/>
    <n v="0"/>
    <n v="0"/>
    <n v="0"/>
    <n v="1500189"/>
    <n v="0"/>
    <n v="0"/>
    <n v="31261011"/>
    <n v="32761200"/>
    <n v="67379190"/>
    <n v="571629"/>
    <n v="571629"/>
    <n v="66354959"/>
    <n v="65856434"/>
    <n v="0"/>
    <n v="233495041"/>
    <n v="46483894"/>
    <m/>
    <m/>
    <n v="0"/>
    <n v="38542588.235294119"/>
    <n v="79269635.294117644"/>
    <n v="672504.70588235301"/>
    <n v="672504.70588235301"/>
    <n v="78064657.64705883"/>
    <n v="22791223.529411733"/>
    <n v="0"/>
    <n v="220013114.11764705"/>
    <m/>
    <m/>
    <m/>
    <n v="1500189"/>
    <n v="100140390"/>
    <n v="100712019"/>
    <n v="101283648"/>
    <n v="167638607"/>
    <n v="187011147"/>
    <n v="187011147"/>
    <m/>
    <m/>
    <m/>
    <n v="1302147.1272389025"/>
    <n v="86920728.760898337"/>
    <n v="92331863.545635611"/>
    <n v="92855927.816720545"/>
    <n v="156035373.43447798"/>
    <n v="174067028.35794297"/>
    <n v="187011147"/>
  </r>
  <r>
    <n v="2"/>
    <s v="2.3."/>
    <s v="Ilgtspējīga mobilitāte"/>
    <s v="2.3.1."/>
    <s v="“Veicināt ilgtspējīgu daudzveidu mobilitāti pilsētās”"/>
    <s v="2.3.1.5."/>
    <s v="Pētījumi ES Zaļā kursa jomā "/>
    <s v="_"/>
    <s v="6.1.7.2"/>
    <s v="nav"/>
    <n v="1"/>
    <n v="1"/>
    <n v="1"/>
    <n v="1"/>
    <n v="1"/>
    <n v="3529412"/>
    <n v="3000000"/>
    <n v="1.1764705882352942"/>
    <s v="2.3.1.5._"/>
    <n v="3529411.7647058824"/>
    <n v="3000000"/>
    <n v="3529411.7647058824"/>
    <n v="529411.76470588241"/>
    <x v="4"/>
    <s v="IPIA"/>
    <s v="ERAF"/>
    <m/>
    <n v="0"/>
    <n v="0"/>
    <n v="0"/>
    <n v="0"/>
    <n v="0"/>
    <n v="0"/>
    <n v="0"/>
    <n v="0"/>
    <n v="0"/>
    <n v="0"/>
    <n v="0"/>
    <n v="0"/>
    <n v="0"/>
    <n v="0"/>
    <n v="2304330.21"/>
    <n v="0"/>
    <n v="0"/>
    <n v="231889.92999999996"/>
    <n v="231889.92999999996"/>
    <n v="231889.92999999996"/>
    <n v="3000000.0000000005"/>
    <n v="0"/>
    <m/>
    <m/>
    <n v="0"/>
    <n v="0"/>
    <n v="2710976.7176470589"/>
    <n v="0"/>
    <n v="0"/>
    <n v="272811.68235294113"/>
    <n v="272811.68235294113"/>
    <n v="272811.68235294113"/>
    <n v="3529411.7647058819"/>
    <m/>
    <m/>
    <m/>
    <n v="0"/>
    <n v="2304330.21"/>
    <n v="2304330.21"/>
    <n v="2304330.21"/>
    <n v="2536220.14"/>
    <n v="2768110.0700000003"/>
    <n v="3000000.0000000005"/>
    <m/>
    <m/>
    <m/>
    <n v="0"/>
    <n v="2304330.21"/>
    <n v="2304330.21"/>
    <n v="2304330.21"/>
    <n v="2536220.14"/>
    <n v="2768110.0700000003"/>
    <n v="3000000"/>
  </r>
  <r>
    <n v="2"/>
    <s v="2.4."/>
    <s v="AER izmantošanas transportā veicināšana"/>
    <s v="2.4.1."/>
    <s v="“Veicināt ilgtspējīgu multimodālu mobilitāti, attīstot elektrotransportlīdzekļu uzlādes infrastruktūru”"/>
    <s v="2.4.1.0."/>
    <s v="Elektrotransportlīdzekļiem paredzēti lieljaudas uzlādes punkti "/>
    <s v="_"/>
    <s v="4.4.1"/>
    <s v="nav"/>
    <n v="1"/>
    <n v="1"/>
    <n v="0.87407894505977746"/>
    <n v="0.9764781927400551"/>
    <n v="1.0050573484804672"/>
    <n v="37764706"/>
    <n v="32100000"/>
    <n v="1.1764705882352942"/>
    <s v="2.4.1.0._"/>
    <n v="37764705.882352941"/>
    <n v="32100000"/>
    <n v="37764705.882352941"/>
    <n v="5664705.8823529407"/>
    <x v="4"/>
    <s v="IPIA"/>
    <s v="KF"/>
    <m/>
    <n v="0"/>
    <n v="0"/>
    <n v="0"/>
    <n v="0"/>
    <n v="0"/>
    <n v="0"/>
    <n v="0"/>
    <n v="0"/>
    <n v="0"/>
    <n v="0"/>
    <n v="0"/>
    <n v="0"/>
    <n v="0"/>
    <n v="0"/>
    <n v="0"/>
    <n v="139582.59715642669"/>
    <n v="11646692.170861706"/>
    <n v="6135952.2800837513"/>
    <n v="3806813.7906595017"/>
    <n v="10370959.161238614"/>
    <n v="32100000"/>
    <n v="0"/>
    <m/>
    <m/>
    <n v="0"/>
    <n v="0"/>
    <n v="0"/>
    <n v="164214.82018403141"/>
    <n v="13701990.789249066"/>
    <n v="7218767.3883338254"/>
    <n v="4478604.4595994139"/>
    <n v="12201128.424986606"/>
    <n v="37764705.882352941"/>
    <m/>
    <m/>
    <m/>
    <n v="0"/>
    <n v="0"/>
    <n v="139582.59715642669"/>
    <n v="11786274.768018132"/>
    <n v="17922227.048101883"/>
    <n v="21729040.838761386"/>
    <n v="32100000"/>
    <m/>
    <m/>
    <m/>
    <n v="0"/>
    <n v="0"/>
    <n v="136299.36220927068"/>
    <n v="11509040.284612058"/>
    <n v="18012865.995830189"/>
    <n v="21838932.170429304"/>
    <n v="32100000"/>
  </r>
  <r>
    <n v="3"/>
    <s v="3.1."/>
    <s v="Ilgtspējīga TEN-T infrastruktūra"/>
    <s v="3.1.1."/>
    <s v="“Attīstīt ilgtspējīgu, pret klimatu izturīgu, inteliģentu, drošu un vairākveidu TEN-T infrastruktūru”"/>
    <s v="3.1.1.1."/>
    <s v="Dzelzceļa transporta attīstība un energoefektivitātes uzlabošana sabiedriskajos pasažieru pārvadājumos_x000a_"/>
    <s v="_"/>
    <s v="6.2.1.2"/>
    <s v="nav"/>
    <n v="1"/>
    <n v="1"/>
    <n v="0.89586776534267987"/>
    <n v="0.92609901873147238"/>
    <n v="0.92609901873147238"/>
    <n v="225182443"/>
    <n v="225182443"/>
    <n v="1"/>
    <s v="3.1.1.1._"/>
    <n v="225182443"/>
    <n v="225182443"/>
    <n v="264920521.17647061"/>
    <n v="39738078.176470608"/>
    <x v="4"/>
    <s v="IPIA"/>
    <s v="KF"/>
    <m/>
    <n v="0"/>
    <n v="0"/>
    <n v="0"/>
    <n v="0"/>
    <n v="0"/>
    <n v="0"/>
    <n v="0"/>
    <n v="0"/>
    <n v="0"/>
    <n v="0"/>
    <n v="0"/>
    <n v="0"/>
    <n v="0"/>
    <n v="0"/>
    <n v="16098633.396768648"/>
    <n v="153080.03474139189"/>
    <n v="24331054.946186975"/>
    <n v="93329616.204265714"/>
    <n v="58523347.684087761"/>
    <n v="32746710.733949494"/>
    <n v="225182442.99999997"/>
    <n v="0"/>
    <m/>
    <m/>
    <n v="0"/>
    <n v="0"/>
    <n v="16098633.396768648"/>
    <n v="153080.03474139189"/>
    <n v="24331054.946186975"/>
    <n v="93329616.204265714"/>
    <n v="58523347.684087761"/>
    <n v="32746710.733949494"/>
    <n v="225182442.99999997"/>
    <m/>
    <m/>
    <m/>
    <n v="0"/>
    <n v="16098633.396768648"/>
    <n v="16251713.431510041"/>
    <n v="40582768.377697013"/>
    <n v="133912384.58196273"/>
    <n v="192435732.26605049"/>
    <n v="225182442.99999997"/>
    <m/>
    <m/>
    <m/>
    <n v="0"/>
    <n v="14422246.726234164"/>
    <n v="15050695.861626538"/>
    <n v="37583661.97199183"/>
    <n v="124016127.95734724"/>
    <n v="178214542.82046169"/>
    <n v="225182443"/>
  </r>
  <r>
    <n v="3"/>
    <s v="3.1."/>
    <s v="Ilgtspējīga TEN-T infrastruktūra"/>
    <s v="3.1.1."/>
    <s v="“Attīstīt ilgtspējīgu, pret klimatu izturīgu, inteliģentu, drošu un vairākveidu TEN-T infrastruktūru”"/>
    <s v="3.1.1.2."/>
    <s v="Valsts galveno autoceļu TEN-T tīklā attīstība"/>
    <s v="_"/>
    <s v="6.1.5"/>
    <s v="nav"/>
    <n v="1"/>
    <n v="1"/>
    <n v="0.84605318072299052"/>
    <n v="0.96597661610465813"/>
    <n v="0.97489241427705686"/>
    <n v="335294118"/>
    <n v="285000000"/>
    <n v="1.1764705882352942"/>
    <s v="3.1.1.2._"/>
    <n v="72573974.117647067"/>
    <n v="61687878"/>
    <n v="72573974.117647067"/>
    <n v="10886096.117647067"/>
    <x v="4"/>
    <s v="IPIA"/>
    <s v="KF"/>
    <m/>
    <n v="0"/>
    <n v="0"/>
    <n v="0"/>
    <n v="0"/>
    <n v="0"/>
    <n v="0"/>
    <n v="0"/>
    <n v="0"/>
    <n v="0"/>
    <n v="0"/>
    <n v="0"/>
    <n v="0"/>
    <n v="0"/>
    <n v="0"/>
    <n v="2130916"/>
    <n v="8935356"/>
    <n v="18461571"/>
    <n v="19142015"/>
    <n v="13018020"/>
    <n v="0"/>
    <n v="61687878"/>
    <n v="0"/>
    <m/>
    <m/>
    <n v="0"/>
    <n v="0"/>
    <n v="2506960"/>
    <n v="10512183.529411765"/>
    <n v="21719495.294117648"/>
    <n v="22520017.647058826"/>
    <n v="15315317.647058824"/>
    <n v="0"/>
    <n v="72573974.117647067"/>
    <m/>
    <m/>
    <m/>
    <n v="0"/>
    <n v="2130916"/>
    <n v="11066272"/>
    <n v="29527843"/>
    <n v="48669858"/>
    <n v="61687878"/>
    <n v="61687878"/>
    <m/>
    <m/>
    <m/>
    <n v="0"/>
    <n v="1802868.2596535122"/>
    <n v="10689759.979453728"/>
    <n v="28523205.862009618"/>
    <n v="47447875.368141532"/>
    <n v="60139044.315048546"/>
    <n v="61687878"/>
  </r>
  <r>
    <n v="3"/>
    <s v="3.1."/>
    <s v="Ilgtspējīga TEN-T infrastruktūra"/>
    <s v="3.1.1."/>
    <s v="“Attīstīt ilgtspējīgu, pret klimatu izturīgu, inteliģentu, drošu un vairākveidu TEN-T infrastruktūru”"/>
    <s v="3.1.1.3."/>
    <s v="Eiropas transporta tīklā esošās dzelzceļa infrastruktūras attīstība"/>
    <s v="_"/>
    <s v="6.2.1.2"/>
    <s v="nav"/>
    <n v="1"/>
    <n v="1"/>
    <n v="0.89586776534267987"/>
    <n v="0.92609901873147238"/>
    <n v="0.92609901873147238"/>
    <n v="80000000"/>
    <n v="80000000"/>
    <n v="1"/>
    <s v="3.1.1.3._"/>
    <n v="132395743"/>
    <n v="132395743"/>
    <n v="155759697.64705881"/>
    <n v="23363954.647058815"/>
    <x v="4"/>
    <s v="IPIA"/>
    <s v="KF"/>
    <m/>
    <n v="0"/>
    <n v="0"/>
    <n v="0"/>
    <n v="0"/>
    <n v="0"/>
    <n v="0"/>
    <n v="15630890"/>
    <n v="0"/>
    <n v="0"/>
    <n v="0"/>
    <n v="0"/>
    <n v="0"/>
    <n v="36764853"/>
    <n v="52395743"/>
    <n v="5719320.985168865"/>
    <n v="54384.358816603446"/>
    <n v="8644032.6775163263"/>
    <n v="33156978"/>
    <n v="20791442"/>
    <n v="11633842"/>
    <n v="132395743.02150179"/>
    <n v="2.1501794457435608E-2"/>
    <m/>
    <m/>
    <n v="0"/>
    <n v="52395743"/>
    <n v="5719320.985168865"/>
    <n v="54384.358816603446"/>
    <n v="8644032.6775163263"/>
    <n v="33156978"/>
    <n v="20791442"/>
    <n v="11633841.978498206"/>
    <n v="132395743"/>
    <m/>
    <m/>
    <m/>
    <n v="52395743"/>
    <n v="58115063.985168867"/>
    <n v="58169448.343985468"/>
    <n v="66813481.021501794"/>
    <n v="99970459.021501794"/>
    <n v="120761901.02150179"/>
    <n v="132395743"/>
    <m/>
    <m/>
    <m/>
    <n v="52395743"/>
    <n v="58115063.985168867"/>
    <n v="58165429.286503263"/>
    <n v="61687878"/>
    <n v="97141338.71852091"/>
    <n v="119016318.28919712"/>
    <n v="132395743"/>
  </r>
  <r>
    <n v="3"/>
    <s v="3.1."/>
    <s v="Ilgtspējīga TEN-T infrastruktūra"/>
    <s v="3.1.1."/>
    <s v="“Attīstīt ilgtspējīgu, pret klimatu izturīgu, inteliģentu, drošu un vairākveidu TEN-T infrastruktūru”"/>
    <s v="3.1.1.4."/>
    <s v="Rīgas pilsētas transporta infrastruktūras attīstība"/>
    <s v="_"/>
    <s v="6.1.3.1"/>
    <s v="nav"/>
    <n v="1"/>
    <n v="1"/>
    <n v="0.97249683618634619"/>
    <n v="0.96948724954778032"/>
    <n v="1.0127953337292848"/>
    <n v="73900000"/>
    <n v="73900000"/>
    <n v="1"/>
    <s v="3.1.1.4._"/>
    <n v="71483894"/>
    <n v="71483894"/>
    <n v="84098698.823529407"/>
    <n v="12614804.823529407"/>
    <x v="4"/>
    <s v="IPIA"/>
    <s v="KF"/>
    <m/>
    <n v="0"/>
    <n v="0"/>
    <n v="0"/>
    <n v="0"/>
    <n v="0"/>
    <n v="0"/>
    <n v="0"/>
    <n v="0"/>
    <n v="0"/>
    <n v="0"/>
    <n v="0"/>
    <n v="0"/>
    <n v="0"/>
    <n v="0"/>
    <n v="29665816.008784998"/>
    <n v="32167752.300934613"/>
    <n v="9650325.6902803835"/>
    <n v="0"/>
    <n v="0"/>
    <n v="0"/>
    <n v="71483893.999999985"/>
    <n v="0"/>
    <m/>
    <m/>
    <n v="0"/>
    <n v="0"/>
    <n v="29665816.008784998"/>
    <n v="32167752.300934613"/>
    <n v="9650325.6902803835"/>
    <n v="0"/>
    <n v="0"/>
    <n v="0"/>
    <n v="71483893.999999985"/>
    <m/>
    <m/>
    <m/>
    <n v="0"/>
    <n v="29665816.008784998"/>
    <n v="61833568.309719607"/>
    <n v="71483893.999999985"/>
    <n v="71483893.999999985"/>
    <n v="71483893.999999985"/>
    <n v="71483893.999999985"/>
    <m/>
    <m/>
    <m/>
    <n v="0"/>
    <n v="28849912.21142967"/>
    <n v="59946856.070314854"/>
    <n v="69302723.781025067"/>
    <n v="71483894"/>
    <n v="71483894"/>
    <n v="71483894"/>
  </r>
  <r>
    <n v="3"/>
    <s v="3.1."/>
    <s v="Ilgtspējīga TEN-T infrastruktūra"/>
    <s v="3.1.1."/>
    <s v="“Attīstīt ilgtspējīgu, pret klimatu izturīgu, inteliģentu, drošu un vairākveidu TEN-T infrastruktūru”"/>
    <s v="3.1.1.5."/>
    <s v="Nacionālās nozīmes centru maģistrālo ielu un esošo maršrutu attīstība"/>
    <s v="_"/>
    <s v="6.1.4.2"/>
    <s v="nav"/>
    <n v="1"/>
    <n v="1"/>
    <n v="0.86708586941632881"/>
    <n v="1.0778119173358469"/>
    <n v="1.2213889206558242"/>
    <n v="36950000"/>
    <n v="36950000"/>
    <n v="1"/>
    <s v="3.1.1.5._"/>
    <n v="34229272"/>
    <n v="34229272"/>
    <n v="40269731.764705881"/>
    <n v="6040459.7647058815"/>
    <x v="4"/>
    <s v="APIA"/>
    <s v="KF"/>
    <m/>
    <n v="0"/>
    <n v="0"/>
    <n v="0"/>
    <n v="0"/>
    <n v="0"/>
    <n v="0"/>
    <n v="0"/>
    <n v="0"/>
    <n v="0"/>
    <n v="0"/>
    <n v="0"/>
    <n v="0"/>
    <n v="0"/>
    <n v="0"/>
    <n v="1968332.8197471709"/>
    <n v="12121591.284064012"/>
    <n v="6115873.6201368328"/>
    <n v="8302479.1474762093"/>
    <n v="3502891.2739908756"/>
    <n v="2218103.8545848993"/>
    <n v="34229272.000000007"/>
    <n v="0"/>
    <m/>
    <m/>
    <n v="0"/>
    <n v="0"/>
    <n v="1968332.8197471709"/>
    <n v="12121591.284064012"/>
    <n v="6115873.6201368328"/>
    <n v="8302479.1474762093"/>
    <n v="3502891.2739908756"/>
    <n v="2218103.8545848993"/>
    <n v="34229272.000000007"/>
    <m/>
    <m/>
    <m/>
    <n v="0"/>
    <n v="1968332.8197471709"/>
    <n v="14089924.103811182"/>
    <n v="20205797.723948017"/>
    <n v="28508276.871424228"/>
    <n v="32011168.145415105"/>
    <n v="34229272.000000007"/>
    <m/>
    <m/>
    <m/>
    <n v="0"/>
    <n v="1706713.5743111698"/>
    <n v="15186288.113445295"/>
    <n v="21778049.586148705"/>
    <n v="34229272"/>
    <n v="34229272"/>
    <n v="34229272"/>
  </r>
  <r>
    <n v="3"/>
    <s v="3.1."/>
    <s v="Ilgtspējīga TEN-T infrastruktūra"/>
    <s v="3.1.1."/>
    <s v="“Attīstīt ilgtspējīgu, pret klimatu izturīgu, inteliģentu, drošu un vairākveidu TEN-T infrastruktūru”"/>
    <s v="3.1.1.6."/>
    <s v="Lielo ostu publiskās infrastruktūras attīstība"/>
    <s v="_"/>
    <s v="6.1.1"/>
    <s v="nav"/>
    <n v="1"/>
    <n v="1"/>
    <n v="0.74876710479475306"/>
    <n v="0.98487419845676816"/>
    <n v="1.0052595885467086"/>
    <n v="14790000"/>
    <n v="14790000"/>
    <n v="1"/>
    <s v="3.1.1.6._"/>
    <n v="8113999"/>
    <n v="8113999"/>
    <n v="9545881.1764705889"/>
    <n v="1431882.1764705889"/>
    <x v="4"/>
    <s v="APIA"/>
    <s v="KF"/>
    <m/>
    <n v="0"/>
    <n v="0"/>
    <n v="0"/>
    <n v="0"/>
    <n v="0"/>
    <n v="0"/>
    <n v="0"/>
    <n v="0"/>
    <n v="0"/>
    <n v="0"/>
    <n v="0"/>
    <n v="0"/>
    <n v="0"/>
    <n v="0"/>
    <n v="319934.11825016857"/>
    <n v="6482914.9164305376"/>
    <n v="6311150"/>
    <n v="5000000"/>
    <n v="10000000"/>
    <n v="5000000"/>
    <n v="33113999.034680706"/>
    <n v="25000000.034680706"/>
    <m/>
    <m/>
    <n v="0"/>
    <n v="0"/>
    <n v="319934.11825016857"/>
    <n v="6482914.9164305376"/>
    <n v="1311149.9653192936"/>
    <n v="0"/>
    <n v="0"/>
    <n v="0"/>
    <n v="8113999"/>
    <m/>
    <m/>
    <m/>
    <n v="0"/>
    <n v="319934.11825016857"/>
    <n v="6802849.0346807064"/>
    <n v="8113999"/>
    <n v="8113999"/>
    <n v="8113999"/>
    <n v="8113999"/>
    <m/>
    <m/>
    <m/>
    <n v="0"/>
    <n v="239556.14344724087"/>
    <n v="6699950.4902535593"/>
    <n v="7991268.2614040179"/>
    <n v="8113999"/>
    <n v="8113999"/>
    <n v="8113999"/>
  </r>
  <r>
    <n v="3"/>
    <s v="3.1."/>
    <s v="Ilgtspējīga TEN-T infrastruktūra"/>
    <s v="3.1.1."/>
    <s v="“Attīstīt ilgtspējīgu, pret klimatu izturīgu, inteliģentu, drošu un vairākveidu TEN-T infrastruktūru”"/>
    <s v="3.1.1.7."/>
    <s v="Muitas tehnisko risinājumu integrēta attīstība "/>
    <s v="_"/>
    <s v="2.1.1"/>
    <s v="nav"/>
    <n v="1"/>
    <n v="1"/>
    <n v="0.61347558271486058"/>
    <n v="0.72517126088904593"/>
    <n v="1.2871105708801875"/>
    <n v="21750000"/>
    <n v="18487500"/>
    <n v="1.1764705882352942"/>
    <s v="3.1.1.7._"/>
    <n v="0"/>
    <n v="0"/>
    <n v="0"/>
    <n v="0"/>
    <x v="8"/>
    <s v="IPIA"/>
    <s v="KF"/>
    <m/>
    <n v="0"/>
    <n v="0"/>
    <n v="0"/>
    <n v="0"/>
    <n v="0"/>
    <n v="0"/>
    <n v="0"/>
    <n v="0"/>
    <n v="0"/>
    <n v="0"/>
    <n v="0"/>
    <n v="0"/>
    <n v="0"/>
    <n v="0"/>
    <n v="0"/>
    <n v="0"/>
    <n v="0"/>
    <n v="0"/>
    <n v="0"/>
    <n v="0"/>
    <n v="0"/>
    <n v="0"/>
    <m/>
    <m/>
    <n v="0"/>
    <n v="0"/>
    <n v="0"/>
    <n v="0"/>
    <n v="0"/>
    <n v="0"/>
    <n v="0"/>
    <n v="0"/>
    <n v="0"/>
    <m/>
    <m/>
    <m/>
    <n v="0"/>
    <n v="0"/>
    <n v="0"/>
    <n v="0"/>
    <n v="0"/>
    <n v="0"/>
    <n v="0"/>
    <m/>
    <m/>
    <m/>
    <n v="0"/>
    <n v="0"/>
    <n v="0"/>
    <n v="0"/>
    <n v="0"/>
    <n v="0"/>
    <n v="0"/>
  </r>
  <r>
    <n v="3"/>
    <s v="3.1."/>
    <s v="Ilgtspējīga TEN-T infrastruktūra"/>
    <s v="3.1.1."/>
    <s v="“Attīstīt ilgtspējīgu, pret klimatu izturīgu, inteliģentu, drošu un vairākveidu TEN-T infrastruktūru”"/>
    <s v="3.1.1.8."/>
    <s v="Robežšķērsošanas punktu attīstība"/>
    <s v="_"/>
    <s v="2.1.1"/>
    <s v="nav"/>
    <n v="1"/>
    <n v="1"/>
    <n v="0.61347558271486058"/>
    <n v="0.72517126088904593"/>
    <n v="1.2871105708801875"/>
    <n v="55294118"/>
    <n v="47000000"/>
    <n v="1.1764705882352942"/>
    <s v="3.1.1.8._"/>
    <n v="42434195.294117652"/>
    <n v="36069066"/>
    <n v="42434195.294117652"/>
    <n v="6365129.2941176519"/>
    <x v="8"/>
    <s v="IPIA"/>
    <s v="KF"/>
    <m/>
    <n v="0"/>
    <n v="0"/>
    <n v="0"/>
    <n v="0"/>
    <n v="0"/>
    <n v="0"/>
    <n v="0"/>
    <n v="0"/>
    <n v="0"/>
    <n v="0"/>
    <n v="0"/>
    <n v="0"/>
    <n v="0"/>
    <n v="0"/>
    <n v="6049096"/>
    <n v="18097764.420812979"/>
    <n v="11922205.579187021"/>
    <n v="0"/>
    <n v="0"/>
    <n v="0"/>
    <n v="36069066"/>
    <n v="0"/>
    <m/>
    <m/>
    <n v="0"/>
    <n v="0"/>
    <n v="7116583.5294117648"/>
    <n v="21291487.553897623"/>
    <n v="14026124.21080826"/>
    <n v="0"/>
    <n v="0"/>
    <n v="0"/>
    <n v="42434195.294117652"/>
    <m/>
    <m/>
    <m/>
    <n v="0"/>
    <n v="6049096"/>
    <n v="24146860.420812979"/>
    <n v="36069066"/>
    <n v="36069066"/>
    <n v="36069066"/>
    <n v="36069066"/>
    <m/>
    <m/>
    <m/>
    <n v="0"/>
    <n v="3710972.6934981323"/>
    <n v="17510609.217872746"/>
    <n v="26156250.070310216"/>
    <n v="36069066"/>
    <n v="36069066"/>
    <n v="36069066"/>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1"/>
    <s v="9.3.2"/>
    <s v="ir"/>
    <n v="0.38389212299072534"/>
    <n v="0.74307156149332232"/>
    <n v="0.77172793985971866"/>
    <n v="0.90197624190373915"/>
    <n v="0.91452042916751242"/>
    <n v="96688877"/>
    <n v="82185545"/>
    <n v="1.1764705882352942"/>
    <s v="4.1.1.1.1"/>
    <n v="164310961.17647061"/>
    <n v="139664317"/>
    <n v="164310961.17647058"/>
    <n v="24646644.176470578"/>
    <x v="7"/>
    <s v="IPIA"/>
    <s v="ERAF"/>
    <m/>
    <n v="0"/>
    <n v="0"/>
    <n v="0"/>
    <n v="0"/>
    <n v="0"/>
    <n v="0"/>
    <n v="0"/>
    <n v="0"/>
    <n v="0"/>
    <n v="0"/>
    <n v="0"/>
    <n v="0"/>
    <n v="1490524"/>
    <n v="1490524"/>
    <n v="30139834"/>
    <n v="25013260.380000003"/>
    <n v="8303763"/>
    <n v="10045667"/>
    <n v="13560646"/>
    <n v="51110622.270000003"/>
    <n v="139664316.65000001"/>
    <n v="-0.34999999403953552"/>
    <m/>
    <m/>
    <n v="0"/>
    <n v="1753557.6470588236"/>
    <n v="35458628.235294119"/>
    <n v="29427365.152941182"/>
    <n v="9769132.9411764704"/>
    <n v="11818431.764705883"/>
    <n v="15953701.176470589"/>
    <n v="60130143.847058833"/>
    <n v="164310960.7647059"/>
    <m/>
    <m/>
    <m/>
    <n v="1490524"/>
    <n v="31630358"/>
    <n v="41232751.630198002"/>
    <n v="47403041.768878475"/>
    <n v="54867691.232810415"/>
    <n v="64944221.630888589"/>
    <n v="102923071.52995287"/>
    <m/>
    <m/>
    <m/>
    <n v="1490524"/>
    <n v="31630358"/>
    <n v="40291488.919846401"/>
    <n v="46705940.632716179"/>
    <n v="54170028.294272564"/>
    <n v="64023248.2084084"/>
    <n v="139664317"/>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2"/>
    <s v="9.3.2"/>
    <s v="ir"/>
    <n v="0.38389212299072534"/>
    <n v="0.74307156149332232"/>
    <n v="0.77172793985971866"/>
    <n v="0.90197624190373915"/>
    <n v="0.91452042916751242"/>
    <n v="15089809"/>
    <n v="12826335"/>
    <n v="1.1764705882352942"/>
    <s v="4.1.1.1.2"/>
    <n v="15089805.882352943"/>
    <n v="12826335"/>
    <n v="15089805.882352941"/>
    <n v="2263470.8823529407"/>
    <x v="7"/>
    <s v="IPIA"/>
    <s v="ERAF"/>
    <m/>
    <n v="0"/>
    <n v="0"/>
    <n v="0"/>
    <n v="0"/>
    <n v="0"/>
    <n v="0"/>
    <n v="0"/>
    <n v="0"/>
    <n v="0"/>
    <n v="0"/>
    <n v="0"/>
    <n v="0"/>
    <n v="0"/>
    <n v="0"/>
    <n v="687747.26728945086"/>
    <n v="1080679.3949341069"/>
    <n v="1508157.5447764967"/>
    <n v="2560677.2135468028"/>
    <n v="2725080.9863687288"/>
    <n v="4263992.5930844145"/>
    <n v="12826335"/>
    <n v="0"/>
    <m/>
    <m/>
    <n v="0"/>
    <n v="0"/>
    <n v="809114.43210523634"/>
    <n v="1271387.5234518906"/>
    <n v="1774302.993854702"/>
    <n v="3012561.427702121"/>
    <n v="3205977.6310220342"/>
    <n v="5016461.8742169579"/>
    <n v="15089805.882352941"/>
    <m/>
    <m/>
    <m/>
    <n v="0"/>
    <n v="264020.75852081709"/>
    <n v="678885.06571440387"/>
    <n v="1799554.0474894103"/>
    <n v="3702320.4630400026"/>
    <n v="5727250.6467767768"/>
    <n v="8895702.2811159734"/>
    <m/>
    <m/>
    <m/>
    <n v="0"/>
    <n v="203752.19605347043"/>
    <n v="612338.20025765104"/>
    <n v="1623154.9968571612"/>
    <n v="3385847.6987750065"/>
    <n v="5237687.7194402106"/>
    <n v="12826335"/>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3"/>
    <s v="9.3.2"/>
    <s v="ir"/>
    <n v="0.38389212299072534"/>
    <n v="0.74307156149332232"/>
    <n v="0.77172793985971866"/>
    <n v="0.90197624190373915"/>
    <n v="0.91452042916751242"/>
    <n v="7957886"/>
    <n v="6764203"/>
    <n v="1.1764705882352942"/>
    <s v="4.1.1.1.3"/>
    <n v="7957885.8823529417"/>
    <n v="6764203"/>
    <n v="7957885.8823529417"/>
    <n v="1193682.8823529417"/>
    <x v="7"/>
    <s v="IPIA"/>
    <s v="ERAF"/>
    <m/>
    <n v="0"/>
    <n v="0"/>
    <n v="0"/>
    <n v="0"/>
    <n v="0"/>
    <n v="0"/>
    <n v="0"/>
    <n v="0"/>
    <n v="0"/>
    <n v="0"/>
    <n v="0"/>
    <n v="0"/>
    <n v="0"/>
    <n v="0"/>
    <n v="362696.13483829214"/>
    <n v="569916.09881166136"/>
    <n v="795354.5411725028"/>
    <n v="1350420.091936233"/>
    <n v="1437121.4367345246"/>
    <n v="2248694.6965067871"/>
    <n v="6764203.0000000009"/>
    <n v="0"/>
    <m/>
    <m/>
    <n v="0"/>
    <n v="0"/>
    <n v="426701.33510387311"/>
    <n v="670489.52801371925"/>
    <n v="935711.22490882687"/>
    <n v="1588729.5199249801"/>
    <n v="1690731.1020406173"/>
    <n v="2645523.1723609259"/>
    <n v="7957885.8823529426"/>
    <m/>
    <m/>
    <m/>
    <n v="0"/>
    <n v="139236.18920360235"/>
    <n v="358022.490303003"/>
    <n v="949027.83115285961"/>
    <n v="1952486.5975398722"/>
    <n v="3020370.6675897222"/>
    <n v="4691311.7470447728"/>
    <m/>
    <m/>
    <m/>
    <n v="0"/>
    <n v="107452.45744801404"/>
    <n v="322927.78032052051"/>
    <n v="856000.55660531262"/>
    <n v="1785588.8811259801"/>
    <n v="2762190.6791691189"/>
    <n v="6764203"/>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1."/>
    <s v="Ārstniecības iestāžu infrastruktūras attīstība"/>
    <n v="4"/>
    <s v="9.3.2"/>
    <s v="ir"/>
    <n v="0.38389212299072534"/>
    <n v="0.74307156149332232"/>
    <n v="0.77172793985971866"/>
    <n v="0.90197624190373915"/>
    <n v="0.91452042916751242"/>
    <n v="4812877"/>
    <n v="4090945"/>
    <n v="1.1764705882352942"/>
    <s v="4.1.1.1.4"/>
    <n v="4812876.4705882352"/>
    <n v="4090945"/>
    <n v="4812876.4705882352"/>
    <n v="721931.47058823518"/>
    <x v="7"/>
    <s v="IPIA/ APIA"/>
    <s v="ERAF"/>
    <m/>
    <n v="0"/>
    <n v="0"/>
    <n v="0"/>
    <n v="0"/>
    <n v="0"/>
    <n v="0"/>
    <n v="0"/>
    <n v="0"/>
    <n v="0"/>
    <n v="0"/>
    <n v="0"/>
    <n v="0"/>
    <n v="0"/>
    <n v="0"/>
    <n v="219356.21082573023"/>
    <n v="344681.4672553548"/>
    <n v="481025.13828117581"/>
    <n v="816725.09281671059"/>
    <n v="869161.48968354729"/>
    <n v="1359995.6011374816"/>
    <n v="4090945"/>
    <n v="0"/>
    <m/>
    <m/>
    <n v="0"/>
    <n v="0"/>
    <n v="258066.13038321203"/>
    <n v="405507.60853571154"/>
    <n v="565911.92738961859"/>
    <n v="960853.05037260067"/>
    <n v="1022542.9290394675"/>
    <n v="1599994.8248676255"/>
    <n v="4812876.4705882361"/>
    <m/>
    <m/>
    <m/>
    <n v="0"/>
    <n v="84209.121465090706"/>
    <n v="216529.62168530707"/>
    <n v="573965.72230544174"/>
    <n v="1180850.9123355336"/>
    <n v="1826700.0976645492"/>
    <n v="2837274.1526258271"/>
    <m/>
    <m/>
    <m/>
    <n v="0"/>
    <n v="64986.531825651262"/>
    <n v="195304.57442855166"/>
    <n v="517703.4451866275"/>
    <n v="1079912.2831319408"/>
    <n v="1670554.5572765204"/>
    <n v="4090945"/>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2."/>
    <s v="P.Stradiņa klīniskās universitātes slimnīcas infrastruktūras attīstība"/>
    <s v="_"/>
    <s v="9.3.2"/>
    <s v="nav"/>
    <n v="1"/>
    <n v="1"/>
    <n v="0.77172793985971866"/>
    <n v="0.90197624190373915"/>
    <n v="0.91452042916751242"/>
    <n v="134894350"/>
    <n v="114660197"/>
    <n v="1.1764705882352942"/>
    <s v="4.1.1.2._"/>
    <n v="83293508.235294119"/>
    <n v="70799482"/>
    <n v="83293508.235294119"/>
    <n v="12494026.235294119"/>
    <x v="7"/>
    <s v="IPIA"/>
    <s v="ERAF"/>
    <m/>
    <n v="0"/>
    <n v="0"/>
    <n v="0"/>
    <n v="0"/>
    <n v="0"/>
    <n v="0"/>
    <n v="0"/>
    <n v="0"/>
    <n v="0"/>
    <n v="0"/>
    <n v="0"/>
    <n v="0"/>
    <n v="0"/>
    <n v="0"/>
    <n v="25804296"/>
    <n v="44995186"/>
    <n v="0"/>
    <n v="0"/>
    <n v="0"/>
    <n v="0"/>
    <n v="70799482"/>
    <n v="0"/>
    <m/>
    <m/>
    <n v="0"/>
    <n v="0"/>
    <n v="30357995.294117648"/>
    <n v="52935512.941176474"/>
    <n v="0"/>
    <n v="0"/>
    <n v="0"/>
    <n v="0"/>
    <n v="83293508.235294119"/>
    <m/>
    <m/>
    <m/>
    <n v="0"/>
    <n v="25804296"/>
    <n v="70799482"/>
    <n v="70799482"/>
    <n v="70799482"/>
    <n v="70799482"/>
    <n v="70799482"/>
    <m/>
    <m/>
    <m/>
    <n v="0"/>
    <n v="19913896.191610377"/>
    <n v="63859450.703091428"/>
    <n v="63859450.703091428"/>
    <n v="64747572.66347757"/>
    <n v="64747572.66347757"/>
    <n v="70799482"/>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3."/>
    <s v="Primārās veselības aprūpes lomas stiprināšana, attīstot infrastruktūru "/>
    <s v="_"/>
    <s v="9.3.2"/>
    <s v="nav"/>
    <n v="1"/>
    <n v="1"/>
    <n v="0.77172793985971866"/>
    <n v="0.90197624190373915"/>
    <n v="0.91452042916751242"/>
    <n v="8200000"/>
    <n v="6970000"/>
    <n v="1.1764705882352942"/>
    <s v="4.1.1.3._"/>
    <n v="8200000"/>
    <n v="6970000"/>
    <n v="8200000"/>
    <n v="1230000"/>
    <x v="7"/>
    <s v="IPIA/ APIA"/>
    <s v="ERAF"/>
    <m/>
    <n v="0"/>
    <n v="0"/>
    <n v="0"/>
    <n v="0"/>
    <n v="0"/>
    <n v="0"/>
    <n v="0"/>
    <n v="0"/>
    <n v="0"/>
    <n v="0"/>
    <n v="0"/>
    <n v="0"/>
    <n v="0"/>
    <n v="0"/>
    <n v="130568.277866346"/>
    <n v="530550.03837796953"/>
    <n v="780707.73049585812"/>
    <n v="1684340.6588480864"/>
    <n v="1869530.4359117039"/>
    <n v="1974302.8585000357"/>
    <n v="6970000"/>
    <n v="0"/>
    <m/>
    <m/>
    <n v="0"/>
    <n v="0"/>
    <n v="153609.73866628943"/>
    <n v="624176.51573878771"/>
    <n v="918479.68293630367"/>
    <n v="1981577.2457036311"/>
    <n v="2199447.5716608283"/>
    <n v="2322709.2452941597"/>
    <n v="8200000"/>
    <m/>
    <m/>
    <m/>
    <n v="0"/>
    <n v="130568.277866346"/>
    <n v="661118.31624431559"/>
    <n v="1441826.0467401738"/>
    <n v="3126166.7055882602"/>
    <n v="4995697.1414999645"/>
    <n v="6970000"/>
    <m/>
    <m/>
    <m/>
    <n v="0"/>
    <n v="100763.1880888265"/>
    <n v="596313.01433977555"/>
    <n v="1300492.8391176269"/>
    <n v="2858943.3172437642"/>
    <n v="4568667.0938354628"/>
    <n v="6970000"/>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4."/>
    <s v="Veselības aprūpes pārvaldības sistēmas stiprināšana un digitalizācija, attīstot digitālos risinājumus"/>
    <s v="_"/>
    <s v="2.2.1.1"/>
    <s v="nav"/>
    <n v="1"/>
    <n v="1"/>
    <n v="0.8390995745067823"/>
    <n v="0.95091527176390911"/>
    <n v="0.9721256931063007"/>
    <n v="25335384.107346546"/>
    <n v="22020836"/>
    <n v="1.1505187226927509"/>
    <s v="4.1.1.4._"/>
    <n v="25335384.107346546"/>
    <n v="22020836"/>
    <n v="25906865.882352941"/>
    <n v="3886029.8823529407"/>
    <x v="7"/>
    <s v="IPIA"/>
    <s v="ERAF"/>
    <m/>
    <n v="0"/>
    <n v="0"/>
    <n v="0"/>
    <n v="0"/>
    <n v="0"/>
    <n v="0"/>
    <n v="0"/>
    <n v="0"/>
    <n v="0"/>
    <n v="0"/>
    <n v="0"/>
    <n v="0"/>
    <n v="0"/>
    <n v="0"/>
    <n v="37314.422949732369"/>
    <n v="1345526.8548726754"/>
    <n v="2946911.6730376873"/>
    <n v="5675306.5615288625"/>
    <n v="6414510.924909397"/>
    <n v="5601265.5627016453"/>
    <n v="22020836"/>
    <n v="0"/>
    <m/>
    <m/>
    <n v="0"/>
    <n v="0"/>
    <n v="42930.942230143155"/>
    <n v="1548053.8384169049"/>
    <n v="3390477.0539516774"/>
    <n v="6529546.4560599746"/>
    <n v="7380014.916025456"/>
    <n v="6444360.9006623896"/>
    <n v="25335384.107346546"/>
    <m/>
    <m/>
    <m/>
    <n v="0"/>
    <n v="37314.422949732369"/>
    <n v="1382841.2778224077"/>
    <n v="4329752.9508600952"/>
    <n v="10005059.512388958"/>
    <n v="16419570.437298354"/>
    <n v="22020836"/>
    <m/>
    <m/>
    <m/>
    <n v="0"/>
    <n v="31310.516420086544"/>
    <n v="1314964.8895068462"/>
    <n v="4117228.2039377149"/>
    <n v="9726175.413050903"/>
    <n v="15961886.291866386"/>
    <n v="22020836"/>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5."/>
    <s v="Neatliekamās medicīniskās palīdzības dienesta attīstība"/>
    <s v="_"/>
    <s v="9.3.2"/>
    <s v="ir"/>
    <n v="0.38389212299072534"/>
    <n v="0.74307156149332232"/>
    <n v="0.77172793985971866"/>
    <n v="0.90197624190373915"/>
    <n v="0.91452042916751242"/>
    <n v="12055024.866296826"/>
    <n v="10461001"/>
    <n v="1.1523777568032758"/>
    <s v="4.1.1.5._"/>
    <n v="12055024.866296826"/>
    <n v="10461001"/>
    <n v="12307060"/>
    <n v="1846059"/>
    <x v="7"/>
    <s v="IPIA"/>
    <s v="ERAF"/>
    <m/>
    <n v="0"/>
    <n v="0"/>
    <n v="0"/>
    <n v="0"/>
    <n v="0"/>
    <n v="0"/>
    <n v="0"/>
    <n v="0"/>
    <n v="0"/>
    <n v="0"/>
    <n v="0"/>
    <n v="0"/>
    <n v="0"/>
    <n v="0"/>
    <n v="1046100"/>
    <n v="1046100"/>
    <n v="1569150"/>
    <n v="1569150"/>
    <n v="2092200"/>
    <n v="3138301"/>
    <n v="10461001"/>
    <n v="0"/>
    <m/>
    <m/>
    <n v="0"/>
    <n v="0"/>
    <n v="1205502.3713919069"/>
    <n v="1205502.3713919069"/>
    <n v="1808253.5570878603"/>
    <n v="1808253.5570878603"/>
    <n v="2411004.7427838137"/>
    <n v="3616508.2665534774"/>
    <n v="12055024.866296824"/>
    <m/>
    <m/>
    <m/>
    <n v="0"/>
    <n v="401589.54986059776"/>
    <n v="803179.09972119553"/>
    <n v="1969169.8404384423"/>
    <n v="3135160.581155689"/>
    <n v="4689814.9021120183"/>
    <n v="7021797.1266180733"/>
    <m/>
    <m/>
    <m/>
    <n v="0"/>
    <n v="309917.87598311086"/>
    <n v="724448.46594215254"/>
    <n v="1776144.4123488518"/>
    <n v="2867168.4001875683"/>
    <n v="4288931.5369956782"/>
    <n v="10461001"/>
  </r>
  <r>
    <n v="4"/>
    <s v="4.1."/>
    <s v="Veselības veicināšana un aprūpe"/>
    <s v="4.1.1."/>
    <s v="“Nodrošināt vienlīdzīgu piekļuvi veselības aprūpei un stiprināt veselības sistēmu, tostarp primārās veselības aprūpes noturību, un sekmēt pāreju no aprūpes iestādē uz ģimenē un kopienā balstītu aprūpi”"/>
    <s v="4.1.1.6."/>
    <s v="Hroniski slimo un nedziedināmi slimo pacientu aprūpei nepieciešamās infrastruktūras attīstība"/>
    <s v="_"/>
    <s v="9.3.2"/>
    <s v="nav"/>
    <n v="1"/>
    <n v="1"/>
    <n v="0.77172793985971866"/>
    <n v="0.90197624190373915"/>
    <n v="0.91452042916751242"/>
    <n v="16021245"/>
    <n v="13618057"/>
    <n v="1.1764705882352942"/>
    <s v="4.1.1.6._"/>
    <n v="0"/>
    <n v="0"/>
    <n v="0"/>
    <n v="0"/>
    <x v="7"/>
    <s v="IPIA"/>
    <s v="ERAF"/>
    <m/>
    <n v="0"/>
    <n v="0"/>
    <n v="0"/>
    <n v="0"/>
    <n v="0"/>
    <n v="0"/>
    <n v="0"/>
    <n v="0"/>
    <n v="0"/>
    <n v="0"/>
    <n v="0"/>
    <n v="0"/>
    <n v="0"/>
    <n v="0"/>
    <n v="0"/>
    <n v="0"/>
    <n v="0"/>
    <n v="0"/>
    <n v="0"/>
    <n v="0"/>
    <n v="0"/>
    <n v="0"/>
    <m/>
    <m/>
    <n v="0"/>
    <n v="0"/>
    <n v="0"/>
    <n v="0"/>
    <n v="0"/>
    <n v="0"/>
    <n v="0"/>
    <n v="0"/>
    <n v="0"/>
    <m/>
    <m/>
    <m/>
    <n v="0"/>
    <n v="0"/>
    <n v="0"/>
    <n v="0"/>
    <n v="0"/>
    <n v="0"/>
    <n v="0"/>
    <m/>
    <m/>
    <m/>
    <n v="0"/>
    <n v="0"/>
    <n v="0"/>
    <n v="0"/>
    <n v="0"/>
    <n v="0"/>
    <n v="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1."/>
    <s v="Nacionāla mēroga veselības veicināšanas un slimību profilakses pasākumi"/>
    <s v="_"/>
    <s v="9.2.4.1"/>
    <s v="nav"/>
    <n v="1"/>
    <n v="1"/>
    <n v="0.86308365094016637"/>
    <n v="0.97260920074804991"/>
    <n v="1.0132242338909245"/>
    <n v="13156978.314671542"/>
    <n v="11207658"/>
    <n v="1.1739275337159238"/>
    <s v="4.1.2.1._"/>
    <n v="13156978.314671544"/>
    <n v="11207658"/>
    <n v="13185480"/>
    <n v="1977822"/>
    <x v="7"/>
    <s v="IPIA"/>
    <s v="ESF+"/>
    <m/>
    <n v="0"/>
    <n v="0"/>
    <n v="0"/>
    <n v="0"/>
    <n v="0"/>
    <n v="0"/>
    <n v="0"/>
    <n v="0"/>
    <n v="0"/>
    <n v="0"/>
    <n v="0"/>
    <n v="0"/>
    <n v="310022"/>
    <n v="310022"/>
    <n v="1240088"/>
    <n v="2247544"/>
    <n v="1233530"/>
    <n v="1289121"/>
    <n v="2064683"/>
    <n v="2822670"/>
    <n v="11207658"/>
    <n v="0"/>
    <m/>
    <m/>
    <n v="0"/>
    <n v="363943.36185767816"/>
    <n v="1455773.4474307126"/>
    <n v="2638453.7848380222"/>
    <n v="1448074.8306646035"/>
    <n v="1513334.6361914054"/>
    <n v="2423788.2220951947"/>
    <n v="3313610.0315939267"/>
    <n v="13156978.314671542"/>
    <m/>
    <m/>
    <m/>
    <n v="0"/>
    <n v="1550110"/>
    <n v="3797654"/>
    <n v="5031184"/>
    <n v="6320305"/>
    <n v="8384988"/>
    <n v="11207658"/>
    <m/>
    <m/>
    <m/>
    <n v="0"/>
    <n v="1337874.5981588613"/>
    <n v="3693633.2216576347"/>
    <n v="4893375.8490563771"/>
    <n v="6403886.1915819794"/>
    <n v="8495873.0424845964"/>
    <n v="11207658"/>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2."/>
    <s v="Veselības veicināšanas un slimību profilakses pasākumu īstenošana vietējai sabiedrībai"/>
    <s v="_"/>
    <s v="9.2.4.2"/>
    <s v="nav"/>
    <n v="1"/>
    <n v="1"/>
    <n v="0.79220672764122868"/>
    <n v="0.95613447511386851"/>
    <n v="0.97289953313903821"/>
    <n v="14795219.999999996"/>
    <n v="12575937"/>
    <n v="1.1764705882352937"/>
    <s v="4.1.2.2._"/>
    <n v="14795219.999999994"/>
    <n v="12575937"/>
    <n v="14795220"/>
    <n v="2219283"/>
    <x v="7"/>
    <s v="IPIA"/>
    <s v="ESF+"/>
    <m/>
    <n v="0"/>
    <n v="0"/>
    <n v="0"/>
    <n v="0"/>
    <n v="0"/>
    <n v="0"/>
    <n v="0"/>
    <n v="0"/>
    <n v="0"/>
    <n v="0"/>
    <n v="0"/>
    <n v="0"/>
    <n v="0"/>
    <n v="0"/>
    <n v="912250.98375554488"/>
    <n v="2356203.7658740794"/>
    <n v="2886634.140504533"/>
    <n v="1928477.5338125827"/>
    <n v="1800206.8866778894"/>
    <n v="2692163.6893753689"/>
    <n v="12575936.999999998"/>
    <n v="0"/>
    <m/>
    <m/>
    <n v="0"/>
    <n v="0"/>
    <n v="1073236.4514771113"/>
    <n v="2772004.4304400925"/>
    <n v="3396040.1652994496"/>
    <n v="2268797.0986030377"/>
    <n v="2117890.4549151631"/>
    <n v="3167251.3992651389"/>
    <n v="14795219.999999994"/>
    <m/>
    <m/>
    <m/>
    <n v="0"/>
    <n v="912250.98375554488"/>
    <n v="3268454.7496296242"/>
    <n v="6155088.8901341576"/>
    <n v="8083566.4239467401"/>
    <n v="9883773.3106246293"/>
    <n v="12575936.999999998"/>
    <m/>
    <m/>
    <m/>
    <n v="0"/>
    <n v="722691.36662847188"/>
    <n v="3125082.266470551"/>
    <n v="5885092.6852476262"/>
    <n v="7864497.9999561878"/>
    <n v="9615918.4395587873"/>
    <n v="12575937"/>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3."/>
    <s v="Pasākumi atkarīgo personu resocializācijai un atgriešanai darba tirgū, kā arī preventīvie pasākumi jauniešiem"/>
    <s v="_"/>
    <s v="9.2.3"/>
    <s v="nav"/>
    <n v="1"/>
    <n v="1"/>
    <n v="0.90473934776048848"/>
    <n v="0.90384807234587383"/>
    <n v="0.90105088788555454"/>
    <n v="1130183.423937446"/>
    <n v="961350"/>
    <n v="1.1756211826467426"/>
    <s v="4.1.2.3._"/>
    <n v="1130183.423937446"/>
    <n v="961350"/>
    <n v="1131000"/>
    <n v="169650"/>
    <x v="7"/>
    <s v="IPIA"/>
    <s v="ESF+"/>
    <m/>
    <n v="0"/>
    <n v="0"/>
    <n v="0"/>
    <n v="0"/>
    <n v="0"/>
    <n v="0"/>
    <n v="0"/>
    <n v="0"/>
    <n v="0"/>
    <n v="0"/>
    <n v="0"/>
    <n v="0"/>
    <n v="0"/>
    <n v="0"/>
    <n v="98408"/>
    <n v="344639"/>
    <n v="416276"/>
    <n v="102027"/>
    <n v="0"/>
    <n v="0"/>
    <n v="961350"/>
    <n v="0"/>
    <m/>
    <m/>
    <n v="0"/>
    <n v="0"/>
    <n v="115690.52934190065"/>
    <n v="405164.90876619075"/>
    <n v="489382.88342745544"/>
    <n v="119945.10240189922"/>
    <n v="0"/>
    <n v="0"/>
    <n v="1130183.423937446"/>
    <m/>
    <m/>
    <m/>
    <n v="0"/>
    <n v="98408"/>
    <n v="443047"/>
    <n v="859323"/>
    <n v="961350"/>
    <n v="961350"/>
    <n v="961350"/>
    <m/>
    <m/>
    <m/>
    <n v="0"/>
    <n v="89033.589734414156"/>
    <n v="400447.17690862238"/>
    <n v="776697.43707247335"/>
    <n v="866225.27106877789"/>
    <n v="866225.27106877789"/>
    <n v="96135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4."/>
    <s v="Pierādījumos balstītu narkotiku lietošanas profilakses programmu īstenošana un profilakses kvalitātes standartu ieviešana"/>
    <s v="_"/>
    <s v="9.2.3"/>
    <s v="nav"/>
    <n v="1"/>
    <n v="1"/>
    <n v="0.90473934776048848"/>
    <n v="0.90384807234587383"/>
    <n v="0.90105088788555454"/>
    <n v="521009.53466540104"/>
    <n v="443700"/>
    <n v="1.174238302153259"/>
    <s v="4.1.2.4._"/>
    <n v="521009.53466540098"/>
    <n v="443700"/>
    <n v="522000"/>
    <n v="78300"/>
    <x v="7"/>
    <s v="IPIA"/>
    <s v="ESF+"/>
    <m/>
    <n v="0"/>
    <n v="0"/>
    <n v="0"/>
    <n v="0"/>
    <n v="0"/>
    <n v="0"/>
    <n v="0"/>
    <n v="0"/>
    <n v="0"/>
    <n v="0"/>
    <n v="0"/>
    <n v="0"/>
    <n v="0"/>
    <n v="0"/>
    <n v="42118"/>
    <n v="144840"/>
    <n v="79018"/>
    <n v="53964"/>
    <n v="95529"/>
    <n v="28231"/>
    <n v="443700"/>
    <n v="0"/>
    <m/>
    <m/>
    <n v="0"/>
    <n v="0"/>
    <n v="49456.568810090961"/>
    <n v="170076.67568387804"/>
    <n v="92785.962159546223"/>
    <n v="63366.595737398464"/>
    <n v="112173.81076639867"/>
    <n v="33149.921508088657"/>
    <n v="521009.53466540104"/>
    <m/>
    <m/>
    <m/>
    <n v="0"/>
    <n v="42118"/>
    <n v="186958"/>
    <n v="265976"/>
    <n v="319940"/>
    <n v="415469"/>
    <n v="443700"/>
    <m/>
    <m/>
    <m/>
    <n v="0"/>
    <n v="38105.811848976256"/>
    <n v="168981.62790963988"/>
    <n v="240401.89489026615"/>
    <n v="288282.22107010434"/>
    <n v="374358.71133892349"/>
    <n v="44370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5."/>
    <s v="Piesaistīt un noturēt ārstniecības personas darbam valsts apmaksāto veselības aprūpes pakalpojumu sektorā, īpaši stacionāros"/>
    <s v="_"/>
    <s v="9.2.5"/>
    <s v="nav"/>
    <n v="1"/>
    <n v="1"/>
    <n v="0.7554051212738363"/>
    <n v="0.9122247421222307"/>
    <n v="0.98314877913809107"/>
    <n v="6690299.9999999981"/>
    <n v="5686755"/>
    <n v="1.1764705882352937"/>
    <s v="4.1.2.5._"/>
    <n v="6690299.9999999981"/>
    <n v="5686755"/>
    <n v="6690300"/>
    <n v="1003545"/>
    <x v="7"/>
    <s v="IPIA"/>
    <s v="ESF+"/>
    <m/>
    <n v="0"/>
    <n v="0"/>
    <n v="0"/>
    <n v="0"/>
    <n v="0"/>
    <n v="0"/>
    <n v="0"/>
    <n v="0"/>
    <n v="0"/>
    <n v="0"/>
    <n v="63750"/>
    <n v="0"/>
    <n v="0"/>
    <n v="63750"/>
    <n v="971110.13"/>
    <n v="970918.88"/>
    <n v="1049337.75"/>
    <n v="1049337.75"/>
    <n v="1042962.75"/>
    <n v="539337.74"/>
    <n v="5686755"/>
    <n v="0"/>
    <m/>
    <m/>
    <n v="0"/>
    <n v="74999.999999999971"/>
    <n v="1142482.5058823526"/>
    <n v="1142257.5058823526"/>
    <n v="1234514.9999999995"/>
    <n v="1234514.9999999995"/>
    <n v="1227014.9999999995"/>
    <n v="634514.98823529389"/>
    <n v="6690299.9999999972"/>
    <m/>
    <m/>
    <m/>
    <n v="63750"/>
    <n v="1034860.13"/>
    <n v="2005779.01"/>
    <n v="3055116.76"/>
    <n v="4104454.51"/>
    <n v="5147417.26"/>
    <n v="5686755"/>
    <m/>
    <m/>
    <m/>
    <n v="48157.076481207063"/>
    <n v="781738.64200410806"/>
    <n v="1829721.2401514333"/>
    <n v="2786953.0985443047"/>
    <n v="4035289.4405343314"/>
    <n v="5060676.994883338"/>
    <n v="5686755"/>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6."/>
    <s v="Uzlabot izglītības iespējas ārstniecības personām, t.sk. uzlabojot tālākizglītības pieejamību"/>
    <s v="_"/>
    <s v="9.2.6"/>
    <s v="nav"/>
    <n v="1"/>
    <n v="1"/>
    <n v="0.74656279777536072"/>
    <n v="0.84518791688550521"/>
    <n v="0.89228749016374143"/>
    <n v="17348011.541941565"/>
    <n v="14790000"/>
    <n v="1.1729554795092336"/>
    <s v="4.1.2.6._"/>
    <n v="17348011.541941565"/>
    <n v="14790000"/>
    <n v="17400000"/>
    <n v="2610000"/>
    <x v="7"/>
    <s v="IPIA"/>
    <s v="ESF+"/>
    <m/>
    <n v="0"/>
    <n v="0"/>
    <n v="0"/>
    <n v="0"/>
    <n v="0"/>
    <n v="0"/>
    <n v="0"/>
    <n v="0"/>
    <n v="0"/>
    <n v="0"/>
    <n v="0"/>
    <n v="0"/>
    <n v="390978"/>
    <n v="390978"/>
    <n v="926650"/>
    <n v="1486594"/>
    <n v="4299046"/>
    <n v="1875123"/>
    <n v="2766285"/>
    <n v="3045324"/>
    <n v="14790000"/>
    <n v="0"/>
    <m/>
    <m/>
    <n v="0"/>
    <n v="458599.78746756114"/>
    <n v="1086919.1950872312"/>
    <n v="1743708.5781055496"/>
    <n v="5042589.5623622527"/>
    <n v="2199435.7976037925"/>
    <n v="3244729.1486342005"/>
    <n v="3572029.4726809775"/>
    <n v="17348011.541941565"/>
    <m/>
    <m/>
    <m/>
    <n v="0"/>
    <n v="1317628"/>
    <n v="2804222"/>
    <n v="7103268"/>
    <n v="8978391"/>
    <n v="11744676"/>
    <n v="14790000"/>
    <m/>
    <m/>
    <m/>
    <n v="0"/>
    <n v="983692.04610715294"/>
    <n v="2370094.550664505"/>
    <n v="6003596.2839994691"/>
    <n v="8011305.9710987248"/>
    <n v="10479627.47082633"/>
    <n v="1479000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7."/>
    <s v="Pilnveidot pacientu drošību un aprūpes kvalitāti"/>
    <s v="_"/>
    <s v="9.2.3"/>
    <s v="nav"/>
    <n v="1"/>
    <n v="1"/>
    <n v="0.90473934776048848"/>
    <n v="0.90384807234587383"/>
    <n v="0.90105088788555454"/>
    <n v="3029095.7403950891"/>
    <n v="2588250"/>
    <n v="1.1703257955742641"/>
    <s v="4.1.2.7._"/>
    <n v="3029095.7403950891"/>
    <n v="2588250"/>
    <n v="3045000"/>
    <n v="456750"/>
    <x v="7"/>
    <s v="IPIA"/>
    <s v="ESF+"/>
    <m/>
    <n v="0"/>
    <n v="0"/>
    <n v="0"/>
    <n v="0"/>
    <n v="0"/>
    <n v="0"/>
    <n v="0"/>
    <n v="0"/>
    <n v="0"/>
    <n v="0"/>
    <n v="0"/>
    <n v="0"/>
    <n v="97764"/>
    <n v="97764"/>
    <n v="401509"/>
    <n v="401509"/>
    <n v="401509"/>
    <n v="401509"/>
    <n v="401509"/>
    <n v="482941"/>
    <n v="2588250"/>
    <n v="0"/>
    <m/>
    <m/>
    <n v="0"/>
    <n v="114415.73107852235"/>
    <n v="469896.33985522721"/>
    <n v="469896.33985522721"/>
    <n v="469896.33985522721"/>
    <n v="469896.33985522721"/>
    <n v="469896.33985522721"/>
    <n v="565198.31004043063"/>
    <n v="3029095.7403950891"/>
    <m/>
    <m/>
    <m/>
    <n v="0"/>
    <n v="499273"/>
    <n v="900782"/>
    <n v="1302291"/>
    <n v="1703800"/>
    <n v="2105309"/>
    <n v="2588250"/>
    <m/>
    <m/>
    <m/>
    <n v="0"/>
    <n v="451711.92837442236"/>
    <n v="814170.07430386089"/>
    <n v="1177073.2099833803"/>
    <n v="1535210.5027794079"/>
    <n v="1896990.5437234489"/>
    <n v="2588250"/>
  </r>
  <r>
    <n v="4"/>
    <s v="4.1."/>
    <s v="Veselības veicināšana un aprūpe"/>
    <s v="4.1.2."/>
    <s v=" “Uzlabot vienlīdzīgu un savlaicīgu piekļuvi kvalitatīviem, ilgtspējīgiem un izmaksu ziņā pieejamiem veselības aprūpes, veselības veicināšanas un slimību profilakses pakalpojumiem, uzlabojot veselības aprūpes sistēmu efektivitāti un izturētspēju”"/>
    <s v="4.1.2.8."/>
    <s v="Nevalstisko organizāciju iesaiste veselības veicināšanas un slimību profilakses pasākumu īstenošanā"/>
    <s v="_"/>
    <s v="9.2.4.2"/>
    <s v="nav"/>
    <n v="1"/>
    <n v="1"/>
    <n v="0.79220672764122868"/>
    <n v="0.95613447511386851"/>
    <n v="0.97289953313903821"/>
    <n v="3000000"/>
    <n v="2550000"/>
    <n v="1.1764705882352942"/>
    <s v="4.1.2.8._"/>
    <n v="2219868.2352941176"/>
    <n v="1886888"/>
    <n v="2219868.2352941176"/>
    <n v="332980.23529411759"/>
    <x v="7"/>
    <s v="APIA"/>
    <s v="ESF+"/>
    <m/>
    <n v="0"/>
    <n v="0"/>
    <n v="0"/>
    <n v="0"/>
    <n v="0"/>
    <n v="0"/>
    <n v="0"/>
    <n v="0"/>
    <n v="0"/>
    <n v="0"/>
    <n v="0"/>
    <n v="0"/>
    <n v="0"/>
    <n v="0"/>
    <n v="4831.1905752479688"/>
    <n v="383717.5818594856"/>
    <n v="641922.18434254907"/>
    <n v="570705.74403702549"/>
    <n v="456731.89303952007"/>
    <n v="492091.40614617185"/>
    <n v="2550000"/>
    <n v="663112"/>
    <m/>
    <m/>
    <n v="0"/>
    <n v="0"/>
    <n v="5683.7536179387871"/>
    <n v="451432.44924645365"/>
    <n v="755202.56981476361"/>
    <n v="671418.52239650057"/>
    <n v="336130.94021846075"/>
    <n v="0"/>
    <n v="2219868.2352941176"/>
    <m/>
    <m/>
    <m/>
    <n v="0"/>
    <n v="4831.1905752479688"/>
    <n v="388548.77243473358"/>
    <n v="1030470.9567772826"/>
    <n v="1601176.7008143081"/>
    <n v="1886888"/>
    <n v="1886888"/>
    <m/>
    <m/>
    <m/>
    <n v="0"/>
    <n v="3827.3016762283387"/>
    <n v="371504.87658802193"/>
    <n v="985268.80737833306"/>
    <n v="1557784.0646953459"/>
    <n v="1835752.4542856535"/>
    <n v="1886888"/>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1."/>
    <s v="Infrastruktūras izveide starpnozaru sadarbības un atbalsta sistēmas izveidei bērnu attīstībai"/>
    <s v="_"/>
    <s v="9.1.4.2"/>
    <s v="nav"/>
    <n v="1"/>
    <n v="1"/>
    <n v="0.89048474061892402"/>
    <n v="0.97268457343015091"/>
    <n v="0.94351639601077641"/>
    <n v="4350000"/>
    <n v="3697500"/>
    <n v="1.1764705882352942"/>
    <s v="4.2.1.1._"/>
    <n v="4350000"/>
    <n v="3697500"/>
    <n v="4350000"/>
    <n v="652500"/>
    <x v="0"/>
    <s v="IPIA"/>
    <s v="ERAF"/>
    <m/>
    <n v="0"/>
    <n v="0"/>
    <n v="0"/>
    <n v="0"/>
    <n v="0"/>
    <n v="0"/>
    <n v="0"/>
    <n v="0"/>
    <n v="0"/>
    <n v="0"/>
    <n v="0"/>
    <n v="0"/>
    <n v="0"/>
    <n v="0"/>
    <n v="0"/>
    <n v="152981.05240236022"/>
    <n v="335387.20332140499"/>
    <n v="1601084.5149778193"/>
    <n v="932187.18018627132"/>
    <n v="675860.04911214439"/>
    <n v="3697500"/>
    <n v="0"/>
    <m/>
    <m/>
    <n v="0"/>
    <n v="0"/>
    <n v="0"/>
    <n v="179977.70870865908"/>
    <n v="394573.18037812354"/>
    <n v="1883628.8411503758"/>
    <n v="1096690.8002191428"/>
    <n v="795129.46954369929"/>
    <n v="4350000.0000000009"/>
    <m/>
    <m/>
    <m/>
    <n v="0"/>
    <n v="0"/>
    <n v="152981.05240236022"/>
    <n v="488368.25572376524"/>
    <n v="2089452.7707015844"/>
    <n v="3021639.9508878556"/>
    <n v="3697500"/>
    <m/>
    <m/>
    <m/>
    <n v="0"/>
    <n v="0"/>
    <n v="148802.30969888531"/>
    <n v="475028.26849549747"/>
    <n v="1971432.9478470902"/>
    <n v="2850966.8365038889"/>
    <n v="36975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2."/>
    <s v="Izveidot asistīvo tehnoloģiju (tehnisko palīglīdzekļu) apmaiņas sistēmu izglītības iestādēm "/>
    <s v="_"/>
    <s v="9.1.4.2"/>
    <s v="nav"/>
    <n v="1"/>
    <n v="1"/>
    <n v="0.89048474061892402"/>
    <n v="0.97268457343015091"/>
    <n v="0.94351639601077641"/>
    <n v="1740000"/>
    <n v="1479000"/>
    <n v="1.1764705882352942"/>
    <s v="4.2.1.2._"/>
    <n v="1740000"/>
    <n v="1479000"/>
    <n v="1740000"/>
    <n v="261000"/>
    <x v="0"/>
    <s v="IPIA"/>
    <s v="ERAF"/>
    <m/>
    <n v="0"/>
    <n v="0"/>
    <n v="0"/>
    <n v="0"/>
    <n v="0"/>
    <n v="0"/>
    <n v="0"/>
    <n v="0"/>
    <n v="0"/>
    <n v="0"/>
    <n v="0"/>
    <n v="0"/>
    <n v="0"/>
    <n v="0"/>
    <n v="0"/>
    <n v="61192.420960944524"/>
    <n v="134154.88132856198"/>
    <n v="640433.80599112739"/>
    <n v="372874.87207450846"/>
    <n v="270344.01964485768"/>
    <n v="1479000"/>
    <n v="0"/>
    <m/>
    <m/>
    <n v="0"/>
    <n v="0"/>
    <n v="0"/>
    <n v="71991.083483464143"/>
    <n v="157829.2721512494"/>
    <n v="753451.53646014992"/>
    <n v="438676.32008765702"/>
    <n v="318051.78781747964"/>
    <n v="1740000"/>
    <m/>
    <m/>
    <m/>
    <n v="0"/>
    <n v="0"/>
    <n v="61192.420960944524"/>
    <n v="195347.30228950651"/>
    <n v="835781.10828063393"/>
    <n v="1208655.9803551424"/>
    <n v="1479000"/>
    <m/>
    <m/>
    <m/>
    <n v="0"/>
    <n v="0"/>
    <n v="59520.923879554553"/>
    <n v="190011.30739819937"/>
    <n v="788573.17913883622"/>
    <n v="1140386.7346015556"/>
    <n v="1479000"/>
  </r>
  <r>
    <n v="4"/>
    <s v="4.2."/>
    <s v="Izglītība, prasmes un mūžizglītība"/>
    <s v="4.2.1."/>
    <s v="&quot;Uzlabot vienlīdzīgu piekļuvi iekļaujošiem un kvalitatīviem pakalpojumiem izglītības, mācību un mūžizglītības jomā, attīstot pieejamu infrastruktūru, tostarp, veicinot noturību izglītošanā un mācībā attālinātā un tiešsaistes režīmā”"/>
    <s v="4.2.1.3."/>
    <s v="Infrastruktūras un mācību vides pilnveide efektīvas, kvalitatīvas un mūsdienīgas izglītības īstenošanai speciālās izglītības iestādēs"/>
    <s v="_"/>
    <s v="8.1.3"/>
    <s v="ir"/>
    <n v="0.93898788770789199"/>
    <n v="0.99048710483952396"/>
    <n v="0.91448487267405043"/>
    <n v="0.94853217400439327"/>
    <n v="1.0120891342563625"/>
    <n v="14790000"/>
    <n v="14790000"/>
    <n v="1"/>
    <s v="4.2.1.3._"/>
    <n v="14790000"/>
    <n v="14790000"/>
    <n v="17400000"/>
    <n v="2610000"/>
    <x v="0"/>
    <s v="IPIA"/>
    <s v="ERAF"/>
    <m/>
    <n v="0"/>
    <n v="0"/>
    <n v="0"/>
    <n v="0"/>
    <n v="0"/>
    <n v="0"/>
    <n v="0"/>
    <n v="0"/>
    <n v="0"/>
    <n v="147900"/>
    <n v="295800"/>
    <n v="0"/>
    <n v="0"/>
    <n v="443700"/>
    <n v="2958000"/>
    <n v="4437000"/>
    <n v="4437000"/>
    <n v="2514300"/>
    <n v="0"/>
    <n v="0"/>
    <n v="14790000"/>
    <n v="0"/>
    <m/>
    <m/>
    <n v="0"/>
    <n v="443700"/>
    <n v="2958000"/>
    <n v="4437000"/>
    <n v="4437000"/>
    <n v="2514300"/>
    <n v="0"/>
    <n v="0"/>
    <n v="14790000"/>
    <m/>
    <m/>
    <m/>
    <n v="416628.92577599169"/>
    <n v="3194155.0976159363"/>
    <n v="7360444.3553758524"/>
    <n v="11755235.63954882"/>
    <n v="14245617.367246835"/>
    <n v="14245617.367246835"/>
    <n v="14245617.367246835"/>
    <m/>
    <m/>
    <m/>
    <n v="381000.85014058417"/>
    <n v="2921006.5177444788"/>
    <n v="6981618.2860430228"/>
    <n v="11150219.217115166"/>
    <n v="14417834.54816425"/>
    <n v="14417834.54816425"/>
    <n v="147900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4."/>
    <s v="Izglītības iestāžu nodrošinājums pilnveidotā vispārējās izglītības satura kvalitatīvai ieviešanai pirmsskolas izglītības pakāpē"/>
    <s v="_"/>
    <s v="8.1.2"/>
    <s v="ir"/>
    <n v="0.50144309979400803"/>
    <n v="0.86722414988726104"/>
    <n v="0.83711011725914886"/>
    <n v="0.96095559798498242"/>
    <n v="0.98247004213075262"/>
    <n v="3279960"/>
    <n v="3279958"/>
    <n v="1.0000006097639056"/>
    <s v="4.2.1.4._"/>
    <n v="3279960.0000000005"/>
    <n v="3279958"/>
    <n v="3858774.1176470588"/>
    <n v="578816.1176470588"/>
    <x v="0"/>
    <s v="IPIA"/>
    <s v="ERAF"/>
    <m/>
    <n v="0"/>
    <n v="0"/>
    <n v="0"/>
    <n v="0"/>
    <n v="0"/>
    <n v="0"/>
    <n v="0"/>
    <n v="0"/>
    <n v="0"/>
    <n v="0"/>
    <n v="0"/>
    <n v="0"/>
    <n v="0"/>
    <n v="0"/>
    <n v="580634"/>
    <n v="1121986"/>
    <n v="839912"/>
    <n v="497949"/>
    <n v="239477"/>
    <n v="0"/>
    <n v="3279958"/>
    <n v="0"/>
    <m/>
    <m/>
    <n v="0"/>
    <n v="0"/>
    <n v="580634.35404965561"/>
    <n v="1121986.6841465654"/>
    <n v="839912.51214802149"/>
    <n v="497949.303631327"/>
    <n v="239477.14602443081"/>
    <n v="0"/>
    <n v="3279960.0000000005"/>
    <m/>
    <m/>
    <m/>
    <n v="0"/>
    <n v="291154.91280579404"/>
    <n v="853767.0505712739"/>
    <n v="1582159.0207513832"/>
    <n v="2013992.4189635948"/>
    <n v="2221672.6567061464"/>
    <n v="2221672.6567061464"/>
    <m/>
    <m/>
    <m/>
    <n v="0"/>
    <n v="243728.72319943551"/>
    <n v="820432.22662159323"/>
    <n v="1520384.5678934797"/>
    <n v="1978687.2167101793"/>
    <n v="2182726.8286348288"/>
    <n v="3279958"/>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5."/>
    <s v="Izglītības iestāžu nodrošinājums pilnveidotā vispārējās izglītības satura kvalitatīvai ieviešanai pamata un vidējās izglītības pakāpē"/>
    <n v="1"/>
    <s v="8.1.2"/>
    <s v="nav"/>
    <n v="1"/>
    <n v="1"/>
    <n v="1"/>
    <n v="1"/>
    <n v="1"/>
    <e v="#N/A"/>
    <e v="#N/A"/>
    <n v="1.1764705882352942"/>
    <s v="4.2.1.5.1"/>
    <n v="25294117.647058826"/>
    <n v="21500000"/>
    <n v="25294117.647058826"/>
    <n v="3794117.6470588259"/>
    <x v="0"/>
    <s v="IPIA"/>
    <s v="ERAF"/>
    <m/>
    <n v="0"/>
    <n v="0"/>
    <n v="0"/>
    <n v="0"/>
    <n v="0"/>
    <n v="0"/>
    <n v="0"/>
    <n v="0"/>
    <n v="0"/>
    <n v="0"/>
    <n v="0"/>
    <n v="0"/>
    <n v="35700"/>
    <n v="35700"/>
    <n v="21464300"/>
    <n v="0"/>
    <n v="0"/>
    <n v="0"/>
    <n v="0"/>
    <n v="0"/>
    <n v="21500000"/>
    <n v="0"/>
    <m/>
    <m/>
    <n v="0"/>
    <n v="42000"/>
    <n v="25252117.647058826"/>
    <n v="0"/>
    <n v="0"/>
    <n v="0"/>
    <n v="0"/>
    <n v="0"/>
    <n v="25294117.647058826"/>
    <m/>
    <m/>
    <m/>
    <n v="0"/>
    <n v="21500000"/>
    <n v="21500000"/>
    <n v="21500000"/>
    <n v="21500000"/>
    <n v="21500000"/>
    <n v="21500000"/>
    <m/>
    <m/>
    <m/>
    <n v="0"/>
    <n v="21500000"/>
    <n v="21500000"/>
    <n v="21500000"/>
    <n v="21500000"/>
    <n v="21500000"/>
    <n v="215000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5."/>
    <s v="Izglītības iestāžu nodrošinājums pilnveidotā vispārējās izglītības satura kvalitatīvai ieviešanai pamata un vidējās izglītības pakāpē"/>
    <n v="2"/>
    <s v="8.1.2"/>
    <s v="ir"/>
    <n v="0.50144309979400803"/>
    <n v="0.86722414988726104"/>
    <n v="0.25"/>
    <n v="0.96095559798498242"/>
    <n v="0.98247004213075262"/>
    <e v="#N/A"/>
    <e v="#N/A"/>
    <n v="1.0000000081182137"/>
    <s v="4.2.1.5.2"/>
    <n v="46248895.375458412"/>
    <n v="46248895"/>
    <n v="54410464.705882356"/>
    <n v="8161569.7058823556"/>
    <x v="0"/>
    <s v="IPIA"/>
    <s v="ERAF"/>
    <m/>
    <n v="0"/>
    <n v="0"/>
    <n v="0"/>
    <n v="0"/>
    <n v="0"/>
    <n v="0"/>
    <n v="0"/>
    <n v="0"/>
    <n v="0"/>
    <n v="0"/>
    <n v="0"/>
    <n v="0"/>
    <n v="0"/>
    <n v="0"/>
    <n v="10000000"/>
    <n v="20324669"/>
    <n v="3000000"/>
    <n v="12924226"/>
    <n v="0"/>
    <n v="0"/>
    <n v="46248895"/>
    <n v="0"/>
    <m/>
    <m/>
    <n v="0"/>
    <n v="0"/>
    <n v="10000000.081182137"/>
    <n v="20324669.165000007"/>
    <n v="3000000.0243546409"/>
    <n v="12924226.104921628"/>
    <n v="0"/>
    <n v="0"/>
    <n v="46248895.375458412"/>
    <m/>
    <m/>
    <m/>
    <n v="0"/>
    <n v="5014430.9979400802"/>
    <n v="15206096.023587262"/>
    <n v="17807768.473249044"/>
    <n v="29015969.379049882"/>
    <n v="29015969.379049882"/>
    <n v="29015969.379049882"/>
    <m/>
    <m/>
    <m/>
    <n v="0"/>
    <n v="1253607.7494850201"/>
    <n v="14612383.09736336"/>
    <n v="17112474.801989153"/>
    <n v="28507320.658299766"/>
    <n v="28507320.658299766"/>
    <n v="46248895"/>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1"/>
    <s v="8.1.3"/>
    <s v="nav"/>
    <n v="1"/>
    <n v="1"/>
    <n v="0.91448487267405043"/>
    <n v="0.94853217400439327"/>
    <n v="1.0120891342563625"/>
    <n v="30035475"/>
    <n v="25530153"/>
    <n v="1.1764705882352942"/>
    <s v="4.2.1.6.1"/>
    <n v="25464016.470588237"/>
    <n v="21644414"/>
    <n v="25464016.470588237"/>
    <n v="3819602.470588237"/>
    <x v="0"/>
    <s v="IPIA"/>
    <s v="ERAF"/>
    <m/>
    <n v="0"/>
    <n v="0"/>
    <n v="0"/>
    <n v="0"/>
    <n v="0"/>
    <n v="0"/>
    <n v="0"/>
    <n v="0"/>
    <n v="0"/>
    <n v="0"/>
    <n v="0"/>
    <n v="0"/>
    <n v="1860404"/>
    <n v="1860404"/>
    <n v="2377581"/>
    <n v="4046315"/>
    <n v="5635639"/>
    <n v="4200307"/>
    <n v="3524168"/>
    <n v="0"/>
    <n v="21644414"/>
    <n v="0"/>
    <m/>
    <m/>
    <n v="567333.87"/>
    <n v="2188710.588235294"/>
    <n v="2797154.1176470588"/>
    <n v="4760370.5882352944"/>
    <n v="6630163.5294117648"/>
    <n v="4941537.6470588241"/>
    <n v="3578746.1300000027"/>
    <n v="0"/>
    <n v="25464016.470588237"/>
    <m/>
    <m/>
    <m/>
    <n v="0"/>
    <n v="4237985"/>
    <n v="8284300"/>
    <n v="13919939"/>
    <n v="18120246"/>
    <n v="21644414"/>
    <n v="21644414"/>
    <m/>
    <m/>
    <m/>
    <n v="0"/>
    <n v="3875573.1731195357"/>
    <n v="7857925.0891045956"/>
    <n v="13203510.001678539"/>
    <n v="18339304.086652316"/>
    <n v="21644414"/>
    <n v="21644414"/>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2"/>
    <s v="8.1.3"/>
    <s v="nav"/>
    <n v="1"/>
    <n v="1"/>
    <n v="0.91448487267405043"/>
    <n v="0.94853217400439327"/>
    <n v="1.0120891342563625"/>
    <n v="8700000"/>
    <n v="7395000"/>
    <n v="1.1764705882352942"/>
    <s v="4.2.1.6.2"/>
    <n v="8700000"/>
    <n v="7395000"/>
    <n v="8700000"/>
    <n v="1305000"/>
    <x v="0"/>
    <s v="IPIA"/>
    <s v="ERAF"/>
    <m/>
    <n v="0"/>
    <n v="0"/>
    <n v="0"/>
    <n v="0"/>
    <n v="0"/>
    <n v="0"/>
    <n v="0"/>
    <n v="0"/>
    <n v="0"/>
    <n v="0"/>
    <n v="0"/>
    <n v="0"/>
    <n v="739500"/>
    <n v="739500"/>
    <n v="1479000"/>
    <n v="2588250"/>
    <n v="2588250"/>
    <n v="0"/>
    <n v="0"/>
    <n v="0"/>
    <n v="7395000"/>
    <n v="0"/>
    <m/>
    <m/>
    <n v="0"/>
    <n v="870000"/>
    <n v="1740000"/>
    <n v="3045000"/>
    <n v="3045000"/>
    <n v="0"/>
    <n v="0"/>
    <n v="0"/>
    <n v="8700000"/>
    <m/>
    <m/>
    <m/>
    <n v="0"/>
    <n v="2218500"/>
    <n v="4806750"/>
    <n v="7395000"/>
    <n v="7395000"/>
    <n v="7395000"/>
    <n v="7395000"/>
    <m/>
    <m/>
    <m/>
    <n v="0"/>
    <n v="2028784.6900273808"/>
    <n v="4559357.0273956172"/>
    <n v="7014395.4267624887"/>
    <n v="7395000"/>
    <n v="7395000"/>
    <n v="739500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3"/>
    <s v="8.1.3"/>
    <s v="nav"/>
    <n v="1"/>
    <n v="1"/>
    <n v="0.91448487267405043"/>
    <n v="0.94853217400439327"/>
    <n v="1.0120891342563625"/>
    <n v="8995895"/>
    <n v="7646510"/>
    <n v="1.1764705882352942"/>
    <s v="4.2.1.6.3"/>
    <n v="8995894.1176470593"/>
    <n v="7646510"/>
    <n v="8995894.1176470593"/>
    <n v="1349384.1176470593"/>
    <x v="0"/>
    <s v="IPIA"/>
    <s v="ERAF"/>
    <m/>
    <n v="0"/>
    <n v="0"/>
    <n v="0"/>
    <n v="0"/>
    <n v="0"/>
    <n v="0"/>
    <n v="0"/>
    <n v="0"/>
    <n v="0"/>
    <n v="0"/>
    <n v="0"/>
    <n v="0"/>
    <n v="18293"/>
    <n v="18293"/>
    <n v="3424836"/>
    <n v="2735715"/>
    <n v="1467666"/>
    <n v="0"/>
    <n v="0"/>
    <n v="0"/>
    <n v="7646510"/>
    <n v="0"/>
    <m/>
    <m/>
    <n v="0"/>
    <n v="21521.176470588234"/>
    <n v="4029218.823529412"/>
    <n v="3218488.2352941176"/>
    <n v="1726665.8823529412"/>
    <n v="0"/>
    <n v="0"/>
    <n v="0"/>
    <n v="8995894.1176470593"/>
    <m/>
    <m/>
    <m/>
    <n v="0"/>
    <n v="3443129"/>
    <n v="6178844"/>
    <n v="7646510"/>
    <n v="7646510"/>
    <n v="7646510"/>
    <n v="7646510"/>
    <m/>
    <m/>
    <m/>
    <n v="0"/>
    <n v="3148689.3851653305"/>
    <n v="5860832.3321540011"/>
    <n v="7252960.7538463334"/>
    <n v="7646510"/>
    <n v="7646510"/>
    <n v="7646510"/>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6."/>
    <s v="Profesionālās izglītības iestāžu un koledžu mācību vide nozarēm aktuālo prasmju apguvei "/>
    <n v="4"/>
    <s v="8.1.3"/>
    <s v="nav"/>
    <n v="1"/>
    <n v="1"/>
    <n v="0.91448487267405043"/>
    <n v="0.94853217400439327"/>
    <n v="1.0120891342563625"/>
    <n v="8995895"/>
    <n v="7646510"/>
    <n v="1.1764705882352942"/>
    <s v="4.2.1.6.4"/>
    <n v="4571457.6470588241"/>
    <n v="3885739"/>
    <n v="4571457.6470588241"/>
    <n v="685718.64705882408"/>
    <x v="0"/>
    <s v="IPIA"/>
    <s v="ERAF"/>
    <m/>
    <n v="0"/>
    <n v="0"/>
    <n v="0"/>
    <n v="0"/>
    <n v="0"/>
    <n v="0"/>
    <n v="0"/>
    <n v="0"/>
    <n v="0"/>
    <n v="0"/>
    <n v="0"/>
    <n v="0"/>
    <n v="2710149"/>
    <n v="2710149"/>
    <n v="1175590"/>
    <n v="0"/>
    <n v="0"/>
    <n v="0"/>
    <n v="0"/>
    <n v="0"/>
    <n v="3885739"/>
    <n v="0"/>
    <m/>
    <m/>
    <n v="0"/>
    <n v="3188410.5882352944"/>
    <n v="1383047.0588235294"/>
    <n v="0"/>
    <n v="0"/>
    <n v="0"/>
    <n v="0"/>
    <n v="0"/>
    <n v="4571457.6470588241"/>
    <m/>
    <m/>
    <m/>
    <n v="0"/>
    <n v="3885739"/>
    <n v="3885739"/>
    <n v="3885739"/>
    <n v="3885739"/>
    <n v="3885739"/>
    <n v="3885739"/>
    <m/>
    <m/>
    <m/>
    <n v="0"/>
    <n v="3553449.534659592"/>
    <n v="3685748.4612836572"/>
    <n v="3685748.4612836572"/>
    <n v="3885739"/>
    <n v="3885739"/>
    <n v="3885739"/>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7."/>
    <s v="Pirmsskolas izglītības iestāžu infrastruktūras attīstība"/>
    <s v="_"/>
    <s v="5.6.2"/>
    <s v="nav"/>
    <n v="1"/>
    <n v="1"/>
    <n v="0.86743947538991073"/>
    <n v="0.96303782333835086"/>
    <n v="1.0156667321360671"/>
    <n v="25882500"/>
    <n v="25882500"/>
    <n v="1"/>
    <s v="4.2.1.7._"/>
    <n v="45338383.75"/>
    <n v="45338383.75"/>
    <n v="53339275"/>
    <n v="8000891.25"/>
    <x v="2"/>
    <s v="APIA"/>
    <s v="ERAF"/>
    <m/>
    <n v="0"/>
    <n v="0"/>
    <n v="0"/>
    <n v="0"/>
    <n v="0"/>
    <n v="0"/>
    <n v="0"/>
    <n v="0"/>
    <n v="0"/>
    <n v="535319.48389138945"/>
    <n v="224604.56844844724"/>
    <n v="529714"/>
    <n v="368058.1800548021"/>
    <n v="1657696.2323946389"/>
    <n v="18276741"/>
    <n v="11041199"/>
    <n v="8069501"/>
    <n v="3399098"/>
    <n v="2894148.5176053601"/>
    <n v="0"/>
    <n v="45338383.749999993"/>
    <n v="0"/>
    <m/>
    <m/>
    <n v="0"/>
    <n v="1657696.2323946389"/>
    <n v="18276741"/>
    <n v="11041199"/>
    <n v="8069501"/>
    <n v="3399098"/>
    <n v="2894148.5176053601"/>
    <n v="0"/>
    <n v="45338383.749999993"/>
    <m/>
    <m/>
    <m/>
    <n v="759924.05233983672"/>
    <n v="19934437.232394639"/>
    <n v="30975636.232394639"/>
    <n v="39045137.232394636"/>
    <n v="42444235.232394636"/>
    <n v="45338383.749999993"/>
    <n v="45338383.749999993"/>
    <m/>
    <m/>
    <m/>
    <n v="659188.12129784306"/>
    <n v="17291917.775061511"/>
    <n v="29830709.293765888"/>
    <n v="37601943.972232528"/>
    <n v="43109197.696500786"/>
    <n v="45338383.75"/>
    <n v="45338383.75"/>
  </r>
  <r>
    <n v="4"/>
    <s v="4.2."/>
    <s v="Izglītība, prasmes un mūžizglītība"/>
    <s v="4.2.1."/>
    <s v="“Uzlabot vienlīdzīgu piekļuvi iekļaujošiem un kvalitatīviem pakalpojumiem izglītības, mācību un mūžizglītības jomā, attīstot pieejamu infrastruktūru, tostarp, veicinot noturību izglītošanā un mācībā attālinātā un tiešsaistes režīmā”"/>
    <s v="4.2.1.8. "/>
    <s v="Augstskolu studiju vides modernizācija"/>
    <s v="_"/>
    <s v="8.1.1"/>
    <s v="ir"/>
    <n v="0.432653014286972"/>
    <n v="0.89290238748041995"/>
    <n v="0.81272946368613419"/>
    <n v="0.98600413186252145"/>
    <n v="1.0128594381747398"/>
    <n v="33090000"/>
    <n v="28126500"/>
    <n v="1.1764705882352942"/>
    <s v="4.2.1.8. _"/>
    <n v="33090000"/>
    <n v="28126500"/>
    <n v="33090000"/>
    <n v="4963500"/>
    <x v="0"/>
    <s v="APIA"/>
    <s v="ERAF"/>
    <m/>
    <n v="0"/>
    <n v="0"/>
    <n v="0"/>
    <n v="0"/>
    <n v="0"/>
    <n v="0"/>
    <n v="0"/>
    <n v="0"/>
    <n v="0"/>
    <n v="0"/>
    <n v="0"/>
    <n v="0"/>
    <n v="0"/>
    <n v="0"/>
    <n v="2449785"/>
    <n v="8513554"/>
    <n v="7149504"/>
    <n v="4271590"/>
    <n v="3613654"/>
    <n v="2128413"/>
    <n v="28126500"/>
    <n v="0"/>
    <m/>
    <m/>
    <n v="0"/>
    <n v="0"/>
    <n v="2882100"/>
    <n v="10015945.882352941"/>
    <n v="8411181.1764705889"/>
    <n v="5025400"/>
    <n v="4251357.6470588241"/>
    <n v="2504015.2941176472"/>
    <n v="33090000.000000004"/>
    <m/>
    <m/>
    <m/>
    <n v="0"/>
    <n v="1059906.8646050098"/>
    <n v="4743321.6649999171"/>
    <n v="11127130.855900729"/>
    <n v="14941243.765238216"/>
    <n v="18167884.049366385"/>
    <n v="20068349.098610748"/>
    <m/>
    <m/>
    <m/>
    <n v="0"/>
    <n v="861417.53762768162"/>
    <n v="4676934.7604429331"/>
    <n v="10971396.999693073"/>
    <n v="15133379.765691014"/>
    <n v="18401512.831065051"/>
    <n v="28126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1."/>
    <s v="Kvalitatīvas un mūsdienīgas izglītības īstenošana pirmsskolas izglītības pakāpē"/>
    <s v="_"/>
    <s v="9.2.4.2"/>
    <s v="ir"/>
    <n v="0.57797038693670799"/>
    <n v="0.944936115443477"/>
    <n v="0.79220672764122868"/>
    <n v="0.95613447511386851"/>
    <n v="0.97289953313903821"/>
    <n v="5205488.4000000004"/>
    <n v="5205488"/>
    <n v="1.0000000768419792"/>
    <s v="4.2.2.1._"/>
    <n v="5205488.4000000004"/>
    <n v="5205488"/>
    <n v="6124103.5294117648"/>
    <n v="918615.52941176482"/>
    <x v="0"/>
    <s v="IPIA"/>
    <s v="ESF+"/>
    <m/>
    <n v="0"/>
    <n v="0"/>
    <n v="0"/>
    <n v="0"/>
    <n v="0"/>
    <n v="0"/>
    <n v="0"/>
    <n v="0"/>
    <n v="0"/>
    <n v="0"/>
    <n v="0"/>
    <n v="0"/>
    <n v="0"/>
    <n v="0"/>
    <n v="250000"/>
    <n v="1301372"/>
    <n v="1821921"/>
    <n v="1832195"/>
    <n v="0"/>
    <n v="0"/>
    <n v="5205488"/>
    <n v="0"/>
    <m/>
    <m/>
    <n v="0"/>
    <n v="0"/>
    <n v="250000.01921049479"/>
    <n v="1301372.1000000001"/>
    <n v="1821921.1400000157"/>
    <n v="1832195.1407894902"/>
    <n v="0"/>
    <n v="0"/>
    <n v="5205488.4000000004"/>
    <m/>
    <m/>
    <m/>
    <n v="0"/>
    <n v="144492.596734177"/>
    <n v="896647.07512277458"/>
    <n v="2618246.0275076693"/>
    <n v="4349553.2535426309"/>
    <n v="4349553.2535426309"/>
    <n v="4349553.2535426309"/>
    <m/>
    <m/>
    <m/>
    <n v="0"/>
    <n v="114468.00722716605"/>
    <n v="857315.18053489947"/>
    <n v="2503395.2912300169"/>
    <n v="4231678.3297350099"/>
    <n v="4231678.3297350099"/>
    <n v="5205488"/>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2."/>
    <s v="Kvalitatīvas un mūsdienīgas izglītības īstenošana pamata un vidējās izglītības pakāpē"/>
    <s v="_"/>
    <s v="8.3.1.1"/>
    <s v="ir"/>
    <n v="1"/>
    <n v="1"/>
    <n v="0.84245947508726915"/>
    <n v="0.96241897786843822"/>
    <n v="0.94874951318523904"/>
    <n v="41968474.68"/>
    <n v="41968474"/>
    <n v="1.0000000162026381"/>
    <s v="4.2.2.2._"/>
    <n v="38006221.615801044"/>
    <n v="38006221"/>
    <n v="44713201.176470593"/>
    <n v="6706980.1764705926"/>
    <x v="0"/>
    <s v="IPIA"/>
    <s v="ESF+"/>
    <m/>
    <n v="0"/>
    <n v="0"/>
    <n v="0"/>
    <n v="0"/>
    <n v="0"/>
    <n v="0"/>
    <n v="0"/>
    <n v="0"/>
    <n v="0"/>
    <n v="0"/>
    <n v="0"/>
    <n v="0"/>
    <n v="0"/>
    <n v="0"/>
    <n v="3800622"/>
    <n v="9501555"/>
    <n v="13302177"/>
    <n v="11401867"/>
    <n v="0"/>
    <n v="0"/>
    <n v="38006221"/>
    <n v="0"/>
    <m/>
    <m/>
    <n v="0"/>
    <n v="0"/>
    <n v="3800622.0615801029"/>
    <n v="9501555.1539502572"/>
    <n v="13302177.21553036"/>
    <n v="11401867.184740325"/>
    <n v="0"/>
    <n v="0"/>
    <n v="38006221.615801044"/>
    <m/>
    <m/>
    <m/>
    <n v="0"/>
    <n v="3800622"/>
    <n v="13302177"/>
    <n v="26604354"/>
    <n v="38006221"/>
    <n v="38006221"/>
    <n v="38006221"/>
    <m/>
    <m/>
    <m/>
    <n v="0"/>
    <n v="3201870.015125127"/>
    <n v="12802267.591765048"/>
    <n v="25604535.183530096"/>
    <n v="36058383.671760611"/>
    <n v="36058383.671760611"/>
    <n v="38006221"/>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3."/>
    <s v="Pedagogu metodiskā atbalsta centra izveide profesijas attīstībai un prestiža uzlabošanai"/>
    <s v="_"/>
    <s v="8.5.3"/>
    <s v="nav"/>
    <n v="1"/>
    <n v="1"/>
    <n v="0.86476091185341386"/>
    <n v="0.96199658268940491"/>
    <n v="0.98131914220229732"/>
    <n v="45149295.600000009"/>
    <n v="38376901"/>
    <n v="1.1764705882352942"/>
    <s v="4.2.2.3._"/>
    <n v="49810769.411764711"/>
    <n v="42339154"/>
    <n v="49810769.411764704"/>
    <n v="7471615.4117647037"/>
    <x v="0"/>
    <s v="IPIA"/>
    <s v="ESF+"/>
    <m/>
    <n v="0"/>
    <n v="0"/>
    <n v="0"/>
    <n v="0"/>
    <n v="0"/>
    <n v="0"/>
    <n v="0"/>
    <n v="0"/>
    <n v="0"/>
    <n v="0"/>
    <n v="0"/>
    <n v="0"/>
    <n v="500000"/>
    <n v="500000"/>
    <n v="3000000"/>
    <n v="8474367"/>
    <n v="8474367"/>
    <n v="8474367"/>
    <n v="7734423"/>
    <n v="5681630"/>
    <n v="42339154"/>
    <n v="0"/>
    <m/>
    <m/>
    <n v="0"/>
    <n v="588235.29411764711"/>
    <n v="3529411.7647058824"/>
    <n v="9969843.5294117648"/>
    <n v="9969843.5294117648"/>
    <n v="9969843.5294117648"/>
    <n v="9099321.1764705889"/>
    <n v="6684270.5882352944"/>
    <n v="49810769.411764704"/>
    <m/>
    <m/>
    <m/>
    <n v="0"/>
    <n v="3500000"/>
    <n v="11974367"/>
    <n v="20448734"/>
    <n v="28923101"/>
    <n v="36657524"/>
    <n v="42339154"/>
    <m/>
    <m/>
    <m/>
    <n v="0"/>
    <n v="3026663.1914869486"/>
    <n v="11519300.133868782"/>
    <n v="19671612.228324644"/>
    <n v="28382792.663150407"/>
    <n v="35972730.006940126"/>
    <n v="42339154"/>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4."/>
    <s v="Izglītības kvalitātes monitoringa sistēmas attīstība un nodrošināšana"/>
    <s v="_"/>
    <s v="8.3.6.2"/>
    <s v="nav"/>
    <n v="1"/>
    <n v="1"/>
    <n v="0.82350224218412837"/>
    <n v="0.96078024511889915"/>
    <n v="0.9215604902377984"/>
    <n v="4474395"/>
    <n v="3803235"/>
    <n v="1.1764705882352942"/>
    <s v="4.2.2.4._"/>
    <n v="25238235.294117648"/>
    <n v="21452500"/>
    <n v="25238235.294117648"/>
    <n v="3785735.2941176482"/>
    <x v="0"/>
    <s v="IPIA"/>
    <s v="ESF+"/>
    <m/>
    <n v="0"/>
    <n v="0"/>
    <n v="0"/>
    <n v="0"/>
    <n v="0"/>
    <n v="0"/>
    <n v="0"/>
    <n v="0"/>
    <n v="0"/>
    <n v="0"/>
    <n v="0"/>
    <n v="0"/>
    <n v="468000"/>
    <n v="468000"/>
    <n v="570485"/>
    <n v="3217873.9"/>
    <n v="3217873.9"/>
    <n v="3804163.9499999997"/>
    <n v="3626585.35"/>
    <n v="6547518.3499999996"/>
    <n v="21452500.449999999"/>
    <n v="0.44999999925494194"/>
    <m/>
    <m/>
    <n v="0"/>
    <n v="550588.23529411771"/>
    <n v="671158.82352941181"/>
    <n v="3785734"/>
    <n v="3785734"/>
    <n v="4475487"/>
    <n v="4266571"/>
    <n v="7702962.2352941185"/>
    <n v="25238235.294117648"/>
    <m/>
    <m/>
    <m/>
    <n v="0"/>
    <n v="1038485"/>
    <n v="4256358.9000000004"/>
    <n v="7474232.8000000007"/>
    <n v="11278396.75"/>
    <n v="14904982.1"/>
    <n v="21452500"/>
    <m/>
    <m/>
    <m/>
    <n v="0"/>
    <n v="855194.72597458458"/>
    <n v="4089425.5472560083"/>
    <n v="7181095.2216597162"/>
    <n v="10393724.838026391"/>
    <n v="13735842.61106161"/>
    <n v="21452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5."/>
    <s v="Dalība starptautiskos izglītības pētījumos izglītības kvalitātes monitoringa sistēmas attīstībai un nodrošināšanai"/>
    <s v="_"/>
    <s v="8.3.6.1"/>
    <s v="nav"/>
    <n v="1"/>
    <n v="1"/>
    <n v="0.93184187059022461"/>
    <n v="0.95017094816997949"/>
    <n v="0.92903378463950848"/>
    <n v="6835606.3799999999"/>
    <n v="5810265"/>
    <n v="1.1764705882352942"/>
    <s v="4.2.2.5._"/>
    <n v="6835605.8823529417"/>
    <n v="5810265"/>
    <n v="6835605.8823529417"/>
    <n v="1025340.8823529417"/>
    <x v="0"/>
    <s v="IPIA"/>
    <s v="ESF+"/>
    <m/>
    <n v="0"/>
    <n v="0"/>
    <n v="71335.13"/>
    <n v="0"/>
    <n v="0"/>
    <n v="0"/>
    <n v="120986.45"/>
    <n v="0"/>
    <n v="0"/>
    <n v="85912.48"/>
    <n v="0"/>
    <n v="0"/>
    <n v="93709.45"/>
    <n v="371943.51"/>
    <n v="557652.78"/>
    <n v="827100.94"/>
    <n v="1070054.3199999998"/>
    <n v="996705.83"/>
    <n v="1986807.62"/>
    <n v="0"/>
    <n v="5810265"/>
    <n v="0"/>
    <m/>
    <n v="143723.38"/>
    <n v="351214.26"/>
    <n v="437580.60000000003"/>
    <n v="656062.09411764715"/>
    <n v="973059.92941176472"/>
    <n v="1258887.4352941175"/>
    <n v="1172595.094117647"/>
    <n v="1842483.0894117653"/>
    <n v="0"/>
    <n v="6691882.5023529418"/>
    <m/>
    <m/>
    <m/>
    <n v="278234.06"/>
    <n v="929596.29"/>
    <n v="1756697.23"/>
    <n v="2826751.55"/>
    <n v="3823457.38"/>
    <n v="5810265"/>
    <n v="5810265"/>
    <m/>
    <m/>
    <m/>
    <n v="259270.14693231278"/>
    <n v="866236.74576733296"/>
    <n v="1669162.6726766764"/>
    <n v="2685897.200504459"/>
    <n v="3552121.0801492594"/>
    <n v="5397932.4827084737"/>
    <n v="5810265"/>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6."/>
    <s v="Cikliskas institucionālās akreditācijas ieviešana augstākajā izglītībā"/>
    <s v="_"/>
    <s v="8.2.4"/>
    <s v="nav"/>
    <n v="1"/>
    <n v="1"/>
    <n v="0.84772700379016641"/>
    <n v="0.95082329889222372"/>
    <n v="1"/>
    <n v="870000"/>
    <n v="739500"/>
    <n v="1.1764705882352942"/>
    <s v="4.2.2.6._"/>
    <n v="870000"/>
    <n v="739500"/>
    <n v="870000"/>
    <n v="130500"/>
    <x v="0"/>
    <s v="IPIA"/>
    <s v="ESF+"/>
    <m/>
    <n v="0"/>
    <n v="0"/>
    <n v="0"/>
    <n v="0"/>
    <n v="0"/>
    <n v="0"/>
    <n v="0"/>
    <n v="0"/>
    <n v="0"/>
    <n v="0"/>
    <n v="0"/>
    <n v="0"/>
    <n v="0"/>
    <n v="0"/>
    <n v="218680"/>
    <n v="218680"/>
    <n v="218680"/>
    <n v="83459.925000000003"/>
    <n v="0"/>
    <n v="7.5200657399060844E-2"/>
    <n v="739500.00020065741"/>
    <n v="2.0065740682184696E-4"/>
    <m/>
    <m/>
    <n v="0"/>
    <n v="0"/>
    <n v="257270.58823529413"/>
    <n v="257270.58823529413"/>
    <n v="257270.58823529413"/>
    <n v="98188.147058823539"/>
    <n v="0"/>
    <n v="8.8235294097103179E-2"/>
    <n v="870000"/>
    <m/>
    <m/>
    <m/>
    <n v="0"/>
    <n v="218680"/>
    <n v="437360"/>
    <n v="656040"/>
    <n v="739499.92500000005"/>
    <n v="739499.92500000005"/>
    <n v="739500"/>
    <m/>
    <m/>
    <m/>
    <n v="0"/>
    <n v="185380.94118883359"/>
    <n v="415852.07800350297"/>
    <n v="623778.11700525449"/>
    <n v="739499.92500000005"/>
    <n v="739499.92500000005"/>
    <n v="739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ās apmācības sistēmu un māceklības ieviešanu” "/>
    <s v="4.2.2.7."/>
    <s v="Indukcijas gada ieviešana pedagogu sagatavošanas studiju programmās"/>
    <s v="_"/>
    <s v="8.2.1"/>
    <s v="ir"/>
    <n v="0.361093421336799"/>
    <n v="0.88131223400506697"/>
    <n v="0.78668790958880919"/>
    <n v="0.92531778522859931"/>
    <n v="0.97051290380540256"/>
    <n v="3425840"/>
    <n v="2911964"/>
    <n v="1.1764705882352942"/>
    <s v="4.2.2.7._"/>
    <n v="3425840"/>
    <n v="2911964"/>
    <n v="3425840"/>
    <n v="513876"/>
    <x v="0"/>
    <s v="IPIA"/>
    <s v="ESF+"/>
    <m/>
    <n v="115102.51"/>
    <n v="0"/>
    <n v="0"/>
    <n v="0"/>
    <n v="38488.720000000001"/>
    <n v="0"/>
    <n v="0"/>
    <n v="39198.879999999997"/>
    <n v="0"/>
    <n v="0"/>
    <n v="28846.44"/>
    <n v="0"/>
    <n v="0"/>
    <n v="106534.04000000001"/>
    <n v="545000"/>
    <n v="2145327.4500000002"/>
    <n v="0"/>
    <n v="0"/>
    <n v="0"/>
    <n v="0"/>
    <n v="2911964"/>
    <n v="0"/>
    <m/>
    <m/>
    <n v="135414.71999999997"/>
    <n v="125334.16470588237"/>
    <n v="641176.4705882353"/>
    <n v="2523914.6447058823"/>
    <n v="0"/>
    <n v="0"/>
    <n v="0"/>
    <n v="0"/>
    <n v="3425840"/>
    <m/>
    <m/>
    <n v="11815"/>
    <n v="50283.740992431398"/>
    <n v="247079.65562098683"/>
    <n v="1021743.2844292375"/>
    <n v="1021743.2844292375"/>
    <n v="1021743.2844292375"/>
    <n v="1021743.2844292375"/>
    <n v="1021743.2844292375"/>
    <m/>
    <m/>
    <m/>
    <n v="39557.611087640973"/>
    <n v="194374.57778239698"/>
    <n v="945437.23302025686"/>
    <n v="945437.23302025686"/>
    <n v="991615.04191508866"/>
    <n v="991615.04191508866"/>
    <n v="2911964"/>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8."/>
    <s v="Latviešu valodas apguves piedāvājuma paplašināšana"/>
    <s v="_"/>
    <s v="8.2.1"/>
    <s v="ir"/>
    <n v="0.361093421336799"/>
    <n v="0.88131223400506697"/>
    <n v="0.78668790958880919"/>
    <n v="0.92531778522859931"/>
    <n v="0.97051290380540256"/>
    <n v="730800"/>
    <n v="621180"/>
    <n v="1.1764705882352942"/>
    <s v="4.2.2.8._"/>
    <n v="730800"/>
    <n v="621180"/>
    <n v="730800"/>
    <n v="109620"/>
    <x v="0"/>
    <s v="APIA"/>
    <s v="ESF+"/>
    <m/>
    <n v="0"/>
    <n v="0"/>
    <n v="0"/>
    <n v="0"/>
    <n v="0"/>
    <n v="0"/>
    <n v="0"/>
    <n v="0"/>
    <n v="0"/>
    <n v="0"/>
    <n v="0"/>
    <n v="0"/>
    <n v="0"/>
    <n v="0"/>
    <n v="64941"/>
    <n v="150616"/>
    <n v="164028"/>
    <n v="127649"/>
    <n v="113946"/>
    <n v="0"/>
    <n v="621180"/>
    <n v="0"/>
    <m/>
    <m/>
    <n v="0"/>
    <n v="0"/>
    <n v="76401.176470588238"/>
    <n v="177195.29411764708"/>
    <n v="192974.11764705883"/>
    <n v="150175.29411764708"/>
    <n v="134054.11764705883"/>
    <n v="0"/>
    <n v="730800"/>
    <m/>
    <m/>
    <m/>
    <n v="0"/>
    <n v="23449.767875033063"/>
    <n v="77836.214623096384"/>
    <n v="222396.09774247953"/>
    <n v="334894.72310099233"/>
    <n v="435316.72691693367"/>
    <n v="435316.72691693367"/>
    <m/>
    <m/>
    <m/>
    <n v="0"/>
    <n v="18447.648869952573"/>
    <n v="72023.233725621467"/>
    <n v="205787.06460655425"/>
    <n v="325019.65018585027"/>
    <n v="422480.50071521674"/>
    <n v="62118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9."/>
    <s v="Izglītības procesa individualizācija un starpnozaru sadarbība profesionālās izglītības izcilībai"/>
    <n v="1"/>
    <s v="8.5.2"/>
    <s v="nav"/>
    <n v="1"/>
    <n v="1"/>
    <n v="0.81875442212623883"/>
    <n v="0.96859596621744559"/>
    <n v="1"/>
    <n v="10399589"/>
    <n v="8839650"/>
    <n v="1.1764705882352942"/>
    <s v="4.2.2.9.1"/>
    <n v="10399588.235294119"/>
    <n v="8839650"/>
    <n v="10399588.235294119"/>
    <n v="1559938.2352941185"/>
    <x v="0"/>
    <s v="IPIA"/>
    <s v="ESF+"/>
    <m/>
    <n v="0"/>
    <n v="0"/>
    <n v="0"/>
    <n v="0"/>
    <n v="0"/>
    <n v="0"/>
    <n v="0"/>
    <n v="0"/>
    <n v="0"/>
    <n v="0"/>
    <n v="315718"/>
    <n v="0"/>
    <n v="0"/>
    <n v="315718"/>
    <n v="1000000"/>
    <n v="2222306"/>
    <n v="1927248"/>
    <n v="1387005"/>
    <n v="1987373"/>
    <n v="0"/>
    <n v="8839650"/>
    <n v="0"/>
    <m/>
    <m/>
    <n v="202996.90999999997"/>
    <n v="371432.9411764706"/>
    <n v="1176470.5882352942"/>
    <n v="2614477.6470588236"/>
    <n v="2267350.588235294"/>
    <n v="1631770.5882352942"/>
    <n v="2135088.9723529425"/>
    <n v="0"/>
    <n v="10399588.235294119"/>
    <m/>
    <m/>
    <m/>
    <n v="315718"/>
    <n v="1315718"/>
    <n v="3538024"/>
    <n v="5465272"/>
    <n v="6852277"/>
    <n v="8839650"/>
    <n v="8839650"/>
    <m/>
    <m/>
    <m/>
    <n v="258495.50864485189"/>
    <n v="1077249.9307710908"/>
    <n v="3426915.7747805119"/>
    <n v="5293640.4134811517"/>
    <n v="6852277"/>
    <n v="8839650"/>
    <n v="883965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9."/>
    <s v="Izglītības procesa individualizācija un starpnozaru sadarbība profesionālās izglītības izcilībai"/>
    <n v="2"/>
    <s v="8.5.2"/>
    <s v="nav"/>
    <n v="1"/>
    <n v="1"/>
    <n v="0.81875442212623883"/>
    <n v="0.96859596621744559"/>
    <n v="1"/>
    <n v="3850000"/>
    <n v="3272500"/>
    <n v="1.1764705882352942"/>
    <s v="4.2.2.9.2"/>
    <n v="3850000"/>
    <n v="3272500"/>
    <n v="3850000"/>
    <n v="577500"/>
    <x v="0"/>
    <s v="IPIA"/>
    <s v="ESF+"/>
    <m/>
    <n v="0"/>
    <n v="0"/>
    <n v="0"/>
    <n v="0"/>
    <n v="138583"/>
    <n v="0"/>
    <n v="0"/>
    <n v="0"/>
    <n v="0"/>
    <n v="102450"/>
    <n v="0"/>
    <n v="0"/>
    <n v="158967"/>
    <n v="400000"/>
    <n v="700000"/>
    <n v="777750"/>
    <n v="667250"/>
    <n v="727500"/>
    <n v="0"/>
    <n v="0"/>
    <n v="3272500"/>
    <n v="0"/>
    <m/>
    <m/>
    <n v="0"/>
    <n v="470588.23529411765"/>
    <n v="823529.4117647059"/>
    <n v="915000"/>
    <n v="785000"/>
    <n v="855882.3529411765"/>
    <n v="0"/>
    <n v="0"/>
    <n v="3850000"/>
    <m/>
    <m/>
    <m/>
    <n v="241033"/>
    <n v="1100000"/>
    <n v="1877750"/>
    <n v="2545000"/>
    <n v="3272500"/>
    <n v="3272500"/>
    <n v="3272500"/>
    <m/>
    <m/>
    <m/>
    <n v="197346.83462835374"/>
    <n v="900629.86433886271"/>
    <n v="1818781.0755648084"/>
    <n v="2465076.7340233992"/>
    <n v="3272500"/>
    <n v="3272500"/>
    <n v="32725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9."/>
    <s v="Izglītības procesa individualizācija un starpnozaru sadarbība profesionālās izglītības izcilībai"/>
    <n v="3"/>
    <s v="8.5.2"/>
    <s v="nav"/>
    <n v="1"/>
    <n v="1"/>
    <n v="0.81875442212623883"/>
    <n v="0.96859596621744559"/>
    <n v="1"/>
    <n v="5500000"/>
    <n v="4675000"/>
    <n v="1.1764705882352942"/>
    <s v="4.2.2.9.3"/>
    <n v="5500000"/>
    <n v="4675000"/>
    <n v="5500000"/>
    <n v="825000"/>
    <x v="0"/>
    <s v="APIA"/>
    <s v="ESF+"/>
    <m/>
    <n v="0"/>
    <n v="0"/>
    <n v="0"/>
    <n v="0"/>
    <n v="0"/>
    <n v="0"/>
    <n v="0"/>
    <n v="0"/>
    <n v="0"/>
    <n v="0"/>
    <n v="0"/>
    <n v="0"/>
    <n v="0"/>
    <n v="0"/>
    <n v="0"/>
    <n v="935000"/>
    <n v="1402500"/>
    <n v="1402500"/>
    <n v="935000"/>
    <n v="0"/>
    <n v="4675000"/>
    <n v="0"/>
    <m/>
    <m/>
    <n v="0"/>
    <n v="0"/>
    <n v="0"/>
    <n v="1100000"/>
    <n v="1650000"/>
    <n v="1650000"/>
    <n v="1100000"/>
    <n v="0"/>
    <n v="5500000"/>
    <m/>
    <m/>
    <m/>
    <n v="0"/>
    <n v="0"/>
    <n v="935000"/>
    <n v="2337500"/>
    <n v="3740000"/>
    <n v="4675000"/>
    <n v="4675000"/>
    <m/>
    <m/>
    <m/>
    <n v="0"/>
    <n v="0"/>
    <n v="905637.22841331165"/>
    <n v="2264093.0710332789"/>
    <n v="3740000"/>
    <n v="4675000"/>
    <n v="4675000"/>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10."/>
    <s v="Akadēmiskās karjeras sistēmas reformas ieviešana"/>
    <s v="_"/>
    <s v="8.2.2"/>
    <s v="ir"/>
    <n v="0.37773053553439501"/>
    <n v="0.85947745423323396"/>
    <n v="0.73865109999554379"/>
    <n v="0.93059492184104575"/>
    <n v="0.96104720656100739"/>
    <n v="14137500"/>
    <n v="12016875"/>
    <n v="1.1764705882352942"/>
    <s v="4.2.2.10._"/>
    <n v="14137500"/>
    <n v="12016875"/>
    <n v="14137500"/>
    <n v="2120625"/>
    <x v="0"/>
    <s v="APIA"/>
    <s v="ESF+"/>
    <m/>
    <n v="0"/>
    <n v="0"/>
    <n v="0"/>
    <n v="0"/>
    <n v="0"/>
    <n v="0"/>
    <n v="0"/>
    <n v="0"/>
    <n v="0"/>
    <n v="0"/>
    <n v="0"/>
    <n v="0"/>
    <n v="0"/>
    <n v="0"/>
    <n v="1000000"/>
    <n v="4806750"/>
    <n v="4806750"/>
    <n v="1403375"/>
    <n v="0"/>
    <n v="0"/>
    <n v="12016875"/>
    <n v="0"/>
    <m/>
    <m/>
    <n v="0"/>
    <n v="0"/>
    <n v="1176470.5882352942"/>
    <n v="5655000"/>
    <n v="5655000"/>
    <n v="1651029.411764706"/>
    <n v="0"/>
    <n v="0"/>
    <n v="14137500"/>
    <m/>
    <m/>
    <m/>
    <n v="0"/>
    <n v="377730.53553439502"/>
    <n v="2193386.7872143481"/>
    <n v="6324680.0403499454"/>
    <n v="7530849.2126845103"/>
    <n v="7530849.2126845103"/>
    <n v="7530849.2126845103"/>
    <m/>
    <m/>
    <m/>
    <n v="0"/>
    <n v="279011.07557438675"/>
    <n v="2041154.6058149186"/>
    <n v="5885715.1278190799"/>
    <n v="7237501.5988826109"/>
    <n v="7237501.5988826109"/>
    <n v="12016875"/>
  </r>
  <r>
    <n v="4"/>
    <s v="4.2."/>
    <s v="Izglītība, prasmes un mūžizglītība"/>
    <s v="4.2.2."/>
    <s v="“Uzlabot izglītības un mācību sistēmu kvalitāti, iekļautību, efektivitāti un nozīmīgumu darba tirgū, tostarp ar neformālās un ikdienējās mācīšanās validēšanas palīdzību, lai atbalstītu pamatkompetenču, tostarp uzņēmējdarbības un digitālo prasmju, apguvi, un sekmējot duālo mācību sistēmu un māceklības ieviešanu” "/>
    <s v="4.2.2.11."/>
    <s v="Studiju procesa digitalizācija"/>
    <s v="_"/>
    <s v="8.2.2"/>
    <s v="ir"/>
    <n v="0.37773053553439501"/>
    <n v="0.85947745423323396"/>
    <n v="0.73865109999554379"/>
    <n v="0.93059492184104575"/>
    <n v="0.96104720656100739"/>
    <n v="26100000"/>
    <n v="22185000"/>
    <n v="1.1764705882352942"/>
    <s v="4.2.2.11._"/>
    <n v="26100000"/>
    <n v="22185000"/>
    <n v="26100000"/>
    <n v="3915000"/>
    <x v="0"/>
    <s v="APIA"/>
    <s v="ESF+"/>
    <m/>
    <n v="0"/>
    <n v="0"/>
    <n v="0"/>
    <n v="0"/>
    <n v="0"/>
    <n v="0"/>
    <n v="0"/>
    <n v="0"/>
    <n v="0"/>
    <n v="0"/>
    <n v="0"/>
    <n v="0"/>
    <n v="0"/>
    <n v="0"/>
    <n v="1500000"/>
    <n v="4437000"/>
    <n v="5546250"/>
    <n v="5546250"/>
    <n v="5155500"/>
    <n v="0"/>
    <n v="22185000"/>
    <n v="0"/>
    <m/>
    <m/>
    <n v="0"/>
    <n v="0"/>
    <n v="1764705.8823529412"/>
    <n v="5220000"/>
    <n v="6525000"/>
    <n v="6525000"/>
    <n v="6065294.1176470593"/>
    <n v="0"/>
    <n v="26100000"/>
    <m/>
    <m/>
    <m/>
    <n v="0"/>
    <n v="566595.80330159247"/>
    <n v="2242586.189467703"/>
    <n v="7009463.0200087773"/>
    <n v="11776339.850549851"/>
    <n v="16207375.865849288"/>
    <n v="16207375.865849288"/>
    <m/>
    <m/>
    <m/>
    <n v="0"/>
    <n v="418516.61336158006"/>
    <n v="2086939.3197095057"/>
    <n v="6522970.691252769"/>
    <n v="11317618.516884005"/>
    <n v="15576053.301558746"/>
    <n v="22185000"/>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s v="4.2.3.1."/>
    <s v="Integrēta &quot;skola-kopiena&quot; sadarbības programma atstumtības riska mazināšanai izglītības iestādēs"/>
    <s v="_"/>
    <s v="8.3.4"/>
    <s v="nav"/>
    <n v="1"/>
    <n v="1"/>
    <n v="0.75269978197694598"/>
    <n v="0.9189147129023677"/>
    <n v="0.92625236442688785"/>
    <n v="23490000"/>
    <n v="19966500"/>
    <n v="1.1764705882352942"/>
    <s v="4.2.3.1._"/>
    <n v="23490000"/>
    <n v="19966500"/>
    <n v="23490000"/>
    <n v="3523500"/>
    <x v="0"/>
    <s v="IPIA"/>
    <s v="ESF+"/>
    <m/>
    <n v="0"/>
    <n v="0"/>
    <n v="0"/>
    <n v="0"/>
    <n v="0"/>
    <n v="0"/>
    <n v="0"/>
    <n v="0"/>
    <n v="0"/>
    <n v="0"/>
    <n v="0"/>
    <n v="0"/>
    <n v="0"/>
    <n v="0"/>
    <n v="2000000"/>
    <n v="4335000"/>
    <n v="4389105"/>
    <n v="3800000"/>
    <n v="5442395"/>
    <n v="0"/>
    <n v="19966500"/>
    <n v="0"/>
    <m/>
    <m/>
    <n v="0"/>
    <n v="0"/>
    <n v="2352941.1764705884"/>
    <n v="5100000"/>
    <n v="5163652.9411764704"/>
    <n v="4470588.2352941176"/>
    <n v="6402817.6470588241"/>
    <n v="0"/>
    <n v="23490000"/>
    <m/>
    <m/>
    <m/>
    <n v="0"/>
    <n v="2000000"/>
    <n v="6335000"/>
    <n v="10724105"/>
    <n v="14524105"/>
    <n v="19966500"/>
    <n v="19966500"/>
    <m/>
    <m/>
    <m/>
    <n v="0"/>
    <n v="1505399.5639538919"/>
    <n v="5821324.7062364994"/>
    <n v="9854537.8672098462"/>
    <n v="13452986.597434385"/>
    <n v="18494017.834329456"/>
    <n v="19966500"/>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s v="4.2.3.2."/>
    <s v="Interešu izglītības, brīvā laika un bērnu pieskatīšanas pakalpojumu pieejamības paplašināšana sociālās atstumtības riskam pakļautiem izglītojamajiem un bērniem ar speciālām vajadzībām"/>
    <s v="_"/>
    <s v="9.2.4.2"/>
    <s v="ir"/>
    <n v="0.57797038693670799"/>
    <n v="0.944936115443477"/>
    <n v="0.79220672764122868"/>
    <n v="0.95613447511386851"/>
    <n v="0.97289953313903821"/>
    <n v="19596751"/>
    <n v="19596750"/>
    <n v="1.0000000510288696"/>
    <s v="4.2.3.2._"/>
    <n v="1360000.0693992625"/>
    <n v="1360000"/>
    <n v="1600000"/>
    <n v="240000"/>
    <x v="0"/>
    <s v="APIA"/>
    <s v="ESF+"/>
    <m/>
    <n v="0"/>
    <n v="0"/>
    <n v="0"/>
    <n v="0"/>
    <n v="0"/>
    <n v="0"/>
    <n v="0"/>
    <n v="0"/>
    <n v="0"/>
    <n v="0"/>
    <n v="0"/>
    <n v="0"/>
    <n v="0"/>
    <n v="0"/>
    <n v="408000"/>
    <n v="476000"/>
    <n v="408000"/>
    <n v="68000"/>
    <n v="0"/>
    <n v="0"/>
    <n v="1360000"/>
    <n v="0"/>
    <m/>
    <m/>
    <n v="0"/>
    <n v="0"/>
    <n v="408000.02081977879"/>
    <n v="476000.02428974194"/>
    <n v="408000.02081977879"/>
    <n v="68000.003469963136"/>
    <n v="0"/>
    <n v="0"/>
    <n v="1360000.0693992625"/>
    <m/>
    <m/>
    <m/>
    <n v="0"/>
    <n v="235811.91787017687"/>
    <n v="510925.82205204992"/>
    <n v="896459.75715298858"/>
    <n v="960715.41300314502"/>
    <n v="960715.41300314502"/>
    <n v="960715.41300314502"/>
    <m/>
    <m/>
    <m/>
    <n v="0"/>
    <n v="186811.78779473499"/>
    <n v="488513.79268985853"/>
    <n v="857136.07936617872"/>
    <n v="934679.57679023803"/>
    <n v="934679.57679023803"/>
    <n v="1360000"/>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
    <s v="4.2.3.3."/>
    <s v="Pilsonisko līdzdalību veicinošu kultūras pakalpojumu pieejamības veicināšana_x000a_"/>
    <s v="_"/>
    <s v="3.4.1"/>
    <s v="nav"/>
    <n v="1"/>
    <n v="1"/>
    <n v="0.74282126478661337"/>
    <n v="0.94749474332224404"/>
    <n v="0.99999123295900694"/>
    <n v="2088361.2555752893"/>
    <n v="1775148"/>
    <n v="1.1764434602496745"/>
    <s v="4.2.3.3._"/>
    <n v="2088361.2555752893"/>
    <n v="1775148"/>
    <n v="2088409.411764706"/>
    <n v="313261.41176470602"/>
    <x v="9"/>
    <s v="IPIA"/>
    <s v="ESF+"/>
    <m/>
    <n v="0"/>
    <n v="0"/>
    <n v="0"/>
    <n v="0"/>
    <n v="0"/>
    <n v="0"/>
    <n v="0"/>
    <n v="0"/>
    <n v="0"/>
    <n v="0"/>
    <n v="0"/>
    <n v="0"/>
    <n v="0"/>
    <n v="0"/>
    <n v="17439.795356477513"/>
    <n v="183911.83061642703"/>
    <n v="493069.76134703663"/>
    <n v="424902.52276557987"/>
    <n v="325101.6387725065"/>
    <n v="330722.45114197274"/>
    <n v="1775148.0000000005"/>
    <n v="0"/>
    <m/>
    <m/>
    <n v="0"/>
    <n v="0"/>
    <n v="20516.933195220612"/>
    <n v="216361.87039124145"/>
    <n v="580068.69618358894"/>
    <n v="499873.79415115487"/>
    <n v="382463.6968503673"/>
    <n v="389076.26480371633"/>
    <n v="2088361.2555752895"/>
    <m/>
    <m/>
    <m/>
    <n v="0"/>
    <n v="17439.795356477513"/>
    <n v="201351.62597290456"/>
    <n v="694421.38731994119"/>
    <n v="1119323.9100855212"/>
    <n v="1444425.5488580277"/>
    <n v="1775148.0000000005"/>
    <m/>
    <m/>
    <m/>
    <n v="0"/>
    <n v="12954.650844318332"/>
    <n v="190779.6071687137"/>
    <n v="657960.61413618433"/>
    <n v="1119314.0969269169"/>
    <n v="1444412.8855200293"/>
    <n v="1775148"/>
  </r>
  <r>
    <n v="4"/>
    <s v="4.2."/>
    <s v="Izglītība, prasmes un mūžizglītība"/>
    <s v="4.2.3."/>
    <s v="“Sekmēt to, lai – jo īpaši nelabvēlīgā situācijā esošām grupām – būtu vienlīdzīga piekļuve kvalitatīvai un iekļaujošai izglītībai un mācībām un iespēja to iegūt, sākot ar pirmsskolas izglītību un aprūpi un vispārējās izglītības un profesionālās izglītības un mācību gaitā līdz pat augstākajai izglītībai un pieaugušo izglītībai un mācībām, tostarp veicināt mācību mobilitāti visiem un atvieglot piekļūstamības iespējas personām ar invaliditātii”"/>
    <s v="4.2.3.4."/>
    <s v="Sekmēt NEET jauniešu integrēšanos izglītībā un nodarbinātībā"/>
    <s v="_"/>
    <s v="8.3.3"/>
    <s v="nav"/>
    <n v="1"/>
    <n v="1"/>
    <n v="0.88550797279333904"/>
    <n v="0.96150165141873056"/>
    <n v="0.96842347102381676"/>
    <n v="6525000"/>
    <n v="5546250"/>
    <n v="1.1764705882352942"/>
    <s v="4.2.3.4._"/>
    <n v="6525000"/>
    <n v="5546250"/>
    <n v="6525000"/>
    <n v="978750"/>
    <x v="0"/>
    <s v="IPIA"/>
    <s v="ESF+"/>
    <m/>
    <n v="0"/>
    <n v="0"/>
    <n v="0"/>
    <n v="0"/>
    <n v="0"/>
    <n v="0"/>
    <n v="0"/>
    <n v="0"/>
    <n v="0"/>
    <n v="126650"/>
    <n v="0"/>
    <n v="0"/>
    <n v="22350"/>
    <n v="149000"/>
    <n v="500000"/>
    <n v="1100000"/>
    <n v="1182907"/>
    <n v="1594681"/>
    <n v="1019662"/>
    <n v="0"/>
    <n v="5546250"/>
    <n v="0"/>
    <m/>
    <m/>
    <n v="0"/>
    <n v="175294.11764705883"/>
    <n v="588235.29411764711"/>
    <n v="1294117.6470588236"/>
    <n v="1391655.294117647"/>
    <n v="1876095.2941176472"/>
    <n v="1199602.3529411766"/>
    <n v="0"/>
    <n v="6525000.0000000009"/>
    <m/>
    <m/>
    <m/>
    <n v="126650"/>
    <n v="649000"/>
    <n v="1749000"/>
    <n v="2931907"/>
    <n v="4526588"/>
    <n v="5546250"/>
    <n v="5546250"/>
    <m/>
    <m/>
    <m/>
    <n v="112149.58475427639"/>
    <n v="574694.674342877"/>
    <n v="1681666.3883313597"/>
    <n v="2819033.4223061362"/>
    <n v="4383654.0628547566"/>
    <n v="5371118.6761658434"/>
    <n v="5546250"/>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1."/>
    <s v="Atbalsts nozaru vajadzībās balstītai pieaugušo izglītībai"/>
    <n v="1"/>
    <s v="1.2.2.1"/>
    <s v="nav"/>
    <n v="1"/>
    <n v="1"/>
    <n v="0.85053679960733208"/>
    <n v="0.9683308591344808"/>
    <n v="0.98565934677226119"/>
    <n v="14700000"/>
    <n v="12495000"/>
    <n v="1.1764705882352942"/>
    <s v="4.2.4.1.1"/>
    <n v="14508129.411764706"/>
    <n v="12331910"/>
    <n v="14508129.411764706"/>
    <n v="2176219.4117647056"/>
    <x v="1"/>
    <s v="APIA"/>
    <s v="ESF+"/>
    <m/>
    <n v="0"/>
    <n v="0"/>
    <n v="0"/>
    <n v="0"/>
    <n v="0"/>
    <n v="0"/>
    <n v="0"/>
    <n v="0"/>
    <n v="0"/>
    <n v="0"/>
    <n v="0"/>
    <n v="0"/>
    <n v="900000"/>
    <n v="900000"/>
    <n v="2446381"/>
    <n v="2466382"/>
    <n v="2466382"/>
    <n v="2466382"/>
    <n v="1566383"/>
    <n v="0"/>
    <n v="12311910"/>
    <n v="-20000"/>
    <m/>
    <m/>
    <n v="0"/>
    <n v="1058823.5294117648"/>
    <n v="2878095.2941176472"/>
    <n v="2901625.8823529412"/>
    <n v="2901625.8823529412"/>
    <n v="2901625.8823529412"/>
    <n v="1842803.5294117648"/>
    <n v="0"/>
    <n v="14484600"/>
    <m/>
    <m/>
    <m/>
    <n v="0"/>
    <n v="3346381"/>
    <n v="5812763"/>
    <n v="8279145"/>
    <n v="10745527"/>
    <n v="12311910"/>
    <n v="12311910"/>
    <m/>
    <m/>
    <m/>
    <n v="0"/>
    <n v="2846220.1860067835"/>
    <n v="5628677.7897351217"/>
    <n v="8016951.5907489415"/>
    <n v="10591429.123543695"/>
    <n v="12135349.16811887"/>
    <n v="12331910"/>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1."/>
    <s v="Atbalsts nozaru vajadzībās balstītai pieaugušo izglītībai"/>
    <n v="2"/>
    <s v="1.2.2.1"/>
    <s v="ir"/>
    <n v="0.70291815661496804"/>
    <n v="0.96290214788449602"/>
    <n v="0.85053679960733208"/>
    <n v="0.9683308591344808"/>
    <n v="0.98565934677226119"/>
    <n v="6842268"/>
    <n v="5815927"/>
    <n v="1.1764705882352942"/>
    <s v="4.2.4.1.2"/>
    <n v="6842267.0588235296"/>
    <n v="5815927"/>
    <n v="6842267.0588235296"/>
    <n v="1026340.0588235296"/>
    <x v="0"/>
    <s v="IPIA/ APIA"/>
    <s v="ESF+"/>
    <m/>
    <n v="0"/>
    <n v="0"/>
    <n v="0"/>
    <n v="0"/>
    <n v="0"/>
    <n v="0"/>
    <n v="0"/>
    <n v="0"/>
    <n v="0"/>
    <n v="0"/>
    <n v="0"/>
    <n v="0"/>
    <n v="0"/>
    <n v="0"/>
    <n v="283415.39636237192"/>
    <n v="663176.07314514648"/>
    <n v="540196.76986738178"/>
    <n v="1591049.0410341804"/>
    <n v="1374855.6307100446"/>
    <n v="1363234.0888808749"/>
    <n v="5815927.0000000009"/>
    <n v="0"/>
    <m/>
    <m/>
    <n v="0"/>
    <n v="0"/>
    <n v="333429.87807337876"/>
    <n v="780207.14487664297"/>
    <n v="635525.61160868441"/>
    <n v="1871822.401216683"/>
    <n v="1617477.2126000526"/>
    <n v="1603804.8104480882"/>
    <n v="6842267.0588235296"/>
    <m/>
    <m/>
    <m/>
    <n v="0"/>
    <n v="199217.82796733899"/>
    <n v="665376.33081367856"/>
    <n v="1185532.9607992473"/>
    <n v="2717557.4998006271"/>
    <n v="4041408.9396424228"/>
    <n v="5354069.9718951816"/>
    <m/>
    <m/>
    <m/>
    <n v="0"/>
    <n v="169442.09382406456"/>
    <n v="644304.43406455789"/>
    <n v="1147988.1504629799"/>
    <n v="2678585.9500695453"/>
    <n v="3983452.4954875275"/>
    <n v="5815927"/>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2."/>
    <s v="Atbalsts pieaugušo individuālajās vajadzībās balstītai pieaugušo izglītībai"/>
    <s v="_"/>
    <s v="8.4.1"/>
    <s v="nav"/>
    <n v="1"/>
    <n v="1"/>
    <n v="0.81304464643231866"/>
    <n v="0.95133771146341173"/>
    <n v="0.87834427865852938"/>
    <n v="34623466"/>
    <n v="29429946"/>
    <n v="1.1764705882352942"/>
    <s v="4.2.4.2._"/>
    <n v="34623465.882352941"/>
    <n v="29429946"/>
    <n v="34623465.882352941"/>
    <n v="5193519.8823529407"/>
    <x v="0"/>
    <s v="IPIA"/>
    <s v="ESF+"/>
    <m/>
    <n v="0"/>
    <n v="0"/>
    <n v="0"/>
    <n v="0"/>
    <n v="0"/>
    <n v="0"/>
    <n v="0"/>
    <n v="0"/>
    <n v="0"/>
    <n v="400000"/>
    <n v="0"/>
    <n v="0"/>
    <n v="0"/>
    <n v="400000"/>
    <n v="2000000"/>
    <n v="4251109"/>
    <n v="4251109"/>
    <n v="4251109"/>
    <n v="4251109"/>
    <n v="10025510"/>
    <n v="29429946"/>
    <n v="0"/>
    <m/>
    <m/>
    <n v="0"/>
    <n v="470588.23529411765"/>
    <n v="2352941.1764705884"/>
    <n v="5001304.7058823528"/>
    <n v="5001304.7058823528"/>
    <n v="5001304.7058823528"/>
    <n v="5001304.7058823528"/>
    <n v="11794717.647058824"/>
    <n v="34623465.882352941"/>
    <m/>
    <m/>
    <m/>
    <n v="400000"/>
    <n v="2400000"/>
    <n v="6651109"/>
    <n v="10902218"/>
    <n v="15153327"/>
    <n v="19404436"/>
    <n v="29429946"/>
    <m/>
    <m/>
    <m/>
    <n v="325217.85857292748"/>
    <n v="1951307.1514375648"/>
    <n v="6327450.814753701"/>
    <n v="10371691.121995214"/>
    <n v="13309838.073091816"/>
    <n v="17043775.341195598"/>
    <n v="29429946"/>
  </r>
  <r>
    <n v="4"/>
    <s v="4.2."/>
    <s v="Izglītība, prasmes un mūžizglītība"/>
    <s v="4.2.4."/>
    <s v="“Veicināt mūžizglītību, jo īpaši piedāvājot elastīgas prasmju pilnveides un pārkvalifikācijas iespējas visiem, ņemot vērā uzņēmējdarbības un digitālās prasmes, labāk prognozējot pārmaiņas un vajadzību pēc jaunām prasmēm, pamatojoties uz darba tirgus vajadzībām, atvieglojot karjeras maiņu un sekmējot profesionālo mobilitāti”"/>
    <s v="4.2.4.3."/>
    <s v="Digitālo prasmju pilnveide"/>
    <s v="_"/>
    <s v="3.4.2.1"/>
    <s v="nav"/>
    <n v="1"/>
    <n v="1"/>
    <n v="0.80671764605977392"/>
    <n v="0.95311364383914876"/>
    <n v="0.98581930662561879"/>
    <n v="4634812.1962766079"/>
    <n v="3948930"/>
    <n v="1.1736881120396179"/>
    <s v="4.2.4.3._"/>
    <n v="4325084.119326137"/>
    <n v="3685037"/>
    <n v="4335337.6470588241"/>
    <n v="650300.64705882408"/>
    <x v="2"/>
    <s v="IPIA"/>
    <s v="ESF+"/>
    <m/>
    <n v="0"/>
    <n v="0"/>
    <n v="0"/>
    <n v="0"/>
    <n v="0"/>
    <n v="0"/>
    <n v="0"/>
    <n v="0"/>
    <n v="0"/>
    <n v="0"/>
    <n v="0"/>
    <n v="0"/>
    <n v="0"/>
    <n v="0"/>
    <n v="22250.144440656299"/>
    <n v="349595.86709148303"/>
    <n v="679434.86230948498"/>
    <n v="1292916.5456749587"/>
    <n v="928628.6499269309"/>
    <n v="412210.93055648601"/>
    <n v="3685036.9999999995"/>
    <n v="0"/>
    <m/>
    <m/>
    <n v="0"/>
    <n v="0"/>
    <n v="26114.73002116269"/>
    <n v="410316.51322345587"/>
    <n v="797444.62079791713"/>
    <n v="1517480.7795180266"/>
    <n v="1089920.4069186389"/>
    <n v="483807.0688469361"/>
    <n v="4325084.119326137"/>
    <m/>
    <m/>
    <m/>
    <n v="0"/>
    <n v="22250.144440656299"/>
    <n v="371846.01153213932"/>
    <n v="1051280.8738416242"/>
    <n v="2344197.419516583"/>
    <n v="3272826.0694435136"/>
    <n v="3685036.9999999995"/>
    <m/>
    <m/>
    <m/>
    <n v="0"/>
    <n v="17949.584147656213"/>
    <n v="354411.50699845143"/>
    <n v="1001990.144365595"/>
    <n v="2310955.0747014028"/>
    <n v="3226415.1264850539"/>
    <n v="3685037"/>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1."/>
    <s v="Labklājības ministrijas infrastruktūras pieejamības nodrošināšana_x000a_"/>
    <s v="_"/>
    <s v="9.3.1.1"/>
    <s v="nav"/>
    <n v="1"/>
    <n v="1"/>
    <n v="0.75970875789502246"/>
    <n v="0.90350814100014454"/>
    <n v="0.92405179173649488"/>
    <n v="0"/>
    <n v="443700"/>
    <n v="1.1764705882352942"/>
    <s v="4.3.1.1._"/>
    <n v="21307.058823529413"/>
    <n v="18111"/>
    <n v="21307.058823529413"/>
    <n v="3196.0588235294126"/>
    <x v="10"/>
    <s v="IPIA"/>
    <s v="ERAF"/>
    <m/>
    <n v="0"/>
    <n v="0"/>
    <n v="0"/>
    <n v="0"/>
    <n v="0"/>
    <n v="0"/>
    <n v="0"/>
    <n v="0"/>
    <n v="0"/>
    <n v="0"/>
    <n v="0"/>
    <n v="0"/>
    <n v="0"/>
    <n v="0"/>
    <n v="0"/>
    <n v="0"/>
    <n v="0"/>
    <n v="0"/>
    <n v="0"/>
    <n v="443700"/>
    <n v="443700"/>
    <n v="425589"/>
    <m/>
    <m/>
    <n v="0"/>
    <n v="0"/>
    <n v="0"/>
    <n v="0"/>
    <n v="0"/>
    <n v="0"/>
    <n v="0"/>
    <n v="21307.058823529413"/>
    <n v="21307.058823529413"/>
    <m/>
    <m/>
    <m/>
    <n v="0"/>
    <n v="0"/>
    <n v="0"/>
    <n v="0"/>
    <n v="0"/>
    <n v="0"/>
    <n v="18111"/>
    <m/>
    <m/>
    <m/>
    <n v="0"/>
    <n v="0"/>
    <n v="0"/>
    <n v="0"/>
    <n v="0"/>
    <n v="0"/>
    <n v="18111"/>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2."/>
    <s v="Pakalpojumu kvalitātes un pieejamības uzlabošana, tuvinot VSAC filiāles kopienā sniegtajiem (ģimeniskā vidē pietuvinātiem) pakalpojumiem _x000a_"/>
    <s v="_"/>
    <s v="9.3.1.1"/>
    <s v="ir"/>
    <n v="0.37817943024278183"/>
    <n v="0.74773863545987185"/>
    <n v="0.75970875789502246"/>
    <n v="0.90350814100014454"/>
    <n v="0.92405179173649488"/>
    <n v="26125067.059999999"/>
    <n v="22185000"/>
    <n v="1.1764705882352942"/>
    <s v="4.3.1.2._"/>
    <n v="26100000"/>
    <n v="22185000"/>
    <n v="26100000"/>
    <n v="3915000"/>
    <x v="10"/>
    <s v="IPIA"/>
    <s v="ERAF"/>
    <m/>
    <n v="0"/>
    <n v="0"/>
    <n v="0"/>
    <n v="0"/>
    <n v="0"/>
    <n v="0"/>
    <n v="0"/>
    <n v="0"/>
    <n v="0"/>
    <n v="0"/>
    <n v="0"/>
    <n v="0"/>
    <n v="40640"/>
    <n v="40640"/>
    <n v="845485"/>
    <n v="1941188"/>
    <n v="5546250"/>
    <n v="8319375"/>
    <n v="4673672"/>
    <n v="818390"/>
    <n v="22185000"/>
    <n v="0"/>
    <m/>
    <m/>
    <n v="0"/>
    <n v="47811.764705882357"/>
    <n v="994688.23529411771"/>
    <n v="2283750.588235294"/>
    <n v="6525000"/>
    <n v="9787500"/>
    <n v="5498437.6470588241"/>
    <n v="962811.76470588241"/>
    <n v="26100000"/>
    <m/>
    <m/>
    <m/>
    <n v="0"/>
    <n v="335114.24762388505"/>
    <n v="1069231.6194580102"/>
    <n v="5216377.026377324"/>
    <n v="11437095.136756295"/>
    <n v="14931780.260623306"/>
    <n v="15543722.08249731"/>
    <m/>
    <m/>
    <m/>
    <n v="0"/>
    <n v="254589.22881526669"/>
    <n v="966059.47279508074"/>
    <n v="4713039.1098580379"/>
    <n v="10568468.253380407"/>
    <n v="13797738.303644592"/>
    <n v="2218500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3."/>
    <s v="Sociālo mājokļu atjaunošana vai jaunu sociālo mājokļu būvniecība"/>
    <n v="1"/>
    <s v="4.2.2"/>
    <s v="ir"/>
    <n v="0.50036835724415829"/>
    <n v="0.87414383137477458"/>
    <n v="0.89549133839601402"/>
    <n v="0.98378124738444583"/>
    <n v="0.99153070475374938"/>
    <e v="#N/A"/>
    <e v="#N/A"/>
    <n v="1"/>
    <s v="4.3.1.3.1"/>
    <n v="39015000"/>
    <n v="39015000"/>
    <n v="45900000"/>
    <n v="6885000"/>
    <x v="1"/>
    <s v="APIA"/>
    <s v="ERAF"/>
    <m/>
    <n v="0"/>
    <n v="0"/>
    <n v="0"/>
    <n v="0"/>
    <n v="0"/>
    <n v="0"/>
    <n v="0"/>
    <n v="0"/>
    <n v="0"/>
    <n v="205915"/>
    <n v="1101674"/>
    <n v="1399564"/>
    <n v="1392847"/>
    <n v="4100000"/>
    <n v="5494537.9084022129"/>
    <n v="8219185.2708986457"/>
    <n v="8000000"/>
    <n v="6441766"/>
    <n v="6296505.3840015018"/>
    <n v="463005.43699999998"/>
    <n v="39015000.000302359"/>
    <n v="3.0235946178436279E-4"/>
    <m/>
    <m/>
    <n v="0"/>
    <n v="4100000"/>
    <n v="5494537.9084022129"/>
    <n v="8219185.2708986457"/>
    <n v="8000000"/>
    <n v="6441766"/>
    <n v="6296505.3840015018"/>
    <n v="463005.43669763952"/>
    <n v="39015000"/>
    <m/>
    <m/>
    <m/>
    <n v="654276.15988053172"/>
    <n v="4800803.1717440179"/>
    <n v="8913423.4036289565"/>
    <n v="15906574.054627154"/>
    <n v="21537604.06668691"/>
    <n v="27041655.40732988"/>
    <n v="27446388.753976412"/>
    <m/>
    <m/>
    <m/>
    <n v="585898.63409202185"/>
    <n v="4299077.65764088"/>
    <n v="8768858.7944878079"/>
    <n v="15648589.265074164"/>
    <n v="21355195.738949291"/>
    <n v="26812631.643737834"/>
    <n v="3901500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3."/>
    <s v="Sociālo mājokļu atjaunošana vai jaunu sociālo mājokļu būvniecība"/>
    <n v="2"/>
    <s v="4.2.2"/>
    <s v="ir"/>
    <n v="0.50036835724415829"/>
    <n v="0.87414383137477458"/>
    <n v="0.89549133839601402"/>
    <n v="0.98378124738444583"/>
    <n v="0.99153070475374938"/>
    <e v="#N/A"/>
    <e v="#N/A"/>
    <n v="1"/>
    <s v="4.3.1.3.2"/>
    <n v="31237500"/>
    <n v="31237500"/>
    <n v="36750000"/>
    <n v="5512500"/>
    <x v="1"/>
    <s v="APIA"/>
    <s v="ERAF"/>
    <m/>
    <n v="0"/>
    <n v="0"/>
    <n v="0"/>
    <n v="0"/>
    <n v="0"/>
    <n v="0"/>
    <n v="0"/>
    <n v="0"/>
    <n v="0"/>
    <n v="0"/>
    <n v="0"/>
    <n v="0"/>
    <n v="0"/>
    <n v="0"/>
    <n v="1500000"/>
    <n v="4000000"/>
    <n v="7000000"/>
    <n v="5000000"/>
    <n v="9237500"/>
    <n v="4500000"/>
    <n v="31237500"/>
    <n v="0"/>
    <m/>
    <m/>
    <n v="0"/>
    <n v="0"/>
    <n v="1500000"/>
    <n v="4000000"/>
    <n v="7000000"/>
    <n v="5000000"/>
    <n v="9237500"/>
    <n v="4500000"/>
    <n v="31237500"/>
    <m/>
    <m/>
    <m/>
    <n v="0"/>
    <n v="750552.53586623748"/>
    <n v="2752025.9648428708"/>
    <n v="8871032.7844662927"/>
    <n v="13241751.941340165"/>
    <n v="21316655.583664645"/>
    <n v="25250302.824851129"/>
    <m/>
    <m/>
    <m/>
    <n v="0"/>
    <n v="672113.29487937933"/>
    <n v="2707391.5365275024"/>
    <n v="8727155.6982905641"/>
    <n v="13129603.634571344"/>
    <n v="21136118.533863951"/>
    <n v="3123750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4."/>
    <s v="Vides pieejamības uzlabošana daudzdzīvokļu ēkās, izbūvējot liftus"/>
    <s v="_"/>
    <s v="9.2.2.1"/>
    <s v="nav"/>
    <n v="1"/>
    <n v="1"/>
    <n v="0.77984164017346858"/>
    <n v="0.88896469628841002"/>
    <n v="0.84969056551909294"/>
    <n v="18487500"/>
    <n v="18487500"/>
    <n v="1"/>
    <s v="4.3.1.4._"/>
    <n v="0"/>
    <n v="0"/>
    <n v="0"/>
    <n v="0"/>
    <x v="1"/>
    <s v="APIA"/>
    <s v="ERAF"/>
    <m/>
    <n v="0"/>
    <n v="0"/>
    <n v="0"/>
    <n v="0"/>
    <n v="0"/>
    <n v="0"/>
    <n v="0"/>
    <n v="0"/>
    <n v="0"/>
    <n v="0"/>
    <n v="0"/>
    <n v="0"/>
    <n v="0"/>
    <n v="0"/>
    <n v="0"/>
    <n v="0"/>
    <n v="0"/>
    <n v="0"/>
    <n v="0"/>
    <n v="0"/>
    <n v="0"/>
    <n v="0"/>
    <m/>
    <m/>
    <n v="0"/>
    <n v="0"/>
    <n v="0"/>
    <n v="0"/>
    <n v="0"/>
    <n v="0"/>
    <n v="0"/>
    <n v="0"/>
    <n v="0"/>
    <m/>
    <m/>
    <m/>
    <n v="0"/>
    <n v="0"/>
    <n v="0"/>
    <n v="0"/>
    <n v="0"/>
    <n v="0"/>
    <n v="0"/>
    <m/>
    <m/>
    <m/>
    <n v="0"/>
    <n v="0"/>
    <n v="0"/>
    <n v="0"/>
    <n v="0"/>
    <n v="0"/>
    <n v="0"/>
  </r>
  <r>
    <n v="4"/>
    <s v="4.3."/>
    <s v="Nodarbinātība un sociālā iekļaušana"/>
    <s v="4.3.1."/>
    <s v="“Veicināt sociāli atstumto kopienu, mājsaimniecību ar zemiem ienākumiem un nelabvēlīgā situācijā esošo grupu, tostarp cilvēku ar īpašām vajadzībām sociāli ekonomisko integrāciju, īstenojot integrētas darbības, tostarp nodrošinot mājokli un sociālos pakalpojumus”"/>
    <s v="4.3.1.5."/>
    <s v="Sabiedrībā balstīto sociālo pakalpojumu infrastruktūras izveide un attīstība"/>
    <s v="_"/>
    <s v="9.3.1.1"/>
    <s v="nav"/>
    <n v="1"/>
    <n v="1"/>
    <n v="0.75970875789502246"/>
    <n v="0.90350814100014454"/>
    <n v="0.92405179173649488"/>
    <n v="9977402"/>
    <n v="9977402"/>
    <n v="1"/>
    <s v="4.3.1.5._"/>
    <n v="9977402"/>
    <n v="9977402"/>
    <n v="11738120"/>
    <n v="1760718"/>
    <x v="10"/>
    <s v="APIA"/>
    <s v="ERAF"/>
    <m/>
    <n v="0"/>
    <n v="0"/>
    <n v="0"/>
    <n v="0"/>
    <n v="0"/>
    <n v="0"/>
    <n v="0"/>
    <n v="0"/>
    <n v="0"/>
    <n v="0"/>
    <n v="0"/>
    <n v="0"/>
    <n v="24707"/>
    <n v="24707"/>
    <n v="1144720"/>
    <n v="2157675"/>
    <n v="2594151"/>
    <n v="3208880"/>
    <n v="847269"/>
    <n v="0"/>
    <n v="9977402"/>
    <n v="0"/>
    <m/>
    <m/>
    <n v="0"/>
    <n v="24707"/>
    <n v="1144720"/>
    <n v="2157675"/>
    <n v="2594151"/>
    <n v="3208880"/>
    <n v="847269"/>
    <n v="0"/>
    <n v="9977402"/>
    <m/>
    <m/>
    <m/>
    <n v="0"/>
    <n v="1169427"/>
    <n v="3327102"/>
    <n v="5921253"/>
    <n v="9130133"/>
    <n v="9977402"/>
    <n v="9977402"/>
    <m/>
    <m/>
    <m/>
    <n v="0"/>
    <n v="888423.93361890246"/>
    <n v="3006063.7429378629"/>
    <n v="5349900.2904215287"/>
    <n v="8436715.7574424986"/>
    <n v="9219636.1949752867"/>
    <n v="9977402"/>
  </r>
  <r>
    <n v="4"/>
    <s v="4.3."/>
    <s v="Nodarbinātība un sociālā iekļaušana"/>
    <s v="4.3.2."/>
    <s v="&quot;Kultūras un tūrisma lomas palielināšana ekonomiskajā attīstībā, sociālajā iekļaušanā un sociālajās inovācijās&quot; "/>
    <s v="4.3.2.0."/>
    <s v="&quot;Kultūras un tūrisma lomas palielināšana ekonomiskajā attīstībā, sociālajā iekļaušanā un sociālajās inovācijās&quot; "/>
    <s v="_"/>
    <s v="5.5.1"/>
    <s v="nav"/>
    <n v="1"/>
    <n v="1"/>
    <n v="0.89329677691836329"/>
    <n v="0.99426957512083036"/>
    <n v="1.0295676759839556"/>
    <n v="23346634.999999996"/>
    <n v="19844639"/>
    <n v="1.1764705882352942"/>
    <s v="4.3.2.0._"/>
    <n v="22261204.705882352"/>
    <n v="18922024"/>
    <n v="22261204.705882352"/>
    <n v="3339180.7058823518"/>
    <x v="9"/>
    <s v="APIA"/>
    <s v="ERAF"/>
    <m/>
    <n v="0"/>
    <n v="0"/>
    <n v="0"/>
    <n v="0"/>
    <n v="0"/>
    <n v="0"/>
    <n v="0"/>
    <n v="0"/>
    <n v="0"/>
    <n v="0"/>
    <n v="0"/>
    <n v="0"/>
    <n v="0"/>
    <n v="0"/>
    <n v="1431303.9262988546"/>
    <n v="3039561.8229282661"/>
    <n v="5290711.0217453307"/>
    <n v="4460821.7006970523"/>
    <n v="2816505.0496911528"/>
    <n v="2805735.4786393428"/>
    <n v="19844638.999999996"/>
    <n v="922614.99999999627"/>
    <m/>
    <m/>
    <n v="0"/>
    <n v="0"/>
    <n v="1683886.9721162997"/>
    <n v="3575955.0857979604"/>
    <n v="6224365.9079356836"/>
    <n v="5248025.530231826"/>
    <n v="3313535.3525778269"/>
    <n v="2215435.8572227545"/>
    <n v="22261204.705882352"/>
    <m/>
    <m/>
    <m/>
    <n v="0"/>
    <n v="1431303.9262988546"/>
    <n v="4470865.7492271205"/>
    <n v="9761576.7709724512"/>
    <n v="14222398.471669503"/>
    <n v="17038903.521360654"/>
    <n v="18922024"/>
    <m/>
    <m/>
    <m/>
    <n v="0"/>
    <n v="1278579.1841533654"/>
    <n v="4445245.7889063219"/>
    <n v="9705638.7885841466"/>
    <n v="14642921.741394531"/>
    <n v="17542704.299802125"/>
    <n v="18922024"/>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1."/>
    <s v=" Bezdarbnieku, darba meklētāju un bezdarba riskam pakļauto personu kvalifikācijas un prasmju paaugstināšana"/>
    <s v="_"/>
    <s v="7.1.1"/>
    <s v="nav"/>
    <n v="1"/>
    <n v="1"/>
    <n v="0.92205224096994476"/>
    <n v="0.97434006917193905"/>
    <n v="0.97171230357113081"/>
    <n v="47850000"/>
    <n v="40672500"/>
    <n v="1.1764705882352942"/>
    <s v="4.3.3.1._"/>
    <n v="47850000"/>
    <n v="40672500"/>
    <n v="47850000"/>
    <n v="7177500"/>
    <x v="10"/>
    <s v="IPIA"/>
    <s v="ESF+"/>
    <m/>
    <n v="0"/>
    <n v="0"/>
    <n v="0"/>
    <n v="0"/>
    <n v="0"/>
    <n v="0"/>
    <n v="0"/>
    <n v="0"/>
    <n v="0"/>
    <n v="0"/>
    <n v="0"/>
    <n v="0"/>
    <n v="0"/>
    <n v="0"/>
    <n v="0"/>
    <n v="7321050"/>
    <n v="10066444"/>
    <n v="10168125"/>
    <n v="10473169"/>
    <n v="2643712"/>
    <n v="40672500"/>
    <n v="0"/>
    <m/>
    <m/>
    <n v="0"/>
    <n v="0"/>
    <n v="0"/>
    <n v="8613000"/>
    <n v="11842875.294117648"/>
    <n v="11962500"/>
    <n v="12321375.294117648"/>
    <n v="3110249.411764706"/>
    <n v="47850000"/>
    <m/>
    <m/>
    <m/>
    <n v="0"/>
    <n v="0"/>
    <n v="7321050"/>
    <n v="17387494"/>
    <n v="27555619"/>
    <n v="38028788"/>
    <n v="40672500"/>
    <m/>
    <m/>
    <m/>
    <n v="0"/>
    <n v="0"/>
    <n v="7133192.3634112244"/>
    <n v="16941332.106686674"/>
    <n v="26776134.014818419"/>
    <n v="36953041.189498179"/>
    <n v="40672500"/>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2."/>
    <s v="Nelabvēlīgākā situācijā esošu bezdarbnieku un ekonomiski neaktīvo iedzīvotāju iekļaušanās darba tirgū sekmēšana "/>
    <s v="_"/>
    <s v="9.1.1.1"/>
    <s v="nav"/>
    <n v="1"/>
    <n v="1"/>
    <n v="0.93657111890069711"/>
    <n v="1.0640065150169227"/>
    <n v="1.0909903588978493"/>
    <n v="65220764.705882348"/>
    <n v="55437650"/>
    <n v="1.1764705882352939"/>
    <s v="4.3.3.2._"/>
    <n v="65220764.705882341"/>
    <n v="55437650"/>
    <n v="65220764.705882356"/>
    <n v="9783114.7058823556"/>
    <x v="10"/>
    <s v="IPIA"/>
    <s v="ESF+"/>
    <m/>
    <n v="0"/>
    <n v="0"/>
    <n v="0"/>
    <n v="0"/>
    <n v="0"/>
    <n v="0"/>
    <n v="0"/>
    <n v="0"/>
    <n v="0"/>
    <n v="0"/>
    <n v="1841112"/>
    <n v="0"/>
    <n v="1227408"/>
    <n v="3068520"/>
    <n v="8352822"/>
    <n v="11115944"/>
    <n v="12672759"/>
    <n v="11560862"/>
    <n v="7191743"/>
    <n v="1475000"/>
    <n v="55437650"/>
    <n v="0"/>
    <m/>
    <m/>
    <n v="31541.53"/>
    <n v="3610023.5294117643"/>
    <n v="9826849.4117647037"/>
    <n v="13077581.176470587"/>
    <n v="14909128.235294115"/>
    <n v="13601014.117647057"/>
    <n v="8460874.1176470574"/>
    <n v="1703752.5876470506"/>
    <n v="65220764.705882341"/>
    <m/>
    <m/>
    <m/>
    <n v="1841112"/>
    <n v="11421342"/>
    <n v="22537286"/>
    <n v="35210045"/>
    <n v="46770907"/>
    <n v="53962650"/>
    <n v="55437650"/>
    <m/>
    <m/>
    <m/>
    <n v="1724332.3258615003"/>
    <n v="10696899.056287525"/>
    <n v="23979819.134799682"/>
    <n v="37463717.274039023"/>
    <n v="51026608.613907933"/>
    <n v="55437650"/>
    <n v="55437650"/>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3."/>
    <s v="Atbalsts sociālajai uzņēmējdarbībai"/>
    <s v="_"/>
    <s v="9.1.1.3"/>
    <s v="nav"/>
    <n v="1"/>
    <n v="1"/>
    <n v="0.77132211899983527"/>
    <n v="0.88421632338151657"/>
    <n v="0.99396734915792129"/>
    <n v="12000000.000000002"/>
    <n v="10200000"/>
    <n v="1.1764705882352944"/>
    <s v="4.3.3.3._"/>
    <n v="12000000.000000002"/>
    <n v="10200000"/>
    <n v="12000000"/>
    <n v="1800000"/>
    <x v="10"/>
    <s v="IPIA"/>
    <s v="ESF+"/>
    <m/>
    <n v="0"/>
    <n v="0"/>
    <n v="0"/>
    <n v="0"/>
    <n v="0"/>
    <n v="0"/>
    <n v="0"/>
    <n v="0"/>
    <n v="0"/>
    <n v="0"/>
    <n v="0"/>
    <n v="0"/>
    <n v="667628"/>
    <n v="667628"/>
    <n v="1879134"/>
    <n v="2331343"/>
    <n v="2439128"/>
    <n v="1996159"/>
    <n v="780024"/>
    <n v="106584"/>
    <n v="10200000"/>
    <n v="0"/>
    <m/>
    <m/>
    <n v="0"/>
    <n v="785444.70588235313"/>
    <n v="2210745.8823529417"/>
    <n v="2742756.4705882361"/>
    <n v="2869562.3529411773"/>
    <n v="2348422.3529411769"/>
    <n v="917675.29411764722"/>
    <n v="125392.94117647062"/>
    <n v="12000000.000000004"/>
    <m/>
    <m/>
    <m/>
    <n v="0"/>
    <n v="2546762"/>
    <n v="4878105"/>
    <n v="7317233"/>
    <n v="9313392"/>
    <n v="10093416"/>
    <n v="10200000"/>
    <m/>
    <m/>
    <m/>
    <n v="0"/>
    <n v="1964373.8624282584"/>
    <n v="4313300.0681689931"/>
    <n v="6470016.8605859047"/>
    <n v="9257207.5579085909"/>
    <n v="10032525.94546815"/>
    <n v="10200000"/>
  </r>
  <r>
    <n v="4"/>
    <s v="4.3."/>
    <s v="Nodarbinātība un sociālā iekļaušana"/>
    <s v="4.3.3."/>
    <s v="“Uzlabot visu darba meklētāju, jo īpaši jauniešu, ilgstošo bezdarbnieku un nelabvēlīgā situācijā esošu grupu, kā arī neaktīvo personu piekļuvi nodarbinātībai, veicināt pašnodarbinātību un sociālo ekonomiku”"/>
    <s v="4.3.3.4."/>
    <s v="EURES tīkla darbības nodrošināšana Latvijā"/>
    <s v="_"/>
    <s v="7.1.2.1"/>
    <s v="nav"/>
    <n v="1"/>
    <n v="1"/>
    <n v="0.80616660783764249"/>
    <n v="0.92338710749613628"/>
    <n v="0.92398820842373952"/>
    <n v="1485000.0000000014"/>
    <n v="1262250"/>
    <n v="1.1764705882352942"/>
    <s v="4.3.3.4._"/>
    <n v="1485000"/>
    <n v="1262250"/>
    <n v="1485000"/>
    <n v="222750"/>
    <x v="10"/>
    <s v="IPIA"/>
    <s v="ESF+"/>
    <m/>
    <n v="0"/>
    <n v="0"/>
    <n v="0"/>
    <n v="0"/>
    <n v="0"/>
    <n v="0"/>
    <n v="0"/>
    <n v="0"/>
    <n v="0"/>
    <n v="0"/>
    <n v="82922"/>
    <n v="0"/>
    <n v="27641"/>
    <n v="110563"/>
    <n v="217890"/>
    <n v="222762"/>
    <n v="217984"/>
    <n v="220067"/>
    <n v="218527"/>
    <n v="54457"/>
    <n v="1262250"/>
    <n v="0"/>
    <m/>
    <m/>
    <n v="0"/>
    <n v="130074.11764705883"/>
    <n v="256341.17647058825"/>
    <n v="262072.9411764706"/>
    <n v="256451.76470588235"/>
    <n v="258902.35294117648"/>
    <n v="257090.58823529413"/>
    <n v="64067.058823529413"/>
    <n v="1485000"/>
    <m/>
    <m/>
    <m/>
    <n v="82922"/>
    <n v="328453"/>
    <n v="551215"/>
    <n v="769199"/>
    <n v="989266"/>
    <n v="1207793"/>
    <n v="1262250"/>
    <m/>
    <m/>
    <m/>
    <n v="66848.947455112997"/>
    <n v="264787.8408440972"/>
    <n v="508984.82445848273"/>
    <n v="710268.43969892059"/>
    <n v="914070.11899451911"/>
    <n v="1115986.4902167337"/>
    <n v="1262250"/>
  </r>
  <r>
    <n v="4"/>
    <s v="4.3."/>
    <s v="Nodarbinātība un sociālā iekļaušana"/>
    <s v="4.3.3."/>
    <s v="“Uzlabot visu darba meklētāju, jo īpaši jauniešu, ilgstošo bezdarbnieku un nelabvēlīgā situācijā esošu grupu, kā arī neaktīvo personu piekļuvi nodarbinātībai, veicināt pašnodarbinātību un sociālo ekonomiku”"/>
    <s v="4.3.3.5."/>
    <s v="Ilgāka un labāka darba mūža veicināšana "/>
    <s v="_"/>
    <s v="7.3.2"/>
    <s v="nav"/>
    <n v="1"/>
    <n v="1"/>
    <n v="0.80791567257303776"/>
    <n v="0.93730101850154601"/>
    <n v="1.0000164101298283"/>
    <n v="12852384.705882352"/>
    <n v="10924527"/>
    <n v="1.1764705882352939"/>
    <s v="4.3.3.5._"/>
    <n v="12852384.705882352"/>
    <n v="10924527"/>
    <n v="12852384.705882354"/>
    <n v="1927857.7058823537"/>
    <x v="10"/>
    <s v="IPIA"/>
    <s v="ESF+"/>
    <m/>
    <n v="0"/>
    <n v="0"/>
    <n v="0"/>
    <n v="0"/>
    <n v="0"/>
    <n v="0"/>
    <n v="0"/>
    <n v="0"/>
    <n v="0"/>
    <n v="0"/>
    <n v="0"/>
    <n v="0"/>
    <n v="73741"/>
    <n v="73741"/>
    <n v="1626390"/>
    <n v="2254550"/>
    <n v="2294151"/>
    <n v="2294151"/>
    <n v="1929543"/>
    <n v="452001"/>
    <n v="10924527"/>
    <n v="0"/>
    <m/>
    <m/>
    <n v="0"/>
    <n v="86754.117647058811"/>
    <n v="1913399.9999999998"/>
    <n v="2652411.7647058819"/>
    <n v="2699001.176470588"/>
    <n v="2699001.176470588"/>
    <n v="2270050.588235294"/>
    <n v="531765.88235294109"/>
    <n v="12852384.705882352"/>
    <m/>
    <m/>
    <m/>
    <n v="0"/>
    <n v="1700131"/>
    <n v="3954681"/>
    <n v="6248832"/>
    <n v="8542983"/>
    <n v="10472526"/>
    <n v="10924527"/>
    <m/>
    <m/>
    <m/>
    <n v="0"/>
    <n v="1373562.4803272712"/>
    <n v="3706726.5291487123"/>
    <n v="5857036.598045053"/>
    <n v="8543123.1914601512"/>
    <n v="10472697.855511291"/>
    <n v="10924527"/>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6."/>
    <s v="Nodarbinātības valsts aģentūras veiktspējas stiprināšana un pakalpojumu modernizēšana"/>
    <s v="_"/>
    <s v="7.1.2.2"/>
    <s v="nav"/>
    <n v="1"/>
    <n v="1"/>
    <n v="0.83315939632661029"/>
    <n v="0.99309853039222673"/>
    <n v="1"/>
    <n v="8000000"/>
    <n v="6800000"/>
    <n v="1.1764705882352942"/>
    <s v="4.3.3.6._"/>
    <n v="8000000"/>
    <n v="6800000"/>
    <n v="8000000"/>
    <n v="1200000"/>
    <x v="10"/>
    <s v="IPIA"/>
    <s v="ESF+"/>
    <m/>
    <n v="0"/>
    <n v="0"/>
    <n v="0"/>
    <n v="0"/>
    <n v="0"/>
    <n v="0"/>
    <n v="0"/>
    <n v="0"/>
    <n v="0"/>
    <n v="0"/>
    <n v="58258"/>
    <n v="0"/>
    <n v="174772"/>
    <n v="233030"/>
    <n v="1220092"/>
    <n v="1891541"/>
    <n v="1734147"/>
    <n v="1393440"/>
    <n v="327750"/>
    <n v="0"/>
    <n v="6800000"/>
    <n v="0"/>
    <m/>
    <m/>
    <n v="0"/>
    <n v="274152.9411764706"/>
    <n v="1435402.3529411766"/>
    <n v="2225342.3529411764"/>
    <n v="2040172.9411764706"/>
    <n v="1639341.1764705882"/>
    <n v="385588.23529411765"/>
    <n v="0"/>
    <n v="8000000"/>
    <m/>
    <m/>
    <m/>
    <n v="58258"/>
    <n v="1453122"/>
    <n v="3344663"/>
    <n v="5078810"/>
    <n v="6472250"/>
    <n v="6800000"/>
    <n v="6800000"/>
    <m/>
    <m/>
    <m/>
    <n v="48538.200111195663"/>
    <n v="1210682.2483089166"/>
    <n v="3321579.9099572562"/>
    <n v="5043758.7471413454"/>
    <n v="6472250"/>
    <n v="6800000"/>
    <n v="6800000"/>
  </r>
  <r>
    <n v="4"/>
    <s v="4.3."/>
    <s v="Nodarbinātība un sociālā iekļaušana"/>
    <s v="4.3.3."/>
    <s v=" “Uzlabot visu darba meklētāju, jo īpaši jauniešu – it sevišķi, īstenojot Garantiju jauniešiem –, ilgstošo bezdarbnieku un darba tirgū nelabvēlīgā situācijā esošo grupu, un ekonomiski neaktīvo personu piekļuvi nodarbinātībai un aktivizācijas pasākumiem, kā arī veicinot pašnodarbinātību un sociālo ekonomiku”"/>
    <s v="4.3.3.7."/>
    <s v="Valsts darba inspekcijas veiktspējas stiprināšana un pakalpojumu modernizēšana"/>
    <s v="_"/>
    <s v="7.3.1"/>
    <s v="nav"/>
    <n v="1"/>
    <n v="1"/>
    <n v="0.76229322337560834"/>
    <n v="0.95179376063811916"/>
    <n v="0.96151098863095907"/>
    <n v="4999998.823529412"/>
    <n v="4249999"/>
    <n v="1.1764705882352942"/>
    <s v="4.3.3.7._"/>
    <n v="4999998.823529412"/>
    <n v="4249999"/>
    <n v="4999998.823529412"/>
    <n v="749999.82352941204"/>
    <x v="10"/>
    <s v="IPIA"/>
    <s v="ESF+"/>
    <m/>
    <n v="0"/>
    <n v="0"/>
    <n v="0"/>
    <n v="0"/>
    <n v="0"/>
    <n v="0"/>
    <n v="0"/>
    <n v="0"/>
    <n v="0"/>
    <n v="0"/>
    <n v="0"/>
    <n v="0"/>
    <n v="189777"/>
    <n v="189777"/>
    <n v="649950"/>
    <n v="839641"/>
    <n v="895584"/>
    <n v="745444"/>
    <n v="740409"/>
    <n v="189194"/>
    <n v="4249999"/>
    <n v="0"/>
    <m/>
    <m/>
    <n v="0"/>
    <n v="223267.05882352943"/>
    <n v="764647.0588235294"/>
    <n v="987812.9411764706"/>
    <n v="1053628.2352941176"/>
    <n v="876992.9411764706"/>
    <n v="871069.4117647059"/>
    <n v="222581.17647058825"/>
    <n v="4999998.8235294111"/>
    <m/>
    <m/>
    <m/>
    <n v="0"/>
    <n v="839727"/>
    <n v="1679368"/>
    <n v="2574952"/>
    <n v="3320396"/>
    <n v="4060805"/>
    <n v="4249999"/>
    <m/>
    <m/>
    <m/>
    <n v="0"/>
    <n v="640118.20158552949"/>
    <n v="1598411.9842153168"/>
    <n v="2450823.2475426462"/>
    <n v="3192597.2406062819"/>
    <n v="3904508.6301875417"/>
    <n v="4249999"/>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1."/>
    <s v="Vienlīdzīgu iespēju un nediskriminācijas veicināšana"/>
    <s v="_"/>
    <s v="3.4.1"/>
    <s v="nav"/>
    <n v="1"/>
    <n v="1"/>
    <n v="0.74282126478661337"/>
    <n v="0.94749474332224404"/>
    <n v="0.99999123295900694"/>
    <n v="2000000"/>
    <n v="1700000"/>
    <n v="1.1764705882352942"/>
    <s v="4.3.4.1._"/>
    <n v="2000000"/>
    <n v="1700000"/>
    <n v="2000000"/>
    <n v="300000"/>
    <x v="10"/>
    <s v="IPIA"/>
    <s v="ESF+"/>
    <m/>
    <n v="0"/>
    <n v="0"/>
    <n v="0"/>
    <n v="0"/>
    <n v="0"/>
    <n v="0"/>
    <n v="0"/>
    <n v="0"/>
    <n v="62503"/>
    <n v="0"/>
    <n v="0"/>
    <n v="0"/>
    <n v="93754"/>
    <n v="156257"/>
    <n v="460250"/>
    <n v="395713"/>
    <n v="277874"/>
    <n v="323396"/>
    <n v="86510"/>
    <n v="0"/>
    <n v="1700000"/>
    <n v="0"/>
    <m/>
    <m/>
    <n v="10788.66"/>
    <n v="183831.76470588235"/>
    <n v="541470.5882352941"/>
    <n v="465544.70588235295"/>
    <n v="326910.58823529416"/>
    <n v="380465.8823529412"/>
    <n v="90987.810588235268"/>
    <n v="0"/>
    <n v="2000000"/>
    <m/>
    <m/>
    <m/>
    <n v="62503"/>
    <n v="616507"/>
    <n v="1012220"/>
    <n v="1290094"/>
    <n v="1613490"/>
    <n v="1700000"/>
    <n v="1700000"/>
    <m/>
    <m/>
    <m/>
    <n v="46428.557512957697"/>
    <n v="457954.50948980066"/>
    <n v="959073.12908564182"/>
    <n v="1222357.2833915672"/>
    <n v="1613475.8544670281"/>
    <n v="1699985.0960303119"/>
    <n v="17000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2."/>
    <s v="Atbalsta pasākumi diskriminācijas riskam pakļautajām sabiedrības grupām vienlīdzīgu iespēju un tiesību realizēšanai dažādās dzīves jomās"/>
    <s v="_"/>
    <s v="9.1.4.4"/>
    <s v="nav"/>
    <n v="1"/>
    <n v="1"/>
    <n v="0.74032122534943201"/>
    <n v="0.9122235947224544"/>
    <n v="0.93074244740939793"/>
    <n v="5582000"/>
    <n v="4744700"/>
    <n v="1.1764705882352942"/>
    <s v="4.3.4.2._"/>
    <n v="5582000"/>
    <n v="4744700"/>
    <n v="5582000"/>
    <n v="837300"/>
    <x v="10"/>
    <s v="APIA"/>
    <s v="ESF+"/>
    <m/>
    <n v="0"/>
    <n v="0"/>
    <n v="0"/>
    <n v="0"/>
    <n v="0"/>
    <n v="0"/>
    <n v="0"/>
    <n v="0"/>
    <n v="0"/>
    <n v="0"/>
    <n v="0"/>
    <n v="0"/>
    <n v="0"/>
    <n v="0"/>
    <n v="825717"/>
    <n v="1318718"/>
    <n v="1164151"/>
    <n v="1145113"/>
    <n v="291001"/>
    <n v="0"/>
    <n v="4744700"/>
    <n v="0"/>
    <m/>
    <m/>
    <n v="0"/>
    <n v="0"/>
    <n v="971431.76470588241"/>
    <n v="1551432.9411764706"/>
    <n v="1369589.411764706"/>
    <n v="1347191.7647058824"/>
    <n v="342354.11764705885"/>
    <n v="0"/>
    <n v="5582000"/>
    <m/>
    <m/>
    <m/>
    <n v="0"/>
    <n v="825717"/>
    <n v="2144435"/>
    <n v="3308586"/>
    <n v="4453699"/>
    <n v="4744700"/>
    <n v="4744700"/>
    <m/>
    <m/>
    <m/>
    <n v="0"/>
    <n v="611295.82123185694"/>
    <n v="1956204.2043486466"/>
    <n v="3018170.2143683867"/>
    <n v="4145246.7072847881"/>
    <n v="4416093.6902233707"/>
    <n v="47447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3."/>
    <s v="Pasākumi ģimenes un darba dzīves saskaņošanai"/>
    <n v="1"/>
    <s v="3.4.1"/>
    <s v="nav"/>
    <n v="1"/>
    <n v="1"/>
    <n v="0.74282126478661337"/>
    <n v="0.94749474332224404"/>
    <n v="0.99999123295900694"/>
    <n v="5309860"/>
    <n v="4513381"/>
    <n v="1.1764705882352942"/>
    <s v="4.3.4.3.1"/>
    <n v="5309860"/>
    <n v="4513381"/>
    <n v="5309860"/>
    <n v="796479"/>
    <x v="10"/>
    <s v="IPIA"/>
    <s v="ESF+"/>
    <m/>
    <n v="0"/>
    <n v="0"/>
    <n v="0"/>
    <n v="0"/>
    <n v="0"/>
    <n v="0"/>
    <n v="0"/>
    <n v="0"/>
    <n v="66515"/>
    <n v="0"/>
    <n v="0"/>
    <n v="0"/>
    <n v="155202"/>
    <n v="221717"/>
    <n v="416812"/>
    <n v="927721"/>
    <n v="823005"/>
    <n v="1262254"/>
    <n v="736263"/>
    <n v="125609"/>
    <n v="4513381"/>
    <n v="0"/>
    <m/>
    <m/>
    <n v="0"/>
    <n v="260843.52941176473"/>
    <n v="490367.05882352946"/>
    <n v="1091436.4705882354"/>
    <n v="968241.17647058831"/>
    <n v="1485004.705882353"/>
    <n v="866191.76470588241"/>
    <n v="147775.29411764708"/>
    <n v="5309860.0000000009"/>
    <m/>
    <m/>
    <m/>
    <n v="66515"/>
    <n v="638529"/>
    <n v="1566250"/>
    <n v="2389255"/>
    <n v="3651509"/>
    <n v="4387772"/>
    <n v="4513381"/>
    <m/>
    <m/>
    <m/>
    <n v="49408.756427281587"/>
    <n v="474312.91938293143"/>
    <n v="1484013.6417284647"/>
    <n v="2263806.5529563883"/>
    <n v="3651476.9870709106"/>
    <n v="4387733.5322230076"/>
    <n v="4513381"/>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3."/>
    <s v="Pasākumi ģimenes un darba dzīves saskaņošanai"/>
    <n v="2"/>
    <s v="3.4.1"/>
    <s v="nav"/>
    <n v="1"/>
    <n v="1"/>
    <n v="0.74282126478661337"/>
    <n v="0.94749474332224404"/>
    <n v="0.99999123295900694"/>
    <n v="2875140"/>
    <n v="2443869"/>
    <n v="1.1764705882352942"/>
    <s v="4.3.4.3.2"/>
    <n v="0"/>
    <n v="0"/>
    <n v="0"/>
    <n v="0"/>
    <x v="10"/>
    <s v="APIA"/>
    <s v="ESF+"/>
    <m/>
    <n v="0"/>
    <n v="0"/>
    <n v="0"/>
    <n v="0"/>
    <n v="0"/>
    <n v="0"/>
    <n v="0"/>
    <n v="0"/>
    <n v="0"/>
    <n v="0"/>
    <n v="0"/>
    <n v="0"/>
    <n v="0"/>
    <n v="0"/>
    <n v="0"/>
    <n v="0"/>
    <n v="0"/>
    <n v="0"/>
    <n v="0"/>
    <n v="0"/>
    <n v="0"/>
    <n v="0"/>
    <m/>
    <m/>
    <n v="0"/>
    <n v="0"/>
    <n v="0"/>
    <n v="0"/>
    <n v="0"/>
    <n v="0"/>
    <n v="0"/>
    <n v="0"/>
    <n v="0"/>
    <m/>
    <m/>
    <m/>
    <n v="0"/>
    <n v="0"/>
    <n v="0"/>
    <n v="0"/>
    <n v="0"/>
    <n v="0"/>
    <n v="0"/>
    <m/>
    <m/>
    <m/>
    <n v="0"/>
    <n v="0"/>
    <n v="0"/>
    <n v="0"/>
    <n v="0"/>
    <n v="0"/>
    <n v="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4."/>
    <s v="Sociālā dialoga attīstība, stiprinot sociālo partneru veiktspēju līdzdarboties likumdošanas, nacionālo reformu un koplīgumu slēgšanas pārrunu procesā"/>
    <s v="_"/>
    <s v="3.4.2.2"/>
    <s v="ir"/>
    <n v="0.57984120240252535"/>
    <n v="0.9598628990436987"/>
    <n v="0.80995684070253116"/>
    <n v="0.95743827670051174"/>
    <n v="1.0000000000000002"/>
    <n v="1739089.4654595149"/>
    <n v="1479000"/>
    <n v="1.1758549462200911"/>
    <s v="4.3.4.4._"/>
    <n v="1739089.4654595149"/>
    <n v="1479000"/>
    <n v="1740000"/>
    <n v="261000"/>
    <x v="3"/>
    <s v="IPIA"/>
    <s v="ESF+"/>
    <m/>
    <n v="0"/>
    <n v="0"/>
    <n v="0"/>
    <n v="0"/>
    <n v="0"/>
    <n v="59815.782800000001"/>
    <n v="0"/>
    <n v="59459.836799999997"/>
    <n v="47641.54800000001"/>
    <n v="0"/>
    <n v="71977.535999999993"/>
    <n v="0"/>
    <n v="0"/>
    <n v="238894.70360000001"/>
    <n v="439591"/>
    <n v="430949.55560000002"/>
    <n v="369564.60279999999"/>
    <n v="0"/>
    <n v="0"/>
    <n v="0"/>
    <n v="1478999.862"/>
    <n v="-0.13800000003539026"/>
    <m/>
    <m/>
    <n v="0"/>
    <n v="280905.51885384263"/>
    <n v="516895.25166383607"/>
    <n v="506734.16652361018"/>
    <n v="434554.36615024332"/>
    <n v="0"/>
    <n v="0"/>
    <n v="0"/>
    <n v="1739089.3031915324"/>
    <m/>
    <m/>
    <m/>
    <n v="138520.99218301891"/>
    <n v="393413.96618834743"/>
    <n v="643296.27468228538"/>
    <n v="998027.62570982636"/>
    <n v="998027.62570982636"/>
    <n v="998027.62570982636"/>
    <n v="998027.62570982636"/>
    <m/>
    <m/>
    <m/>
    <n v="112196.02519953801"/>
    <n v="318648.33314216632"/>
    <n v="615916.47663966636"/>
    <n v="955549.85005911952"/>
    <n v="998027.62570982659"/>
    <n v="998027.62570982659"/>
    <n v="14790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5."/>
    <s v="Atbalsts pilsoniskās sabiedrības organizāciju izaugsmei, stiprinot līdzdalību publiskās pārvaldes lēmumu pieņemšanas procesos"/>
    <s v="_"/>
    <s v="3.4.2.1"/>
    <s v="nav"/>
    <n v="1"/>
    <n v="1"/>
    <n v="0.80671764605977392"/>
    <n v="0.95311364383914876"/>
    <n v="0.98581930662561879"/>
    <n v="1740000"/>
    <n v="1479000"/>
    <n v="1.1764705882352942"/>
    <s v="4.3.4.5._"/>
    <n v="1740000"/>
    <n v="1479000"/>
    <n v="1740000"/>
    <n v="261000"/>
    <x v="3"/>
    <s v="IPIA"/>
    <s v="ESF+"/>
    <m/>
    <n v="0"/>
    <n v="0"/>
    <n v="0"/>
    <n v="0"/>
    <n v="0"/>
    <n v="0"/>
    <n v="0"/>
    <n v="0"/>
    <n v="0"/>
    <n v="0"/>
    <n v="0"/>
    <n v="100000"/>
    <n v="0"/>
    <n v="100000"/>
    <n v="275000"/>
    <n v="320000"/>
    <n v="480000"/>
    <n v="304000"/>
    <n v="0"/>
    <n v="0"/>
    <n v="1479000"/>
    <n v="0"/>
    <m/>
    <m/>
    <n v="0"/>
    <n v="117647.05882352941"/>
    <n v="323529.4117647059"/>
    <n v="376470.58823529416"/>
    <n v="564705.8823529412"/>
    <n v="357647.0588235294"/>
    <n v="0"/>
    <n v="0"/>
    <n v="1740000"/>
    <m/>
    <m/>
    <m/>
    <n v="0"/>
    <n v="375000"/>
    <n v="695000"/>
    <n v="1175000"/>
    <n v="1479000"/>
    <n v="1479000"/>
    <n v="1479000"/>
    <m/>
    <m/>
    <m/>
    <n v="0"/>
    <n v="302519.1172724152"/>
    <n v="662413.98246820841"/>
    <n v="1119908.5315109999"/>
    <n v="1458026.7544992901"/>
    <n v="1458026.7544992901"/>
    <n v="14790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6."/>
    <s v="Resocializācijas pakalpojumu probācijas klientiem pilnveidošana un taisnīguma atjaunošanas pieeju attīstība, veicinot probācijas klientu aktīvu līdzdalību sabiedrības procesos un radot priekšnosacījumus viņu veiksmīgai iekļaušanai un nodarbināmībai"/>
    <s v="_"/>
    <s v="9.1.2"/>
    <s v="nav"/>
    <n v="1"/>
    <n v="1"/>
    <n v="0.80127993737896641"/>
    <n v="0.92566956271287493"/>
    <n v="0.96265983281047474"/>
    <n v="3353945.5885245646"/>
    <n v="2865562"/>
    <n v="1.1704320438798967"/>
    <s v="4.3.4.6._"/>
    <n v="3353945.5885245646"/>
    <n v="2865562"/>
    <n v="3371249.411764706"/>
    <n v="505687.41176470602"/>
    <x v="11"/>
    <s v="IPIA"/>
    <s v="ESF+"/>
    <m/>
    <n v="0"/>
    <n v="0"/>
    <n v="0"/>
    <n v="0"/>
    <n v="0"/>
    <n v="0"/>
    <n v="46437.41"/>
    <n v="0"/>
    <n v="0"/>
    <n v="132281.25"/>
    <n v="0"/>
    <n v="0"/>
    <n v="0"/>
    <n v="178718.66"/>
    <n v="917115.76"/>
    <n v="647184.06000000006"/>
    <n v="685692.28"/>
    <n v="691005.64"/>
    <n v="90422.8"/>
    <n v="90422.8"/>
    <n v="3300561.9999999995"/>
    <n v="434999.99999999953"/>
    <m/>
    <m/>
    <n v="0"/>
    <n v="209178.04650327636"/>
    <n v="1073421.6734512649"/>
    <n v="757484.96211228974"/>
    <n v="802556.21675306652"/>
    <n v="511304.68970466731"/>
    <n v="0"/>
    <n v="0"/>
    <n v="3353945.5885245646"/>
    <m/>
    <m/>
    <m/>
    <n v="178718.66"/>
    <n v="1095834.42"/>
    <n v="1743018.48"/>
    <n v="2428710.7599999998"/>
    <n v="2865562"/>
    <n v="2865562"/>
    <n v="2865562"/>
    <m/>
    <m/>
    <m/>
    <n v="143203.67669325278"/>
    <n v="878070.1354353159"/>
    <n v="1613459.1541820599"/>
    <n v="2248183.6271652537"/>
    <n v="2758561.4358280497"/>
    <n v="2758561.4358280497"/>
    <n v="2865562"/>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7."/>
    <s v="Nodarbināmības priekšnosacījumu nodrošināšana ieslodzītajiem, pilnveidojot resocializācijas sistēmas efektivitāti,  sekmējot bijušo ieslodzīto iekļaušanos, vienlīdzīgas iespējas un aktīvu līdzdalību"/>
    <s v="_"/>
    <s v="9.1.3"/>
    <s v="nav"/>
    <n v="1"/>
    <n v="1"/>
    <n v="0.85054296463756407"/>
    <n v="0.926101362844858"/>
    <n v="0.95952436748510683"/>
    <n v="3357979.0238935072"/>
    <n v="2865563"/>
    <n v="1.1718391896787848"/>
    <s v="4.3.4.7._"/>
    <n v="3357979.0238935077"/>
    <n v="2865563"/>
    <n v="3371250.588235294"/>
    <n v="505687.58823529398"/>
    <x v="11"/>
    <s v="IPIA"/>
    <s v="ESF+"/>
    <m/>
    <n v="0"/>
    <n v="0"/>
    <n v="0"/>
    <n v="0"/>
    <n v="0"/>
    <n v="0"/>
    <n v="0"/>
    <n v="0"/>
    <n v="0"/>
    <n v="0"/>
    <n v="0"/>
    <n v="0"/>
    <n v="0"/>
    <n v="0"/>
    <n v="217387.55993185716"/>
    <n v="280505.0690521404"/>
    <n v="518169.3"/>
    <n v="963730.4"/>
    <n v="885770.3"/>
    <n v="0"/>
    <n v="2865562.6289839977"/>
    <n v="-0.37101600226014853"/>
    <m/>
    <m/>
    <n v="0"/>
    <n v="0"/>
    <n v="254743.26207679574"/>
    <n v="328706.83281885175"/>
    <n v="607211.09262842312"/>
    <n v="1129337.0510048112"/>
    <n v="1037980.3505935342"/>
    <n v="0"/>
    <n v="3357978.589122416"/>
    <m/>
    <m/>
    <m/>
    <n v="0"/>
    <n v="217387.55993185716"/>
    <n v="497892.62898399757"/>
    <n v="1016061.9289839976"/>
    <n v="1979792.3289839975"/>
    <n v="2865562.6289839977"/>
    <n v="2865562.6289839977"/>
    <m/>
    <m/>
    <m/>
    <n v="0"/>
    <n v="184897.45969976793"/>
    <n v="461099.04225248937"/>
    <n v="940976.33716685546"/>
    <n v="1899658.9822202367"/>
    <n v="2749577.1690648305"/>
    <n v="2865563"/>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8."/>
    <s v="Sabiedrības saliedēšana, veicinot jauniebraucēju iekļaušanos vietējā sabiedrībā un sekmējot starpkultūru komunikāciju"/>
    <s v="_"/>
    <s v="9.1.4.4"/>
    <s v="nav"/>
    <n v="1"/>
    <n v="1"/>
    <n v="0.74032122534943201"/>
    <n v="0.9122235947224544"/>
    <n v="0.93074244740939793"/>
    <e v="#N/A"/>
    <e v="#N/A"/>
    <n v="1.1760527993506911"/>
    <s v="4.3.4.8._"/>
    <n v="2609073.135359508"/>
    <n v="2218500"/>
    <n v="2610000"/>
    <n v="391500"/>
    <x v="9"/>
    <s v="IPIA"/>
    <s v="ESF+"/>
    <m/>
    <n v="0"/>
    <n v="0"/>
    <n v="0"/>
    <n v="0"/>
    <n v="0"/>
    <n v="0"/>
    <n v="0"/>
    <n v="0"/>
    <n v="0"/>
    <n v="0"/>
    <n v="0"/>
    <n v="8888.1122235567746"/>
    <n v="13959.999757771546"/>
    <n v="22848.111981328322"/>
    <n v="108964.87938647668"/>
    <n v="186720.8784917084"/>
    <n v="274147.74506799236"/>
    <n v="505505.88354158087"/>
    <n v="483639.38831407222"/>
    <n v="636673.11321684113"/>
    <n v="2218500"/>
    <n v="0"/>
    <m/>
    <m/>
    <n v="13590.65"/>
    <n v="26870.586055519238"/>
    <n v="128148.45143337631"/>
    <n v="219593.61184739391"/>
    <n v="322412.22302289202"/>
    <n v="594501.60942732065"/>
    <n v="568785.45650302048"/>
    <n v="735170.54706998542"/>
    <n v="2609073.135359508"/>
    <m/>
    <m/>
    <m/>
    <n v="0"/>
    <n v="131812.99136780499"/>
    <n v="318533.86985951336"/>
    <n v="592681.61492750573"/>
    <n v="1098187.4984690866"/>
    <n v="1581826.8867831589"/>
    <n v="2218500"/>
    <m/>
    <m/>
    <m/>
    <n v="0"/>
    <n v="97583.9552863875"/>
    <n v="290574.11180409975"/>
    <n v="540658.15329507878"/>
    <n v="1022129.7200395222"/>
    <n v="1472273.4279825459"/>
    <n v="2218500"/>
  </r>
  <r>
    <n v="4"/>
    <s v="4.3."/>
    <s v="Nodarbinātība un sociālā iekļaušana"/>
    <s v="4.3.4."/>
    <s v="“Sekmēt aktīvu iekļaušanu, lai veicinātu vienlīdzīgas iespējas, nediskriminēšanu un aktīvu līdzdalību, kā arī uzlabotu nodarbināmību,  jo īpaši attiecībā uz nelabvēlīgā situācijā esošām grupām”"/>
    <s v="4.3.4.9."/>
    <s v="Sabiedrības saliedēšana, veicinot sabiedrības pašorganizēšanos un paplašinot sadarbības un līdzdarbības prasmes un iespējas_x000a_"/>
    <s v="_"/>
    <s v="3.4.1"/>
    <s v="nav"/>
    <n v="1"/>
    <n v="1"/>
    <n v="0.74282126478661337"/>
    <n v="0.94749474332224404"/>
    <n v="0.99999123295900694"/>
    <n v="4345738.256059221"/>
    <n v="3697500"/>
    <n v="1.175317986763819"/>
    <s v="4.3.4.9._"/>
    <n v="4345738.256059221"/>
    <n v="3697500"/>
    <n v="4350000"/>
    <n v="652500"/>
    <x v="9"/>
    <s v="IPIA"/>
    <s v="ESF+"/>
    <m/>
    <n v="0"/>
    <n v="0"/>
    <n v="0"/>
    <n v="0"/>
    <n v="0"/>
    <n v="0"/>
    <n v="0"/>
    <n v="0"/>
    <n v="0"/>
    <n v="0"/>
    <n v="0"/>
    <n v="0"/>
    <n v="0"/>
    <n v="0"/>
    <n v="36325.784289859555"/>
    <n v="383074.5344637399"/>
    <n v="1027027.2915726845"/>
    <n v="885040.05182989314"/>
    <n v="677162.30385373079"/>
    <n v="688870.03399009188"/>
    <n v="3697500"/>
    <n v="0"/>
    <m/>
    <m/>
    <n v="0"/>
    <n v="0"/>
    <n v="42694.347659174498"/>
    <n v="450234.39062640996"/>
    <n v="1207083.6486827054"/>
    <n v="1040203.4919220561"/>
    <n v="795881.03567771637"/>
    <n v="809641.34149115835"/>
    <n v="4345738.2560592201"/>
    <m/>
    <m/>
    <m/>
    <n v="0"/>
    <n v="36325.784289859555"/>
    <n v="419400.31875359942"/>
    <n v="1446427.6103262841"/>
    <n v="2331467.6621561772"/>
    <n v="3008629.9660099079"/>
    <n v="3697500"/>
    <m/>
    <m/>
    <m/>
    <n v="0"/>
    <n v="26983.565030559166"/>
    <n v="397379.59736670903"/>
    <n v="1370482.5573803093"/>
    <n v="2331447.2220836091"/>
    <n v="3008603.5892276629"/>
    <n v="36975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1."/>
    <s v="Sabiedrībā balstītu sociālo pakalpojumu pieejamības palielināšana (DI turpinājums)"/>
    <n v="1"/>
    <s v="9.2.2.1"/>
    <s v="nav"/>
    <n v="1"/>
    <n v="1"/>
    <n v="0.77984164017346858"/>
    <n v="0.88896469628841002"/>
    <n v="0.84969056551909294"/>
    <n v="50223000.999999993"/>
    <n v="50223001"/>
    <n v="0.99999999999999989"/>
    <s v="4.3.5.1.1"/>
    <n v="50223000.999999993"/>
    <n v="50223001"/>
    <n v="59085883.529411763"/>
    <n v="8862882.529411763"/>
    <x v="10"/>
    <s v="APIA"/>
    <s v="ESF+"/>
    <m/>
    <n v="0"/>
    <n v="0"/>
    <n v="0"/>
    <n v="0"/>
    <n v="0"/>
    <n v="0"/>
    <n v="0"/>
    <n v="0"/>
    <n v="0"/>
    <n v="0"/>
    <n v="0"/>
    <n v="0"/>
    <n v="0"/>
    <n v="0"/>
    <n v="9416813"/>
    <n v="12555750"/>
    <n v="12932423"/>
    <n v="10421273"/>
    <n v="4268955"/>
    <n v="627787"/>
    <n v="50223001"/>
    <n v="0"/>
    <m/>
    <m/>
    <n v="0"/>
    <n v="0"/>
    <n v="9416812.9999999981"/>
    <n v="12555749.999999998"/>
    <n v="12932422.999999998"/>
    <n v="10421272.999999998"/>
    <n v="4268954.9999999991"/>
    <n v="627786.99999999988"/>
    <n v="50223000.999999993"/>
    <m/>
    <m/>
    <m/>
    <n v="0"/>
    <n v="9416813"/>
    <n v="21972563"/>
    <n v="34904986"/>
    <n v="45326259"/>
    <n v="49595214"/>
    <n v="50223001"/>
    <m/>
    <m/>
    <m/>
    <n v="0"/>
    <n v="7343622.895126841"/>
    <n v="19532832.793972954"/>
    <n v="31029300.278441202"/>
    <n v="38513294.642574877"/>
    <n v="42140585.430700436"/>
    <n v="50223001"/>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1."/>
    <s v="Sabiedrībā balstītu sociālo pakalpojumu pieejamības palielināšana (DI turpinājums)"/>
    <n v="2"/>
    <s v="9.2.2.1"/>
    <s v="nav"/>
    <n v="1"/>
    <n v="1"/>
    <n v="0.77984164017346858"/>
    <n v="0.88896469628841002"/>
    <n v="0.84969056551909294"/>
    <n v="13430158"/>
    <n v="13430158"/>
    <n v="1"/>
    <s v="4.3.5.1.2"/>
    <n v="13430158"/>
    <n v="13430158"/>
    <n v="15800185.882352941"/>
    <n v="2370027.8823529407"/>
    <x v="10"/>
    <s v="APIA"/>
    <s v="ESF+"/>
    <m/>
    <n v="0"/>
    <n v="0"/>
    <n v="0"/>
    <n v="0"/>
    <n v="0"/>
    <n v="0"/>
    <n v="0"/>
    <n v="0"/>
    <n v="0"/>
    <n v="0"/>
    <n v="0"/>
    <n v="0"/>
    <n v="0"/>
    <n v="0"/>
    <n v="503631"/>
    <n v="5204186"/>
    <n v="6211448"/>
    <n v="1510893"/>
    <n v="0"/>
    <n v="0"/>
    <n v="13430158"/>
    <n v="0"/>
    <m/>
    <m/>
    <n v="0"/>
    <n v="0"/>
    <n v="503631"/>
    <n v="5204186"/>
    <n v="6211448"/>
    <n v="1510893"/>
    <n v="0"/>
    <n v="0"/>
    <n v="13430158"/>
    <m/>
    <m/>
    <m/>
    <n v="0"/>
    <n v="503631"/>
    <n v="5707817"/>
    <n v="11919265"/>
    <n v="13430158"/>
    <n v="13430158"/>
    <n v="13430158"/>
    <m/>
    <m/>
    <m/>
    <n v="0"/>
    <n v="392752.42508220416"/>
    <n v="5074047.8058748236"/>
    <n v="10595805.790706076"/>
    <n v="11411478.546030771"/>
    <n v="11411478.546030771"/>
    <n v="13430158"/>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1."/>
    <s v="Sabiedrībā balstītu sociālo pakalpojumu pieejamības palielināšana (DI turpinājums)"/>
    <n v="3"/>
    <s v="9.2.2.1"/>
    <s v="nav"/>
    <n v="1"/>
    <n v="1"/>
    <n v="0.77984164017346858"/>
    <n v="0.88896469628841002"/>
    <n v="0.84969056551909294"/>
    <n v="1690264"/>
    <n v="1690264"/>
    <n v="1"/>
    <s v="4.3.5.1.3"/>
    <n v="1690264"/>
    <n v="1690264"/>
    <n v="1988545.8823529412"/>
    <n v="298281.8823529412"/>
    <x v="10"/>
    <s v="IPIA"/>
    <s v="ESF+"/>
    <m/>
    <n v="0"/>
    <n v="0"/>
    <n v="0"/>
    <n v="0"/>
    <n v="0"/>
    <n v="0"/>
    <n v="0"/>
    <n v="0"/>
    <n v="0"/>
    <n v="0"/>
    <n v="0"/>
    <n v="0"/>
    <n v="0"/>
    <n v="0"/>
    <n v="0"/>
    <n v="0"/>
    <n v="126770"/>
    <n v="676106"/>
    <n v="718362"/>
    <n v="169026"/>
    <n v="1690264"/>
    <n v="0"/>
    <m/>
    <m/>
    <n v="0"/>
    <n v="0"/>
    <n v="0"/>
    <n v="0"/>
    <n v="126770"/>
    <n v="676106"/>
    <n v="718362"/>
    <n v="169026"/>
    <n v="1690264"/>
    <m/>
    <m/>
    <m/>
    <n v="0"/>
    <n v="0"/>
    <n v="0"/>
    <n v="126770"/>
    <n v="802876"/>
    <n v="1521238"/>
    <n v="1690264"/>
    <m/>
    <m/>
    <m/>
    <n v="0"/>
    <n v="0"/>
    <n v="0"/>
    <n v="112694.05454848174"/>
    <n v="682196.16248170729"/>
    <n v="1292581.5765091339"/>
    <n v="1690264"/>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2."/>
    <s v="Efektīva atbalsta un paliatīvās aprūpes pakalpojuma pilnveide, paaugstinot tā pieejamību pilngadīgām personām, kuru izārstēšana vairs nav iespējama"/>
    <s v="_"/>
    <s v="9.2.2.1"/>
    <s v="nav"/>
    <n v="1"/>
    <n v="1"/>
    <n v="0.77984164017346858"/>
    <n v="0.88896469628841002"/>
    <n v="0.84969056551909294"/>
    <n v="3242738.823529412"/>
    <n v="5950000"/>
    <n v="1.1764705882352942"/>
    <s v="4.3.5.2._"/>
    <n v="7000000"/>
    <n v="5950000"/>
    <n v="7000000"/>
    <n v="1050000"/>
    <x v="10"/>
    <s v="IPIA"/>
    <s v="ESF+"/>
    <m/>
    <n v="0"/>
    <n v="0"/>
    <n v="0"/>
    <n v="0"/>
    <n v="0"/>
    <n v="0"/>
    <n v="0"/>
    <n v="0"/>
    <n v="0"/>
    <n v="0"/>
    <n v="0"/>
    <n v="0"/>
    <n v="0"/>
    <n v="0"/>
    <n v="89250"/>
    <n v="699125"/>
    <n v="1785000"/>
    <n v="1859375"/>
    <n v="1249500"/>
    <n v="267750"/>
    <n v="5950000"/>
    <n v="0"/>
    <m/>
    <m/>
    <n v="0"/>
    <n v="0"/>
    <n v="105000"/>
    <n v="822500"/>
    <n v="2100000"/>
    <n v="2187500"/>
    <n v="1470000"/>
    <n v="315000"/>
    <n v="7000000"/>
    <m/>
    <m/>
    <m/>
    <n v="0"/>
    <n v="89250"/>
    <n v="788375"/>
    <n v="2573375"/>
    <n v="4432750"/>
    <n v="5682250"/>
    <n v="5950000"/>
    <m/>
    <m/>
    <m/>
    <n v="0"/>
    <n v="69600.866385482077"/>
    <n v="700837.54243637528"/>
    <n v="2287639.5253111869"/>
    <n v="3766465.8543047593"/>
    <n v="4828154.2159208655"/>
    <n v="59500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3."/>
    <s v="Sociālo pakalpojumu efektivitātes un pieejamības palielināšana + SPOLIS_x000a_"/>
    <s v="_"/>
    <s v="9.2.2.2"/>
    <s v="nav"/>
    <n v="1"/>
    <n v="1"/>
    <n v="0.74188241093704888"/>
    <n v="0.90078842012787452"/>
    <n v="0.96463225095096528"/>
    <n v="7200000.0000000065"/>
    <n v="6120000"/>
    <n v="1.1764705882352942"/>
    <s v="4.3.5.3._"/>
    <n v="7200000"/>
    <n v="6120000"/>
    <n v="7200000"/>
    <n v="1080000"/>
    <x v="10"/>
    <s v="IPIA"/>
    <s v="ESF+"/>
    <m/>
    <n v="0"/>
    <n v="0"/>
    <n v="0"/>
    <n v="0"/>
    <n v="0"/>
    <n v="0"/>
    <n v="0"/>
    <n v="0"/>
    <n v="0"/>
    <n v="0"/>
    <n v="0"/>
    <n v="0"/>
    <n v="91800"/>
    <n v="91800"/>
    <n v="489600"/>
    <n v="1162800"/>
    <n v="1346400"/>
    <n v="1346400"/>
    <n v="1346400"/>
    <n v="336600"/>
    <n v="6120000"/>
    <n v="0"/>
    <m/>
    <m/>
    <n v="0"/>
    <n v="108000"/>
    <n v="576000"/>
    <n v="1368000"/>
    <n v="1584000"/>
    <n v="1584000"/>
    <n v="1584000"/>
    <n v="396000"/>
    <n v="7200000"/>
    <m/>
    <m/>
    <m/>
    <n v="0"/>
    <n v="581400"/>
    <n v="1744200"/>
    <n v="3090600"/>
    <n v="4437000"/>
    <n v="5783400"/>
    <n v="6120000"/>
    <m/>
    <m/>
    <m/>
    <n v="0"/>
    <n v="431330.4337188002"/>
    <n v="1571155.1623870388"/>
    <n v="2783976.691247209"/>
    <n v="4280073.2974694325"/>
    <n v="5578854.1601498127"/>
    <n v="61200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4."/>
    <s v=" Profesionāla un mūsdienīga sociālā darba attīstība"/>
    <s v="_"/>
    <s v="9.2.1.1"/>
    <s v="nav"/>
    <n v="1"/>
    <n v="1"/>
    <n v="0.72305846458901979"/>
    <n v="0.89297383279331299"/>
    <n v="0.90593534549791754"/>
    <n v="12474682.795824025"/>
    <n v="10599500"/>
    <n v="1.1764705882352942"/>
    <s v="4.3.5.4._"/>
    <n v="12470000"/>
    <n v="10599500"/>
    <n v="12470000"/>
    <n v="1870500"/>
    <x v="10"/>
    <s v="IPIA"/>
    <s v="ESF+"/>
    <m/>
    <n v="0"/>
    <n v="0"/>
    <n v="0"/>
    <n v="0"/>
    <n v="0"/>
    <n v="0"/>
    <n v="0"/>
    <n v="0"/>
    <n v="0"/>
    <n v="0"/>
    <n v="0"/>
    <n v="0"/>
    <n v="1283333"/>
    <n v="1283333"/>
    <n v="2299461"/>
    <n v="2521755"/>
    <n v="2355182"/>
    <n v="1749108"/>
    <n v="390661"/>
    <n v="0"/>
    <n v="10599500"/>
    <n v="0"/>
    <m/>
    <n v="11207.795824024248"/>
    <n v="273365.46999999997"/>
    <n v="1509803.5294117648"/>
    <n v="2705248.2352941176"/>
    <n v="2966770.5882352944"/>
    <n v="2770802.3529411764"/>
    <n v="2057774.1176470588"/>
    <n v="175027.9106465634"/>
    <n v="0"/>
    <n v="12458792.204175975"/>
    <m/>
    <m/>
    <m/>
    <n v="0"/>
    <n v="3582794"/>
    <n v="6104549"/>
    <n v="8459731"/>
    <n v="10208839"/>
    <n v="10599500"/>
    <n v="10599500"/>
    <m/>
    <m/>
    <m/>
    <n v="0"/>
    <n v="2590569.5285787527"/>
    <n v="5451202.518004586"/>
    <n v="7554318.4154704064"/>
    <n v="9248548.0865976159"/>
    <n v="9602461.6946051773"/>
    <n v="10599500"/>
  </r>
  <r>
    <n v="4"/>
    <s v="4.3."/>
    <s v="Nodarbinātība un sociālā iekļaušana"/>
    <s v="4.3.5."/>
    <s v="&quot;Uzlabot vienlīdzīgu un savlaicīgu piekļuvi kvalitatīviem, ilgtspējīgiem un izmaksu ziņā pieejamiem pakalpojumiem; pilnveidot sociālās aizsardzības sistēmas, tostarp veicināt sociālās aizsardzības pieejamību; uzlabot ilgtermiņa aprūpes pakalpojumu pieejamību, efektivitāti un izturētspēju&quot;"/>
    <s v="4.3.5.5."/>
    <s v="Pieeja tiesiskumam"/>
    <s v="_"/>
    <s v="3.4.1"/>
    <s v="nav"/>
    <n v="1"/>
    <n v="1"/>
    <n v="0.74282126478661337"/>
    <n v="0.94749474332224404"/>
    <n v="0.99999123295900694"/>
    <n v="1297869.8910480118"/>
    <n v="1109250"/>
    <n v="1.1700427235050816"/>
    <s v="4.3.5.5._"/>
    <n v="1297869.8910480118"/>
    <n v="1109250"/>
    <n v="1305000"/>
    <n v="195750"/>
    <x v="11"/>
    <s v="IPIA"/>
    <s v="ESF+"/>
    <m/>
    <n v="0"/>
    <n v="0"/>
    <n v="0"/>
    <n v="0"/>
    <n v="0"/>
    <n v="0"/>
    <n v="0"/>
    <n v="0"/>
    <n v="0"/>
    <n v="0"/>
    <n v="0"/>
    <n v="0"/>
    <n v="0"/>
    <n v="0"/>
    <n v="22642.346352314798"/>
    <n v="475646"/>
    <n v="610962"/>
    <n v="0"/>
    <n v="0"/>
    <n v="0"/>
    <n v="1109250.3463523148"/>
    <n v="0.34635231480933726"/>
    <m/>
    <m/>
    <n v="0"/>
    <n v="0"/>
    <n v="26492.512592607756"/>
    <n v="556526.14126429812"/>
    <n v="714851.23719110596"/>
    <n v="0"/>
    <n v="0"/>
    <n v="0"/>
    <n v="1297869.8910480118"/>
    <m/>
    <m/>
    <m/>
    <n v="0"/>
    <n v="22642.346352314798"/>
    <n v="498288.34635231481"/>
    <n v="1109250"/>
    <n v="1109250"/>
    <n v="1109250"/>
    <n v="1109250"/>
    <m/>
    <m/>
    <m/>
    <n v="0"/>
    <n v="16819.21635516304"/>
    <n v="472125.58882755198"/>
    <n v="1051008.5440301993"/>
    <n v="1109240.2751597785"/>
    <n v="1109240.2751597785"/>
    <n v="1109250"/>
  </r>
  <r>
    <n v="4"/>
    <s v="4.3."/>
    <s v="Nodarbinātība un sociālā iekļaušana"/>
    <s v="4.3.6."/>
    <s v="&quot;Veicināt nabadzības vai sociālās atstumtības riskam pakļauto cilvēku, tostarp vistrūcīgāko un bērnu, sociālo integrāciju&quot;"/>
    <s v="4.3.6.1."/>
    <s v="Speciālistu, kuru profesionālā darbība saistīta ar bērnu tiesību aizsardzības nodrošināšanu, profesionālās kvalifikācijas pilnveide un bērnu likumisko pārstāvju atbildības stiprināšana bērnu tiesību aizsardzības sistēmas reorganizācijas ietvaros"/>
    <s v="_"/>
    <s v="9.2.1.3"/>
    <s v="nav"/>
    <n v="1"/>
    <n v="1"/>
    <n v="0.80097481790498848"/>
    <n v="0.9744025948123336"/>
    <n v="0.97605525384650971"/>
    <n v="5044999.8615501327"/>
    <n v="4288250"/>
    <n v="1.1764705559494275"/>
    <s v="4.3.6.1._"/>
    <n v="7920139.7826477038"/>
    <n v="6732119"/>
    <n v="7920140"/>
    <n v="1188021"/>
    <x v="10"/>
    <s v="IPIA"/>
    <s v="ESF+"/>
    <m/>
    <n v="0"/>
    <n v="0"/>
    <n v="0"/>
    <n v="0"/>
    <n v="0"/>
    <n v="0"/>
    <n v="0"/>
    <n v="0"/>
    <n v="0"/>
    <n v="0"/>
    <n v="0"/>
    <n v="0"/>
    <n v="501520"/>
    <n v="501520"/>
    <n v="897289"/>
    <n v="1213812"/>
    <n v="1212489"/>
    <n v="1205180"/>
    <n v="1351881"/>
    <n v="349948"/>
    <n v="6732119"/>
    <n v="0"/>
    <m/>
    <n v="19722.861550132944"/>
    <n v="261049.06"/>
    <n v="590023.51321975689"/>
    <n v="1055634.088677306"/>
    <n v="1428014.0784580866"/>
    <n v="1426457.6079125653"/>
    <n v="1417858.7846191311"/>
    <n v="1590448.1916474679"/>
    <n v="130931.59656325635"/>
    <n v="7900416.9210975701"/>
    <m/>
    <m/>
    <m/>
    <n v="0"/>
    <n v="1398809"/>
    <n v="2612621"/>
    <n v="3825110"/>
    <n v="5030290"/>
    <n v="6382171"/>
    <n v="6732119"/>
    <m/>
    <m/>
    <m/>
    <n v="0"/>
    <n v="1120410.7840588591"/>
    <n v="2545744.6816611937"/>
    <n v="3727197.1094426052"/>
    <n v="4909840.9828715594"/>
    <n v="6229351.5354968328"/>
    <n v="6732119"/>
  </r>
  <r>
    <n v="4"/>
    <s v="4.3."/>
    <s v="Nodarbinātība un sociālā iekļaušana"/>
    <s v="4.3.6."/>
    <s v="&quot;Veicināt nabadzības vai sociālās atstumtības riskam pakļauto cilvēku, tostarp vistrūcīgāko un bērnu, sociālo integrāciju&quot;"/>
    <s v="4.3.6.2."/>
    <s v="Atbalsta pasākumi Veselības un darbspēju ekspertīzes ārstu valsts komisijas klientu apkalpošanas efektivitātes un kvalitātes uzlabošanai, speciālistu profesionālo spēju, invaliditātes informatīvās sistēmas procesu un funkcionalitātes pilnveidei"/>
    <s v="_"/>
    <s v="9.1.4.3"/>
    <s v="nav"/>
    <n v="1"/>
    <n v="1"/>
    <n v="0.85794831477290345"/>
    <n v="1.0000000000000002"/>
    <n v="1.0000000000000002"/>
    <n v="989663.12262584281"/>
    <n v="850000"/>
    <n v="1.1643095560304033"/>
    <s v="4.3.6.2._"/>
    <n v="989663.12262584281"/>
    <n v="850000"/>
    <n v="1000000"/>
    <n v="150000"/>
    <x v="10"/>
    <s v="IPIA"/>
    <s v="ESF+"/>
    <m/>
    <n v="0"/>
    <n v="0"/>
    <n v="0"/>
    <n v="205343"/>
    <n v="0"/>
    <n v="0"/>
    <n v="0"/>
    <n v="17099.79"/>
    <n v="0"/>
    <n v="0"/>
    <n v="21836.16"/>
    <n v="0"/>
    <n v="64902.09"/>
    <n v="309181.04000000004"/>
    <n v="199587.48"/>
    <n v="341231.51"/>
    <n v="0"/>
    <n v="0"/>
    <n v="0"/>
    <n v="0"/>
    <n v="850000.03"/>
    <n v="3.0000000027939677E-2"/>
    <m/>
    <n v="36971.122625842807"/>
    <n v="192168.13"/>
    <n v="359982.43941541843"/>
    <n v="232381.61022802701"/>
    <n v="168159.82035655458"/>
    <n v="0"/>
    <n v="0"/>
    <n v="0"/>
    <n v="0"/>
    <n v="952692"/>
    <m/>
    <m/>
    <m/>
    <n v="244278.95"/>
    <n v="508768.52"/>
    <n v="850000"/>
    <n v="850000"/>
    <n v="850000"/>
    <n v="850000"/>
    <n v="850000"/>
    <m/>
    <m/>
    <m/>
    <n v="209578.71348699435"/>
    <n v="436497.09434350423"/>
    <n v="850000.00000000023"/>
    <n v="850000.00000000023"/>
    <n v="850000.00000000023"/>
    <n v="850000.00000000023"/>
    <n v="850000"/>
  </r>
  <r>
    <n v="4"/>
    <s v="4.3."/>
    <s v="Nodarbinātība un sociālā iekļaušana"/>
    <s v="4.3.6."/>
    <s v="&quot;Veicināt nabadzības vai sociālās atstumtības riskam pakļauto cilvēku, tostarp vistrūcīgāko un bērnu, sociālo integrāciju&quot;"/>
    <s v="4.3.6.3."/>
    <s v="Atbalsts bērniem ar smagu diagnozi vai funkcionāliem traucējumiem, iespējamu vai esošu invaliditāti un viņu ģimenes locekļiem"/>
    <s v="_"/>
    <s v="9.2.1.3"/>
    <s v="ir"/>
    <n v="1"/>
    <n v="1"/>
    <n v="0.80097481790498848"/>
    <n v="0.9744025948123336"/>
    <n v="0.97605525384650971"/>
    <n v="4350000"/>
    <n v="3697500"/>
    <n v="1.1764705882352942"/>
    <s v="4.3.6.3._"/>
    <n v="4350000"/>
    <n v="3697500"/>
    <n v="4350000"/>
    <n v="652500"/>
    <x v="10"/>
    <s v="IPIA"/>
    <s v="ESF+"/>
    <m/>
    <n v="680000"/>
    <n v="0"/>
    <n v="194692.8"/>
    <n v="23708.85"/>
    <n v="0"/>
    <n v="0"/>
    <n v="0"/>
    <n v="70727.81"/>
    <n v="0"/>
    <n v="0"/>
    <n v="130227.81"/>
    <n v="0"/>
    <n v="130227.81"/>
    <n v="549585.07999999996"/>
    <n v="547770.44999999995"/>
    <n v="899949.27"/>
    <n v="1020195.2"/>
    <n v="0"/>
    <n v="0"/>
    <n v="0"/>
    <n v="3697500"/>
    <n v="0"/>
    <m/>
    <m/>
    <n v="800000"/>
    <n v="646570.68235294113"/>
    <n v="644435.82352941169"/>
    <n v="1058763.8470588236"/>
    <n v="1200229.6470588236"/>
    <n v="0"/>
    <n v="0"/>
    <n v="0"/>
    <n v="4350000"/>
    <m/>
    <m/>
    <m/>
    <n v="419357.26999999996"/>
    <n v="1097355.53"/>
    <n v="1997304.8"/>
    <n v="3017500"/>
    <n v="3017500"/>
    <n v="3017500"/>
    <n v="3017500"/>
    <m/>
    <m/>
    <m/>
    <n v="335894.61297538306"/>
    <n v="878954.14581878216"/>
    <n v="1946178.9797511289"/>
    <n v="2940259.8298462168"/>
    <n v="2945246.7284818431"/>
    <n v="2945246.7284818431"/>
    <n v="3697500"/>
  </r>
  <r>
    <n v="4"/>
    <s v="4.3."/>
    <s v="Nodarbinātība un sociālā iekļaušana"/>
    <s v="4.3.6."/>
    <s v="&quot;Veicināt nabadzības vai sociālās atstumtības riskam pakļauto cilvēku, tostarp vistrūcīgāko un bērnu, sociālo integrāciju&quot;"/>
    <s v="4.3.6.4."/>
    <s v="Atbalsta instrumentu izstrāde un ieviešana ģimenes funkcionalitātes stiprināšanai"/>
    <n v="1"/>
    <s v="9.2.2.2"/>
    <s v="nav"/>
    <n v="1"/>
    <n v="1"/>
    <n v="0.74188241093704888"/>
    <n v="0.90078842012787452"/>
    <n v="0.96463225095096528"/>
    <n v="9453364.0000000019"/>
    <n v="8035359"/>
    <n v="1.1764705882352942"/>
    <s v="4.3.6.4.1"/>
    <n v="9453363.5294117648"/>
    <n v="8035359"/>
    <n v="9453363.5294117648"/>
    <n v="1418004.5294117648"/>
    <x v="10"/>
    <s v="IPIA"/>
    <s v="ESF+"/>
    <m/>
    <n v="0"/>
    <n v="0"/>
    <n v="0"/>
    <n v="0"/>
    <n v="0"/>
    <n v="0"/>
    <n v="0"/>
    <n v="0"/>
    <n v="0"/>
    <n v="0"/>
    <n v="0"/>
    <n v="0"/>
    <n v="565688"/>
    <n v="565688"/>
    <n v="1667416"/>
    <n v="2140743"/>
    <n v="1718927"/>
    <n v="992461"/>
    <n v="762808"/>
    <n v="187316"/>
    <n v="8035359"/>
    <n v="0"/>
    <m/>
    <m/>
    <n v="0"/>
    <n v="665515.29411764711"/>
    <n v="1961665.8823529412"/>
    <n v="2518521.1764705884"/>
    <n v="2022267.0588235294"/>
    <n v="1167601.1764705882"/>
    <n v="897421.17647058831"/>
    <n v="220371.76470588235"/>
    <n v="9453363.5294117648"/>
    <m/>
    <m/>
    <m/>
    <n v="0"/>
    <n v="2233104"/>
    <n v="4373847"/>
    <n v="6092774"/>
    <n v="7085235"/>
    <n v="7848043"/>
    <n v="8035359"/>
    <m/>
    <m/>
    <m/>
    <n v="0"/>
    <n v="1656700.5793931675"/>
    <n v="3939910.7290110434"/>
    <n v="5488300.2656561909"/>
    <n v="6834646.1865665624"/>
    <n v="7570475.3846499659"/>
    <n v="8035359"/>
  </r>
  <r>
    <n v="4"/>
    <s v="4.3."/>
    <s v="Nodarbinātība un sociālā iekļaušana"/>
    <s v="4.3.6."/>
    <s v="&quot;Veicināt nabadzības vai sociālās atstumtības riskam pakļauto cilvēku, tostarp vistrūcīgāko un bērnu, sociālo integrāciju&quot;"/>
    <s v="4.3.6.4."/>
    <s v="Atbalsta instrumentu izstrāde un ieviešana ģimenes funkcionalitātes stiprināšanai"/>
    <n v="2"/>
    <s v="9.2.2.2"/>
    <s v="nav"/>
    <n v="1"/>
    <n v="1"/>
    <n v="0.74188241093704888"/>
    <n v="0.90078842012787452"/>
    <n v="0.96463225095096528"/>
    <n v="1506637.4705882363"/>
    <n v="1280641"/>
    <n v="1.1764705882352942"/>
    <s v="4.3.6.4.2"/>
    <n v="1506636.4705882354"/>
    <n v="1280641"/>
    <n v="1506636.4705882354"/>
    <n v="225995.47058823542"/>
    <x v="10"/>
    <s v="APIA"/>
    <s v="ESF+"/>
    <m/>
    <n v="0"/>
    <n v="0"/>
    <n v="0"/>
    <n v="0"/>
    <n v="0"/>
    <n v="0"/>
    <n v="0"/>
    <n v="0"/>
    <n v="0"/>
    <n v="0"/>
    <n v="0"/>
    <n v="0"/>
    <n v="0"/>
    <n v="0"/>
    <n v="48024"/>
    <n v="236918"/>
    <n v="294547"/>
    <n v="361782"/>
    <n v="278540"/>
    <n v="60830"/>
    <n v="1280641"/>
    <n v="0"/>
    <m/>
    <m/>
    <n v="0"/>
    <n v="0"/>
    <n v="56498.823529411769"/>
    <n v="278727.0588235294"/>
    <n v="346525.8823529412"/>
    <n v="425625.8823529412"/>
    <n v="327694.11764705885"/>
    <n v="71564.705882352937"/>
    <n v="1506636.4705882354"/>
    <m/>
    <m/>
    <m/>
    <n v="0"/>
    <n v="48024"/>
    <n v="284942"/>
    <n v="579489"/>
    <n v="941271"/>
    <n v="1219811"/>
    <n v="1280641"/>
    <m/>
    <m/>
    <m/>
    <n v="0"/>
    <n v="35628.160902840835"/>
    <n v="256672.45400807683"/>
    <n v="521996.98079148185"/>
    <n v="907980.36348486599"/>
    <n v="1176669.0306647478"/>
    <n v="1280641"/>
  </r>
  <r>
    <n v="4"/>
    <s v="4.3."/>
    <s v="Nodarbinātība un sociālā iekļaušana"/>
    <s v="4.3.6."/>
    <s v="&quot;Veicināt nabadzības vai sociālās atstumtības riskam pakļauto cilvēku, tostarp vistrūcīgāko un bērnu, sociālo integrāciju&quot;"/>
    <s v="4.3.6.5."/>
    <s v="Atbalsta pasākumi bērniem ar uzvedības un atkarību problēmām un to ģimenēm"/>
    <s v="_"/>
    <s v="9.2.1.3"/>
    <s v="nav"/>
    <n v="1"/>
    <n v="1"/>
    <n v="0.80097481790498848"/>
    <n v="0.9744025948123336"/>
    <n v="0.97605525384650971"/>
    <n v="13050000"/>
    <n v="11092500"/>
    <n v="1.1764705882352942"/>
    <s v="4.3.6.5._"/>
    <n v="13050000"/>
    <n v="11092500"/>
    <n v="13050000"/>
    <n v="1957500"/>
    <x v="10"/>
    <s v="IPIA"/>
    <s v="ESF+"/>
    <m/>
    <n v="0"/>
    <n v="0"/>
    <n v="0"/>
    <n v="0"/>
    <n v="0"/>
    <n v="0"/>
    <n v="0"/>
    <n v="0"/>
    <n v="0"/>
    <n v="241699"/>
    <n v="0"/>
    <n v="0"/>
    <n v="362548"/>
    <n v="604247"/>
    <n v="1809783"/>
    <n v="3121727"/>
    <n v="2575047"/>
    <n v="1495775"/>
    <n v="1191501"/>
    <n v="294420"/>
    <n v="11092500"/>
    <n v="0"/>
    <m/>
    <m/>
    <n v="0"/>
    <n v="710878.82352941181"/>
    <n v="2129156.4705882352"/>
    <n v="3672620"/>
    <n v="3029467.0588235296"/>
    <n v="1759735.2941176472"/>
    <n v="1401765.8823529412"/>
    <n v="346376.4705882353"/>
    <n v="13050000.000000002"/>
    <m/>
    <m/>
    <m/>
    <n v="241699"/>
    <n v="2414030"/>
    <n v="5535757"/>
    <n v="8110804"/>
    <n v="9606579"/>
    <n v="10798080"/>
    <n v="11092500"/>
    <m/>
    <m/>
    <m/>
    <n v="193594.81251281782"/>
    <n v="1933577.2396671793"/>
    <n v="5394055.9850505395"/>
    <n v="7903188.4636142543"/>
    <n v="9376551.9044415485"/>
    <n v="10539522.715454919"/>
    <n v="11092500"/>
  </r>
  <r>
    <n v="4"/>
    <s v="4.3."/>
    <s v="Nodarbinātība un sociālā iekļaušana"/>
    <s v="4.3.6."/>
    <s v="&quot;Veicināt nabadzības vai sociālās atstumtības riskam pakļauto cilvēku, tostarp vistrūcīgāko un bērnu, sociālo integrāciju&quot;"/>
    <s v="4.3.6.6."/>
    <s v="Bērnu pieskatīšanas pakalpojumi "/>
    <s v="_"/>
    <s v="9.2.4.2"/>
    <s v="nav"/>
    <n v="1"/>
    <n v="1"/>
    <n v="0.79220672764122868"/>
    <n v="0.95613447511386851"/>
    <n v="0.97289953313903821"/>
    <n v="16190384.42560309"/>
    <n v="16269000"/>
    <n v="0.9951677684924144"/>
    <s v="4.3.6.6._"/>
    <n v="16190384.42560309"/>
    <n v="16269000"/>
    <n v="19140000"/>
    <n v="2871000"/>
    <x v="2"/>
    <s v="APIA"/>
    <s v="ESF+"/>
    <m/>
    <n v="0"/>
    <n v="0"/>
    <n v="0"/>
    <n v="0"/>
    <n v="0"/>
    <n v="0"/>
    <n v="0"/>
    <n v="0"/>
    <n v="0"/>
    <n v="0"/>
    <n v="0"/>
    <n v="4237.9620426066531"/>
    <n v="2240.0821547360338"/>
    <n v="6478.0441973426869"/>
    <n v="2900171.94092577"/>
    <n v="3392502.88462982"/>
    <n v="2233413.3596847444"/>
    <n v="2019705.0660811532"/>
    <n v="2164147.423014388"/>
    <n v="3552581.2814667793"/>
    <n v="16268999.999999996"/>
    <n v="0"/>
    <m/>
    <m/>
    <n v="0"/>
    <n v="6446.7407880647552"/>
    <n v="2886157.6386954128"/>
    <n v="3376109.5253011365"/>
    <n v="2222620.9892786131"/>
    <n v="2009945.3836248056"/>
    <n v="2153689.7616498377"/>
    <n v="3535414.3862652169"/>
    <n v="16190384.425603086"/>
    <m/>
    <m/>
    <m/>
    <n v="0"/>
    <n v="2906649.9851231123"/>
    <n v="6299152.8697529323"/>
    <n v="8532566.2294376772"/>
    <n v="10552271.29551883"/>
    <n v="12716418.718533218"/>
    <n v="16268999.999999996"/>
    <m/>
    <m/>
    <m/>
    <n v="0"/>
    <n v="2302667.6731128069"/>
    <n v="6022837.2227832386"/>
    <n v="8158280.7331577139"/>
    <n v="10266299.816966744"/>
    <n v="12371797.834461493"/>
    <n v="16269000"/>
  </r>
  <r>
    <n v="4"/>
    <s v="4.3."/>
    <s v="Nodarbinātība un sociālā iekļaušana"/>
    <s v="4.3.6."/>
    <s v="&quot;Veicināt nabadzības vai sociālās atstumtības riskam pakļauto cilvēku, tostarp vistrūcīgāko un bērnu, sociālo integrāciju&quot;"/>
    <s v="4.3.6.7."/>
    <s v="Starpnozaru sadarbības un atbalsta sistēmas izveide bērnu veselīgais attīstībai un sekmīgai pašrealizācijai"/>
    <s v="_"/>
    <s v="8.3.4"/>
    <s v="nav"/>
    <n v="1"/>
    <n v="1"/>
    <n v="0.75269978197694598"/>
    <n v="0.9189147129023677"/>
    <n v="0.92625236442688785"/>
    <n v="41653751.356497847"/>
    <n v="35525901"/>
    <n v="1.1724896535769169"/>
    <s v="4.3.6.7._"/>
    <n v="41653751.356497847"/>
    <n v="35525901"/>
    <n v="41795177.647058822"/>
    <n v="6269276.6470588222"/>
    <x v="3"/>
    <s v="IPIA"/>
    <s v="ESF+"/>
    <m/>
    <n v="0"/>
    <n v="0"/>
    <n v="0"/>
    <n v="0"/>
    <n v="0"/>
    <n v="0"/>
    <n v="0"/>
    <n v="0"/>
    <n v="630000"/>
    <n v="0"/>
    <n v="0"/>
    <n v="570000"/>
    <n v="0"/>
    <n v="1200000"/>
    <n v="3500000"/>
    <n v="5950000"/>
    <n v="6400000"/>
    <n v="6100000"/>
    <n v="6375000"/>
    <n v="6000901"/>
    <n v="35525901"/>
    <n v="0"/>
    <m/>
    <m/>
    <n v="231672.16"/>
    <n v="1406987.5842923003"/>
    <n v="4103713.7875192091"/>
    <n v="6976313.4387826556"/>
    <n v="7503933.7828922682"/>
    <n v="7152186.8868191931"/>
    <n v="7474621.5415528454"/>
    <n v="6804322.1746393815"/>
    <n v="41653751.356497847"/>
    <m/>
    <m/>
    <m/>
    <n v="630000"/>
    <n v="4700000"/>
    <n v="10650000"/>
    <n v="17050000"/>
    <n v="23150000"/>
    <n v="29525000"/>
    <n v="35525901"/>
    <m/>
    <m/>
    <m/>
    <n v="474200.86264547595"/>
    <n v="3537688.9752916461"/>
    <n v="9786441.6924102157"/>
    <n v="15667495.854985369"/>
    <n v="21442742.236482453"/>
    <n v="27347601.059703864"/>
    <n v="35525901"/>
  </r>
  <r>
    <n v="4"/>
    <s v="4.3."/>
    <s v="Nodarbinātība un sociālā iekļaušana"/>
    <s v="4.3.6."/>
    <s v="&quot;Veicināt nabadzības vai sociālās atstumtības riskam pakļauto cilvēku, tostarp vistrūcīgāko un bērnu, sociālo integrāciju&quot;"/>
    <s v="4.3.6.8."/>
    <s v="IKT sistēmu modernizācija labākas bērnu tiesību aizsardzības sistēmas nodrošināšanai"/>
    <s v="_"/>
    <s v="2.2.1.1"/>
    <s v="nav"/>
    <n v="1"/>
    <n v="1"/>
    <n v="0.8390995745067823"/>
    <n v="0.95091527176390911"/>
    <n v="0.9721256931063007"/>
    <n v="4335503.3054772438"/>
    <n v="3697500"/>
    <n v="1.1725499135841093"/>
    <s v="4.3.6.8._"/>
    <n v="4335503.3054772438"/>
    <n v="3697500"/>
    <n v="4350000"/>
    <n v="652500"/>
    <x v="3"/>
    <s v="IPIA"/>
    <s v="ESF+"/>
    <m/>
    <n v="0"/>
    <n v="0"/>
    <n v="0"/>
    <n v="0"/>
    <n v="0"/>
    <n v="60000"/>
    <n v="0"/>
    <n v="0"/>
    <n v="0"/>
    <n v="0"/>
    <n v="0"/>
    <n v="340000"/>
    <n v="0"/>
    <n v="400000"/>
    <n v="500000"/>
    <n v="650000"/>
    <n v="700000"/>
    <n v="800000"/>
    <n v="647500"/>
    <n v="0"/>
    <n v="3697500"/>
    <n v="0"/>
    <m/>
    <m/>
    <n v="59350.5"/>
    <n v="469019.96543364372"/>
    <n v="586274.9567920547"/>
    <n v="762157.44382967101"/>
    <n v="820784.93950887653"/>
    <n v="938039.93086728745"/>
    <n v="699875.56904571038"/>
    <n v="0"/>
    <n v="4335503.3054772438"/>
    <m/>
    <m/>
    <m/>
    <n v="60000"/>
    <n v="900000"/>
    <n v="1550000"/>
    <n v="2250000"/>
    <n v="3050000"/>
    <n v="3697500"/>
    <n v="3697500"/>
    <m/>
    <m/>
    <m/>
    <n v="50345.974470406938"/>
    <n v="755189.61705610412"/>
    <n v="1473918.6712340591"/>
    <n v="2139559.3614687957"/>
    <n v="2964983.3639742173"/>
    <n v="3594434.7502605468"/>
    <n v="3697500"/>
  </r>
  <r>
    <n v="4"/>
    <s v="4.3."/>
    <s v="Nodarbinātība un sociālā iekļaušana"/>
    <s v="4.3.6."/>
    <s v="&quot;Veicināt nabadzības vai sociālās atstumtības riskam pakļauto cilvēku, tostarp vistrūcīgāko un bērnu, sociālo integrāciju&quot;"/>
    <s v="4.3.6.9."/>
    <s v="Ģimenei draudzīgas vides un sabiedrības veidošana un intervences psiholoģiskā un emocionālā noturīguma veicināšanai "/>
    <s v="_"/>
    <s v="9.1.4.4"/>
    <s v="nav"/>
    <n v="1"/>
    <n v="1"/>
    <n v="0.74032122534943201"/>
    <n v="0.9122235947224544"/>
    <n v="0.93074244740939793"/>
    <n v="15180870.356379261"/>
    <n v="12941250"/>
    <n v="1.1730605896941377"/>
    <s v="4.3.6.9._"/>
    <n v="15180870.356379259"/>
    <n v="12941250"/>
    <n v="15225000"/>
    <n v="2283750"/>
    <x v="3"/>
    <s v="IPIA"/>
    <s v="ESF+"/>
    <m/>
    <n v="0"/>
    <n v="0"/>
    <n v="0"/>
    <n v="0"/>
    <n v="0"/>
    <n v="0"/>
    <n v="0"/>
    <n v="0"/>
    <n v="0"/>
    <n v="0"/>
    <n v="0"/>
    <n v="100000"/>
    <n v="100000"/>
    <n v="200000"/>
    <n v="1300000"/>
    <n v="2500000"/>
    <n v="2500000"/>
    <n v="2500000"/>
    <n v="2000000"/>
    <n v="1941250"/>
    <n v="12941250"/>
    <n v="0"/>
    <m/>
    <m/>
    <n v="0"/>
    <n v="234612.11793882755"/>
    <n v="1524978.766602379"/>
    <n v="2932651.4742353442"/>
    <n v="2932651.4742353442"/>
    <n v="2932651.4742353442"/>
    <n v="2346121.1793882754"/>
    <n v="2277203.8697437448"/>
    <n v="15180870.356379259"/>
    <m/>
    <m/>
    <m/>
    <n v="0"/>
    <n v="1500000"/>
    <n v="4000000"/>
    <n v="6500000"/>
    <n v="9000000"/>
    <n v="11000000"/>
    <n v="12941250"/>
    <m/>
    <m/>
    <m/>
    <n v="0"/>
    <n v="1110481.838024148"/>
    <n v="3648894.3788898177"/>
    <n v="5929453.3656959534"/>
    <n v="8376682.0266845813"/>
    <n v="10238166.921503378"/>
    <n v="12941250"/>
  </r>
  <r>
    <n v="4"/>
    <s v="4.4."/>
    <s v="Sociālās inovācijas"/>
    <s v="4.4.1."/>
    <s v="&quot;Veicināt nabadzības vai sociālās atstumtības riskam pakļauto personu sociālo integrāciju, izmantojot sociālās inovācijas &quot;"/>
    <s v="4.4.1.1."/>
    <s v="Atbalsts jaunām pieejām sabiedrībā balstītu sociālo pakalpojumu sniegšanā (inovācijas)"/>
    <s v="_"/>
    <s v="9.2.2.3"/>
    <s v="nav"/>
    <n v="1"/>
    <n v="1"/>
    <n v="0.9056610713148201"/>
    <n v="0.94734303297100408"/>
    <n v="0.96152607677912427"/>
    <n v="15000000"/>
    <n v="12750000"/>
    <n v="1.1764705882352942"/>
    <s v="4.4.1.1._"/>
    <n v="15000000"/>
    <n v="12750000"/>
    <n v="15000000"/>
    <n v="2250000"/>
    <x v="10"/>
    <s v="IPIA"/>
    <s v="ESF+"/>
    <m/>
    <n v="0"/>
    <n v="0"/>
    <n v="0"/>
    <n v="0"/>
    <n v="0"/>
    <n v="0"/>
    <n v="0"/>
    <n v="0"/>
    <n v="0"/>
    <n v="0"/>
    <n v="0"/>
    <n v="0"/>
    <n v="231632"/>
    <n v="231632"/>
    <n v="2679100"/>
    <n v="4346544"/>
    <n v="2353173"/>
    <n v="543064"/>
    <n v="1959470"/>
    <n v="637017"/>
    <n v="12750000"/>
    <n v="0"/>
    <m/>
    <m/>
    <n v="0"/>
    <n v="272508.23529411765"/>
    <n v="3151882.3529411764"/>
    <n v="5113581.176470588"/>
    <n v="2768438.823529412"/>
    <n v="638898.82352941181"/>
    <n v="2305258.823529412"/>
    <n v="749431.76470588241"/>
    <n v="14999999.999999996"/>
    <m/>
    <m/>
    <m/>
    <n v="0"/>
    <n v="2910732"/>
    <n v="7257276"/>
    <n v="9610449"/>
    <n v="10153513"/>
    <n v="12112983"/>
    <n v="12750000"/>
    <m/>
    <m/>
    <m/>
    <n v="0"/>
    <n v="2636136.6614303291"/>
    <n v="6875129.8569476763"/>
    <n v="9104391.903873153"/>
    <n v="9762867.5204158369"/>
    <n v="11646949.022082226"/>
    <n v="12750000"/>
  </r>
  <r>
    <n v="4"/>
    <s v="4.4."/>
    <s v="Sociālās inovācijas"/>
    <s v="4.4.1."/>
    <s v="&quot;Veicināt nabadzības vai sociālās atstumtības riskam pakļauto personu sociālo integrāciju, izmantojot sociālās inovācijas &quot;"/>
    <s v="4.4.1.2."/>
    <s v="Izmēģinājumprojekts strapprofesionāļu komandas atbalsta sniegšanai nemotivētiem cilvēkiem ar garīga rakstura traucējumiem (18+)  "/>
    <s v="_"/>
    <s v="9.2.2.2"/>
    <s v="nav"/>
    <n v="1"/>
    <n v="1"/>
    <n v="0.74188241093704888"/>
    <n v="0.90078842012787452"/>
    <n v="0.96463225095096528"/>
    <n v="4000000"/>
    <n v="3400000"/>
    <n v="1.1764705882352942"/>
    <s v="4.4.1.2._"/>
    <n v="4000000"/>
    <n v="3400000"/>
    <n v="4000000"/>
    <n v="600000"/>
    <x v="10"/>
    <s v="IPIA"/>
    <s v="ESF+"/>
    <m/>
    <n v="0"/>
    <n v="0"/>
    <n v="0"/>
    <n v="0"/>
    <n v="0"/>
    <n v="0"/>
    <n v="0"/>
    <n v="0"/>
    <n v="0"/>
    <n v="0"/>
    <n v="0"/>
    <n v="0"/>
    <n v="0"/>
    <n v="0"/>
    <n v="25500"/>
    <n v="391000"/>
    <n v="841500"/>
    <n v="952000"/>
    <n v="952000"/>
    <n v="238000"/>
    <n v="3400000"/>
    <n v="0"/>
    <m/>
    <m/>
    <n v="0"/>
    <n v="0"/>
    <n v="30000"/>
    <n v="460000"/>
    <n v="990000"/>
    <n v="1120000"/>
    <n v="1120000"/>
    <n v="280000"/>
    <n v="4000000"/>
    <m/>
    <m/>
    <m/>
    <n v="0"/>
    <n v="25500"/>
    <n v="416500"/>
    <n v="1258000"/>
    <n v="2210000"/>
    <n v="3162000"/>
    <n v="3400000"/>
    <m/>
    <m/>
    <m/>
    <n v="0"/>
    <n v="18918.001478894745"/>
    <n v="375178.37698325975"/>
    <n v="1133191.8325208661"/>
    <n v="2131837.2746016332"/>
    <n v="3050167.1775069521"/>
    <n v="3400000"/>
  </r>
  <r>
    <n v="5"/>
    <s v="5.1."/>
    <s v="Reģionu līdzsvarota attīstība "/>
    <s v="5.1.1."/>
    <s v="“Vietējās teritorijas integrētās sociālās, ekonomiskās un vides attīstības un kultūras mantojuma, tūrisma un drošības veicināšana pilsētu funkcionālajās teritorijās”"/>
    <s v="5.1.1.1."/>
    <s v="Infrastruktūra uzņēmējdarbības atbalstam "/>
    <n v="1"/>
    <s v="3.3.1"/>
    <s v="nav"/>
    <n v="1"/>
    <n v="1"/>
    <n v="0.92752037549819"/>
    <n v="1.0220115375621464"/>
    <n v="1.0562906032862669"/>
    <n v="39933000"/>
    <n v="39933000"/>
    <n v="1"/>
    <s v="5.1.1.1.1"/>
    <n v="39933000"/>
    <n v="39933000"/>
    <n v="46980000"/>
    <n v="7047000"/>
    <x v="2"/>
    <s v="IPIA"/>
    <s v="ERAF"/>
    <m/>
    <n v="0"/>
    <n v="0"/>
    <n v="0"/>
    <n v="0"/>
    <n v="0"/>
    <n v="0"/>
    <n v="0"/>
    <n v="0"/>
    <n v="0"/>
    <n v="0"/>
    <n v="0"/>
    <n v="0"/>
    <n v="0"/>
    <n v="0"/>
    <n v="9532213.4451113995"/>
    <n v="11736252.2390744"/>
    <n v="9574062.8288164232"/>
    <n v="2220775.51934032"/>
    <n v="4868732.8773232158"/>
    <n v="2000963.0903342245"/>
    <n v="39932999.999999985"/>
    <n v="0"/>
    <m/>
    <m/>
    <n v="0"/>
    <n v="0"/>
    <n v="9532213.4451113995"/>
    <n v="11736252.2390744"/>
    <n v="9574062.8288164232"/>
    <n v="2220775.51934032"/>
    <n v="4868732.8773232158"/>
    <n v="2000963.0903342245"/>
    <n v="39932999.999999985"/>
    <m/>
    <m/>
    <m/>
    <n v="0"/>
    <n v="9532213.4451113995"/>
    <n v="21268465.684185799"/>
    <n v="30842528.513002224"/>
    <n v="33063304.032342546"/>
    <n v="37932036.909665763"/>
    <n v="39932999.999999985"/>
    <m/>
    <m/>
    <m/>
    <n v="0"/>
    <n v="8841322.1939386204"/>
    <n v="21736617.315482475"/>
    <n v="31521419.987877741"/>
    <n v="34924457.362960368"/>
    <n v="39933000"/>
    <n v="39933000"/>
  </r>
  <r>
    <n v="5"/>
    <s v="5.1."/>
    <s v="Reģionu līdzsvarota attīstība "/>
    <s v="5.1.1."/>
    <s v="“Vietējās teritorijas integrētās sociālās, ekonomiskās un vides attīstības un kultūras mantojuma, tūrisma un drošības veicināšana pilsētu funkcionālajās teritorijās”"/>
    <s v="5.1.1.1."/>
    <s v="Infrastruktūra uzņēmējdarbības atbalstam "/>
    <n v="2"/>
    <s v="3.3.1"/>
    <s v="nav"/>
    <n v="1"/>
    <n v="1"/>
    <n v="0.92752037549819"/>
    <n v="1.0220115375621464"/>
    <n v="1.0562906032862669"/>
    <n v="65017683.646720096"/>
    <n v="65940867"/>
    <n v="1"/>
    <s v="5.1.1.1.2"/>
    <n v="65940867"/>
    <n v="65940867"/>
    <n v="77577490.588235289"/>
    <n v="11636623.588235289"/>
    <x v="2"/>
    <s v="APIA"/>
    <s v="ERAF"/>
    <m/>
    <n v="0"/>
    <n v="0"/>
    <n v="0"/>
    <n v="0"/>
    <n v="0"/>
    <n v="0"/>
    <n v="0"/>
    <n v="0"/>
    <n v="0"/>
    <n v="0"/>
    <n v="0"/>
    <n v="0"/>
    <n v="0"/>
    <n v="0"/>
    <n v="13837850.5246213"/>
    <n v="19979927.578074601"/>
    <n v="15809531.055633876"/>
    <n v="4969714.2002272801"/>
    <n v="8039678.1389351524"/>
    <n v="3304165.5025076512"/>
    <n v="65940866.999999858"/>
    <n v="-1.4156103134155273E-7"/>
    <m/>
    <m/>
    <n v="0"/>
    <n v="0"/>
    <n v="13837850.5246213"/>
    <n v="19979927.578074601"/>
    <n v="15809531.055633876"/>
    <n v="4969714.2002272801"/>
    <n v="8039678.1389351524"/>
    <n v="3304165.5025076512"/>
    <n v="65940866.999999858"/>
    <m/>
    <m/>
    <m/>
    <n v="0"/>
    <n v="13837850.5246213"/>
    <n v="33817778.102695897"/>
    <n v="49627309.15832977"/>
    <n v="54597023.358557053"/>
    <n v="62636701.497492209"/>
    <n v="65940866.999999858"/>
    <m/>
    <m/>
    <m/>
    <n v="0"/>
    <n v="12834888.314684574"/>
    <n v="34562159.395671718"/>
    <n v="50719682.537976593"/>
    <n v="57670322.741044633"/>
    <n v="65940867"/>
    <n v="65940867"/>
  </r>
  <r>
    <n v="5"/>
    <s v="5.1."/>
    <s v="Reģionu līdzsvarota attīstība "/>
    <s v="5.1.1."/>
    <s v="“Vietējās teritorijas integrētās sociālās, ekonomiskās un vides attīstības un kultūras mantojuma, tūrisma un drošības veicināšana pilsētu funkcionālajās teritorijās”"/>
    <s v="5.1.1.1."/>
    <s v="Infrastruktūra uzņēmējdarbības atbalstam "/>
    <n v="3"/>
    <s v="3.3.1"/>
    <s v="nav"/>
    <n v="1"/>
    <n v="1"/>
    <n v="0.92752037549819"/>
    <n v="1.0220115375621464"/>
    <n v="1.0562906032862669"/>
    <n v="25874309.93203605"/>
    <n v="27236133"/>
    <n v="1"/>
    <s v="5.1.1.1.3"/>
    <n v="27236133"/>
    <n v="27236133"/>
    <n v="32042509.411764707"/>
    <n v="4806376.4117647074"/>
    <x v="2"/>
    <s v="APIA"/>
    <s v="ERAF"/>
    <m/>
    <n v="0"/>
    <n v="0"/>
    <n v="0"/>
    <n v="0"/>
    <n v="0"/>
    <n v="0"/>
    <n v="0"/>
    <n v="0"/>
    <n v="0"/>
    <n v="0"/>
    <n v="0"/>
    <n v="0"/>
    <n v="0"/>
    <n v="0"/>
    <n v="0"/>
    <n v="1478800.2438064599"/>
    <n v="5770377.3831929611"/>
    <n v="9439720.1312943548"/>
    <n v="6218567.8834641092"/>
    <n v="4328667.3582421094"/>
    <n v="27236132.999999993"/>
    <n v="0"/>
    <m/>
    <m/>
    <n v="0"/>
    <n v="0"/>
    <n v="0"/>
    <n v="1478800.2438064599"/>
    <n v="5770377.3831929611"/>
    <n v="9439720.1312943548"/>
    <n v="6218567.8834641092"/>
    <n v="4328667.3582421094"/>
    <n v="27236132.999999993"/>
    <m/>
    <m/>
    <m/>
    <n v="0"/>
    <n v="0"/>
    <n v="1478800.2438064599"/>
    <n v="7249177.626999421"/>
    <n v="16688897.758293776"/>
    <n v="22907465.641757883"/>
    <n v="27236132.999999993"/>
    <m/>
    <m/>
    <m/>
    <n v="0"/>
    <n v="0"/>
    <n v="1511350.910919917"/>
    <n v="7408743.1726307897"/>
    <n v="17628325.881290961"/>
    <n v="24196940.702491865"/>
    <n v="27236133"/>
  </r>
  <r>
    <n v="5"/>
    <s v="5.1."/>
    <s v="Reģionu līdzsvarota attīstība "/>
    <s v="5.1.1."/>
    <s v="“Vietējās teritorijas integrētās sociālās, ekonomiskās un vides attīstības un kultūras mantojuma, tūrisma un drošības veicināšana pilsētu funkcionālajās teritorijās”"/>
    <s v="5.1.1.2."/>
    <s v="Pašvaldību un plānošanas reģionu kapacitātes uzlabošana"/>
    <s v="_"/>
    <s v="3.4.1"/>
    <s v="nav"/>
    <n v="1"/>
    <n v="1"/>
    <n v="0.74282126478661337"/>
    <n v="0.94749474332224404"/>
    <n v="0.99999123295900694"/>
    <n v="443877.00000000006"/>
    <n v="377295"/>
    <n v="1.1764705882352942"/>
    <s v="5.1.1.2._"/>
    <n v="443876.4705882353"/>
    <n v="377295"/>
    <n v="443876.4705882353"/>
    <n v="66581.470588235301"/>
    <x v="2"/>
    <s v="IPIA"/>
    <s v="ERAF"/>
    <m/>
    <n v="0"/>
    <n v="0"/>
    <n v="23566.27"/>
    <n v="0"/>
    <n v="0"/>
    <n v="0"/>
    <n v="0"/>
    <n v="0"/>
    <n v="73117.41"/>
    <n v="0"/>
    <n v="0"/>
    <n v="0"/>
    <n v="0"/>
    <n v="96683.680000000008"/>
    <n v="82218.87"/>
    <n v="50823.66"/>
    <n v="38352.870000000003"/>
    <n v="35450.839999999997"/>
    <n v="33490.53"/>
    <n v="40274.550000000003"/>
    <n v="377295.00000000006"/>
    <n v="0"/>
    <m/>
    <m/>
    <n v="22540.66"/>
    <n v="113745.50588235295"/>
    <n v="96728.082352941172"/>
    <n v="59792.541176470593"/>
    <n v="45121.023529411767"/>
    <n v="41706.870588235288"/>
    <n v="39400.623529411765"/>
    <n v="24841.163529411773"/>
    <n v="443876.4705882353"/>
    <m/>
    <m/>
    <m/>
    <n v="96683.680000000008"/>
    <n v="178902.55"/>
    <n v="229726.21"/>
    <n v="268079.08"/>
    <n v="303529.92000000004"/>
    <n v="337020.45000000007"/>
    <n v="377295.00000000006"/>
    <m/>
    <m/>
    <m/>
    <n v="71818.693461824194"/>
    <n v="132892.61846455032"/>
    <n v="217664.37637834193"/>
    <n v="254003.51909466335"/>
    <n v="303527.25894074875"/>
    <n v="337017.49532789941"/>
    <n v="377295"/>
  </r>
  <r>
    <n v="5"/>
    <s v="5.1."/>
    <s v="Reģionu līdzsvarota attīstība "/>
    <s v="5.1.1."/>
    <s v="“Vietējās teritorijas integrētās sociālās, ekonomiskās un vides attīstības un kultūras mantojuma, tūrisma un drošības veicināšana pilsētu funkcionālajās teritorijās”"/>
    <s v="5.1.1.3."/>
    <s v="Publiskās ārtelpas attīstība"/>
    <s v="_"/>
    <s v="5.4.1.1"/>
    <s v="nav"/>
    <n v="1"/>
    <n v="1"/>
    <n v="0.87425851629877172"/>
    <n v="1.0000000000000002"/>
    <n v="1.0000000000000002"/>
    <n v="23664000"/>
    <n v="23664000"/>
    <n v="1"/>
    <s v="5.1.1.3._"/>
    <n v="23664000"/>
    <n v="23664000"/>
    <n v="27840000"/>
    <n v="4176000"/>
    <x v="2"/>
    <s v="APIA"/>
    <s v="ERAF"/>
    <m/>
    <n v="0"/>
    <n v="0"/>
    <n v="0"/>
    <n v="0"/>
    <n v="0"/>
    <n v="0"/>
    <n v="0"/>
    <n v="346559.28735475818"/>
    <n v="41868.82867660292"/>
    <n v="387521.28589611617"/>
    <n v="1818650.7242278098"/>
    <n v="1044108.2759938176"/>
    <n v="990873.84295547823"/>
    <n v="4629582.245104583"/>
    <n v="14855737.1161261"/>
    <n v="4178680"/>
    <n v="0"/>
    <n v="0.15402634938557944"/>
    <n v="0.15402634938557944"/>
    <n v="0.15402634938557944"/>
    <n v="23663999.823309727"/>
    <n v="-0.17669027298688889"/>
    <m/>
    <m/>
    <n v="0"/>
    <n v="4629582.245104583"/>
    <n v="14855737.1161261"/>
    <n v="4178680"/>
    <n v="0"/>
    <n v="0.15402634938557944"/>
    <n v="0.15402634938557944"/>
    <n v="0.15402634938557944"/>
    <n v="23663999.823309727"/>
    <m/>
    <m/>
    <m/>
    <n v="2594600.126155287"/>
    <n v="19485319.361230683"/>
    <n v="23663999.361230683"/>
    <n v="23663999.361230683"/>
    <n v="23663999.515257031"/>
    <n v="23663999.669283379"/>
    <n v="23663999.823309727"/>
    <m/>
    <m/>
    <m/>
    <n v="2268351.256681127"/>
    <n v="17035206.394357268"/>
    <n v="23663999.361230686"/>
    <n v="23663999.361230686"/>
    <n v="23663999.515257034"/>
    <n v="23663999.669283383"/>
    <n v="23664000"/>
  </r>
  <r>
    <n v="5"/>
    <s v="5.1."/>
    <s v="Reģionu līdzsvarota attīstība "/>
    <s v="5.1.1."/>
    <s v="“Vietējās teritorijas integrētās sociālās, ekonomiskās un vides attīstības un kultūras mantojuma, tūrisma un drošības veicināšana pilsētu funkcionālajās teritorijās”"/>
    <s v="5.1.1.4."/>
    <s v="Viedās pašvaldības"/>
    <s v="_"/>
    <s v="3.4.1"/>
    <s v="nav"/>
    <n v="1"/>
    <n v="1"/>
    <n v="0.74282126478661337"/>
    <n v="0.94749474332224404"/>
    <n v="0.99999123295900694"/>
    <n v="15529500"/>
    <n v="15529500"/>
    <n v="1"/>
    <s v="5.1.1.4._"/>
    <n v="15529500"/>
    <n v="15529500"/>
    <n v="18270000"/>
    <n v="2740500"/>
    <x v="2"/>
    <s v="IPIA"/>
    <s v="ERAF"/>
    <m/>
    <n v="0"/>
    <n v="0"/>
    <n v="0"/>
    <n v="0"/>
    <n v="0"/>
    <n v="0"/>
    <n v="0"/>
    <n v="0"/>
    <n v="0"/>
    <n v="0"/>
    <n v="0"/>
    <n v="0"/>
    <n v="0"/>
    <n v="0"/>
    <n v="3135920"/>
    <n v="3266621"/>
    <n v="3442246"/>
    <n v="2899080"/>
    <n v="2123421"/>
    <n v="662212.49100000004"/>
    <n v="15529500.491"/>
    <n v="0.49100000038743019"/>
    <m/>
    <m/>
    <n v="0"/>
    <n v="0"/>
    <n v="3135920"/>
    <n v="3266621"/>
    <n v="3442246"/>
    <n v="2899080"/>
    <n v="2123421"/>
    <n v="662212"/>
    <n v="15529500"/>
    <m/>
    <m/>
    <m/>
    <n v="0"/>
    <n v="3135920"/>
    <n v="6402541"/>
    <n v="9844787"/>
    <n v="12743867"/>
    <n v="14867288"/>
    <n v="15529500"/>
    <m/>
    <m/>
    <m/>
    <n v="0"/>
    <n v="2329428.0606696368"/>
    <n v="6066373.9414051436"/>
    <n v="9327883.9316271655"/>
    <n v="12743755.273995601"/>
    <n v="14867157.657876648"/>
    <n v="15529500"/>
  </r>
  <r>
    <n v="5"/>
    <s v="5.1."/>
    <s v="Reģionu līdzsvarota attīstība "/>
    <s v="5.1.1."/>
    <s v="“Vietējās teritorijas integrētās sociālās, ekonomiskās un vides attīstības un kultūras mantojuma, tūrisma un drošības veicināšana pilsētu funkcionālajās teritorijās”"/>
    <s v="5.1.1.5."/>
    <s v="Unikāla Eiropas mēroga kultūras  mantojuma  atjaunošana, lai veicinātu to pieejamību,  attīstot kultūras pakalpojumus"/>
    <s v="_"/>
    <s v="5.5.1"/>
    <s v="ir"/>
    <n v="0.54545921178348344"/>
    <n v="0.86200486892245609"/>
    <n v="0.89329677691836329"/>
    <n v="0.99426957512083036"/>
    <n v="1.0295676759839556"/>
    <n v="33489162.748651262"/>
    <n v="28655625"/>
    <n v="1.1686767518995402"/>
    <s v="5.1.1.5._"/>
    <n v="33489162.748651262"/>
    <n v="28655625"/>
    <n v="33712500"/>
    <n v="5056875"/>
    <x v="9"/>
    <s v="IPIA"/>
    <s v="ERAF"/>
    <m/>
    <n v="0"/>
    <n v="0"/>
    <n v="0"/>
    <n v="0"/>
    <n v="0"/>
    <n v="64250"/>
    <n v="237610"/>
    <n v="0"/>
    <n v="334140"/>
    <n v="500000"/>
    <n v="0"/>
    <n v="500000"/>
    <n v="1037190"/>
    <n v="2673190"/>
    <n v="8622830"/>
    <n v="8775724"/>
    <n v="6358753"/>
    <n v="2225128"/>
    <n v="0"/>
    <n v="0"/>
    <n v="28655625"/>
    <n v="0"/>
    <m/>
    <m/>
    <n v="0"/>
    <n v="3124095.0064103319"/>
    <n v="10077300.956581913"/>
    <n v="10255984.619886842"/>
    <n v="7431326.8021714576"/>
    <n v="2600455.3636007202"/>
    <n v="0"/>
    <n v="0"/>
    <n v="33489162.748651266"/>
    <m/>
    <m/>
    <m/>
    <n v="619641.66458603716"/>
    <n v="6161518.1654904652"/>
    <n v="10948317.661359863"/>
    <n v="16429593.707635138"/>
    <n v="18347664.877610825"/>
    <n v="18347664.877610825"/>
    <n v="18347664.877610825"/>
    <m/>
    <m/>
    <m/>
    <n v="553523.90181903658"/>
    <n v="5504064.3181565795"/>
    <n v="10885579.149448154"/>
    <n v="16335445.155098258"/>
    <n v="18890162.687774226"/>
    <n v="18890162.687774226"/>
    <n v="28655625"/>
  </r>
  <r>
    <n v="5"/>
    <s v="5.1."/>
    <s v="Reģionu līdzsvarota attīstība "/>
    <s v="5.1.1."/>
    <s v="“Vietējās teritorijas integrētās sociālās, ekonomiskās un vides attīstības un kultūras mantojuma, tūrisma un drošības veicināšana pilsētu funkcionālajās teritorijās”"/>
    <s v="5.1.1.5."/>
    <s v="Unikāla Eiropas mēroga kultūras  mantojuma  atjaunošana, lai veicinātu to pieejamību,  attīstot kultūras pakalpojumus"/>
    <n v="2"/>
    <s v="5.5.1"/>
    <s v="ir"/>
    <n v="0.54545921178348344"/>
    <n v="0.86200486892245609"/>
    <n v="0.89329677691836329"/>
    <n v="0.99426957512083036"/>
    <n v="1.0295676759839556"/>
    <m/>
    <m/>
    <n v="1.1686767518995402"/>
    <s v="5.1.1.5.2"/>
    <n v="6680430.6022914434"/>
    <n v="5716234.7000000002"/>
    <n v="6724982"/>
    <n v="1008747.2999999998"/>
    <x v="9"/>
    <s v="Ierosinājums"/>
    <s v="ERAF"/>
    <m/>
    <n v="0"/>
    <n v="0"/>
    <n v="0"/>
    <n v="0"/>
    <n v="0"/>
    <n v="0"/>
    <n v="0"/>
    <n v="0"/>
    <n v="0"/>
    <n v="0"/>
    <n v="0"/>
    <n v="3000000"/>
    <n v="0"/>
    <n v="3000000"/>
    <n v="2716234.7"/>
    <n v="0"/>
    <n v="0"/>
    <n v="0"/>
    <n v="0"/>
    <n v="0"/>
    <n v="5716234.7000000002"/>
    <n v="0"/>
    <m/>
    <m/>
    <n v="0"/>
    <n v="3506030.2556986208"/>
    <n v="3174400.3465928221"/>
    <n v="0"/>
    <n v="0"/>
    <n v="0"/>
    <n v="0"/>
    <n v="0"/>
    <n v="6680430.6022914425"/>
    <m/>
    <m/>
    <m/>
    <n v="0"/>
    <n v="3117972.8738313969"/>
    <n v="3117972.8738313969"/>
    <n v="3117972.8738313969"/>
    <n v="3117972.8738313969"/>
    <n v="3117972.8738313969"/>
    <n v="3117972.8738313969"/>
    <m/>
    <m/>
    <m/>
    <n v="0"/>
    <n v="2785275.1187124737"/>
    <n v="3100105.5645026173"/>
    <n v="3100105.5645026173"/>
    <n v="3210164.0854916065"/>
    <n v="3210164.0854916065"/>
    <n v="5716234.7000000002"/>
  </r>
  <r>
    <n v="5"/>
    <s v="5.1."/>
    <s v="Reģionu līdzsvarota attīstība "/>
    <s v="5.1.1."/>
    <s v="“Vietējās teritorijas integrētās sociālās, ekonomiskās un vides attīstības un kultūras mantojuma, tūrisma un drošības veicināšana pilsētu funkcionālajās teritorijās”"/>
    <s v="5.1.1.6."/>
    <s v="Kultūras mantojuma saglabāšana un jaunu pakalpojumu attīstība"/>
    <s v="_"/>
    <s v="5.5.1"/>
    <s v="nav"/>
    <n v="1"/>
    <n v="1"/>
    <n v="0.89329677691836329"/>
    <n v="0.99426957512083036"/>
    <n v="1.0295676759839556"/>
    <n v="8700000"/>
    <n v="7395000"/>
    <n v="1.1764705882352942"/>
    <s v="5.1.1.6._"/>
    <n v="8700000"/>
    <n v="7395000"/>
    <n v="8700000"/>
    <n v="1305000"/>
    <x v="9"/>
    <s v="APIA"/>
    <s v="ERAF"/>
    <m/>
    <n v="0"/>
    <n v="0"/>
    <n v="0"/>
    <n v="0"/>
    <n v="0"/>
    <n v="0"/>
    <n v="0"/>
    <n v="0"/>
    <n v="0"/>
    <n v="0"/>
    <n v="0"/>
    <n v="0"/>
    <n v="0"/>
    <n v="0"/>
    <n v="751470.61075720459"/>
    <n v="1215757.0468811144"/>
    <n v="1968687.7737800721"/>
    <n v="1476676.018577863"/>
    <n v="896704.20682372397"/>
    <n v="1085704.3431800215"/>
    <n v="7394999.9999999991"/>
    <n v="0"/>
    <m/>
    <m/>
    <n v="0"/>
    <n v="0"/>
    <n v="884083.0714790643"/>
    <n v="1430302.4080954287"/>
    <n v="2316103.2632706733"/>
    <n v="1737265.9042092506"/>
    <n v="1054946.1256749695"/>
    <n v="1277299.2272706137"/>
    <n v="8700000"/>
    <m/>
    <m/>
    <m/>
    <n v="0"/>
    <n v="751470.61075720459"/>
    <n v="1967227.6576383188"/>
    <n v="3935915.4314183909"/>
    <n v="5412591.4499962535"/>
    <n v="6309295.6568199778"/>
    <n v="7394999.9999999991"/>
    <m/>
    <m/>
    <m/>
    <n v="0"/>
    <n v="671286.27453828475"/>
    <n v="1955954.6073259977"/>
    <n v="3913360.9637078834"/>
    <n v="5572629.2002232708"/>
    <n v="6495846.8664878095"/>
    <n v="7395000"/>
  </r>
  <r>
    <n v="5"/>
    <s v="5.1."/>
    <s v="Reģionu līdzsvarota attīstība "/>
    <s v="5.1.1."/>
    <s v="“Vietējās teritorijas integrētās sociālās, ekonomiskās un vides attīstības un kultūras mantojuma, tūrisma un drošības veicināšana pilsētu funkcionālajās teritorijās”"/>
    <s v="5.1.1.7"/>
    <s v="Reģionālās kultūras infrastruktūras attīstība kultūras pakalpojumu pieejamības uzlabošana"/>
    <s v="_"/>
    <s v="5.5.1"/>
    <s v="ir"/>
    <n v="0.54545921178348344"/>
    <n v="0.86200486892245609"/>
    <n v="0.89329677691836329"/>
    <n v="0.99426957512083036"/>
    <n v="1.0295676759839556"/>
    <n v="17399999.999999996"/>
    <n v="14790000"/>
    <n v="1.1764705882352939"/>
    <s v="5.1.1.7_"/>
    <n v="17399999.999999996"/>
    <n v="14790000"/>
    <n v="17400000"/>
    <n v="2610000"/>
    <x v="9"/>
    <s v="IPIA"/>
    <s v="ERAF"/>
    <m/>
    <n v="0"/>
    <n v="0"/>
    <n v="0"/>
    <n v="0"/>
    <n v="0"/>
    <n v="0"/>
    <n v="1359500"/>
    <n v="0"/>
    <n v="0"/>
    <n v="3480500"/>
    <n v="0"/>
    <n v="0"/>
    <n v="0"/>
    <n v="4840000"/>
    <n v="3881795"/>
    <n v="4000785"/>
    <n v="2067420"/>
    <n v="0"/>
    <n v="0"/>
    <n v="0"/>
    <n v="14790000"/>
    <n v="0"/>
    <m/>
    <m/>
    <n v="0"/>
    <n v="5694117.6470588222"/>
    <n v="4566817.6470588231"/>
    <n v="4706805.8823529407"/>
    <n v="2432258.8235294116"/>
    <n v="0"/>
    <n v="0"/>
    <n v="0"/>
    <n v="17399999.999999996"/>
    <m/>
    <m/>
    <m/>
    <n v="2640022.5850320598"/>
    <n v="4757383.4260371272"/>
    <n v="6939648.458652311"/>
    <n v="8721774.5647599753"/>
    <n v="8721774.5647599753"/>
    <n v="8721774.5647599753"/>
    <n v="8721774.5647599753"/>
    <m/>
    <m/>
    <m/>
    <n v="2358323.6662008245"/>
    <n v="4249755.2810438061"/>
    <n v="6899881.3244721582"/>
    <n v="8671795.0908035655"/>
    <n v="8979657.1690959036"/>
    <n v="8979657.1690959036"/>
    <n v="14790000"/>
  </r>
  <r>
    <n v="6"/>
    <s v="6.1."/>
    <s v="Pāreja uz klimatneitralitāti"/>
    <s v="6.1.1."/>
    <s v="&quot;Pārejas uz klimatneitralitāti radīto ekonomisko, sociālo un vides seku mazināšana visvairāk skartajos reģionos&quot;"/>
    <s v="6.1.1.1."/>
    <s v="Atteikšanās no kūdras izmantošanas enerģētikā"/>
    <s v="_"/>
    <s v="5.4.3.2"/>
    <s v="nav"/>
    <n v="1"/>
    <n v="1"/>
    <n v="0.76909904315396171"/>
    <n v="0.76909904315396171"/>
    <n v="0.76909904315396171"/>
    <n v="48916062.577500001"/>
    <n v="48916063"/>
    <n v="0.99999999136275541"/>
    <s v="6.1.1.1._"/>
    <n v="48916062.577500001"/>
    <n v="48916063"/>
    <n v="57548309.411764704"/>
    <n v="8632246.4117647037"/>
    <x v="2"/>
    <s v="APIA"/>
    <s v="TPF"/>
    <m/>
    <n v="0"/>
    <n v="0"/>
    <n v="0"/>
    <n v="0"/>
    <n v="0"/>
    <n v="0"/>
    <n v="0"/>
    <n v="0"/>
    <n v="0"/>
    <n v="0"/>
    <n v="0"/>
    <n v="0"/>
    <n v="0"/>
    <n v="0"/>
    <n v="3132926"/>
    <n v="7000000"/>
    <n v="15368213"/>
    <n v="14066435"/>
    <n v="5958873"/>
    <n v="3389616"/>
    <n v="48916063"/>
    <n v="0"/>
    <m/>
    <m/>
    <n v="0"/>
    <n v="0"/>
    <n v="3132925.972940152"/>
    <n v="6999999.9395392882"/>
    <n v="15368212.867260985"/>
    <n v="14066434.878504761"/>
    <n v="5958872.9485317562"/>
    <n v="3389615.9707230576"/>
    <n v="48916062.577499993"/>
    <m/>
    <m/>
    <m/>
    <n v="0"/>
    <n v="3132926"/>
    <n v="10132926"/>
    <n v="25501139"/>
    <n v="39567574"/>
    <n v="45526447"/>
    <n v="48916063"/>
    <m/>
    <m/>
    <m/>
    <n v="0"/>
    <n v="2409530.3888721685"/>
    <n v="7793223.690949901"/>
    <n v="19612901.604236174"/>
    <n v="30431383.303323574"/>
    <n v="35014346.825899549"/>
    <n v="48916063"/>
  </r>
  <r>
    <n v="6"/>
    <s v="6.1."/>
    <s v="Pāreja uz klimatneitralitāti"/>
    <s v="6.1.1."/>
    <s v="&quot;Pārejas uz klimatneitralitāti radīto ekonomisko, sociālo un vides seku mazināšana visvairāk skartajos reģionos&quot;"/>
    <s v="6.1.1.2."/>
    <s v="Pētniecības attīstība dabas resursu ilgtspējīgai izmantošanai vides un klimata mērķu kontekstā"/>
    <s v="_"/>
    <s v="1.1.1.1"/>
    <s v="ir"/>
    <n v="0.656809820735614"/>
    <n v="0.91719591695126301"/>
    <n v="0.89712426673624424"/>
    <n v="0.95868076151423431"/>
    <n v="0.96867752901779358"/>
    <n v="5981102.25"/>
    <n v="5083937"/>
    <n v="1.1764705679869754"/>
    <s v="6.1.1.2._"/>
    <n v="5981102.25"/>
    <n v="5083937"/>
    <n v="5981102.3529411769"/>
    <n v="897165.35294117685"/>
    <x v="0"/>
    <s v="APIA"/>
    <s v="TPF"/>
    <m/>
    <n v="0"/>
    <n v="0"/>
    <n v="0"/>
    <n v="0"/>
    <n v="0"/>
    <n v="0"/>
    <n v="0"/>
    <n v="0"/>
    <n v="0"/>
    <n v="0"/>
    <n v="0"/>
    <n v="0"/>
    <n v="0"/>
    <n v="0"/>
    <n v="1016789"/>
    <n v="1016787"/>
    <n v="1016787"/>
    <n v="1016787"/>
    <n v="1016787"/>
    <n v="0"/>
    <n v="5083937"/>
    <n v="0"/>
    <m/>
    <m/>
    <n v="0"/>
    <n v="0"/>
    <n v="1196222.3323529088"/>
    <n v="1196219.9794117727"/>
    <n v="1196219.9794117727"/>
    <n v="1196219.9794117727"/>
    <n v="1196219.9794117727"/>
    <n v="0"/>
    <n v="5981102.2499999991"/>
    <m/>
    <m/>
    <m/>
    <n v="0"/>
    <n v="667837.00081594428"/>
    <n v="1335672.688012247"/>
    <n v="2268265.5728213708"/>
    <n v="3200858.4576304946"/>
    <n v="4133451.3424396184"/>
    <n v="4133451.3424396184"/>
    <m/>
    <m/>
    <m/>
    <n v="0"/>
    <n v="599132.77965633653"/>
    <n v="1280483.7096773451"/>
    <n v="2174542.5666689128"/>
    <n v="3100599.6614732132"/>
    <n v="4003981.4327096911"/>
    <n v="5083937"/>
  </r>
  <r>
    <n v="6"/>
    <s v="6.1."/>
    <s v="Pāreja uz klimatneitralitāti"/>
    <s v="6.1.1."/>
    <s v="&quot;Pārejas uz klimatneitralitāti radīto ekonomisko, sociālo un vides seku mazināšana visvairāk skartajos reģionos&quot;"/>
    <s v="6.1.1.3."/>
    <s v="Atbalsts uzņēmējdarbībai nepieciešamās publiskās infrastruktūras attīstībai, veicinot pāreju uz klimatneitrālu ekonomiku"/>
    <n v="1"/>
    <s v="5.6.2"/>
    <s v="nav"/>
    <n v="1"/>
    <n v="1"/>
    <n v="0.86743947538991073"/>
    <n v="0.96303782333835086"/>
    <n v="1.0156667321360671"/>
    <e v="#N/A"/>
    <e v="#N/A"/>
    <n v="0.99999999391231009"/>
    <s v="6.1.1.3.1"/>
    <n v="46043091.719703935"/>
    <n v="46043092"/>
    <n v="54168343.529411763"/>
    <n v="8125251.529411763"/>
    <x v="2"/>
    <s v="APIA"/>
    <s v="TPF"/>
    <m/>
    <n v="0"/>
    <n v="0"/>
    <n v="0"/>
    <n v="0"/>
    <n v="0"/>
    <n v="0"/>
    <n v="0"/>
    <n v="0"/>
    <n v="0"/>
    <n v="0"/>
    <n v="340235.92533519038"/>
    <n v="125749"/>
    <n v="347032.24831607594"/>
    <n v="813017.17365126638"/>
    <n v="16376525"/>
    <n v="15141067"/>
    <n v="13712483"/>
    <n v="0"/>
    <n v="0"/>
    <n v="0"/>
    <n v="46043092.173651263"/>
    <n v="0.17365126311779022"/>
    <m/>
    <m/>
    <n v="0"/>
    <n v="813017.1687018699"/>
    <n v="16376524.900304794"/>
    <n v="15141066.90782588"/>
    <n v="13712482.742871393"/>
    <n v="0"/>
    <n v="0"/>
    <n v="0"/>
    <n v="46043091.719703935"/>
    <m/>
    <m/>
    <m/>
    <n v="340235.92533519038"/>
    <n v="17189542.173651267"/>
    <n v="32330609.173651267"/>
    <n v="46043092"/>
    <n v="46043092"/>
    <n v="46043092"/>
    <n v="46043092"/>
    <m/>
    <m/>
    <m/>
    <n v="295134.07258155837"/>
    <n v="14910887.4453048"/>
    <n v="31135599.485796034"/>
    <n v="44341239.099447437"/>
    <n v="46043092"/>
    <n v="46043092"/>
    <n v="46043092"/>
  </r>
  <r>
    <n v="6"/>
    <s v="6.1."/>
    <s v="Pāreja uz klimatneitralitāti"/>
    <s v="6.1.1."/>
    <s v="&quot;Pārejas uz klimatneitralitāti radīto ekonomisko, sociālo un vides seku mazināšana visvairāk skartajos reģionos&quot;"/>
    <s v="6.1.1.3."/>
    <s v="Atbalsts uzņēmējdarbībai nepieciešamās publiskās infrastruktūras attīstībai, veicinot pāreju uz klimatneitrālu ekonomiku"/>
    <n v="2"/>
    <s v="5.6.2"/>
    <s v="nav"/>
    <n v="1"/>
    <n v="1"/>
    <n v="0.86743947538991073"/>
    <n v="0.96303782333835086"/>
    <n v="1.0156667321360671"/>
    <e v="#N/A"/>
    <e v="#N/A"/>
    <n v="0.99999999391231009"/>
    <s v="6.1.1.3.2"/>
    <n v="3236686.980296053"/>
    <n v="3236687"/>
    <n v="3807867.0588235296"/>
    <n v="571180.05882352963"/>
    <x v="2"/>
    <s v="APIA"/>
    <s v="TPF"/>
    <m/>
    <n v="0"/>
    <n v="0"/>
    <n v="0"/>
    <n v="0"/>
    <n v="0"/>
    <n v="0"/>
    <n v="0"/>
    <n v="0"/>
    <n v="0"/>
    <n v="0"/>
    <n v="0"/>
    <n v="0"/>
    <n v="0"/>
    <n v="0"/>
    <n v="0"/>
    <n v="647337.4"/>
    <n v="647337.4"/>
    <n v="647337.4"/>
    <n v="647337.4"/>
    <n v="647337.4"/>
    <n v="3236687"/>
    <n v="0"/>
    <m/>
    <m/>
    <n v="0"/>
    <n v="0"/>
    <n v="0"/>
    <n v="647337.39605921065"/>
    <n v="647337.39605921065"/>
    <n v="647337.39605921065"/>
    <n v="647337.39605921065"/>
    <n v="647337.39605921065"/>
    <n v="3236686.980296053"/>
    <m/>
    <m/>
    <m/>
    <n v="0"/>
    <n v="0"/>
    <n v="647337.4"/>
    <n v="1294674.8"/>
    <n v="1942012.2000000002"/>
    <n v="2589349.6"/>
    <n v="3236687"/>
    <m/>
    <m/>
    <m/>
    <n v="0"/>
    <n v="0"/>
    <n v="623410.40066150739"/>
    <n v="1246820.8013230148"/>
    <n v="1972437.1849423745"/>
    <n v="2629916.2465898325"/>
    <n v="3236687"/>
  </r>
  <r>
    <n v="6"/>
    <s v="6.1."/>
    <s v="Pāreja uz klimatneitralitāti"/>
    <s v="6.1.1."/>
    <s v="&quot;Pārejas uz klimatneitralitāti radīto ekonomisko, sociālo un vides seku mazināšana visvairāk skartajos reģionos&quot;"/>
    <s v="6.1.1.4."/>
    <s v="Uzņēmējdarbības “zaļināšanas” un produktu attīstības pasākumi, veicinot energoefektivitātes paaugstināšanu un energoefektīvu tehnoloģiju ieviešanu uzņēmumos "/>
    <s v="_"/>
    <s v="4.1.1"/>
    <s v="nav"/>
    <n v="1"/>
    <n v="1"/>
    <n v="1"/>
    <n v="1.0757735145306766"/>
    <n v="1.1623885354122865"/>
    <n v="41528059"/>
    <n v="35298850"/>
    <n v="1.1764705882352942"/>
    <s v="6.1.1.4._"/>
    <n v="41528058.823529415"/>
    <n v="35298850"/>
    <n v="41528058.823529415"/>
    <n v="6229208.8235294148"/>
    <x v="1"/>
    <s v="Altum finanšu instrumenti"/>
    <s v="TPF"/>
    <m/>
    <n v="0"/>
    <n v="0"/>
    <n v="0"/>
    <n v="0"/>
    <n v="0"/>
    <n v="0"/>
    <n v="0"/>
    <n v="0"/>
    <n v="0"/>
    <n v="0"/>
    <n v="0"/>
    <n v="0"/>
    <n v="0"/>
    <n v="0"/>
    <n v="0"/>
    <n v="6463575"/>
    <n v="6433763"/>
    <n v="6029478"/>
    <n v="6390941"/>
    <n v="9981093"/>
    <n v="35298850"/>
    <n v="0"/>
    <m/>
    <m/>
    <n v="0"/>
    <n v="0"/>
    <n v="0"/>
    <n v="7604205.8823529417"/>
    <n v="7569132.9411764713"/>
    <n v="7093503.5294117648"/>
    <n v="7518754.1176470593"/>
    <n v="11742462.352941178"/>
    <n v="41528058.823529415"/>
    <m/>
    <m/>
    <m/>
    <n v="0"/>
    <n v="0"/>
    <n v="6463575"/>
    <n v="12897338"/>
    <n v="18926816"/>
    <n v="25317757"/>
    <n v="35298850"/>
    <m/>
    <m/>
    <m/>
    <n v="0"/>
    <n v="0"/>
    <n v="6953342.7941826181"/>
    <n v="13874614.628350047"/>
    <n v="22000313.930257831"/>
    <n v="29429070.479154166"/>
    <n v="35298850"/>
  </r>
  <r>
    <n v="6"/>
    <s v="6.1."/>
    <s v="Pāreja uz klimatneitralitāti"/>
    <s v="6.1.1."/>
    <s v="&quot;Pārejas uz klimatneitralitāti radīto ekonomisko, sociālo un vides seku mazināšana visvairāk skartajos reģionos&quot;"/>
    <s v="6.1.1.5."/>
    <s v="Nodarbināto prasmju paaugstināšana un atbalsts kvalifikācijas iegūšanai, atbalsts darbaspēka mācībām saskaņā ar uzņēmumu pieprasījumu"/>
    <s v="_"/>
    <s v="7.2.1.2"/>
    <s v="nav"/>
    <n v="1"/>
    <n v="1"/>
    <n v="0.89300466299524373"/>
    <n v="0.96687421896162995"/>
    <n v="0.99863207493100559"/>
    <n v="19937020"/>
    <n v="16946467"/>
    <n v="1.1764705882352942"/>
    <s v="6.1.1.5._"/>
    <n v="19937020"/>
    <n v="16946467"/>
    <n v="19937020"/>
    <n v="2990553"/>
    <x v="0"/>
    <s v="IPIA"/>
    <s v="TPF"/>
    <m/>
    <n v="0"/>
    <n v="0"/>
    <n v="0"/>
    <n v="0"/>
    <n v="0"/>
    <n v="0"/>
    <n v="0"/>
    <n v="0"/>
    <n v="0"/>
    <n v="0"/>
    <n v="400000"/>
    <n v="0"/>
    <n v="0"/>
    <n v="400000"/>
    <n v="3447000.2831500098"/>
    <n v="3817456.9953197017"/>
    <n v="4071044.813727133"/>
    <n v="3255534.8407765701"/>
    <n v="1371615.1742604335"/>
    <n v="583814.89276615658"/>
    <n v="16946467.000000004"/>
    <n v="0"/>
    <m/>
    <m/>
    <n v="0"/>
    <n v="470588.23529411765"/>
    <n v="4055294.4507647175"/>
    <n v="4491125.8768467084"/>
    <n v="4789464.4867378036"/>
    <n v="3830040.989148906"/>
    <n v="1613664.9108946277"/>
    <n v="686841.05031312536"/>
    <n v="19937020.000000007"/>
    <m/>
    <m/>
    <m/>
    <n v="400000"/>
    <n v="3847000.2831500098"/>
    <n v="7664457.2784697115"/>
    <n v="11735502.092196845"/>
    <n v="14991036.932973415"/>
    <n v="16362652.107233848"/>
    <n v="16946467.000000004"/>
    <m/>
    <m/>
    <m/>
    <n v="357201.86519809748"/>
    <n v="3435389.1913969815"/>
    <n v="7410566.1448851824"/>
    <n v="11346754.419515397"/>
    <n v="14970530.317742579"/>
    <n v="16340269.225221129"/>
    <n v="16946467"/>
  </r>
  <r>
    <n v="6"/>
    <s v="6.1."/>
    <s v="Pāreja uz klimatneitralitāti"/>
    <s v="6.1.1."/>
    <s v="&quot;Pārejas uz klimatneitralitāti radīto ekonomisko, sociālo un vides seku mazināšana visvairāk skartajos reģionos&quot;"/>
    <s v="6.1.1.6."/>
    <s v="Bezemisiju transportlīdzekļu izmantošanas veicināšana pašvaldībās "/>
    <n v="1"/>
    <s v="4.5.1.2"/>
    <s v="nav"/>
    <n v="1"/>
    <n v="1"/>
    <n v="0.85077994575373594"/>
    <n v="0.89969237429924065"/>
    <n v="0.88983602251352645"/>
    <e v="#N/A"/>
    <e v="#N/A"/>
    <n v="1.0000000141647669"/>
    <s v="6.1.1.6.1"/>
    <n v="19788257.280296046"/>
    <n v="19788257"/>
    <n v="23280302.352941178"/>
    <n v="3492045.3529411778"/>
    <x v="2"/>
    <s v="APIA"/>
    <s v="TPF"/>
    <m/>
    <n v="0"/>
    <n v="0"/>
    <n v="0"/>
    <n v="0"/>
    <n v="0"/>
    <n v="0"/>
    <n v="0"/>
    <n v="0"/>
    <n v="0"/>
    <n v="0"/>
    <n v="0"/>
    <n v="0"/>
    <n v="0"/>
    <n v="0"/>
    <n v="6000000"/>
    <n v="4755848"/>
    <n v="1798243"/>
    <n v="2623499"/>
    <n v="4610667"/>
    <n v="0"/>
    <n v="19788257"/>
    <n v="0"/>
    <m/>
    <m/>
    <n v="0"/>
    <n v="0"/>
    <n v="6000000.0849886015"/>
    <n v="4755848.0673654787"/>
    <n v="1798243.0254716929"/>
    <n v="2623499.037161252"/>
    <n v="4610667.0653090216"/>
    <n v="0"/>
    <n v="19788257.280296046"/>
    <m/>
    <m/>
    <m/>
    <n v="0"/>
    <n v="6000000"/>
    <n v="10755848"/>
    <n v="12554091"/>
    <n v="15177590"/>
    <n v="19788257"/>
    <n v="19788257"/>
    <m/>
    <m/>
    <m/>
    <n v="0"/>
    <n v="5104679.6745224157"/>
    <n v="9676954.4247217383"/>
    <n v="11294819.938958729"/>
    <n v="13505566.316941073"/>
    <n v="17608303.901355449"/>
    <n v="19788257"/>
  </r>
  <r>
    <n v="6"/>
    <s v="6.1."/>
    <s v="Pāreja uz klimatneitralitāti"/>
    <s v="6.1.1."/>
    <s v="&quot;Pārejas uz klimatneitralitāti radīto ekonomisko, sociālo un vides seku mazināšana visvairāk skartajos reģionos&quot;"/>
    <s v="6.1.1.6."/>
    <s v="Bezemisiju transportlīdzekļu izmantošanas veicināšana pašvaldībās "/>
    <n v="2"/>
    <s v="4.5.1.2"/>
    <s v="nav"/>
    <n v="1"/>
    <n v="1"/>
    <n v="0.85077994575373594"/>
    <n v="0.89969237429924065"/>
    <n v="0.88983602251352645"/>
    <e v="#N/A"/>
    <e v="#N/A"/>
    <n v="1.0000000141647669"/>
    <s v="6.1.1.6.2"/>
    <n v="1391054.0197039556"/>
    <n v="1391054"/>
    <n v="1636534.1176470588"/>
    <n v="245480.1176470588"/>
    <x v="2"/>
    <s v="APIA"/>
    <s v="TPF"/>
    <m/>
    <n v="0"/>
    <n v="0"/>
    <n v="0"/>
    <n v="0"/>
    <n v="0"/>
    <n v="0"/>
    <n v="0"/>
    <n v="0"/>
    <n v="0"/>
    <n v="0"/>
    <n v="0"/>
    <n v="0"/>
    <n v="0"/>
    <n v="0"/>
    <n v="0"/>
    <n v="15613.453874894247"/>
    <n v="64063.290597798776"/>
    <n v="394886.29723323107"/>
    <n v="451799.92862643825"/>
    <n v="464691.02966763778"/>
    <n v="1391054"/>
    <n v="0"/>
    <m/>
    <m/>
    <n v="0"/>
    <n v="0"/>
    <n v="0"/>
    <n v="15613.454096055182"/>
    <n v="64063.291505240355"/>
    <n v="394886.30282670341"/>
    <n v="451799.93502607895"/>
    <n v="464691.03624987788"/>
    <n v="1391054.0197039559"/>
    <m/>
    <m/>
    <m/>
    <n v="0"/>
    <n v="0"/>
    <n v="15613.453874894247"/>
    <n v="79676.744472693026"/>
    <n v="474563.04170592409"/>
    <n v="926362.97033236234"/>
    <n v="1391054"/>
    <m/>
    <m/>
    <m/>
    <n v="0"/>
    <n v="0"/>
    <n v="14047.305387715283"/>
    <n v="71684.559411071081"/>
    <n v="422283.28946352028"/>
    <n v="824311.14092436526"/>
    <n v="1391054"/>
  </r>
  <r>
    <n v="6"/>
    <s v="6.1."/>
    <s v="Pāreja uz klimatneitralitāti"/>
    <s v="6.1.1."/>
    <s v="&quot;Pārejas uz klimatneitralitāti radīto ekonomisko, sociālo un vides seku mazināšana visvairāk skartajos reģionos&quot;"/>
    <s v="6.1.1.7."/>
    <s v="Eiropas Savienības nozīmes biotopu vai purvu ekosistēmu atjaunošana"/>
    <s v="_"/>
    <s v="5.4.3.1"/>
    <s v="ir"/>
    <n v="1"/>
    <n v="1"/>
    <n v="0.60081799439557992"/>
    <n v="1.0004081157525957"/>
    <n v="0.7600606802842258"/>
    <n v="7058824"/>
    <n v="6000000"/>
    <n v="1.1764705882352942"/>
    <s v="6.1.1.7._"/>
    <n v="7058823.5294117648"/>
    <n v="6000000"/>
    <n v="7058823.5294117648"/>
    <n v="1058823.5294117648"/>
    <x v="2"/>
    <s v="IPIA"/>
    <s v="TPF"/>
    <m/>
    <n v="0"/>
    <n v="0"/>
    <n v="0"/>
    <n v="0"/>
    <n v="0"/>
    <n v="0"/>
    <n v="0"/>
    <n v="0"/>
    <n v="0"/>
    <n v="0"/>
    <n v="600000"/>
    <n v="0"/>
    <n v="0"/>
    <n v="600000"/>
    <n v="1000000"/>
    <n v="1200000"/>
    <n v="900000"/>
    <n v="1500000"/>
    <n v="800000"/>
    <n v="0"/>
    <n v="6000000"/>
    <n v="0"/>
    <m/>
    <m/>
    <n v="0"/>
    <n v="705882.3529411765"/>
    <n v="1176470.5882352942"/>
    <n v="1411764.705882353"/>
    <n v="1058823.5294117648"/>
    <n v="1764705.8823529412"/>
    <n v="941176.4705882353"/>
    <n v="0"/>
    <n v="7058823.5294117648"/>
    <m/>
    <m/>
    <m/>
    <n v="600000"/>
    <n v="1600000"/>
    <n v="2800000"/>
    <n v="3700000"/>
    <n v="5200000"/>
    <n v="6000000"/>
    <n v="6000000"/>
    <m/>
    <m/>
    <m/>
    <n v="360490.79663734796"/>
    <n v="961308.79103292793"/>
    <n v="2801142.7241072678"/>
    <n v="3701510.0282846042"/>
    <n v="3952315.5374779743"/>
    <n v="4560364.0817053551"/>
    <n v="6000000"/>
  </r>
  <r>
    <n v="6"/>
    <s v="6.1."/>
    <s v="Pāreja uz klimatneitralitāti"/>
    <s v="6.1.1."/>
    <s v="&quot;Pārejas uz klimatneitralitāti radīto ekonomisko, sociālo un vides seku mazināšana visvairāk skartajos reģionos&quot;"/>
    <s v="6.1.1.8."/>
    <s v="Pašvaldību un plānošanas reģionu speciālistu prasmju paaugstināšana klimatneitrālas ekonomikas un sociālekonomisko seku saistībā ar klimata pārmaiņām mazināšanas jautājumos"/>
    <s v="_"/>
    <s v="3.4.1"/>
    <s v="nav"/>
    <n v="1"/>
    <n v="1"/>
    <n v="0.74282126478661337"/>
    <n v="0.94749474332224404"/>
    <n v="0.99999123295900694"/>
    <n v="1803435.9999999995"/>
    <n v="1532920"/>
    <n v="1.1764705882352942"/>
    <s v="6.1.1.8._"/>
    <n v="1803435.2941176472"/>
    <n v="1532920"/>
    <n v="1803435.294117647"/>
    <n v="270515.29411764699"/>
    <x v="2"/>
    <s v="IPIA"/>
    <s v="TPF"/>
    <m/>
    <n v="0"/>
    <n v="0"/>
    <n v="0"/>
    <n v="0"/>
    <n v="0"/>
    <n v="0"/>
    <n v="0"/>
    <n v="0"/>
    <n v="0"/>
    <n v="0"/>
    <n v="153292"/>
    <n v="79609"/>
    <n v="76646"/>
    <n v="309547"/>
    <n v="412729"/>
    <n v="376826"/>
    <n v="160956"/>
    <n v="153292"/>
    <n v="119570"/>
    <n v="0"/>
    <n v="1532920"/>
    <n v="0"/>
    <m/>
    <m/>
    <n v="0"/>
    <n v="364172.9411764706"/>
    <n v="485563.5294117647"/>
    <n v="443324.70588235295"/>
    <n v="189360"/>
    <n v="180343.5294117647"/>
    <n v="140670.58823529413"/>
    <n v="0"/>
    <n v="1803435.294117647"/>
    <m/>
    <m/>
    <m/>
    <n v="153292"/>
    <n v="722276"/>
    <n v="1099102"/>
    <n v="1260058"/>
    <n v="1413350"/>
    <n v="1532920"/>
    <n v="1532920"/>
    <m/>
    <m/>
    <m/>
    <n v="113868.55732166953"/>
    <n v="536521.971845016"/>
    <n v="1041393.3673749651"/>
    <n v="1193898.3312811402"/>
    <n v="1413337.6091026124"/>
    <n v="1532906.5608275209"/>
    <n v="1532920"/>
  </r>
  <r>
    <s v="TP"/>
    <s v="7.1."/>
    <s v="Kapacitātes stiprināšanas pasākumi"/>
    <s v="7.1.1."/>
    <s v="Kapacitātes stiprināšanas pasākumi - Administratīvās kapacitātes ceļakarte"/>
    <s v="7.1.1.0."/>
    <s v="Administratīvās kapacitātes ceļakartei (TP prioritāte)"/>
    <s v="_"/>
    <s v="10.1.1"/>
    <s v="nav"/>
    <n v="1"/>
    <n v="1"/>
    <s v="Programmā noteiktais atbilstoši mērķiem"/>
    <m/>
    <m/>
    <e v="#N/A"/>
    <e v="#N/A"/>
    <n v="1.1764705882352942"/>
    <s v="7.1.1.0._"/>
    <n v="1933938.8235294118"/>
    <n v="1643848"/>
    <n v="1933938.8235294118"/>
    <n v="290090.82352941181"/>
    <x v="3"/>
    <s v="IPIA"/>
    <s v="ESF+"/>
    <m/>
    <n v="0"/>
    <n v="0"/>
    <n v="0"/>
    <n v="0"/>
    <n v="0"/>
    <n v="0"/>
    <n v="0"/>
    <n v="0"/>
    <n v="0"/>
    <n v="0"/>
    <n v="0"/>
    <n v="0"/>
    <n v="0"/>
    <n v="0"/>
    <n v="625000"/>
    <n v="0"/>
    <n v="650000"/>
    <n v="0"/>
    <n v="368848"/>
    <n v="0"/>
    <n v="1643848"/>
    <n v="0"/>
    <m/>
    <m/>
    <n v="0"/>
    <n v="0"/>
    <n v="735294.1176470588"/>
    <n v="0"/>
    <n v="764705.8823529412"/>
    <n v="0"/>
    <n v="433938.82352941181"/>
    <n v="0"/>
    <n v="1933938.8235294118"/>
    <m/>
    <m/>
    <m/>
    <n v="0"/>
    <n v="625000"/>
    <n v="625000"/>
    <n v="1275000"/>
    <n v="1275000"/>
    <n v="1643848"/>
    <n v="1643848"/>
    <m/>
    <m/>
    <m/>
    <n v="0"/>
    <n v="630632.85"/>
    <n v="630632.85"/>
    <n v="1294612.8999999999"/>
    <n v="1294612.8999999999"/>
    <n v="1643848.15"/>
    <n v="1643848"/>
  </r>
  <r>
    <s v="TP"/>
    <s v="7.1."/>
    <s v="Kapacitātes stiprināšanas pasākumi"/>
    <s v="7.1.2."/>
    <s v="Kapacitātes stiprināšanas pasākumi - Kohēzijas politikas fondu vadības informācijas sistēmas attīstība"/>
    <s v="7.1.2.0."/>
    <s v="KPVIS attīstība (TP prioritāte)"/>
    <s v="_"/>
    <s v="11.1.1"/>
    <s v="nav"/>
    <n v="1"/>
    <n v="1"/>
    <s v="Programmā noteiktais atbilstoši mērķiem"/>
    <m/>
    <m/>
    <e v="#N/A"/>
    <e v="#N/A"/>
    <n v="1.1764705882352942"/>
    <s v="7.1.2.0._"/>
    <n v="3529411.7647058824"/>
    <n v="3000000"/>
    <n v="3529411.7647058824"/>
    <n v="529411.76470588241"/>
    <x v="12"/>
    <s v="IPIA"/>
    <s v="ERAF"/>
    <m/>
    <n v="0"/>
    <n v="0"/>
    <n v="0"/>
    <n v="0"/>
    <n v="0"/>
    <n v="0"/>
    <n v="0"/>
    <n v="0"/>
    <n v="0"/>
    <n v="0"/>
    <n v="0"/>
    <n v="0"/>
    <n v="0"/>
    <n v="0"/>
    <n v="244558.61483118933"/>
    <n v="442964.66514906002"/>
    <n v="433242.83988538902"/>
    <n v="582836.49365541118"/>
    <n v="661358.98643390753"/>
    <n v="635038.40004504286"/>
    <n v="3000000"/>
    <n v="0"/>
    <m/>
    <m/>
    <n v="0"/>
    <n v="0"/>
    <n v="287716.01744845806"/>
    <n v="521134.90017536475"/>
    <n v="509697.458688693"/>
    <n v="685689.99253577786"/>
    <n v="778069.39580459706"/>
    <n v="747104.00005299167"/>
    <n v="3529411.7647058824"/>
    <m/>
    <m/>
    <m/>
    <n v="0"/>
    <n v="244558.61483118933"/>
    <n v="687523.27998024935"/>
    <n v="1120766.1198656384"/>
    <n v="1703602.6135210497"/>
    <n v="2364961.5999549571"/>
    <n v="3000000"/>
    <m/>
    <m/>
    <m/>
    <n v="0"/>
    <n v="1345014.5"/>
    <n v="1345014.5"/>
    <n v="2690029"/>
    <n v="2690029"/>
    <n v="3000000.1999999997"/>
    <n v="3000000"/>
  </r>
  <r>
    <s v="TP"/>
    <s v="TP"/>
    <m/>
    <s v="TP"/>
    <s v="Tehniskā palīdzība"/>
    <s v="TP"/>
    <s v="Tehniskā palīdzība"/>
    <s v="_"/>
    <s v="11.1.1"/>
    <s v="nav"/>
    <s v="N/a"/>
    <s v="N/a"/>
    <s v="Flat rate. Atkarīgs no pārējo fondu deklarēšanas"/>
    <m/>
    <m/>
    <m/>
    <m/>
    <n v="1.1760527993506911"/>
    <s v="TP_"/>
    <n v="169317251.57499504"/>
    <n v="143970790.825443"/>
    <n v="169377400.97110942"/>
    <n v="25406610.14566642"/>
    <x v="12"/>
    <s v="_"/>
    <s v="TP"/>
    <m/>
    <n v="0"/>
    <n v="0"/>
    <n v="0"/>
    <n v="0"/>
    <n v="0"/>
    <n v="0"/>
    <n v="0"/>
    <n v="0"/>
    <n v="0"/>
    <n v="0"/>
    <n v="0"/>
    <n v="0"/>
    <n v="0"/>
    <n v="0"/>
    <n v="0"/>
    <n v="0"/>
    <n v="0"/>
    <n v="0"/>
    <n v="0"/>
    <n v="0"/>
    <n v="0"/>
    <n v="-143970790.825443"/>
    <m/>
    <n v="12125372.219999999"/>
    <n v="21150264.580000002"/>
    <n v="28100116"/>
    <n v="27319770"/>
    <n v="28141145"/>
    <n v="27345759"/>
    <n v="25194974.171109408"/>
    <n v="0"/>
    <n v="0"/>
    <n v="169377400.97110942"/>
    <n v="0"/>
    <n v="0"/>
    <n v="1505270.3805000002"/>
    <n v="4521520.9533099886"/>
    <n v="28652273.469511647"/>
    <n v="55446318.863683067"/>
    <n v="79666073.095762804"/>
    <n v="107036831.46944889"/>
    <n v="127476317.14102171"/>
    <n v="140646007.43343794"/>
    <n v="0"/>
    <n v="0"/>
    <n v="0"/>
    <n v="4395170.6684462493"/>
    <n v="25670388.73791986"/>
    <n v="52628359.508899271"/>
    <n v="75372979.528062046"/>
    <n v="104105172.13730697"/>
    <n v="123937812.85340199"/>
    <n v="143970790.825443"/>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C20" firstHeaderRow="1" firstDataRow="1" firstDataCol="0"/>
  <pivotFields count="8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9" showAll="0"/>
    <pivotField showAll="0"/>
    <pivotField numFmtId="3" showAll="0"/>
    <pivotField showAll="0"/>
    <pivotField numFmtId="3" showAll="0"/>
    <pivotField numFmtId="3" showAll="0"/>
    <pivotField numFmtId="3" showAll="0"/>
    <pivotField showAll="0"/>
    <pivotField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showAll="0"/>
    <pivotField showAll="0"/>
    <pivotField showAll="0"/>
    <pivotField numFmtId="3" showAll="0"/>
    <pivotField numFmtId="3" showAll="0"/>
    <pivotField numFmtId="3" showAll="0"/>
    <pivotField numFmtId="3" showAll="0"/>
    <pivotField numFmtId="3" showAll="0"/>
    <pivotField numFmtId="3" showAll="0"/>
    <pivotField numFmtId="3" showAll="0"/>
    <pivotField numFmtId="3"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3" showAll="0"/>
    <pivotField showAll="0"/>
    <pivotField showAll="0"/>
    <pivotField showAll="0"/>
    <pivotField showAll="0"/>
    <pivotField showAll="0"/>
    <pivotField showAll="0"/>
  </pivotFields>
  <formats count="2">
    <format dxfId="3">
      <pivotArea dataOnly="0" labelOnly="1" outline="0" axis="axisValues" fieldPosition="0"/>
    </format>
    <format dxfId="2">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100-000001000000}" name="PivotTable1" cacheId="0"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G17" firstHeaderRow="0" firstDataRow="1" firstDataCol="1"/>
  <pivotFields count="8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9" showAll="0"/>
    <pivotField showAll="0"/>
    <pivotField numFmtId="3" showAll="0"/>
    <pivotField numFmtId="3" showAll="0"/>
    <pivotField numFmtId="3" showAll="0"/>
    <pivotField numFmtId="3" showAll="0"/>
    <pivotField axis="axisRow" showAll="0">
      <items count="16">
        <item x="1"/>
        <item x="8"/>
        <item x="12"/>
        <item x="6"/>
        <item x="0"/>
        <item x="5"/>
        <item x="9"/>
        <item x="10"/>
        <item x="4"/>
        <item x="11"/>
        <item x="2"/>
        <item x="3"/>
        <item x="7"/>
        <item m="1" x="13"/>
        <item m="1" x="14"/>
        <item t="default"/>
      </items>
    </pivotField>
    <pivotField showAll="0"/>
    <pivotField showAll="0"/>
    <pivotField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numFmtId="3" showAll="0"/>
    <pivotField showAll="0"/>
    <pivotField showAll="0"/>
    <pivotField numFmtId="3" showAll="0"/>
    <pivotField numFmtId="3" showAll="0"/>
    <pivotField showAll="0"/>
    <pivotField showAll="0"/>
    <pivotField showAll="0"/>
    <pivotField numFmtId="3" showAll="0"/>
    <pivotField numFmtId="3" showAll="0"/>
    <pivotField numFmtId="3" showAll="0"/>
    <pivotField numFmtId="3" showAll="0"/>
    <pivotField numFmtId="3" showAll="0"/>
    <pivotField numFmtId="3" showAll="0"/>
    <pivotField numFmtId="3" showAll="0"/>
    <pivotField numFmtId="3" showAll="0"/>
    <pivotField showAll="0"/>
    <pivotField showAll="0"/>
    <pivotField showAll="0"/>
    <pivotField numFmtId="3" showAll="0"/>
    <pivotField numFmtId="3" showAll="0"/>
    <pivotField numFmtId="3" showAll="0"/>
    <pivotField numFmtId="3" showAll="0"/>
    <pivotField numFmtId="3" showAll="0"/>
    <pivotField numFmtId="3" showAll="0"/>
    <pivotField numFmtId="3" showAll="0"/>
    <pivotField showAll="0"/>
    <pivotField showAll="0"/>
    <pivotField showAll="0"/>
    <pivotField numFmtId="3" showAll="0"/>
    <pivotField dataField="1" showAll="0"/>
    <pivotField dataField="1" showAll="0"/>
    <pivotField dataField="1" showAll="0"/>
    <pivotField dataField="1" showAll="0"/>
    <pivotField dataField="1" showAll="0"/>
    <pivotField dataField="1" showAll="0"/>
  </pivotFields>
  <rowFields count="1">
    <field x="23"/>
  </rowFields>
  <rowItems count="14">
    <i>
      <x/>
    </i>
    <i>
      <x v="1"/>
    </i>
    <i>
      <x v="2"/>
    </i>
    <i>
      <x v="3"/>
    </i>
    <i>
      <x v="4"/>
    </i>
    <i>
      <x v="5"/>
    </i>
    <i>
      <x v="6"/>
    </i>
    <i>
      <x v="7"/>
    </i>
    <i>
      <x v="8"/>
    </i>
    <i>
      <x v="9"/>
    </i>
    <i>
      <x v="10"/>
    </i>
    <i>
      <x v="11"/>
    </i>
    <i>
      <x v="12"/>
    </i>
    <i t="grand">
      <x/>
    </i>
  </rowItems>
  <colFields count="1">
    <field x="-2"/>
  </colFields>
  <colItems count="6">
    <i>
      <x/>
    </i>
    <i i="1">
      <x v="1"/>
    </i>
    <i i="2">
      <x v="2"/>
    </i>
    <i i="3">
      <x v="3"/>
    </i>
    <i i="4">
      <x v="4"/>
    </i>
    <i i="5">
      <x v="5"/>
    </i>
  </colItems>
  <dataFields count="6">
    <dataField name="Sum of 2025" fld="74" baseField="0" baseItem="0"/>
    <dataField name="Sum of 2026" fld="75" baseField="0" baseItem="0"/>
    <dataField name="Sum of 2027" fld="76" baseField="0" baseItem="0"/>
    <dataField name="Sum of 2028" fld="77" baseField="0" baseItem="0"/>
    <dataField name="Sum of 2029" fld="78" baseField="0" baseItem="0"/>
    <dataField name="Sum of 2030" fld="79" baseField="0" baseItem="0"/>
  </dataFields>
  <formats count="1">
    <format dxfId="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500-000002000000}" name="PivotTable1" cacheId="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G17" firstHeaderRow="0" firstDataRow="1" firstDataCol="1"/>
  <pivotFields count="8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9" showAll="0"/>
    <pivotField showAll="0"/>
    <pivotField showAll="0"/>
    <pivotField numFmtId="3" showAll="0"/>
    <pivotField numFmtId="3" showAll="0"/>
    <pivotField numFmtId="3" showAll="0"/>
    <pivotField axis="axisRow" showAll="0">
      <items count="14">
        <item x="1"/>
        <item x="8"/>
        <item x="12"/>
        <item x="6"/>
        <item x="0"/>
        <item x="5"/>
        <item x="9"/>
        <item x="10"/>
        <item x="4"/>
        <item x="11"/>
        <item x="2"/>
        <item x="3"/>
        <item x="7"/>
        <item t="default"/>
      </items>
    </pivotField>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3" showAll="0"/>
    <pivotField showAll="0"/>
    <pivotField showAll="0"/>
    <pivotField showAll="0"/>
    <pivotField showAll="0"/>
    <pivotField showAll="0"/>
    <pivotField showAll="0"/>
    <pivotField numFmtId="3" showAll="0"/>
    <pivotField numFmtId="3" showAll="0"/>
    <pivotField showAll="0"/>
    <pivotField showAll="0"/>
    <pivotField showAll="0"/>
    <pivotField numFmtId="3" showAll="0"/>
    <pivotField numFmtId="3" showAll="0"/>
    <pivotField numFmtId="3" showAll="0"/>
    <pivotField numFmtId="3" showAll="0"/>
    <pivotField numFmtId="3" showAll="0"/>
    <pivotField numFmtId="3" showAll="0"/>
    <pivotField numFmtId="3" showAll="0"/>
    <pivotField numFmtId="3" showAll="0"/>
    <pivotField showAll="0"/>
    <pivotField showAll="0"/>
    <pivotField showAll="0"/>
    <pivotField numFmtId="3" showAll="0"/>
    <pivotField numFmtId="3" showAll="0"/>
    <pivotField numFmtId="3" showAll="0"/>
    <pivotField numFmtId="3" showAll="0"/>
    <pivotField numFmtId="3" showAll="0"/>
    <pivotField numFmtId="3" showAll="0"/>
    <pivotField numFmtId="3" showAll="0"/>
    <pivotField showAll="0"/>
    <pivotField showAll="0"/>
    <pivotField showAll="0"/>
    <pivotField numFmtId="3" showAll="0"/>
    <pivotField dataField="1" numFmtId="3" showAll="0"/>
    <pivotField dataField="1" numFmtId="3" showAll="0"/>
    <pivotField dataField="1" numFmtId="3" showAll="0"/>
    <pivotField dataField="1" numFmtId="3" showAll="0"/>
    <pivotField dataField="1" numFmtId="3" showAll="0"/>
    <pivotField dataField="1" numFmtId="3" showAll="0"/>
  </pivotFields>
  <rowFields count="1">
    <field x="23"/>
  </rowFields>
  <rowItems count="14">
    <i>
      <x/>
    </i>
    <i>
      <x v="1"/>
    </i>
    <i>
      <x v="2"/>
    </i>
    <i>
      <x v="3"/>
    </i>
    <i>
      <x v="4"/>
    </i>
    <i>
      <x v="5"/>
    </i>
    <i>
      <x v="6"/>
    </i>
    <i>
      <x v="7"/>
    </i>
    <i>
      <x v="8"/>
    </i>
    <i>
      <x v="9"/>
    </i>
    <i>
      <x v="10"/>
    </i>
    <i>
      <x v="11"/>
    </i>
    <i>
      <x v="12"/>
    </i>
    <i t="grand">
      <x/>
    </i>
  </rowItems>
  <colFields count="1">
    <field x="-2"/>
  </colFields>
  <colItems count="6">
    <i>
      <x/>
    </i>
    <i i="1">
      <x v="1"/>
    </i>
    <i i="2">
      <x v="2"/>
    </i>
    <i i="3">
      <x v="3"/>
    </i>
    <i i="4">
      <x v="4"/>
    </i>
    <i i="5">
      <x v="5"/>
    </i>
  </colItems>
  <dataFields count="6">
    <dataField name="Sum of 2025" fld="74" baseField="0" baseItem="0"/>
    <dataField name="Sum of 2026" fld="75" baseField="0" baseItem="0"/>
    <dataField name="Sum of 2027" fld="76" baseField="0" baseItem="0"/>
    <dataField name="Sum of 2028" fld="77" baseField="0" baseItem="0"/>
    <dataField name="Sum of 2029" fld="78" baseField="0" baseItem="0"/>
    <dataField name="Sum of 2030" fld="79" baseField="0" baseItem="0"/>
  </dataFields>
  <formats count="1">
    <format dxfId="0">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eme/themeOverride1.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theme/themeOverride2.xml><?xml version="1.0" encoding="utf-8"?>
<a:themeOverride xmlns:a="http://schemas.openxmlformats.org/drawingml/2006/main">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Overrid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3:C43"/>
  <sheetViews>
    <sheetView workbookViewId="0">
      <selection activeCell="B5" sqref="B5:G5"/>
    </sheetView>
  </sheetViews>
  <sheetFormatPr defaultRowHeight="14.5" x14ac:dyDescent="0.35"/>
  <cols>
    <col min="1" max="1" width="13.1796875" bestFit="1" customWidth="1"/>
    <col min="2" max="2" width="10.81640625" style="3" bestFit="1" customWidth="1"/>
    <col min="3" max="8" width="12.26953125" bestFit="1" customWidth="1"/>
  </cols>
  <sheetData>
    <row r="3" spans="1:3" x14ac:dyDescent="0.35">
      <c r="A3" s="44"/>
      <c r="B3" s="45"/>
      <c r="C3" s="46"/>
    </row>
    <row r="4" spans="1:3" x14ac:dyDescent="0.35">
      <c r="A4" s="47"/>
      <c r="B4" s="33"/>
      <c r="C4" s="48"/>
    </row>
    <row r="5" spans="1:3" x14ac:dyDescent="0.35">
      <c r="A5" s="47"/>
      <c r="B5" s="33"/>
      <c r="C5" s="48"/>
    </row>
    <row r="6" spans="1:3" x14ac:dyDescent="0.35">
      <c r="A6" s="47"/>
      <c r="B6" s="33"/>
      <c r="C6" s="48"/>
    </row>
    <row r="7" spans="1:3" x14ac:dyDescent="0.35">
      <c r="A7" s="47"/>
      <c r="B7" s="33"/>
      <c r="C7" s="48"/>
    </row>
    <row r="8" spans="1:3" x14ac:dyDescent="0.35">
      <c r="A8" s="47"/>
      <c r="B8" s="33"/>
      <c r="C8" s="48"/>
    </row>
    <row r="9" spans="1:3" x14ac:dyDescent="0.35">
      <c r="A9" s="47"/>
      <c r="B9" s="33"/>
      <c r="C9" s="48"/>
    </row>
    <row r="10" spans="1:3" x14ac:dyDescent="0.35">
      <c r="A10" s="47"/>
      <c r="B10" s="33"/>
      <c r="C10" s="48"/>
    </row>
    <row r="11" spans="1:3" x14ac:dyDescent="0.35">
      <c r="A11" s="47"/>
      <c r="B11" s="33"/>
      <c r="C11" s="48"/>
    </row>
    <row r="12" spans="1:3" x14ac:dyDescent="0.35">
      <c r="A12" s="47"/>
      <c r="B12" s="33"/>
      <c r="C12" s="48"/>
    </row>
    <row r="13" spans="1:3" x14ac:dyDescent="0.35">
      <c r="A13" s="47"/>
      <c r="B13" s="33"/>
      <c r="C13" s="48"/>
    </row>
    <row r="14" spans="1:3" x14ac:dyDescent="0.35">
      <c r="A14" s="47"/>
      <c r="B14" s="33"/>
      <c r="C14" s="48"/>
    </row>
    <row r="15" spans="1:3" x14ac:dyDescent="0.35">
      <c r="A15" s="47"/>
      <c r="B15" s="33"/>
      <c r="C15" s="48"/>
    </row>
    <row r="16" spans="1:3" x14ac:dyDescent="0.35">
      <c r="A16" s="47"/>
      <c r="B16" s="33"/>
      <c r="C16" s="48"/>
    </row>
    <row r="17" spans="1:3" x14ac:dyDescent="0.35">
      <c r="A17" s="47"/>
      <c r="B17" s="33"/>
      <c r="C17" s="48"/>
    </row>
    <row r="18" spans="1:3" x14ac:dyDescent="0.35">
      <c r="A18" s="47"/>
      <c r="B18" s="33"/>
      <c r="C18" s="48"/>
    </row>
    <row r="19" spans="1:3" x14ac:dyDescent="0.35">
      <c r="A19" s="47"/>
      <c r="B19" s="33"/>
      <c r="C19" s="48"/>
    </row>
    <row r="20" spans="1:3" x14ac:dyDescent="0.35">
      <c r="A20" s="49"/>
      <c r="B20" s="50"/>
      <c r="C20" s="51"/>
    </row>
    <row r="21" spans="1:3" x14ac:dyDescent="0.35">
      <c r="B21"/>
    </row>
    <row r="22" spans="1:3" x14ac:dyDescent="0.35">
      <c r="B22"/>
    </row>
    <row r="23" spans="1:3" x14ac:dyDescent="0.35">
      <c r="B23"/>
    </row>
    <row r="24" spans="1:3" x14ac:dyDescent="0.35">
      <c r="B24"/>
    </row>
    <row r="25" spans="1:3" x14ac:dyDescent="0.35">
      <c r="B25"/>
    </row>
    <row r="26" spans="1:3" x14ac:dyDescent="0.35">
      <c r="B26"/>
    </row>
    <row r="27" spans="1:3" x14ac:dyDescent="0.35">
      <c r="B27"/>
    </row>
    <row r="28" spans="1:3" x14ac:dyDescent="0.35">
      <c r="B28"/>
    </row>
    <row r="29" spans="1:3" x14ac:dyDescent="0.35">
      <c r="B29"/>
    </row>
    <row r="30" spans="1:3" x14ac:dyDescent="0.35">
      <c r="B30"/>
    </row>
    <row r="31" spans="1:3" x14ac:dyDescent="0.35">
      <c r="B31"/>
    </row>
    <row r="32" spans="1:3" x14ac:dyDescent="0.35">
      <c r="B32"/>
    </row>
    <row r="33" spans="2:2" x14ac:dyDescent="0.35">
      <c r="B33"/>
    </row>
    <row r="34" spans="2:2" x14ac:dyDescent="0.35">
      <c r="B34"/>
    </row>
    <row r="35" spans="2:2" x14ac:dyDescent="0.35">
      <c r="B35"/>
    </row>
    <row r="36" spans="2:2" x14ac:dyDescent="0.35">
      <c r="B36"/>
    </row>
    <row r="37" spans="2:2" x14ac:dyDescent="0.35">
      <c r="B37"/>
    </row>
    <row r="38" spans="2:2" x14ac:dyDescent="0.35">
      <c r="B38"/>
    </row>
    <row r="39" spans="2:2" x14ac:dyDescent="0.35">
      <c r="B39"/>
    </row>
    <row r="40" spans="2:2" x14ac:dyDescent="0.35">
      <c r="B40"/>
    </row>
    <row r="41" spans="2:2" x14ac:dyDescent="0.35">
      <c r="B41"/>
    </row>
    <row r="42" spans="2:2" x14ac:dyDescent="0.35">
      <c r="B42"/>
    </row>
    <row r="43" spans="2:2" x14ac:dyDescent="0.35">
      <c r="B43"/>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3:G17"/>
  <sheetViews>
    <sheetView workbookViewId="0">
      <selection activeCell="B16" sqref="B16:G16"/>
    </sheetView>
  </sheetViews>
  <sheetFormatPr defaultRowHeight="14.5" x14ac:dyDescent="0.35"/>
  <cols>
    <col min="1" max="1" width="13.1796875" bestFit="1" customWidth="1"/>
    <col min="2" max="2" width="11.54296875" bestFit="1" customWidth="1"/>
    <col min="3" max="7" width="12.26953125" bestFit="1" customWidth="1"/>
  </cols>
  <sheetData>
    <row r="3" spans="1:7" x14ac:dyDescent="0.35">
      <c r="A3" s="1" t="s">
        <v>0</v>
      </c>
      <c r="B3" t="s">
        <v>1</v>
      </c>
      <c r="C3" t="s">
        <v>2</v>
      </c>
      <c r="D3" t="s">
        <v>3</v>
      </c>
      <c r="E3" t="s">
        <v>4</v>
      </c>
      <c r="F3" t="s">
        <v>5</v>
      </c>
      <c r="G3" t="s">
        <v>6</v>
      </c>
    </row>
    <row r="4" spans="1:7" x14ac:dyDescent="0.35">
      <c r="A4" s="2" t="s">
        <v>7</v>
      </c>
      <c r="B4" s="4">
        <v>144223856.87575305</v>
      </c>
      <c r="C4" s="4">
        <v>314006283.60607505</v>
      </c>
      <c r="D4" s="4">
        <v>460091231.8082782</v>
      </c>
      <c r="E4" s="4">
        <v>624595360.4902277</v>
      </c>
      <c r="F4" s="4">
        <v>759451812.52032733</v>
      </c>
      <c r="G4" s="4">
        <v>861759271</v>
      </c>
    </row>
    <row r="5" spans="1:7" x14ac:dyDescent="0.35">
      <c r="A5" s="2" t="s">
        <v>8</v>
      </c>
      <c r="B5" s="4">
        <v>32752.848027654574</v>
      </c>
      <c r="C5" s="4">
        <v>363058.41906910366</v>
      </c>
      <c r="D5" s="4">
        <v>1575941.6990825268</v>
      </c>
      <c r="E5" s="4">
        <v>24972057.138493273</v>
      </c>
      <c r="F5" s="4">
        <v>42626475.987442158</v>
      </c>
      <c r="G5" s="4">
        <v>47000000</v>
      </c>
    </row>
    <row r="6" spans="1:7" x14ac:dyDescent="0.35">
      <c r="A6" s="2" t="s">
        <v>9</v>
      </c>
      <c r="B6" s="4">
        <v>23752640.047893558</v>
      </c>
      <c r="C6" s="4">
        <v>48464580.949383818</v>
      </c>
      <c r="D6" s="4">
        <v>73035376.5059793</v>
      </c>
      <c r="E6" s="4">
        <v>102582243.48478241</v>
      </c>
      <c r="F6" s="4">
        <v>124951150.85607511</v>
      </c>
      <c r="G6" s="4">
        <v>146970790.825443</v>
      </c>
    </row>
    <row r="7" spans="1:7" x14ac:dyDescent="0.35">
      <c r="A7" s="2" t="s">
        <v>10</v>
      </c>
      <c r="B7" s="4">
        <v>3232553.0745269498</v>
      </c>
      <c r="C7" s="4">
        <v>13293174.989008013</v>
      </c>
      <c r="D7" s="4">
        <v>29290988.86642744</v>
      </c>
      <c r="E7" s="4">
        <v>46459381.030740418</v>
      </c>
      <c r="F7" s="4">
        <v>46459381.030740418</v>
      </c>
      <c r="G7" s="4">
        <v>54375063</v>
      </c>
    </row>
    <row r="8" spans="1:7" x14ac:dyDescent="0.35">
      <c r="A8" s="2" t="s">
        <v>11</v>
      </c>
      <c r="B8" s="4">
        <v>74730169.713355213</v>
      </c>
      <c r="C8" s="4">
        <v>189737275.03497028</v>
      </c>
      <c r="D8" s="4">
        <v>323967595.08239967</v>
      </c>
      <c r="E8" s="4">
        <v>460948659.74059057</v>
      </c>
      <c r="F8" s="4">
        <v>536262612.65860242</v>
      </c>
      <c r="G8" s="4">
        <v>693887035</v>
      </c>
    </row>
    <row r="9" spans="1:7" x14ac:dyDescent="0.35">
      <c r="A9" s="2" t="s">
        <v>12</v>
      </c>
      <c r="B9" s="4">
        <v>12325710.317633253</v>
      </c>
      <c r="C9" s="4">
        <v>14211125.462986905</v>
      </c>
      <c r="D9" s="4">
        <v>14211125.462986905</v>
      </c>
      <c r="E9" s="4">
        <v>28220809.336619228</v>
      </c>
      <c r="F9" s="4">
        <v>45088277.769862533</v>
      </c>
      <c r="G9" s="4">
        <v>65686295</v>
      </c>
    </row>
    <row r="10" spans="1:7" x14ac:dyDescent="0.35">
      <c r="A10" s="2" t="s">
        <v>13</v>
      </c>
      <c r="B10" s="4">
        <v>11841207.229053302</v>
      </c>
      <c r="C10" s="4">
        <v>25065394.186492156</v>
      </c>
      <c r="D10" s="4">
        <v>41195341.323005423</v>
      </c>
      <c r="E10" s="4">
        <v>52558261.837537974</v>
      </c>
      <c r="F10" s="4">
        <v>57833660.925890304</v>
      </c>
      <c r="G10" s="4">
        <v>77453797</v>
      </c>
    </row>
    <row r="11" spans="1:7" x14ac:dyDescent="0.35">
      <c r="A11" s="2" t="s">
        <v>14</v>
      </c>
      <c r="B11" s="4">
        <v>38381698.918306001</v>
      </c>
      <c r="C11" s="4">
        <v>107446375.89114405</v>
      </c>
      <c r="D11" s="4">
        <v>177536487.8662048</v>
      </c>
      <c r="E11" s="4">
        <v>240218401.84766451</v>
      </c>
      <c r="F11" s="4">
        <v>277100094.14623207</v>
      </c>
      <c r="G11" s="4">
        <v>308536562</v>
      </c>
    </row>
    <row r="12" spans="1:7" x14ac:dyDescent="0.35">
      <c r="A12" s="2" t="s">
        <v>15</v>
      </c>
      <c r="B12" s="4">
        <v>171986548.91519868</v>
      </c>
      <c r="C12" s="4">
        <v>256416216.74310631</v>
      </c>
      <c r="D12" s="4">
        <v>334553037.55655342</v>
      </c>
      <c r="E12" s="4">
        <v>583839511.90947556</v>
      </c>
      <c r="F12" s="4">
        <v>766738651.58424854</v>
      </c>
      <c r="G12" s="4">
        <v>891698180</v>
      </c>
    </row>
    <row r="13" spans="1:7" x14ac:dyDescent="0.35">
      <c r="A13" s="2" t="s">
        <v>16</v>
      </c>
      <c r="B13" s="4">
        <v>1079786.811490247</v>
      </c>
      <c r="C13" s="4">
        <v>2546683.7852621013</v>
      </c>
      <c r="D13" s="4">
        <v>4240168.5083623081</v>
      </c>
      <c r="E13" s="4">
        <v>5767460.6932080649</v>
      </c>
      <c r="F13" s="4">
        <v>6617378.8800526578</v>
      </c>
      <c r="G13" s="4">
        <v>6840375</v>
      </c>
    </row>
    <row r="14" spans="1:7" x14ac:dyDescent="0.35">
      <c r="A14" s="2" t="s">
        <v>17</v>
      </c>
      <c r="B14" s="4">
        <v>134465413.14120039</v>
      </c>
      <c r="C14" s="4">
        <v>295512272.6402297</v>
      </c>
      <c r="D14" s="4">
        <v>447916870.25990355</v>
      </c>
      <c r="E14" s="4">
        <v>612126182.41858244</v>
      </c>
      <c r="F14" s="4">
        <v>758830647.46054506</v>
      </c>
      <c r="G14" s="4">
        <v>865942627</v>
      </c>
    </row>
    <row r="15" spans="1:7" x14ac:dyDescent="0.35">
      <c r="A15" s="2" t="s">
        <v>18</v>
      </c>
      <c r="B15" s="4">
        <v>6881717.6159033105</v>
      </c>
      <c r="C15" s="4">
        <v>17360239.756547399</v>
      </c>
      <c r="D15" s="4">
        <v>27914857.844719559</v>
      </c>
      <c r="E15" s="4">
        <v>37599330.896643735</v>
      </c>
      <c r="F15" s="4">
        <v>46344361.250970282</v>
      </c>
      <c r="G15" s="4">
        <v>57861271</v>
      </c>
    </row>
    <row r="16" spans="1:7" x14ac:dyDescent="0.35">
      <c r="A16" s="2" t="s">
        <v>19</v>
      </c>
      <c r="B16" s="4">
        <v>51180946.564000331</v>
      </c>
      <c r="C16" s="4">
        <v>108836802.15912884</v>
      </c>
      <c r="D16" s="4">
        <v>143504575.05603313</v>
      </c>
      <c r="E16" s="4">
        <v>171183718.61405018</v>
      </c>
      <c r="F16" s="4">
        <v>201886161.6786392</v>
      </c>
      <c r="G16" s="4">
        <v>323737657</v>
      </c>
    </row>
    <row r="17" spans="1:7" x14ac:dyDescent="0.35">
      <c r="A17" s="2" t="s">
        <v>20</v>
      </c>
      <c r="B17" s="4">
        <v>674115002.07234192</v>
      </c>
      <c r="C17" s="4">
        <v>1393259483.623404</v>
      </c>
      <c r="D17" s="4">
        <v>2079033597.8399365</v>
      </c>
      <c r="E17" s="4">
        <v>2991071379.4386163</v>
      </c>
      <c r="F17" s="4">
        <v>3670190666.7496281</v>
      </c>
      <c r="G17" s="4">
        <v>4401748923.8254433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7" tint="0.59999389629810485"/>
  </sheetPr>
  <dimension ref="A1:I18"/>
  <sheetViews>
    <sheetView workbookViewId="0">
      <selection activeCell="E19" sqref="E19"/>
    </sheetView>
  </sheetViews>
  <sheetFormatPr defaultRowHeight="14.5" x14ac:dyDescent="0.35"/>
  <cols>
    <col min="2" max="2" width="15.7265625" customWidth="1"/>
    <col min="3" max="3" width="21.7265625" customWidth="1"/>
    <col min="4" max="4" width="19.81640625" customWidth="1"/>
    <col min="5" max="5" width="15" bestFit="1" customWidth="1"/>
    <col min="7" max="7" width="15.1796875" customWidth="1"/>
    <col min="8" max="8" width="13.81640625" customWidth="1"/>
    <col min="9" max="9" width="12.26953125" bestFit="1" customWidth="1"/>
  </cols>
  <sheetData>
    <row r="1" spans="1:9" x14ac:dyDescent="0.35">
      <c r="A1" s="112" t="s">
        <v>509</v>
      </c>
      <c r="B1" s="112"/>
      <c r="C1" s="112"/>
      <c r="D1" s="112"/>
      <c r="E1" s="112"/>
      <c r="F1" s="112"/>
      <c r="G1" s="112"/>
      <c r="H1" s="112"/>
      <c r="I1" s="112"/>
    </row>
    <row r="2" spans="1:9" x14ac:dyDescent="0.35">
      <c r="B2" t="s">
        <v>507</v>
      </c>
      <c r="C2" t="s">
        <v>508</v>
      </c>
    </row>
    <row r="3" spans="1:9" x14ac:dyDescent="0.35">
      <c r="A3" s="34">
        <v>3.5000000000000003E-2</v>
      </c>
      <c r="B3" t="s">
        <v>30</v>
      </c>
      <c r="C3" s="3">
        <v>2476230764</v>
      </c>
      <c r="D3" s="3">
        <f>A3*C3</f>
        <v>86668076.74000001</v>
      </c>
      <c r="G3" s="4">
        <v>2085666484</v>
      </c>
      <c r="H3" s="4">
        <v>390564280</v>
      </c>
      <c r="I3" s="4">
        <f>G3+H3</f>
        <v>2476230764</v>
      </c>
    </row>
    <row r="4" spans="1:9" x14ac:dyDescent="0.35">
      <c r="A4" s="34">
        <v>2.5000000000000001E-2</v>
      </c>
      <c r="B4" t="s">
        <v>31</v>
      </c>
      <c r="C4" s="3">
        <v>935427443</v>
      </c>
      <c r="D4" s="3">
        <f t="shared" ref="D4:D6" si="0">A4*C4</f>
        <v>23385686.075000003</v>
      </c>
      <c r="G4" s="4">
        <v>787583543</v>
      </c>
      <c r="H4" s="4">
        <v>147843900</v>
      </c>
      <c r="I4" s="4">
        <f t="shared" ref="I4:I6" si="1">G4+H4</f>
        <v>935427443</v>
      </c>
    </row>
    <row r="5" spans="1:9" x14ac:dyDescent="0.35">
      <c r="A5" s="34">
        <v>0.04</v>
      </c>
      <c r="B5" t="s">
        <v>29</v>
      </c>
      <c r="C5" s="3">
        <v>661952057</v>
      </c>
      <c r="D5" s="3">
        <f t="shared" si="0"/>
        <v>26478082.280000001</v>
      </c>
      <c r="G5" s="4">
        <v>557512498</v>
      </c>
      <c r="H5" s="4">
        <v>104439559</v>
      </c>
      <c r="I5" s="4">
        <f t="shared" si="1"/>
        <v>661952057</v>
      </c>
    </row>
    <row r="6" spans="1:9" x14ac:dyDescent="0.35">
      <c r="A6" s="34">
        <v>0.04</v>
      </c>
      <c r="B6" t="s">
        <v>32</v>
      </c>
      <c r="C6" s="3">
        <v>184237327</v>
      </c>
      <c r="D6" s="3">
        <f t="shared" si="0"/>
        <v>7369493.0800000001</v>
      </c>
      <c r="G6" s="4">
        <v>172136652</v>
      </c>
      <c r="H6" s="4">
        <v>12100675</v>
      </c>
      <c r="I6" s="4">
        <f t="shared" si="1"/>
        <v>184237327</v>
      </c>
    </row>
    <row r="7" spans="1:9" x14ac:dyDescent="0.35">
      <c r="A7" s="34"/>
      <c r="C7" s="3"/>
      <c r="D7" s="3"/>
      <c r="G7" s="4"/>
      <c r="H7" s="4"/>
      <c r="I7" s="4"/>
    </row>
    <row r="8" spans="1:9" x14ac:dyDescent="0.35">
      <c r="A8" s="112" t="s">
        <v>510</v>
      </c>
      <c r="B8" s="112"/>
      <c r="C8" s="112"/>
      <c r="D8" s="112"/>
      <c r="E8" s="112"/>
      <c r="F8" s="112"/>
      <c r="G8" s="112"/>
      <c r="H8" s="112"/>
      <c r="I8" s="112"/>
    </row>
    <row r="9" spans="1:9" x14ac:dyDescent="0.35">
      <c r="B9" t="s">
        <v>507</v>
      </c>
      <c r="C9" t="s">
        <v>508</v>
      </c>
    </row>
    <row r="10" spans="1:9" x14ac:dyDescent="0.35">
      <c r="A10" s="34">
        <v>3.5000000000000003E-2</v>
      </c>
      <c r="B10" t="s">
        <v>30</v>
      </c>
      <c r="C10" s="3">
        <v>2728824321.8600001</v>
      </c>
      <c r="D10" s="3">
        <f>A10*C10</f>
        <v>95508851.265100017</v>
      </c>
      <c r="E10" s="3">
        <f>D10+C10</f>
        <v>2824333173.1251001</v>
      </c>
      <c r="G10" s="4">
        <v>2085666484</v>
      </c>
      <c r="H10" s="4">
        <v>390564280</v>
      </c>
      <c r="I10" s="4">
        <f>G10+H10</f>
        <v>2476230764</v>
      </c>
    </row>
    <row r="11" spans="1:9" x14ac:dyDescent="0.35">
      <c r="A11" s="34">
        <v>2.5000000000000001E-2</v>
      </c>
      <c r="B11" t="s">
        <v>31</v>
      </c>
      <c r="C11" s="3">
        <v>684511461</v>
      </c>
      <c r="D11" s="3">
        <f t="shared" ref="D11:D13" si="2">A11*C11</f>
        <v>17112786.525000002</v>
      </c>
      <c r="E11" s="3">
        <f t="shared" ref="E11:E13" si="3">D11+C11</f>
        <v>701624247.52499998</v>
      </c>
      <c r="G11" s="4">
        <v>787583543</v>
      </c>
      <c r="H11" s="4">
        <v>147843900</v>
      </c>
      <c r="I11" s="4">
        <f t="shared" ref="I11:I13" si="4">G11+H11</f>
        <v>935427443</v>
      </c>
    </row>
    <row r="12" spans="1:9" x14ac:dyDescent="0.35">
      <c r="A12" s="34">
        <v>0.04</v>
      </c>
      <c r="B12" t="s">
        <v>29</v>
      </c>
      <c r="C12" s="3">
        <v>660274476</v>
      </c>
      <c r="D12" s="3">
        <f t="shared" si="2"/>
        <v>26410979.039999999</v>
      </c>
      <c r="E12" s="3">
        <f t="shared" si="3"/>
        <v>686685455.03999996</v>
      </c>
      <c r="G12" s="4">
        <v>557512498</v>
      </c>
      <c r="H12" s="4">
        <v>104439559</v>
      </c>
      <c r="I12" s="4">
        <f t="shared" si="4"/>
        <v>661952057</v>
      </c>
    </row>
    <row r="13" spans="1:9" x14ac:dyDescent="0.35">
      <c r="A13" s="34">
        <v>0.04</v>
      </c>
      <c r="B13" t="s">
        <v>32</v>
      </c>
      <c r="C13" s="3">
        <v>184237327</v>
      </c>
      <c r="D13" s="3">
        <f t="shared" si="2"/>
        <v>7369493.0800000001</v>
      </c>
      <c r="E13" s="3">
        <f t="shared" si="3"/>
        <v>191606820.08000001</v>
      </c>
      <c r="G13" s="4">
        <v>172136652</v>
      </c>
      <c r="H13" s="4">
        <v>12100675</v>
      </c>
      <c r="I13" s="4">
        <f t="shared" si="4"/>
        <v>184237327</v>
      </c>
    </row>
    <row r="16" spans="1:9" x14ac:dyDescent="0.35">
      <c r="E16" s="3"/>
    </row>
    <row r="18" spans="5:5" x14ac:dyDescent="0.35">
      <c r="E18" s="3">
        <v>-2500771.7350999801</v>
      </c>
    </row>
  </sheetData>
  <mergeCells count="2">
    <mergeCell ref="A1:I1"/>
    <mergeCell ref="A8:I8"/>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7" tint="0.59999389629810485"/>
  </sheetPr>
  <dimension ref="A2:M63"/>
  <sheetViews>
    <sheetView topLeftCell="A37" workbookViewId="0">
      <selection activeCell="E62" sqref="E62:J62"/>
    </sheetView>
  </sheetViews>
  <sheetFormatPr defaultRowHeight="14.5" x14ac:dyDescent="0.35"/>
  <cols>
    <col min="1" max="1" width="11.7265625" customWidth="1"/>
    <col min="2" max="2" width="14.7265625" customWidth="1"/>
    <col min="3" max="3" width="21.7265625" customWidth="1"/>
    <col min="4" max="4" width="18.7265625" customWidth="1"/>
    <col min="5" max="10" width="15.7265625" customWidth="1"/>
    <col min="13" max="13" width="12" customWidth="1"/>
  </cols>
  <sheetData>
    <row r="2" spans="1:10" x14ac:dyDescent="0.35">
      <c r="D2" t="s">
        <v>511</v>
      </c>
      <c r="E2" s="114" t="s">
        <v>515</v>
      </c>
      <c r="F2" s="114"/>
      <c r="G2" s="114"/>
      <c r="H2" s="114"/>
      <c r="I2" s="114"/>
      <c r="J2" s="114"/>
    </row>
    <row r="3" spans="1:10" x14ac:dyDescent="0.35">
      <c r="A3" s="35"/>
      <c r="B3" s="35"/>
      <c r="C3" s="35"/>
      <c r="D3" s="35"/>
      <c r="E3" s="35">
        <v>2025</v>
      </c>
      <c r="F3" s="35">
        <v>2026</v>
      </c>
      <c r="G3" s="35">
        <v>2027</v>
      </c>
      <c r="H3" s="35">
        <v>2028</v>
      </c>
      <c r="I3" s="35">
        <v>2029</v>
      </c>
      <c r="J3" s="35">
        <v>2030</v>
      </c>
    </row>
    <row r="4" spans="1:10" x14ac:dyDescent="0.35">
      <c r="A4" s="36">
        <v>3.5000000000000003E-2</v>
      </c>
      <c r="B4" s="35"/>
      <c r="C4" s="35" t="s">
        <v>30</v>
      </c>
      <c r="D4" s="21">
        <v>2728824321.8600001</v>
      </c>
      <c r="E4" s="21">
        <v>360787409.40032858</v>
      </c>
      <c r="F4" s="21">
        <v>821287798.63887799</v>
      </c>
      <c r="G4" s="21">
        <v>1312424533.7335799</v>
      </c>
      <c r="H4" s="21">
        <v>1820422162.0378208</v>
      </c>
      <c r="I4" s="21">
        <v>2256804106.1038084</v>
      </c>
      <c r="J4" s="21">
        <v>2824333173.1251001</v>
      </c>
    </row>
    <row r="5" spans="1:10" x14ac:dyDescent="0.35">
      <c r="A5" s="36">
        <v>2.5000000000000001E-2</v>
      </c>
      <c r="B5" s="35"/>
      <c r="C5" s="35" t="s">
        <v>31</v>
      </c>
      <c r="D5" s="21">
        <v>684511461</v>
      </c>
      <c r="E5" s="21">
        <v>89394216.774640933</v>
      </c>
      <c r="F5" s="21">
        <v>203632277.11075667</v>
      </c>
      <c r="G5" s="21">
        <v>325564752.05778587</v>
      </c>
      <c r="H5" s="21">
        <v>451776463.0968923</v>
      </c>
      <c r="I5" s="21">
        <v>560354393.40647531</v>
      </c>
      <c r="J5" s="21">
        <v>701624247.52499998</v>
      </c>
    </row>
    <row r="6" spans="1:10" x14ac:dyDescent="0.35">
      <c r="A6" s="36">
        <v>0.04</v>
      </c>
      <c r="B6" s="35"/>
      <c r="C6" s="35" t="s">
        <v>29</v>
      </c>
      <c r="D6" s="21">
        <v>660274476</v>
      </c>
      <c r="E6" s="21">
        <v>87688624.135039419</v>
      </c>
      <c r="F6" s="21">
        <v>199629288.50717315</v>
      </c>
      <c r="G6" s="21">
        <v>319025722.47091687</v>
      </c>
      <c r="H6" s="21">
        <v>442534292.60917062</v>
      </c>
      <c r="I6" s="21">
        <v>548653810.62429917</v>
      </c>
      <c r="J6" s="21">
        <v>686685455.03999996</v>
      </c>
    </row>
    <row r="7" spans="1:10" x14ac:dyDescent="0.35">
      <c r="A7" s="36">
        <v>0.04</v>
      </c>
      <c r="B7" s="35"/>
      <c r="C7" s="35" t="s">
        <v>32</v>
      </c>
      <c r="D7" s="21">
        <v>184237327</v>
      </c>
      <c r="E7" s="21">
        <v>62966949.525000013</v>
      </c>
      <c r="F7" s="21">
        <v>130854416.43000001</v>
      </c>
      <c r="G7" s="21">
        <v>145652050.43000001</v>
      </c>
      <c r="H7" s="21">
        <v>160689210.43000001</v>
      </c>
      <c r="I7" s="21">
        <v>173149311.43000001</v>
      </c>
      <c r="J7" s="21">
        <v>191606819</v>
      </c>
    </row>
    <row r="8" spans="1:10" x14ac:dyDescent="0.35">
      <c r="A8" s="35"/>
      <c r="B8" s="115" t="s">
        <v>512</v>
      </c>
      <c r="C8" s="35" t="s">
        <v>30</v>
      </c>
      <c r="D8" s="35"/>
      <c r="E8" s="21">
        <f>E4/(1+$A$4)*$A$4</f>
        <v>12200540.414503869</v>
      </c>
      <c r="F8" s="21">
        <f t="shared" ref="F8:J8" si="0">F4/(1+$A$4)*$A$4</f>
        <v>27773017.345276073</v>
      </c>
      <c r="G8" s="21">
        <f t="shared" si="0"/>
        <v>44381505.971666962</v>
      </c>
      <c r="H8" s="21">
        <f t="shared" si="0"/>
        <v>61560169.730747573</v>
      </c>
      <c r="I8" s="21">
        <f t="shared" si="0"/>
        <v>76317047.066312373</v>
      </c>
      <c r="J8" s="21">
        <f t="shared" si="0"/>
        <v>95508851.265100017</v>
      </c>
    </row>
    <row r="9" spans="1:10" x14ac:dyDescent="0.35">
      <c r="A9" s="35"/>
      <c r="B9" s="116"/>
      <c r="C9" s="35" t="s">
        <v>31</v>
      </c>
      <c r="D9" s="35"/>
      <c r="E9" s="21">
        <f>E5/(1+$A$5)*$A$5</f>
        <v>2180346.7506009988</v>
      </c>
      <c r="F9" s="21">
        <f t="shared" ref="F9:J9" si="1">F5/(1+$A$5)*$A$5</f>
        <v>4966640.9051404065</v>
      </c>
      <c r="G9" s="21">
        <f t="shared" si="1"/>
        <v>7940603.7087264853</v>
      </c>
      <c r="H9" s="21">
        <f t="shared" si="1"/>
        <v>11018938.124314448</v>
      </c>
      <c r="I9" s="21">
        <f t="shared" si="1"/>
        <v>13667180.326987205</v>
      </c>
      <c r="J9" s="21">
        <f t="shared" si="1"/>
        <v>17112786.525000002</v>
      </c>
    </row>
    <row r="10" spans="1:10" x14ac:dyDescent="0.35">
      <c r="A10" s="35"/>
      <c r="B10" s="116"/>
      <c r="C10" s="35" t="s">
        <v>29</v>
      </c>
      <c r="D10" s="35"/>
      <c r="E10" s="21">
        <f>E6/(1+$A$6)*$A$6</f>
        <v>3372639.3898092085</v>
      </c>
      <c r="F10" s="21">
        <f t="shared" ref="F10:J10" si="2">F6/(1+$A$6)*$A$6</f>
        <v>7678049.5579681983</v>
      </c>
      <c r="G10" s="21">
        <f t="shared" si="2"/>
        <v>12270220.095035264</v>
      </c>
      <c r="H10" s="21">
        <f t="shared" si="2"/>
        <v>17020549.715737332</v>
      </c>
      <c r="I10" s="21">
        <f t="shared" si="2"/>
        <v>21102069.639396124</v>
      </c>
      <c r="J10" s="21">
        <f t="shared" si="2"/>
        <v>26410979.039999999</v>
      </c>
    </row>
    <row r="11" spans="1:10" x14ac:dyDescent="0.35">
      <c r="A11" s="35"/>
      <c r="B11" s="117"/>
      <c r="C11" s="35" t="s">
        <v>32</v>
      </c>
      <c r="D11" s="35"/>
      <c r="E11" s="21">
        <f>E7/(1+$A$7)*$A$7</f>
        <v>2421805.7509615389</v>
      </c>
      <c r="F11" s="21">
        <f t="shared" ref="F11:J11" si="3">F7/(1+$A$7)*$A$7</f>
        <v>5032862.1703846157</v>
      </c>
      <c r="G11" s="21">
        <f t="shared" si="3"/>
        <v>5602001.9396153847</v>
      </c>
      <c r="H11" s="21">
        <f t="shared" si="3"/>
        <v>6180354.2473076927</v>
      </c>
      <c r="I11" s="21">
        <f t="shared" si="3"/>
        <v>6659588.9011538457</v>
      </c>
      <c r="J11" s="21">
        <f t="shared" si="3"/>
        <v>7369493.038461539</v>
      </c>
    </row>
    <row r="12" spans="1:10" x14ac:dyDescent="0.35">
      <c r="A12" s="113" t="s">
        <v>513</v>
      </c>
      <c r="B12" s="35" t="s">
        <v>8</v>
      </c>
      <c r="C12" s="35" t="s">
        <v>30</v>
      </c>
      <c r="D12" s="35"/>
      <c r="E12" s="21">
        <v>1345014.5</v>
      </c>
      <c r="F12" s="21">
        <v>1345014.5</v>
      </c>
      <c r="G12" s="21">
        <v>2690029</v>
      </c>
      <c r="H12" s="21">
        <v>2690029</v>
      </c>
      <c r="I12" s="21">
        <v>3000000.1999999997</v>
      </c>
      <c r="J12" s="21">
        <v>3000000</v>
      </c>
    </row>
    <row r="13" spans="1:10" x14ac:dyDescent="0.35">
      <c r="A13" s="113"/>
      <c r="B13" s="35" t="s">
        <v>514</v>
      </c>
      <c r="C13" s="35" t="s">
        <v>29</v>
      </c>
      <c r="D13" s="35"/>
      <c r="E13" s="21">
        <v>630632.85</v>
      </c>
      <c r="F13" s="21">
        <v>630632.85</v>
      </c>
      <c r="G13" s="21">
        <v>1294612.8999999999</v>
      </c>
      <c r="H13" s="21">
        <v>1294612.8999999999</v>
      </c>
      <c r="I13" s="21">
        <v>1643848.15</v>
      </c>
      <c r="J13" s="21">
        <v>1643848</v>
      </c>
    </row>
    <row r="15" spans="1:10" x14ac:dyDescent="0.35">
      <c r="A15" s="112" t="s">
        <v>516</v>
      </c>
      <c r="B15" s="112"/>
      <c r="C15" s="112"/>
      <c r="D15" s="112"/>
      <c r="E15" s="112"/>
      <c r="F15" s="112"/>
      <c r="G15" s="112"/>
      <c r="H15" s="112"/>
      <c r="I15" s="112"/>
      <c r="J15" s="112"/>
    </row>
    <row r="16" spans="1:10" x14ac:dyDescent="0.35">
      <c r="B16" s="4">
        <v>2725824321.8599997</v>
      </c>
      <c r="C16" s="35" t="s">
        <v>30</v>
      </c>
      <c r="E16" s="4">
        <f>E4-E8-E12</f>
        <v>347241854.4858247</v>
      </c>
      <c r="F16" s="4">
        <f t="shared" ref="F16:J16" si="4">F4-F8-F12</f>
        <v>792169766.79360187</v>
      </c>
      <c r="G16" s="4">
        <f t="shared" si="4"/>
        <v>1265352998.7619128</v>
      </c>
      <c r="H16" s="4">
        <f t="shared" si="4"/>
        <v>1756171963.3070734</v>
      </c>
      <c r="I16" s="4">
        <f t="shared" si="4"/>
        <v>2177487058.8374963</v>
      </c>
      <c r="J16" s="4">
        <f t="shared" si="4"/>
        <v>2725824321.8600001</v>
      </c>
    </row>
    <row r="17" spans="1:13" x14ac:dyDescent="0.35">
      <c r="B17" s="4">
        <v>684511461</v>
      </c>
      <c r="C17" s="35" t="s">
        <v>31</v>
      </c>
      <c r="E17" s="4">
        <f>E5-E9</f>
        <v>87213870.024039939</v>
      </c>
      <c r="F17" s="4">
        <f t="shared" ref="F17:J17" si="5">F5-F9</f>
        <v>198665636.20561627</v>
      </c>
      <c r="G17" s="4">
        <f t="shared" si="5"/>
        <v>317624148.3490594</v>
      </c>
      <c r="H17" s="4">
        <f t="shared" si="5"/>
        <v>440757524.97257787</v>
      </c>
      <c r="I17" s="4">
        <f t="shared" si="5"/>
        <v>546687213.07948816</v>
      </c>
      <c r="J17" s="4">
        <f t="shared" si="5"/>
        <v>684511461</v>
      </c>
    </row>
    <row r="18" spans="1:13" x14ac:dyDescent="0.35">
      <c r="B18" s="4">
        <v>658630628</v>
      </c>
      <c r="C18" s="35" t="s">
        <v>29</v>
      </c>
      <c r="E18" s="4">
        <f>E6-E10-E13</f>
        <v>83685351.895230219</v>
      </c>
      <c r="F18" s="4">
        <f t="shared" ref="F18:J18" si="6">F6-F10-F13</f>
        <v>191320606.09920496</v>
      </c>
      <c r="G18" s="4">
        <f t="shared" si="6"/>
        <v>305460889.47588164</v>
      </c>
      <c r="H18" s="4">
        <f t="shared" si="6"/>
        <v>424219129.9934333</v>
      </c>
      <c r="I18" s="4">
        <f t="shared" si="6"/>
        <v>525907892.83490306</v>
      </c>
      <c r="J18" s="4">
        <f t="shared" si="6"/>
        <v>658630628</v>
      </c>
    </row>
    <row r="19" spans="1:13" x14ac:dyDescent="0.35">
      <c r="B19" s="4">
        <v>184237327</v>
      </c>
      <c r="C19" s="35" t="s">
        <v>32</v>
      </c>
      <c r="E19" s="4">
        <f>E7-E11</f>
        <v>60545143.774038471</v>
      </c>
      <c r="F19" s="4">
        <f t="shared" ref="F19:J19" si="7">F7-F11</f>
        <v>125821554.25961539</v>
      </c>
      <c r="G19" s="4">
        <f t="shared" si="7"/>
        <v>140050048.49038461</v>
      </c>
      <c r="H19" s="4">
        <f t="shared" si="7"/>
        <v>154508856.18269232</v>
      </c>
      <c r="I19" s="4">
        <f t="shared" si="7"/>
        <v>166489722.52884617</v>
      </c>
      <c r="J19" s="4">
        <f t="shared" si="7"/>
        <v>184237325.96153846</v>
      </c>
    </row>
    <row r="21" spans="1:13" x14ac:dyDescent="0.35">
      <c r="A21" s="39">
        <f>D21/$B$16</f>
        <v>0.29926773066701601</v>
      </c>
      <c r="B21" s="40" t="s">
        <v>7</v>
      </c>
      <c r="C21" s="39" t="s">
        <v>30</v>
      </c>
      <c r="D21" s="41">
        <v>815751259</v>
      </c>
      <c r="E21" s="41">
        <f>$A$21*E16</f>
        <v>103918281.78457895</v>
      </c>
      <c r="F21" s="41">
        <f t="shared" ref="F21:J21" si="8">$A$21*F16</f>
        <v>237070848.41134053</v>
      </c>
      <c r="G21" s="41">
        <f t="shared" si="8"/>
        <v>378679320.43218118</v>
      </c>
      <c r="H21" s="41">
        <f t="shared" si="8"/>
        <v>525565598.11994594</v>
      </c>
      <c r="I21" s="41">
        <f t="shared" si="8"/>
        <v>651651610.65509272</v>
      </c>
      <c r="J21" s="41">
        <f t="shared" si="8"/>
        <v>815751259.00000012</v>
      </c>
      <c r="L21" s="41" t="b">
        <f>J21=D21</f>
        <v>1</v>
      </c>
      <c r="M21" s="4">
        <f>J21-D21</f>
        <v>0</v>
      </c>
    </row>
    <row r="22" spans="1:13" x14ac:dyDescent="0.35">
      <c r="A22" s="39">
        <f>D22/$B$18</f>
        <v>1.8723559876720461E-2</v>
      </c>
      <c r="B22" s="40"/>
      <c r="C22" s="39" t="s">
        <v>29</v>
      </c>
      <c r="D22" s="41">
        <v>12331910</v>
      </c>
      <c r="E22" s="41">
        <f>E18*$A$22</f>
        <v>1566887.6970147651</v>
      </c>
      <c r="F22" s="41">
        <f t="shared" ref="F22:J22" si="9">F18*$A$22</f>
        <v>3582202.8239489137</v>
      </c>
      <c r="G22" s="41">
        <f t="shared" si="9"/>
        <v>5719315.2540979609</v>
      </c>
      <c r="H22" s="41">
        <f t="shared" si="9"/>
        <v>7942892.2812823094</v>
      </c>
      <c r="I22" s="41">
        <f t="shared" si="9"/>
        <v>9846867.9211341944</v>
      </c>
      <c r="J22" s="41">
        <f t="shared" si="9"/>
        <v>12331910</v>
      </c>
      <c r="L22" s="41" t="b">
        <f t="shared" ref="L22:L48" si="10">J22=D22</f>
        <v>1</v>
      </c>
      <c r="M22" s="4">
        <f t="shared" ref="M22:M48" si="11">J22-D22</f>
        <v>0</v>
      </c>
    </row>
    <row r="23" spans="1:13" x14ac:dyDescent="0.35">
      <c r="A23" s="39">
        <f>D23/$B$19</f>
        <v>0.1915944536038563</v>
      </c>
      <c r="B23" s="42"/>
      <c r="C23" s="39" t="s">
        <v>32</v>
      </c>
      <c r="D23" s="41">
        <v>35298850</v>
      </c>
      <c r="E23" s="41">
        <f>E19*$A$23</f>
        <v>11600113.739753822</v>
      </c>
      <c r="F23" s="41">
        <f t="shared" ref="F23:J23" si="12">F19*$A$23</f>
        <v>24106711.939958967</v>
      </c>
      <c r="G23" s="41">
        <f t="shared" si="12"/>
        <v>26832812.517708819</v>
      </c>
      <c r="H23" s="41">
        <f t="shared" si="12"/>
        <v>29603039.877279747</v>
      </c>
      <c r="I23" s="41">
        <f t="shared" si="12"/>
        <v>31898507.418571927</v>
      </c>
      <c r="J23" s="41">
        <f t="shared" si="12"/>
        <v>35298849.801036529</v>
      </c>
      <c r="L23" s="41" t="b">
        <f t="shared" si="10"/>
        <v>0</v>
      </c>
      <c r="M23" s="4">
        <f t="shared" si="11"/>
        <v>-0.1989634707570076</v>
      </c>
    </row>
    <row r="24" spans="1:13" x14ac:dyDescent="0.35">
      <c r="A24">
        <f>D24/$B$17</f>
        <v>6.8662108200990377E-2</v>
      </c>
      <c r="B24" s="38" t="s">
        <v>8</v>
      </c>
      <c r="C24" t="s">
        <v>31</v>
      </c>
      <c r="D24" s="4">
        <v>47000000</v>
      </c>
      <c r="E24" s="4">
        <f>E17*$A$24</f>
        <v>5988288.1802177411</v>
      </c>
      <c r="F24" s="4">
        <f t="shared" ref="F24:J24" si="13">F17*$A$24</f>
        <v>13640801.408968614</v>
      </c>
      <c r="G24" s="4">
        <f t="shared" si="13"/>
        <v>21808743.641190536</v>
      </c>
      <c r="H24" s="4">
        <f t="shared" si="13"/>
        <v>30263340.870067861</v>
      </c>
      <c r="I24" s="4">
        <f t="shared" si="13"/>
        <v>37536696.576561697</v>
      </c>
      <c r="J24" s="4">
        <f t="shared" si="13"/>
        <v>47000000.000000007</v>
      </c>
      <c r="L24" s="41" t="b">
        <f t="shared" si="10"/>
        <v>1</v>
      </c>
      <c r="M24" s="4">
        <f t="shared" si="11"/>
        <v>0</v>
      </c>
    </row>
    <row r="25" spans="1:13" x14ac:dyDescent="0.35">
      <c r="B25" s="38"/>
      <c r="C25" t="s">
        <v>517</v>
      </c>
      <c r="D25" s="4"/>
      <c r="E25" s="4">
        <f>E12</f>
        <v>1345014.5</v>
      </c>
      <c r="F25" s="4">
        <f t="shared" ref="F25:J25" si="14">F12</f>
        <v>1345014.5</v>
      </c>
      <c r="G25" s="4">
        <f t="shared" si="14"/>
        <v>2690029</v>
      </c>
      <c r="H25" s="4">
        <f t="shared" si="14"/>
        <v>2690029</v>
      </c>
      <c r="I25" s="4">
        <f t="shared" si="14"/>
        <v>3000000.1999999997</v>
      </c>
      <c r="J25" s="4">
        <f t="shared" si="14"/>
        <v>3000000</v>
      </c>
      <c r="L25" s="41" t="b">
        <f t="shared" si="10"/>
        <v>0</v>
      </c>
      <c r="M25" s="4">
        <f t="shared" si="11"/>
        <v>3000000</v>
      </c>
    </row>
    <row r="26" spans="1:13" x14ac:dyDescent="0.35">
      <c r="B26" s="38"/>
      <c r="C26" t="s">
        <v>33</v>
      </c>
      <c r="D26" s="4"/>
      <c r="E26" s="4">
        <f>E8+E9+E10+E11</f>
        <v>20175332.305875614</v>
      </c>
      <c r="F26" s="4">
        <f t="shared" ref="F26:I26" si="15">F8+F9+F10+F11</f>
        <v>45450569.978769295</v>
      </c>
      <c r="G26" s="4">
        <f t="shared" si="15"/>
        <v>70194331.715044096</v>
      </c>
      <c r="H26" s="4">
        <f t="shared" si="15"/>
        <v>95780011.818107039</v>
      </c>
      <c r="I26" s="4">
        <f t="shared" si="15"/>
        <v>117745885.93384956</v>
      </c>
      <c r="J26" s="43">
        <f>J8+J9+J10+J11-2500771.74</f>
        <v>143901338.12856156</v>
      </c>
      <c r="L26" s="41" t="b">
        <f t="shared" si="10"/>
        <v>0</v>
      </c>
      <c r="M26" s="4">
        <f t="shared" si="11"/>
        <v>143901338.12856156</v>
      </c>
    </row>
    <row r="27" spans="1:13" x14ac:dyDescent="0.35">
      <c r="A27" s="39">
        <f t="shared" ref="A27:A28" si="16">D27/$B$16</f>
        <v>1.9948117185665328E-2</v>
      </c>
      <c r="B27" s="42" t="s">
        <v>10</v>
      </c>
      <c r="C27" s="39" t="s">
        <v>30</v>
      </c>
      <c r="D27" s="41">
        <v>54375063</v>
      </c>
      <c r="E27" s="41">
        <f>$A$27*E16</f>
        <v>6926821.2050509788</v>
      </c>
      <c r="F27" s="41">
        <f t="shared" ref="F27:J27" si="17">$A$27*F16</f>
        <v>15802295.338939944</v>
      </c>
      <c r="G27" s="41">
        <f t="shared" si="17"/>
        <v>25241409.900535673</v>
      </c>
      <c r="H27" s="41">
        <f t="shared" si="17"/>
        <v>35032324.122229449</v>
      </c>
      <c r="I27" s="41">
        <f t="shared" si="17"/>
        <v>43436767.019960113</v>
      </c>
      <c r="J27" s="41">
        <f t="shared" si="17"/>
        <v>54375063.000000007</v>
      </c>
      <c r="L27" s="41" t="b">
        <f t="shared" si="10"/>
        <v>1</v>
      </c>
      <c r="M27" s="4">
        <f t="shared" si="11"/>
        <v>0</v>
      </c>
    </row>
    <row r="28" spans="1:13" x14ac:dyDescent="0.35">
      <c r="A28">
        <f t="shared" si="16"/>
        <v>0.1620290447399875</v>
      </c>
      <c r="B28" s="37" t="s">
        <v>11</v>
      </c>
      <c r="C28" t="s">
        <v>30</v>
      </c>
      <c r="D28" s="4">
        <v>441662711</v>
      </c>
      <c r="E28" s="4">
        <f>$A$28*E16</f>
        <v>56263265.976079918</v>
      </c>
      <c r="F28" s="4">
        <f t="shared" ref="F28:J28" si="18">$A$28*F16</f>
        <v>128354510.58546598</v>
      </c>
      <c r="G28" s="4">
        <f t="shared" si="18"/>
        <v>205023937.64827132</v>
      </c>
      <c r="H28" s="4">
        <f t="shared" si="18"/>
        <v>284550865.61379349</v>
      </c>
      <c r="I28" s="4">
        <f t="shared" si="18"/>
        <v>352816148.07712448</v>
      </c>
      <c r="J28" s="4">
        <f t="shared" si="18"/>
        <v>441662711.00000006</v>
      </c>
      <c r="L28" s="41" t="b">
        <f t="shared" si="10"/>
        <v>1</v>
      </c>
      <c r="M28" s="4">
        <f t="shared" si="11"/>
        <v>0</v>
      </c>
    </row>
    <row r="29" spans="1:13" x14ac:dyDescent="0.35">
      <c r="A29">
        <f>D29/$B$18</f>
        <v>0.34950381930917429</v>
      </c>
      <c r="B29" s="37"/>
      <c r="C29" t="s">
        <v>29</v>
      </c>
      <c r="D29" s="4">
        <v>230193920</v>
      </c>
      <c r="E29" s="4">
        <f>E18*$A$29</f>
        <v>29248350.10761521</v>
      </c>
      <c r="F29" s="4">
        <f t="shared" ref="F29:J29" si="19">F18*$A$29</f>
        <v>66867282.544218235</v>
      </c>
      <c r="G29" s="4">
        <f t="shared" si="19"/>
        <v>106759747.52139819</v>
      </c>
      <c r="H29" s="4">
        <f t="shared" si="19"/>
        <v>148266206.15672004</v>
      </c>
      <c r="I29" s="4">
        <f t="shared" si="19"/>
        <v>183806817.15063855</v>
      </c>
      <c r="J29" s="4">
        <f t="shared" si="19"/>
        <v>230193920</v>
      </c>
      <c r="L29" s="41" t="b">
        <f t="shared" si="10"/>
        <v>1</v>
      </c>
      <c r="M29" s="4">
        <f t="shared" si="11"/>
        <v>0</v>
      </c>
    </row>
    <row r="30" spans="1:13" x14ac:dyDescent="0.35">
      <c r="A30">
        <f>D30/$B$19</f>
        <v>0.11957622463769245</v>
      </c>
      <c r="B30" s="38"/>
      <c r="C30" t="s">
        <v>32</v>
      </c>
      <c r="D30" s="4">
        <v>22030404</v>
      </c>
      <c r="E30" s="4">
        <f>E19*$A$30</f>
        <v>7239759.712645811</v>
      </c>
      <c r="F30" s="4">
        <f t="shared" ref="F30:J30" si="20">F19*$A$30</f>
        <v>15045266.436411379</v>
      </c>
      <c r="G30" s="4">
        <f t="shared" si="20"/>
        <v>16746656.05880595</v>
      </c>
      <c r="H30" s="4">
        <f t="shared" si="20"/>
        <v>18475585.695414532</v>
      </c>
      <c r="I30" s="4">
        <f t="shared" si="20"/>
        <v>19908212.460976396</v>
      </c>
      <c r="J30" s="4">
        <f t="shared" si="20"/>
        <v>22030403.87582469</v>
      </c>
      <c r="L30" s="41" t="b">
        <f t="shared" si="10"/>
        <v>0</v>
      </c>
      <c r="M30" s="4">
        <f t="shared" si="11"/>
        <v>-0.1241753101348877</v>
      </c>
    </row>
    <row r="31" spans="1:13" x14ac:dyDescent="0.35">
      <c r="A31" s="39">
        <f>D31/$B$16</f>
        <v>1.7403946989374818E-2</v>
      </c>
      <c r="B31" s="40" t="s">
        <v>12</v>
      </c>
      <c r="C31" s="39" t="s">
        <v>30</v>
      </c>
      <c r="D31" s="41">
        <v>47440102</v>
      </c>
      <c r="E31" s="41">
        <f>$A$31*E16</f>
        <v>6043378.8279634975</v>
      </c>
      <c r="F31" s="41">
        <f t="shared" ref="F31:J31" si="21">$A$31*F16</f>
        <v>13786880.62786126</v>
      </c>
      <c r="G31" s="41">
        <f t="shared" si="21"/>
        <v>22022136.513298791</v>
      </c>
      <c r="H31" s="41">
        <f t="shared" si="21"/>
        <v>30564323.753622603</v>
      </c>
      <c r="I31" s="41">
        <f t="shared" si="21"/>
        <v>37896869.342057474</v>
      </c>
      <c r="J31" s="41">
        <f t="shared" si="21"/>
        <v>47440102.000000007</v>
      </c>
      <c r="L31" s="41" t="b">
        <f t="shared" si="10"/>
        <v>1</v>
      </c>
      <c r="M31" s="4">
        <f t="shared" si="11"/>
        <v>0</v>
      </c>
    </row>
    <row r="32" spans="1:13" x14ac:dyDescent="0.35">
      <c r="A32" s="39">
        <f>D32/$B$17</f>
        <v>2.6655788894088362E-2</v>
      </c>
      <c r="B32" s="42"/>
      <c r="C32" s="39" t="s">
        <v>31</v>
      </c>
      <c r="D32" s="41">
        <v>18246193</v>
      </c>
      <c r="E32" s="41">
        <f>E17*$A$32</f>
        <v>2324754.5079972697</v>
      </c>
      <c r="F32" s="41">
        <f t="shared" ref="F32:J32" si="22">F17*$A$32</f>
        <v>5295589.2592066647</v>
      </c>
      <c r="G32" s="41">
        <f t="shared" si="22"/>
        <v>8466522.2460571323</v>
      </c>
      <c r="H32" s="41">
        <f t="shared" si="22"/>
        <v>11748739.539149916</v>
      </c>
      <c r="I32" s="41">
        <f t="shared" si="22"/>
        <v>14572378.942944339</v>
      </c>
      <c r="J32" s="41">
        <f t="shared" si="22"/>
        <v>18246193</v>
      </c>
      <c r="L32" s="41" t="b">
        <f t="shared" si="10"/>
        <v>1</v>
      </c>
      <c r="M32" s="4">
        <f t="shared" si="11"/>
        <v>0</v>
      </c>
    </row>
    <row r="33" spans="1:13" x14ac:dyDescent="0.35">
      <c r="A33">
        <f>D33/$B$16</f>
        <v>2.559323007008632E-2</v>
      </c>
      <c r="B33" s="37" t="s">
        <v>13</v>
      </c>
      <c r="C33" t="s">
        <v>30</v>
      </c>
      <c r="D33" s="4">
        <v>69762649</v>
      </c>
      <c r="E33" s="4">
        <f>$A$33*E16</f>
        <v>8887040.6718191467</v>
      </c>
      <c r="F33" s="4">
        <f t="shared" ref="F33:J33" si="23">$A$33*F16</f>
        <v>20274183.09611528</v>
      </c>
      <c r="G33" s="4">
        <f t="shared" si="23"/>
        <v>32384470.417187285</v>
      </c>
      <c r="H33" s="4">
        <f t="shared" si="23"/>
        <v>44946113.099553123</v>
      </c>
      <c r="I33" s="4">
        <f t="shared" si="23"/>
        <v>55728927.271463633</v>
      </c>
      <c r="J33" s="4">
        <f t="shared" si="23"/>
        <v>69762649.000000015</v>
      </c>
      <c r="L33" s="41" t="b">
        <f t="shared" si="10"/>
        <v>1</v>
      </c>
      <c r="M33" s="4">
        <f t="shared" si="11"/>
        <v>0</v>
      </c>
    </row>
    <row r="34" spans="1:13" x14ac:dyDescent="0.35">
      <c r="A34">
        <f>D34/$B$18</f>
        <v>1.1677483058076065E-2</v>
      </c>
      <c r="B34" s="38"/>
      <c r="C34" t="s">
        <v>29</v>
      </c>
      <c r="D34" s="4">
        <v>7691148</v>
      </c>
      <c r="E34" s="4">
        <f>E18*$A$34</f>
        <v>977234.27896568459</v>
      </c>
      <c r="F34" s="4">
        <f t="shared" ref="F34:J34" si="24">F18*$A$34</f>
        <v>2234143.1363843102</v>
      </c>
      <c r="G34" s="4">
        <f t="shared" si="24"/>
        <v>3567014.3617594535</v>
      </c>
      <c r="H34" s="4">
        <f t="shared" si="24"/>
        <v>4953811.7034100853</v>
      </c>
      <c r="I34" s="4">
        <f t="shared" si="24"/>
        <v>6141280.5086880634</v>
      </c>
      <c r="J34" s="4">
        <f t="shared" si="24"/>
        <v>7691147.9999999991</v>
      </c>
      <c r="L34" s="41" t="b">
        <f t="shared" si="10"/>
        <v>1</v>
      </c>
      <c r="M34" s="4">
        <f t="shared" si="11"/>
        <v>0</v>
      </c>
    </row>
    <row r="35" spans="1:13" x14ac:dyDescent="0.35">
      <c r="A35" s="39">
        <f>D35/$B$16</f>
        <v>1.1805791276394964E-2</v>
      </c>
      <c r="B35" s="40" t="s">
        <v>14</v>
      </c>
      <c r="C35" s="39" t="s">
        <v>30</v>
      </c>
      <c r="D35" s="41">
        <v>32180513</v>
      </c>
      <c r="E35" s="41">
        <f>$A$35*E16</f>
        <v>4099464.8564879587</v>
      </c>
      <c r="F35" s="41">
        <f t="shared" ref="F35:J35" si="25">$A$35*F16</f>
        <v>9352190.9222357385</v>
      </c>
      <c r="G35" s="41">
        <f t="shared" si="25"/>
        <v>14938493.394343598</v>
      </c>
      <c r="H35" s="41">
        <f t="shared" si="25"/>
        <v>20732999.644260064</v>
      </c>
      <c r="I35" s="41">
        <f t="shared" si="25"/>
        <v>25706957.723686639</v>
      </c>
      <c r="J35" s="41">
        <f t="shared" si="25"/>
        <v>32180513.000000007</v>
      </c>
      <c r="L35" s="41" t="b">
        <f t="shared" si="10"/>
        <v>1</v>
      </c>
      <c r="M35" s="4">
        <f t="shared" si="11"/>
        <v>0</v>
      </c>
    </row>
    <row r="36" spans="1:13" x14ac:dyDescent="0.35">
      <c r="A36" s="39">
        <f>D36/$B$18</f>
        <v>0.41959185809379029</v>
      </c>
      <c r="B36" s="42"/>
      <c r="C36" s="39" t="s">
        <v>29</v>
      </c>
      <c r="D36" s="41">
        <v>276356049</v>
      </c>
      <c r="E36" s="41">
        <f>E18*$A$36</f>
        <v>35113692.296952344</v>
      </c>
      <c r="F36" s="41">
        <f t="shared" ref="F36:J36" si="26">F18*$A$36</f>
        <v>80276568.60479556</v>
      </c>
      <c r="G36" s="41">
        <f t="shared" si="26"/>
        <v>128168902.19016708</v>
      </c>
      <c r="H36" s="41">
        <f t="shared" si="26"/>
        <v>177998892.99287584</v>
      </c>
      <c r="I36" s="41">
        <f t="shared" si="26"/>
        <v>220666669.94078693</v>
      </c>
      <c r="J36" s="41">
        <f t="shared" si="26"/>
        <v>276356049</v>
      </c>
      <c r="L36" s="41" t="b">
        <f t="shared" si="10"/>
        <v>1</v>
      </c>
      <c r="M36" s="4">
        <f t="shared" si="11"/>
        <v>0</v>
      </c>
    </row>
    <row r="37" spans="1:13" x14ac:dyDescent="0.35">
      <c r="A37">
        <f>D37/$B$16</f>
        <v>0.13683524723467377</v>
      </c>
      <c r="B37" s="37" t="s">
        <v>15</v>
      </c>
      <c r="C37" t="s">
        <v>30</v>
      </c>
      <c r="D37" s="4">
        <v>372988845</v>
      </c>
      <c r="E37" s="4">
        <f>$A$37*E16</f>
        <v>47514925.008794434</v>
      </c>
      <c r="F37" s="4">
        <f t="shared" ref="F37:J37" si="27">$A$37*F16</f>
        <v>108396745.89103638</v>
      </c>
      <c r="G37" s="4">
        <f t="shared" si="27"/>
        <v>173144890.42472219</v>
      </c>
      <c r="H37" s="4">
        <f t="shared" si="27"/>
        <v>240306224.78572583</v>
      </c>
      <c r="I37" s="4">
        <f t="shared" si="27"/>
        <v>297956980.04633147</v>
      </c>
      <c r="J37" s="4">
        <f t="shared" si="27"/>
        <v>372988845.00000012</v>
      </c>
      <c r="L37" s="41" t="b">
        <f t="shared" si="10"/>
        <v>1</v>
      </c>
      <c r="M37" s="4">
        <f t="shared" si="11"/>
        <v>0</v>
      </c>
    </row>
    <row r="38" spans="1:13" x14ac:dyDescent="0.35">
      <c r="A38">
        <f>D38/$B$17</f>
        <v>0.75540968480584725</v>
      </c>
      <c r="B38" s="38"/>
      <c r="C38" t="s">
        <v>31</v>
      </c>
      <c r="D38" s="4">
        <v>517086587</v>
      </c>
      <c r="E38" s="4">
        <f>E17*$A$38</f>
        <v>65882202.065558143</v>
      </c>
      <c r="F38" s="4">
        <f t="shared" ref="F38:J38" si="28">F17*$A$38</f>
        <v>150073945.62783769</v>
      </c>
      <c r="G38" s="4">
        <f t="shared" si="28"/>
        <v>239936357.79108864</v>
      </c>
      <c r="H38" s="4">
        <f t="shared" si="28"/>
        <v>332952503.01534039</v>
      </c>
      <c r="I38" s="4">
        <f t="shared" si="28"/>
        <v>412972815.31976318</v>
      </c>
      <c r="J38" s="4">
        <f t="shared" si="28"/>
        <v>517086587</v>
      </c>
      <c r="L38" s="41" t="b">
        <f t="shared" si="10"/>
        <v>1</v>
      </c>
      <c r="M38" s="4">
        <f t="shared" si="11"/>
        <v>0</v>
      </c>
    </row>
    <row r="39" spans="1:13" x14ac:dyDescent="0.35">
      <c r="A39" s="39">
        <f>D39/$B$18</f>
        <v>1.0385752968657874E-2</v>
      </c>
      <c r="B39" s="42" t="s">
        <v>16</v>
      </c>
      <c r="C39" s="39" t="s">
        <v>29</v>
      </c>
      <c r="D39" s="41">
        <v>6840375</v>
      </c>
      <c r="E39" s="41">
        <f>E18*$A$39</f>
        <v>869135.39187906613</v>
      </c>
      <c r="F39" s="41">
        <f t="shared" ref="F39:J39" si="29">F18*$A$39</f>
        <v>1987008.5527602418</v>
      </c>
      <c r="G39" s="41">
        <f t="shared" si="29"/>
        <v>3172441.3396830126</v>
      </c>
      <c r="H39" s="41">
        <f t="shared" si="29"/>
        <v>4405835.0886907605</v>
      </c>
      <c r="I39" s="41">
        <f t="shared" si="29"/>
        <v>5461949.4592507016</v>
      </c>
      <c r="J39" s="41">
        <f t="shared" si="29"/>
        <v>6840375</v>
      </c>
      <c r="L39" s="41" t="b">
        <f t="shared" si="10"/>
        <v>1</v>
      </c>
      <c r="M39" s="4">
        <f t="shared" si="11"/>
        <v>0</v>
      </c>
    </row>
    <row r="40" spans="1:13" x14ac:dyDescent="0.35">
      <c r="A40" s="39">
        <f>D40/$B$16</f>
        <v>0.22634301261168657</v>
      </c>
      <c r="B40" s="40" t="s">
        <v>17</v>
      </c>
      <c r="C40" s="39" t="s">
        <v>30</v>
      </c>
      <c r="D40" s="41">
        <v>616971288.8599999</v>
      </c>
      <c r="E40" s="41">
        <f>$A$40*E16</f>
        <v>78595767.449190453</v>
      </c>
      <c r="F40" s="41">
        <f t="shared" ref="F40:J40" si="30">$A$40*F16</f>
        <v>179302091.51596105</v>
      </c>
      <c r="G40" s="41">
        <f t="shared" si="30"/>
        <v>286403809.75700307</v>
      </c>
      <c r="H40" s="41">
        <f t="shared" si="30"/>
        <v>397497252.83910328</v>
      </c>
      <c r="I40" s="41">
        <f t="shared" si="30"/>
        <v>492858980.82023972</v>
      </c>
      <c r="J40" s="41">
        <f t="shared" si="30"/>
        <v>616971288.86000001</v>
      </c>
      <c r="L40" s="41" t="b">
        <f t="shared" si="10"/>
        <v>1</v>
      </c>
      <c r="M40" s="4">
        <f t="shared" si="11"/>
        <v>0</v>
      </c>
    </row>
    <row r="41" spans="1:13" x14ac:dyDescent="0.35">
      <c r="A41" s="39">
        <f>D41/$B$18</f>
        <v>3.0296248233387651E-2</v>
      </c>
      <c r="B41" s="40"/>
      <c r="C41" s="39" t="s">
        <v>29</v>
      </c>
      <c r="D41" s="41">
        <v>19954037</v>
      </c>
      <c r="E41" s="41">
        <f>E18*$A$41</f>
        <v>2535352.1945162923</v>
      </c>
      <c r="F41" s="41">
        <f t="shared" ref="F41:J41" si="31">F18*$A$41</f>
        <v>5796296.5745436931</v>
      </c>
      <c r="G41" s="41">
        <f t="shared" si="31"/>
        <v>9254318.9331526998</v>
      </c>
      <c r="H41" s="41">
        <f t="shared" si="31"/>
        <v>12852248.0676328</v>
      </c>
      <c r="I41" s="41">
        <f t="shared" si="31"/>
        <v>15933036.069224054</v>
      </c>
      <c r="J41" s="41">
        <f t="shared" si="31"/>
        <v>19954037</v>
      </c>
      <c r="L41" s="41" t="b">
        <f t="shared" si="10"/>
        <v>1</v>
      </c>
      <c r="M41" s="4">
        <f t="shared" si="11"/>
        <v>0</v>
      </c>
    </row>
    <row r="42" spans="1:13" x14ac:dyDescent="0.35">
      <c r="A42" s="39">
        <f>D42/$B$17</f>
        <v>0.14927241809907402</v>
      </c>
      <c r="B42" s="40"/>
      <c r="C42" s="39" t="s">
        <v>31</v>
      </c>
      <c r="D42" s="41">
        <v>102178681</v>
      </c>
      <c r="E42" s="41">
        <f>E17*$A$42</f>
        <v>13018625.270266788</v>
      </c>
      <c r="F42" s="41">
        <f t="shared" ref="F42:J42" si="32">F17*$A$42</f>
        <v>29655299.909603287</v>
      </c>
      <c r="G42" s="41">
        <f t="shared" si="32"/>
        <v>47412524.670723103</v>
      </c>
      <c r="H42" s="41">
        <f t="shared" si="32"/>
        <v>65792941.5480197</v>
      </c>
      <c r="I42" s="41">
        <f t="shared" si="32"/>
        <v>81605322.240218922</v>
      </c>
      <c r="J42" s="41">
        <f t="shared" si="32"/>
        <v>102178681</v>
      </c>
      <c r="L42" s="41" t="b">
        <f t="shared" si="10"/>
        <v>1</v>
      </c>
      <c r="M42" s="4">
        <f t="shared" si="11"/>
        <v>0</v>
      </c>
    </row>
    <row r="43" spans="1:13" x14ac:dyDescent="0.35">
      <c r="A43" s="39">
        <f>D43/$B$19</f>
        <v>0.68882932175845124</v>
      </c>
      <c r="B43" s="42"/>
      <c r="C43" s="39" t="s">
        <v>32</v>
      </c>
      <c r="D43" s="41">
        <v>126908073</v>
      </c>
      <c r="E43" s="41">
        <f>E19*$A$43</f>
        <v>41705270.321638837</v>
      </c>
      <c r="F43" s="41">
        <f t="shared" ref="F43:J43" si="33">F19*$A$43</f>
        <v>86669575.883245036</v>
      </c>
      <c r="G43" s="41">
        <f t="shared" si="33"/>
        <v>96470579.913869843</v>
      </c>
      <c r="H43" s="41">
        <f t="shared" si="33"/>
        <v>106430230.60999803</v>
      </c>
      <c r="I43" s="41">
        <f t="shared" si="33"/>
        <v>114683002.64929785</v>
      </c>
      <c r="J43" s="41">
        <f t="shared" si="33"/>
        <v>126908072.28467724</v>
      </c>
      <c r="L43" s="41" t="b">
        <f t="shared" si="10"/>
        <v>0</v>
      </c>
      <c r="M43" s="4">
        <f t="shared" si="11"/>
        <v>-0.71532276272773743</v>
      </c>
    </row>
    <row r="44" spans="1:13" x14ac:dyDescent="0.35">
      <c r="A44">
        <f>D44/$B$16</f>
        <v>4.0162969829727284E-4</v>
      </c>
      <c r="B44" s="37" t="s">
        <v>18</v>
      </c>
      <c r="C44" t="s">
        <v>30</v>
      </c>
      <c r="D44" s="4">
        <v>1094772</v>
      </c>
      <c r="E44" s="4">
        <f>$A$44*E16</f>
        <v>139462.64125332728</v>
      </c>
      <c r="F44" s="4">
        <f t="shared" ref="F44:J44" si="34">$A$44*F16</f>
        <v>318158.90443753533</v>
      </c>
      <c r="G44" s="4">
        <f t="shared" si="34"/>
        <v>508203.34313229652</v>
      </c>
      <c r="H44" s="4">
        <f t="shared" si="34"/>
        <v>705330.8157811492</v>
      </c>
      <c r="I44" s="4">
        <f t="shared" si="34"/>
        <v>874543.47048711963</v>
      </c>
      <c r="J44" s="4">
        <f t="shared" si="34"/>
        <v>1094772.0000000002</v>
      </c>
      <c r="L44" s="41" t="b">
        <f t="shared" si="10"/>
        <v>1</v>
      </c>
      <c r="M44" s="4">
        <f t="shared" si="11"/>
        <v>0</v>
      </c>
    </row>
    <row r="45" spans="1:13" x14ac:dyDescent="0.35">
      <c r="A45">
        <f>D45/$B$18</f>
        <v>8.3692814540656316E-2</v>
      </c>
      <c r="B45" s="38"/>
      <c r="C45" t="s">
        <v>29</v>
      </c>
      <c r="D45" s="4">
        <v>55122651</v>
      </c>
      <c r="E45" s="4">
        <f>E18*$A$45</f>
        <v>7003862.635937064</v>
      </c>
      <c r="F45" s="4">
        <f t="shared" ref="F45:J45" si="35">F18*$A$45</f>
        <v>16012160.004066721</v>
      </c>
      <c r="G45" s="4">
        <f t="shared" si="35"/>
        <v>25564881.572328877</v>
      </c>
      <c r="H45" s="4">
        <f t="shared" si="35"/>
        <v>35504092.971138984</v>
      </c>
      <c r="I45" s="4">
        <f t="shared" si="35"/>
        <v>44014711.7404989</v>
      </c>
      <c r="J45" s="4">
        <f t="shared" si="35"/>
        <v>55122651</v>
      </c>
      <c r="L45" s="41" t="b">
        <f t="shared" si="10"/>
        <v>1</v>
      </c>
      <c r="M45" s="4">
        <f t="shared" si="11"/>
        <v>0</v>
      </c>
    </row>
    <row r="46" spans="1:13" x14ac:dyDescent="0.35">
      <c r="B46" s="37"/>
      <c r="C46" t="s">
        <v>518</v>
      </c>
      <c r="D46" s="4"/>
      <c r="E46" s="4">
        <f>E13</f>
        <v>630632.85</v>
      </c>
      <c r="F46" s="4">
        <f t="shared" ref="F46:J46" si="36">F13</f>
        <v>630632.85</v>
      </c>
      <c r="G46" s="4">
        <f t="shared" si="36"/>
        <v>1294612.8999999999</v>
      </c>
      <c r="H46" s="4">
        <f t="shared" si="36"/>
        <v>1294612.8999999999</v>
      </c>
      <c r="I46" s="4">
        <f t="shared" si="36"/>
        <v>1643848.15</v>
      </c>
      <c r="J46" s="4">
        <f t="shared" si="36"/>
        <v>1643848</v>
      </c>
      <c r="L46" s="41" t="b">
        <f t="shared" si="10"/>
        <v>0</v>
      </c>
      <c r="M46" s="4">
        <f t="shared" si="11"/>
        <v>1643848</v>
      </c>
    </row>
    <row r="47" spans="1:13" x14ac:dyDescent="0.35">
      <c r="A47" s="39">
        <f>D47/$B$16</f>
        <v>0.1003722495268175</v>
      </c>
      <c r="B47" s="40" t="s">
        <v>19</v>
      </c>
      <c r="C47" s="39" t="s">
        <v>30</v>
      </c>
      <c r="D47" s="41">
        <v>273597119</v>
      </c>
      <c r="E47" s="41">
        <f>$A$47*E16</f>
        <v>34853446.064606048</v>
      </c>
      <c r="F47" s="41">
        <f t="shared" ref="F47:J47" si="37">$A$47*F16</f>
        <v>79511861.500208244</v>
      </c>
      <c r="G47" s="41">
        <f t="shared" si="37"/>
        <v>127006326.93123752</v>
      </c>
      <c r="H47" s="41">
        <f t="shared" si="37"/>
        <v>176270930.51305857</v>
      </c>
      <c r="I47" s="41">
        <f t="shared" si="37"/>
        <v>218559274.41105312</v>
      </c>
      <c r="J47" s="41">
        <f t="shared" si="37"/>
        <v>273597119.00000006</v>
      </c>
      <c r="L47" s="41" t="b">
        <f t="shared" si="10"/>
        <v>1</v>
      </c>
      <c r="M47" s="4">
        <f t="shared" si="11"/>
        <v>0</v>
      </c>
    </row>
    <row r="48" spans="1:13" x14ac:dyDescent="0.35">
      <c r="A48" s="39">
        <f>D48/$B$18</f>
        <v>7.6128463919537009E-2</v>
      </c>
      <c r="B48" s="42"/>
      <c r="C48" s="39" t="s">
        <v>29</v>
      </c>
      <c r="D48" s="41">
        <v>50140538</v>
      </c>
      <c r="E48" s="41">
        <f>E18*$A$48</f>
        <v>6370837.2923497921</v>
      </c>
      <c r="F48" s="41">
        <f t="shared" ref="F48:J48" si="38">F18*$A$48</f>
        <v>14564943.858487276</v>
      </c>
      <c r="G48" s="41">
        <f t="shared" si="38"/>
        <v>23254268.303294338</v>
      </c>
      <c r="H48" s="41">
        <f t="shared" si="38"/>
        <v>32295150.731682468</v>
      </c>
      <c r="I48" s="41">
        <f t="shared" si="38"/>
        <v>40036560.044681653</v>
      </c>
      <c r="J48" s="41">
        <f t="shared" si="38"/>
        <v>50140538</v>
      </c>
      <c r="L48" s="41" t="b">
        <f t="shared" si="10"/>
        <v>1</v>
      </c>
      <c r="M48" s="4">
        <f t="shared" si="11"/>
        <v>0</v>
      </c>
    </row>
    <row r="49" spans="2:10" x14ac:dyDescent="0.35">
      <c r="B49" s="37"/>
      <c r="D49" s="4"/>
    </row>
    <row r="50" spans="2:10" x14ac:dyDescent="0.35">
      <c r="B50" s="37"/>
      <c r="D50" s="4"/>
      <c r="E50">
        <v>2025</v>
      </c>
      <c r="F50">
        <v>2026</v>
      </c>
      <c r="G50">
        <v>2027</v>
      </c>
      <c r="H50">
        <v>2028</v>
      </c>
      <c r="I50">
        <v>2029</v>
      </c>
      <c r="J50">
        <v>2030</v>
      </c>
    </row>
    <row r="51" spans="2:10" x14ac:dyDescent="0.35">
      <c r="B51" s="17" t="s">
        <v>7</v>
      </c>
      <c r="C51" s="35"/>
      <c r="D51" s="21"/>
      <c r="E51" s="21">
        <f>E21+E22+E23</f>
        <v>117085283.22134754</v>
      </c>
      <c r="F51" s="21">
        <f t="shared" ref="F51:J51" si="39">F21+F22+F23</f>
        <v>264759763.17524841</v>
      </c>
      <c r="G51" s="21">
        <f t="shared" si="39"/>
        <v>411231448.20398796</v>
      </c>
      <c r="H51" s="21">
        <f t="shared" si="39"/>
        <v>563111530.27850795</v>
      </c>
      <c r="I51" s="21">
        <f t="shared" si="39"/>
        <v>693396985.9947989</v>
      </c>
      <c r="J51" s="21">
        <f t="shared" si="39"/>
        <v>863382018.8010366</v>
      </c>
    </row>
    <row r="52" spans="2:10" x14ac:dyDescent="0.35">
      <c r="B52" s="17" t="s">
        <v>519</v>
      </c>
      <c r="C52" s="35"/>
      <c r="D52" s="35"/>
      <c r="E52" s="21">
        <f>E24</f>
        <v>5988288.1802177411</v>
      </c>
      <c r="F52" s="21">
        <f t="shared" ref="F52:J52" si="40">F24</f>
        <v>13640801.408968614</v>
      </c>
      <c r="G52" s="21">
        <f t="shared" si="40"/>
        <v>21808743.641190536</v>
      </c>
      <c r="H52" s="21">
        <f t="shared" si="40"/>
        <v>30263340.870067861</v>
      </c>
      <c r="I52" s="21">
        <f t="shared" si="40"/>
        <v>37536696.576561697</v>
      </c>
      <c r="J52" s="21">
        <f t="shared" si="40"/>
        <v>47000000.000000007</v>
      </c>
    </row>
    <row r="53" spans="2:10" x14ac:dyDescent="0.35">
      <c r="B53" s="17" t="s">
        <v>9</v>
      </c>
      <c r="C53" s="35"/>
      <c r="D53" s="35"/>
      <c r="E53" s="21">
        <f>E25+E26</f>
        <v>21520346.805875614</v>
      </c>
      <c r="F53" s="21">
        <f t="shared" ref="F53:I53" si="41">F25+F26</f>
        <v>46795584.478769295</v>
      </c>
      <c r="G53" s="21">
        <f t="shared" si="41"/>
        <v>72884360.715044096</v>
      </c>
      <c r="H53" s="21">
        <f t="shared" si="41"/>
        <v>98470040.818107039</v>
      </c>
      <c r="I53" s="21">
        <f t="shared" si="41"/>
        <v>120745886.13384956</v>
      </c>
      <c r="J53" s="21">
        <f>J25+J26</f>
        <v>146901338.12856156</v>
      </c>
    </row>
    <row r="54" spans="2:10" x14ac:dyDescent="0.35">
      <c r="B54" s="17" t="s">
        <v>10</v>
      </c>
      <c r="C54" s="35"/>
      <c r="D54" s="35"/>
      <c r="E54" s="21">
        <f>E27</f>
        <v>6926821.2050509788</v>
      </c>
      <c r="F54" s="21">
        <f t="shared" ref="F54:J54" si="42">F27</f>
        <v>15802295.338939944</v>
      </c>
      <c r="G54" s="21">
        <f t="shared" si="42"/>
        <v>25241409.900535673</v>
      </c>
      <c r="H54" s="21">
        <f t="shared" si="42"/>
        <v>35032324.122229449</v>
      </c>
      <c r="I54" s="21">
        <f t="shared" si="42"/>
        <v>43436767.019960113</v>
      </c>
      <c r="J54" s="21">
        <f t="shared" si="42"/>
        <v>54375063.000000007</v>
      </c>
    </row>
    <row r="55" spans="2:10" x14ac:dyDescent="0.35">
      <c r="B55" s="17" t="s">
        <v>11</v>
      </c>
      <c r="C55" s="35"/>
      <c r="D55" s="35"/>
      <c r="E55" s="21">
        <f>E28+E29+E30</f>
        <v>92751375.796340942</v>
      </c>
      <c r="F55" s="21">
        <f t="shared" ref="F55:J55" si="43">F28+F29+F30</f>
        <v>210267059.56609559</v>
      </c>
      <c r="G55" s="21">
        <f t="shared" si="43"/>
        <v>328530341.22847545</v>
      </c>
      <c r="H55" s="21">
        <f t="shared" si="43"/>
        <v>451292657.46592808</v>
      </c>
      <c r="I55" s="21">
        <f t="shared" si="43"/>
        <v>556531177.68873942</v>
      </c>
      <c r="J55" s="21">
        <f t="shared" si="43"/>
        <v>693887034.87582469</v>
      </c>
    </row>
    <row r="56" spans="2:10" x14ac:dyDescent="0.35">
      <c r="B56" s="17" t="s">
        <v>12</v>
      </c>
      <c r="C56" s="35"/>
      <c r="D56" s="35"/>
      <c r="E56" s="21">
        <f>E31+E32</f>
        <v>8368133.3359607672</v>
      </c>
      <c r="F56" s="21">
        <f t="shared" ref="F56:J56" si="44">F31+F32</f>
        <v>19082469.887067925</v>
      </c>
      <c r="G56" s="21">
        <f t="shared" si="44"/>
        <v>30488658.759355925</v>
      </c>
      <c r="H56" s="21">
        <f t="shared" si="44"/>
        <v>42313063.292772517</v>
      </c>
      <c r="I56" s="21">
        <f t="shared" si="44"/>
        <v>52469248.285001814</v>
      </c>
      <c r="J56" s="21">
        <f t="shared" si="44"/>
        <v>65686295.000000007</v>
      </c>
    </row>
    <row r="57" spans="2:10" x14ac:dyDescent="0.35">
      <c r="B57" s="17" t="s">
        <v>13</v>
      </c>
      <c r="C57" s="35"/>
      <c r="D57" s="35"/>
      <c r="E57" s="21">
        <f>E33+E34</f>
        <v>9864274.9507848322</v>
      </c>
      <c r="F57" s="21">
        <f t="shared" ref="F57:J57" si="45">F33+F34</f>
        <v>22508326.232499592</v>
      </c>
      <c r="G57" s="21">
        <f t="shared" si="45"/>
        <v>35951484.778946735</v>
      </c>
      <c r="H57" s="21">
        <f t="shared" si="45"/>
        <v>49899924.802963212</v>
      </c>
      <c r="I57" s="21">
        <f t="shared" si="45"/>
        <v>61870207.780151695</v>
      </c>
      <c r="J57" s="21">
        <f t="shared" si="45"/>
        <v>77453797.000000015</v>
      </c>
    </row>
    <row r="58" spans="2:10" x14ac:dyDescent="0.35">
      <c r="B58" s="17" t="s">
        <v>14</v>
      </c>
      <c r="C58" s="35"/>
      <c r="D58" s="35"/>
      <c r="E58" s="21">
        <f>E35+E36</f>
        <v>39213157.153440304</v>
      </c>
      <c r="F58" s="21">
        <f t="shared" ref="F58:J58" si="46">F35+F36</f>
        <v>89628759.527031302</v>
      </c>
      <c r="G58" s="21">
        <f t="shared" si="46"/>
        <v>143107395.58451068</v>
      </c>
      <c r="H58" s="21">
        <f t="shared" si="46"/>
        <v>198731892.63713592</v>
      </c>
      <c r="I58" s="21">
        <f t="shared" si="46"/>
        <v>246373627.66447356</v>
      </c>
      <c r="J58" s="21">
        <f t="shared" si="46"/>
        <v>308536562</v>
      </c>
    </row>
    <row r="59" spans="2:10" x14ac:dyDescent="0.35">
      <c r="B59" s="17" t="s">
        <v>15</v>
      </c>
      <c r="C59" s="35"/>
      <c r="D59" s="35"/>
      <c r="E59" s="21">
        <f>E37+E38</f>
        <v>113397127.07435258</v>
      </c>
      <c r="F59" s="21">
        <f t="shared" ref="F59:J59" si="47">F37+F38</f>
        <v>258470691.51887405</v>
      </c>
      <c r="G59" s="21">
        <f t="shared" si="47"/>
        <v>413081248.21581084</v>
      </c>
      <c r="H59" s="21">
        <f t="shared" si="47"/>
        <v>573258727.80106616</v>
      </c>
      <c r="I59" s="21">
        <f t="shared" si="47"/>
        <v>710929795.36609459</v>
      </c>
      <c r="J59" s="21">
        <f t="shared" si="47"/>
        <v>890075432.00000012</v>
      </c>
    </row>
    <row r="60" spans="2:10" x14ac:dyDescent="0.35">
      <c r="B60" s="17" t="s">
        <v>16</v>
      </c>
      <c r="C60" s="35"/>
      <c r="D60" s="35"/>
      <c r="E60" s="21">
        <f>E39</f>
        <v>869135.39187906613</v>
      </c>
      <c r="F60" s="21">
        <f t="shared" ref="F60:J60" si="48">F39</f>
        <v>1987008.5527602418</v>
      </c>
      <c r="G60" s="21">
        <f t="shared" si="48"/>
        <v>3172441.3396830126</v>
      </c>
      <c r="H60" s="21">
        <f t="shared" si="48"/>
        <v>4405835.0886907605</v>
      </c>
      <c r="I60" s="21">
        <f t="shared" si="48"/>
        <v>5461949.4592507016</v>
      </c>
      <c r="J60" s="21">
        <f t="shared" si="48"/>
        <v>6840375</v>
      </c>
    </row>
    <row r="61" spans="2:10" x14ac:dyDescent="0.35">
      <c r="B61" s="17" t="s">
        <v>17</v>
      </c>
      <c r="C61" s="35"/>
      <c r="D61" s="35"/>
      <c r="E61" s="21">
        <f>E40+E41+E42+E43</f>
        <v>135855015.23561236</v>
      </c>
      <c r="F61" s="21">
        <f t="shared" ref="F61:J61" si="49">F40+F41+F42+F43</f>
        <v>301423263.88335305</v>
      </c>
      <c r="G61" s="21">
        <f t="shared" si="49"/>
        <v>439541233.27474868</v>
      </c>
      <c r="H61" s="21">
        <f t="shared" si="49"/>
        <v>582572673.06475377</v>
      </c>
      <c r="I61" s="21">
        <f t="shared" si="49"/>
        <v>705080341.77898049</v>
      </c>
      <c r="J61" s="21">
        <f t="shared" si="49"/>
        <v>866012079.14467728</v>
      </c>
    </row>
    <row r="62" spans="2:10" x14ac:dyDescent="0.35">
      <c r="B62" s="17" t="s">
        <v>18</v>
      </c>
      <c r="C62" s="35"/>
      <c r="D62" s="35"/>
      <c r="E62" s="21">
        <f>E44+E45+E46</f>
        <v>7773958.1271903906</v>
      </c>
      <c r="F62" s="21">
        <f t="shared" ref="F62:J62" si="50">F44+F45+F46</f>
        <v>16960951.758504257</v>
      </c>
      <c r="G62" s="21">
        <f t="shared" si="50"/>
        <v>27367697.81546117</v>
      </c>
      <c r="H62" s="21">
        <f t="shared" si="50"/>
        <v>37504036.686920129</v>
      </c>
      <c r="I62" s="21">
        <f t="shared" si="50"/>
        <v>46533103.360986017</v>
      </c>
      <c r="J62" s="21">
        <f t="shared" si="50"/>
        <v>57861271</v>
      </c>
    </row>
    <row r="63" spans="2:10" x14ac:dyDescent="0.35">
      <c r="B63" s="17" t="s">
        <v>19</v>
      </c>
      <c r="C63" s="35"/>
      <c r="D63" s="35"/>
      <c r="E63" s="21">
        <f>E47+E48</f>
        <v>41224283.356955841</v>
      </c>
      <c r="F63" s="21">
        <f t="shared" ref="F63:J63" si="51">F47+F48</f>
        <v>94076805.358695522</v>
      </c>
      <c r="G63" s="21">
        <f t="shared" si="51"/>
        <v>150260595.23453185</v>
      </c>
      <c r="H63" s="21">
        <f t="shared" si="51"/>
        <v>208566081.24474105</v>
      </c>
      <c r="I63" s="21">
        <f t="shared" si="51"/>
        <v>258595834.45573479</v>
      </c>
      <c r="J63" s="21">
        <f t="shared" si="51"/>
        <v>323737657.00000006</v>
      </c>
    </row>
  </sheetData>
  <autoFilter ref="A20:J48" xr:uid="{00000000-0009-0000-0000-000003000000}"/>
  <mergeCells count="4">
    <mergeCell ref="A12:A13"/>
    <mergeCell ref="E2:J2"/>
    <mergeCell ref="B8:B11"/>
    <mergeCell ref="A15:J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7" tint="0.59999389629810485"/>
    <pageSetUpPr fitToPage="1"/>
  </sheetPr>
  <dimension ref="A1:AT244"/>
  <sheetViews>
    <sheetView tabSelected="1" view="pageBreakPreview" topLeftCell="A7" zoomScale="70" zoomScaleNormal="90" zoomScaleSheetLayoutView="70" zoomScalePageLayoutView="50" workbookViewId="0">
      <selection activeCell="M247" sqref="A233:M247"/>
    </sheetView>
  </sheetViews>
  <sheetFormatPr defaultColWidth="9.1796875" defaultRowHeight="11.5" outlineLevelCol="1" x14ac:dyDescent="0.25"/>
  <cols>
    <col min="1" max="1" width="9.6328125" style="52" customWidth="1"/>
    <col min="2" max="2" width="6.90625" style="52" bestFit="1" customWidth="1"/>
    <col min="3" max="3" width="24" style="53" bestFit="1" customWidth="1" outlineLevel="1"/>
    <col min="4" max="4" width="13.7265625" style="52" bestFit="1" customWidth="1"/>
    <col min="5" max="5" width="32.81640625" style="54" bestFit="1" customWidth="1"/>
    <col min="6" max="6" width="36.453125" style="52" bestFit="1" customWidth="1"/>
    <col min="7" max="7" width="35.6328125" style="53" bestFit="1" customWidth="1"/>
    <col min="8" max="8" width="6.90625" style="52" bestFit="1" customWidth="1"/>
    <col min="9" max="9" width="16.453125" style="52" bestFit="1" customWidth="1"/>
    <col min="10" max="10" width="12.08984375" style="52" bestFit="1" customWidth="1"/>
    <col min="11" max="11" width="12.453125" style="52" bestFit="1" customWidth="1"/>
    <col min="12" max="12" width="33.453125" style="55" bestFit="1" customWidth="1"/>
    <col min="13" max="13" width="7.81640625" style="54" bestFit="1" customWidth="1"/>
    <col min="14" max="15" width="8.26953125" style="54" bestFit="1" customWidth="1"/>
    <col min="16" max="21" width="7.81640625" style="54" bestFit="1" customWidth="1"/>
    <col min="22" max="22" width="8.26953125" style="54" bestFit="1" customWidth="1"/>
    <col min="23" max="23" width="8.6328125" style="54" bestFit="1" customWidth="1"/>
    <col min="24" max="24" width="7.81640625" style="54" bestFit="1" customWidth="1"/>
    <col min="25" max="25" width="8.453125" style="54" bestFit="1" customWidth="1"/>
    <col min="26" max="26" width="8.36328125" style="54" bestFit="1" customWidth="1"/>
    <col min="27" max="33" width="9.08984375" style="54" bestFit="1" customWidth="1"/>
    <col min="34" max="34" width="13.08984375" style="54" bestFit="1" customWidth="1"/>
    <col min="35" max="35" width="7.81640625" style="54" bestFit="1" customWidth="1"/>
    <col min="36" max="37" width="8.26953125" style="54" bestFit="1" customWidth="1"/>
    <col min="38" max="44" width="9.08984375" style="54" bestFit="1" customWidth="1"/>
    <col min="45" max="45" width="12.453125" style="54" bestFit="1" customWidth="1"/>
    <col min="46" max="46" width="11.7265625" style="54" customWidth="1"/>
    <col min="47" max="16384" width="9.1796875" style="54"/>
  </cols>
  <sheetData>
    <row r="1" spans="1:46" ht="93.75" customHeight="1" x14ac:dyDescent="0.25">
      <c r="AQ1" s="121" t="s">
        <v>557</v>
      </c>
      <c r="AR1" s="122"/>
      <c r="AS1" s="122"/>
    </row>
    <row r="2" spans="1:46" s="103" customFormat="1" ht="35.5" customHeight="1" x14ac:dyDescent="0.25">
      <c r="A2" s="118" t="s">
        <v>578</v>
      </c>
      <c r="B2" s="119"/>
      <c r="C2" s="119"/>
      <c r="D2" s="119"/>
      <c r="E2" s="119"/>
      <c r="F2" s="119"/>
      <c r="G2" s="119"/>
      <c r="H2" s="119"/>
      <c r="I2" s="119"/>
      <c r="J2" s="119"/>
      <c r="K2" s="119"/>
      <c r="L2" s="119"/>
      <c r="M2" s="119"/>
      <c r="N2" s="119"/>
      <c r="O2" s="119"/>
      <c r="P2" s="119"/>
      <c r="Q2" s="119"/>
      <c r="R2" s="119"/>
      <c r="S2" s="119"/>
      <c r="T2" s="119"/>
      <c r="U2" s="119"/>
      <c r="V2" s="119"/>
      <c r="W2" s="119"/>
      <c r="X2" s="119"/>
      <c r="Y2" s="119"/>
      <c r="Z2" s="119"/>
      <c r="AA2" s="119"/>
      <c r="AB2" s="119"/>
      <c r="AC2" s="119"/>
      <c r="AD2" s="119"/>
      <c r="AE2" s="119"/>
      <c r="AF2" s="119"/>
      <c r="AG2" s="119"/>
      <c r="AH2" s="119"/>
      <c r="AI2" s="119"/>
      <c r="AJ2" s="119"/>
      <c r="AK2" s="119"/>
      <c r="AL2" s="119"/>
      <c r="AM2" s="119"/>
      <c r="AN2" s="119"/>
      <c r="AO2" s="119"/>
      <c r="AP2" s="119"/>
      <c r="AQ2" s="119"/>
      <c r="AR2" s="119"/>
      <c r="AS2" s="120"/>
    </row>
    <row r="3" spans="1:46" s="104" customFormat="1" ht="30.75" customHeight="1" x14ac:dyDescent="0.35"/>
    <row r="4" spans="1:46" s="103" customFormat="1" ht="124" customHeight="1" x14ac:dyDescent="0.25">
      <c r="A4" s="105"/>
      <c r="B4" s="105"/>
      <c r="C4" s="106"/>
      <c r="D4" s="105"/>
      <c r="E4" s="107" t="s">
        <v>570</v>
      </c>
      <c r="F4" s="105"/>
      <c r="G4" s="110"/>
      <c r="H4" s="105"/>
      <c r="I4" s="108"/>
      <c r="J4" s="108"/>
      <c r="K4" s="108"/>
      <c r="L4" s="109"/>
      <c r="O4" s="127" t="s">
        <v>579</v>
      </c>
      <c r="P4" s="128"/>
      <c r="Q4" s="128"/>
      <c r="R4" s="128"/>
      <c r="S4" s="128"/>
      <c r="T4" s="128"/>
      <c r="U4" s="128"/>
      <c r="V4" s="128"/>
      <c r="W4" s="128"/>
      <c r="X4" s="128"/>
      <c r="Y4" s="128"/>
      <c r="Z4" s="128"/>
      <c r="AA4" s="128"/>
      <c r="AB4" s="128"/>
      <c r="AC4" s="128"/>
      <c r="AD4" s="128"/>
      <c r="AE4" s="128"/>
      <c r="AF4" s="128"/>
      <c r="AG4" s="128"/>
      <c r="AH4" s="128"/>
      <c r="AI4" s="130" t="s">
        <v>571</v>
      </c>
      <c r="AJ4" s="131"/>
      <c r="AK4" s="131"/>
      <c r="AL4" s="131"/>
      <c r="AM4" s="131"/>
      <c r="AN4" s="131"/>
      <c r="AO4" s="131"/>
      <c r="AP4" s="131"/>
      <c r="AQ4" s="131"/>
      <c r="AR4" s="131"/>
      <c r="AS4" s="132"/>
    </row>
    <row r="5" spans="1:46" ht="12" customHeight="1" x14ac:dyDescent="0.25">
      <c r="I5" s="56"/>
      <c r="J5" s="56"/>
      <c r="K5" s="56"/>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row>
    <row r="6" spans="1:46" ht="12" customHeight="1" x14ac:dyDescent="0.25">
      <c r="C6" s="79"/>
      <c r="I6" s="56"/>
      <c r="J6" s="56"/>
      <c r="K6" s="56"/>
      <c r="L6" s="57"/>
      <c r="M6" s="57"/>
      <c r="N6" s="57"/>
      <c r="O6" s="123" t="s">
        <v>536</v>
      </c>
      <c r="P6" s="123"/>
      <c r="Q6" s="123"/>
      <c r="R6" s="123"/>
      <c r="S6" s="123"/>
      <c r="T6" s="123"/>
      <c r="U6" s="123"/>
      <c r="V6" s="123"/>
      <c r="W6" s="123"/>
      <c r="X6" s="123"/>
      <c r="Y6" s="123"/>
      <c r="Z6" s="123"/>
      <c r="AA6" s="123"/>
      <c r="AB6" s="57"/>
      <c r="AC6" s="57"/>
      <c r="AD6" s="57"/>
      <c r="AE6" s="57"/>
      <c r="AF6" s="57"/>
      <c r="AG6" s="57"/>
      <c r="AH6" s="57"/>
      <c r="AI6" s="57"/>
      <c r="AJ6" s="57"/>
      <c r="AK6" s="57"/>
      <c r="AL6" s="57"/>
      <c r="AM6" s="57"/>
      <c r="AN6" s="57"/>
      <c r="AO6" s="57"/>
      <c r="AP6" s="57"/>
      <c r="AQ6" s="57"/>
      <c r="AR6" s="57"/>
      <c r="AS6" s="57"/>
    </row>
    <row r="7" spans="1:46" s="52" customFormat="1" ht="46" x14ac:dyDescent="0.35">
      <c r="A7" s="124" t="s">
        <v>590</v>
      </c>
      <c r="B7" s="124" t="s">
        <v>21</v>
      </c>
      <c r="C7" s="147" t="s">
        <v>22</v>
      </c>
      <c r="D7" s="124" t="s">
        <v>554</v>
      </c>
      <c r="E7" s="124" t="s">
        <v>555</v>
      </c>
      <c r="F7" s="124" t="s">
        <v>23</v>
      </c>
      <c r="G7" s="124" t="s">
        <v>24</v>
      </c>
      <c r="H7" s="124" t="s">
        <v>25</v>
      </c>
      <c r="I7" s="124" t="s">
        <v>558</v>
      </c>
      <c r="J7" s="124" t="s">
        <v>556</v>
      </c>
      <c r="K7" s="124" t="s">
        <v>26</v>
      </c>
      <c r="L7" s="124" t="s">
        <v>27</v>
      </c>
      <c r="M7" s="63" t="s">
        <v>586</v>
      </c>
      <c r="N7" s="63" t="s">
        <v>535</v>
      </c>
      <c r="O7" s="64" t="s">
        <v>534</v>
      </c>
      <c r="P7" s="64" t="s">
        <v>559</v>
      </c>
      <c r="Q7" s="64" t="s">
        <v>560</v>
      </c>
      <c r="R7" s="64" t="s">
        <v>561</v>
      </c>
      <c r="S7" s="64" t="s">
        <v>562</v>
      </c>
      <c r="T7" s="64" t="s">
        <v>563</v>
      </c>
      <c r="U7" s="64" t="s">
        <v>564</v>
      </c>
      <c r="V7" s="64" t="s">
        <v>565</v>
      </c>
      <c r="W7" s="64" t="s">
        <v>566</v>
      </c>
      <c r="X7" s="64" t="s">
        <v>567</v>
      </c>
      <c r="Y7" s="64" t="s">
        <v>568</v>
      </c>
      <c r="Z7" s="64" t="s">
        <v>569</v>
      </c>
      <c r="AA7" s="63" t="s">
        <v>546</v>
      </c>
      <c r="AB7" s="65" t="s">
        <v>547</v>
      </c>
      <c r="AC7" s="65" t="s">
        <v>548</v>
      </c>
      <c r="AD7" s="65" t="s">
        <v>549</v>
      </c>
      <c r="AE7" s="65" t="s">
        <v>550</v>
      </c>
      <c r="AF7" s="65" t="s">
        <v>551</v>
      </c>
      <c r="AG7" s="65" t="s">
        <v>552</v>
      </c>
      <c r="AH7" s="63" t="s">
        <v>553</v>
      </c>
      <c r="AI7" s="63" t="s">
        <v>537</v>
      </c>
      <c r="AJ7" s="63" t="s">
        <v>538</v>
      </c>
      <c r="AK7" s="63" t="s">
        <v>535</v>
      </c>
      <c r="AL7" s="65" t="s">
        <v>539</v>
      </c>
      <c r="AM7" s="65" t="s">
        <v>540</v>
      </c>
      <c r="AN7" s="65" t="s">
        <v>541</v>
      </c>
      <c r="AO7" s="65" t="s">
        <v>542</v>
      </c>
      <c r="AP7" s="65" t="s">
        <v>543</v>
      </c>
      <c r="AQ7" s="65" t="s">
        <v>544</v>
      </c>
      <c r="AR7" s="65" t="s">
        <v>545</v>
      </c>
      <c r="AS7" s="63" t="s">
        <v>553</v>
      </c>
    </row>
    <row r="8" spans="1:46" s="52" customFormat="1" x14ac:dyDescent="0.35">
      <c r="A8" s="125"/>
      <c r="B8" s="125"/>
      <c r="C8" s="148"/>
      <c r="D8" s="125"/>
      <c r="E8" s="125"/>
      <c r="F8" s="125"/>
      <c r="G8" s="125"/>
      <c r="H8" s="125"/>
      <c r="I8" s="125"/>
      <c r="J8" s="125"/>
      <c r="K8" s="125"/>
      <c r="L8" s="125"/>
      <c r="M8" s="66" t="s">
        <v>29</v>
      </c>
      <c r="N8" s="67">
        <f t="shared" ref="N8:AS8" si="0">SUMIF($M$15:$M$231,"ESF+",N$15:N$231)</f>
        <v>795102.51</v>
      </c>
      <c r="O8" s="67">
        <f t="shared" si="0"/>
        <v>0</v>
      </c>
      <c r="P8" s="67">
        <f t="shared" si="0"/>
        <v>266017.73</v>
      </c>
      <c r="Q8" s="67">
        <f t="shared" si="0"/>
        <v>308458.81</v>
      </c>
      <c r="R8" s="67">
        <f t="shared" si="0"/>
        <v>227247.01</v>
      </c>
      <c r="S8" s="67">
        <f t="shared" si="0"/>
        <v>0</v>
      </c>
      <c r="T8" s="67">
        <f t="shared" si="0"/>
        <v>209160.77000000002</v>
      </c>
      <c r="U8" s="67">
        <f t="shared" si="0"/>
        <v>211341.27</v>
      </c>
      <c r="V8" s="67">
        <f t="shared" si="0"/>
        <v>86687</v>
      </c>
      <c r="W8" s="67">
        <f t="shared" si="0"/>
        <v>1390913.95</v>
      </c>
      <c r="X8" s="67">
        <f t="shared" si="0"/>
        <v>2496890.44</v>
      </c>
      <c r="Y8" s="67">
        <f t="shared" si="0"/>
        <v>387799.96204260667</v>
      </c>
      <c r="Z8" s="67">
        <f t="shared" si="0"/>
        <v>6395058.4321547356</v>
      </c>
      <c r="AA8" s="67">
        <f t="shared" si="0"/>
        <v>11979575.374197343</v>
      </c>
      <c r="AB8" s="67">
        <f t="shared" si="0"/>
        <v>79815589.516535968</v>
      </c>
      <c r="AC8" s="67">
        <f t="shared" si="0"/>
        <v>140165654.2939164</v>
      </c>
      <c r="AD8" s="67">
        <f t="shared" si="0"/>
        <v>152389457.27138349</v>
      </c>
      <c r="AE8" s="67">
        <f t="shared" si="0"/>
        <v>126564216.63680276</v>
      </c>
      <c r="AF8" s="67">
        <f t="shared" si="0"/>
        <v>99600293.988656536</v>
      </c>
      <c r="AG8" s="67">
        <f t="shared" si="0"/>
        <v>50642166.314948201</v>
      </c>
      <c r="AH8" s="67">
        <f t="shared" si="0"/>
        <v>661952055.90644062</v>
      </c>
      <c r="AI8" s="67">
        <f t="shared" si="0"/>
        <v>0</v>
      </c>
      <c r="AJ8" s="67">
        <f t="shared" si="0"/>
        <v>211625.16</v>
      </c>
      <c r="AK8" s="67">
        <f t="shared" si="0"/>
        <v>2563152.0500000003</v>
      </c>
      <c r="AL8" s="67">
        <f t="shared" si="0"/>
        <v>14079323.398865795</v>
      </c>
      <c r="AM8" s="67">
        <f t="shared" si="0"/>
        <v>90710033.55839929</v>
      </c>
      <c r="AN8" s="67">
        <f t="shared" si="0"/>
        <v>159251163.82125464</v>
      </c>
      <c r="AO8" s="67">
        <f t="shared" si="0"/>
        <v>173280297.64597279</v>
      </c>
      <c r="AP8" s="67">
        <f t="shared" si="0"/>
        <v>144768785.13858032</v>
      </c>
      <c r="AQ8" s="67">
        <f t="shared" si="0"/>
        <v>114789631.42263983</v>
      </c>
      <c r="AR8" s="67">
        <f t="shared" si="0"/>
        <v>58175166.675421283</v>
      </c>
      <c r="AS8" s="67">
        <f t="shared" si="0"/>
        <v>757617553.71113372</v>
      </c>
    </row>
    <row r="9" spans="1:46" s="52" customFormat="1" x14ac:dyDescent="0.35">
      <c r="A9" s="125"/>
      <c r="B9" s="125"/>
      <c r="C9" s="148"/>
      <c r="D9" s="125"/>
      <c r="E9" s="125"/>
      <c r="F9" s="125"/>
      <c r="G9" s="125"/>
      <c r="H9" s="125"/>
      <c r="I9" s="125"/>
      <c r="J9" s="125"/>
      <c r="K9" s="125"/>
      <c r="L9" s="125"/>
      <c r="M9" s="66" t="s">
        <v>30</v>
      </c>
      <c r="N9" s="67">
        <f t="shared" ref="N9:AS9" si="1">SUMIF($M$15:$M$231,"ERAF",N$15:N$231)</f>
        <v>43259267.519999996</v>
      </c>
      <c r="O9" s="67">
        <f t="shared" si="1"/>
        <v>16216864.43</v>
      </c>
      <c r="P9" s="67">
        <f t="shared" si="1"/>
        <v>324028.61</v>
      </c>
      <c r="Q9" s="67">
        <f t="shared" si="1"/>
        <v>61474.97</v>
      </c>
      <c r="R9" s="67">
        <f t="shared" si="1"/>
        <v>696381.99</v>
      </c>
      <c r="S9" s="67">
        <f t="shared" si="1"/>
        <v>0</v>
      </c>
      <c r="T9" s="67">
        <f t="shared" si="1"/>
        <v>1542293.59</v>
      </c>
      <c r="U9" s="67">
        <f t="shared" si="1"/>
        <v>1108274.69</v>
      </c>
      <c r="V9" s="67">
        <f t="shared" si="1"/>
        <v>5898211.1010386888</v>
      </c>
      <c r="W9" s="67">
        <f t="shared" si="1"/>
        <v>3782986.4759488981</v>
      </c>
      <c r="X9" s="67">
        <f t="shared" si="1"/>
        <v>2955835.5338665163</v>
      </c>
      <c r="Y9" s="67">
        <f t="shared" si="1"/>
        <v>22654449.688214056</v>
      </c>
      <c r="Z9" s="67">
        <f t="shared" si="1"/>
        <v>13150088.328194844</v>
      </c>
      <c r="AA9" s="67">
        <f t="shared" si="1"/>
        <v>68390889.407262996</v>
      </c>
      <c r="AB9" s="67">
        <f t="shared" si="1"/>
        <v>427190803.2757358</v>
      </c>
      <c r="AC9" s="67">
        <f t="shared" si="1"/>
        <v>459552834.43642598</v>
      </c>
      <c r="AD9" s="67">
        <f t="shared" si="1"/>
        <v>474005794.60885817</v>
      </c>
      <c r="AE9" s="67">
        <f t="shared" si="1"/>
        <v>437946507.78957039</v>
      </c>
      <c r="AF9" s="67">
        <f t="shared" si="1"/>
        <v>373122939.87123328</v>
      </c>
      <c r="AG9" s="67">
        <f t="shared" si="1"/>
        <v>217303343.48645622</v>
      </c>
      <c r="AH9" s="67">
        <f t="shared" si="1"/>
        <v>2500772380.3955421</v>
      </c>
      <c r="AI9" s="67">
        <f t="shared" si="1"/>
        <v>0</v>
      </c>
      <c r="AJ9" s="67">
        <f t="shared" si="1"/>
        <v>0</v>
      </c>
      <c r="AK9" s="67">
        <f t="shared" si="1"/>
        <v>51576161.429999992</v>
      </c>
      <c r="AL9" s="67">
        <f t="shared" si="1"/>
        <v>77993822.870039731</v>
      </c>
      <c r="AM9" s="67">
        <f t="shared" si="1"/>
        <v>478996574.75179487</v>
      </c>
      <c r="AN9" s="67">
        <f t="shared" si="1"/>
        <v>514927854.43757415</v>
      </c>
      <c r="AO9" s="67">
        <f t="shared" si="1"/>
        <v>531493566.9201445</v>
      </c>
      <c r="AP9" s="67">
        <f t="shared" si="1"/>
        <v>496267285.02819139</v>
      </c>
      <c r="AQ9" s="67">
        <f t="shared" si="1"/>
        <v>421195448.27324206</v>
      </c>
      <c r="AR9" s="67">
        <f t="shared" si="1"/>
        <v>248611558.86598527</v>
      </c>
      <c r="AS9" s="67">
        <f t="shared" si="1"/>
        <v>2821062272.5769725</v>
      </c>
    </row>
    <row r="10" spans="1:46" s="52" customFormat="1" x14ac:dyDescent="0.35">
      <c r="A10" s="125"/>
      <c r="B10" s="125"/>
      <c r="C10" s="148"/>
      <c r="D10" s="125"/>
      <c r="E10" s="125"/>
      <c r="F10" s="125"/>
      <c r="G10" s="125"/>
      <c r="H10" s="125"/>
      <c r="I10" s="125"/>
      <c r="J10" s="125"/>
      <c r="K10" s="125"/>
      <c r="L10" s="125"/>
      <c r="M10" s="66" t="s">
        <v>31</v>
      </c>
      <c r="N10" s="67">
        <f t="shared" ref="N10:AS10" si="2">SUMIF($M$15:$M$231,"KF",N$15:N$231)</f>
        <v>0</v>
      </c>
      <c r="O10" s="67">
        <f t="shared" si="2"/>
        <v>0</v>
      </c>
      <c r="P10" s="67">
        <f t="shared" si="2"/>
        <v>0</v>
      </c>
      <c r="Q10" s="67">
        <f t="shared" si="2"/>
        <v>0</v>
      </c>
      <c r="R10" s="67">
        <f t="shared" si="2"/>
        <v>0</v>
      </c>
      <c r="S10" s="67">
        <f t="shared" si="2"/>
        <v>0</v>
      </c>
      <c r="T10" s="67">
        <f t="shared" si="2"/>
        <v>0</v>
      </c>
      <c r="U10" s="67">
        <f t="shared" si="2"/>
        <v>0</v>
      </c>
      <c r="V10" s="67">
        <f t="shared" si="2"/>
        <v>15630890</v>
      </c>
      <c r="W10" s="67">
        <f t="shared" si="2"/>
        <v>0</v>
      </c>
      <c r="X10" s="67">
        <f t="shared" si="2"/>
        <v>0</v>
      </c>
      <c r="Y10" s="67">
        <f t="shared" si="2"/>
        <v>0</v>
      </c>
      <c r="Z10" s="67">
        <f t="shared" si="2"/>
        <v>9499695</v>
      </c>
      <c r="AA10" s="67">
        <f t="shared" si="2"/>
        <v>25130585</v>
      </c>
      <c r="AB10" s="67">
        <f t="shared" si="2"/>
        <v>206620511.68974718</v>
      </c>
      <c r="AC10" s="67">
        <f t="shared" si="2"/>
        <v>97484305.826220438</v>
      </c>
      <c r="AD10" s="67">
        <f t="shared" si="2"/>
        <v>165375601.31099853</v>
      </c>
      <c r="AE10" s="67">
        <f t="shared" si="2"/>
        <v>212377761.44755995</v>
      </c>
      <c r="AF10" s="67">
        <f t="shared" si="2"/>
        <v>161936122.40415746</v>
      </c>
      <c r="AG10" s="67">
        <f t="shared" si="2"/>
        <v>63978045.716316432</v>
      </c>
      <c r="AH10" s="67">
        <f t="shared" si="2"/>
        <v>932902933.39499998</v>
      </c>
      <c r="AI10" s="67">
        <f t="shared" si="2"/>
        <v>0</v>
      </c>
      <c r="AJ10" s="67">
        <f t="shared" si="2"/>
        <v>0</v>
      </c>
      <c r="AK10" s="67">
        <f t="shared" si="2"/>
        <v>0</v>
      </c>
      <c r="AL10" s="67">
        <f t="shared" si="2"/>
        <v>25153629.411764707</v>
      </c>
      <c r="AM10" s="67">
        <f t="shared" si="2"/>
        <v>223864604.67505744</v>
      </c>
      <c r="AN10" s="67">
        <f t="shared" si="2"/>
        <v>102102973.75734387</v>
      </c>
      <c r="AO10" s="67">
        <f t="shared" si="2"/>
        <v>175168524.76303968</v>
      </c>
      <c r="AP10" s="67">
        <f t="shared" si="2"/>
        <v>224214471.57046047</v>
      </c>
      <c r="AQ10" s="67">
        <f t="shared" si="2"/>
        <v>171287428.48680231</v>
      </c>
      <c r="AR10" s="67">
        <f t="shared" si="2"/>
        <v>66259002.765048206</v>
      </c>
      <c r="AS10" s="67">
        <f t="shared" si="2"/>
        <v>988050635.42951655</v>
      </c>
    </row>
    <row r="11" spans="1:46" s="52" customFormat="1" x14ac:dyDescent="0.35">
      <c r="A11" s="125"/>
      <c r="B11" s="125"/>
      <c r="C11" s="148"/>
      <c r="D11" s="125"/>
      <c r="E11" s="125"/>
      <c r="F11" s="125"/>
      <c r="G11" s="125"/>
      <c r="H11" s="125"/>
      <c r="I11" s="125"/>
      <c r="J11" s="125"/>
      <c r="K11" s="125"/>
      <c r="L11" s="125"/>
      <c r="M11" s="66" t="s">
        <v>32</v>
      </c>
      <c r="N11" s="67">
        <f t="shared" ref="N11:AS11" si="3">SUMIF($M$15:$M$231,"TPF",N$15:N$231)</f>
        <v>0</v>
      </c>
      <c r="O11" s="67">
        <f t="shared" si="3"/>
        <v>0</v>
      </c>
      <c r="P11" s="67">
        <f t="shared" si="3"/>
        <v>0</v>
      </c>
      <c r="Q11" s="67">
        <f t="shared" si="3"/>
        <v>0</v>
      </c>
      <c r="R11" s="67">
        <f t="shared" si="3"/>
        <v>0</v>
      </c>
      <c r="S11" s="67">
        <f t="shared" si="3"/>
        <v>0</v>
      </c>
      <c r="T11" s="67">
        <f t="shared" si="3"/>
        <v>0</v>
      </c>
      <c r="U11" s="67">
        <f t="shared" si="3"/>
        <v>0</v>
      </c>
      <c r="V11" s="67">
        <f t="shared" si="3"/>
        <v>0</v>
      </c>
      <c r="W11" s="67">
        <f t="shared" si="3"/>
        <v>0</v>
      </c>
      <c r="X11" s="67">
        <f t="shared" si="3"/>
        <v>493527.92533519038</v>
      </c>
      <c r="Y11" s="67">
        <f t="shared" si="3"/>
        <v>205358</v>
      </c>
      <c r="Z11" s="67">
        <f t="shared" si="3"/>
        <v>1023678.2483160759</v>
      </c>
      <c r="AA11" s="67">
        <f t="shared" si="3"/>
        <v>1722564.1736512664</v>
      </c>
      <c r="AB11" s="67">
        <f t="shared" si="3"/>
        <v>33285969.28315001</v>
      </c>
      <c r="AC11" s="67">
        <f t="shared" si="3"/>
        <v>40850573.849194594</v>
      </c>
      <c r="AD11" s="67">
        <f t="shared" si="3"/>
        <v>44172890.504324928</v>
      </c>
      <c r="AE11" s="67">
        <f t="shared" si="3"/>
        <v>29687249.5380098</v>
      </c>
      <c r="AF11" s="67">
        <f t="shared" si="3"/>
        <v>20409558.502886873</v>
      </c>
      <c r="AG11" s="67">
        <f t="shared" si="3"/>
        <v>14108521.322433796</v>
      </c>
      <c r="AH11" s="67">
        <f t="shared" si="3"/>
        <v>184237327.17365128</v>
      </c>
      <c r="AI11" s="67">
        <f t="shared" si="3"/>
        <v>0</v>
      </c>
      <c r="AJ11" s="67">
        <f t="shared" si="3"/>
        <v>0</v>
      </c>
      <c r="AK11" s="67">
        <f t="shared" si="3"/>
        <v>0</v>
      </c>
      <c r="AL11" s="67">
        <f t="shared" si="3"/>
        <v>1883072.4628195169</v>
      </c>
      <c r="AM11" s="67">
        <f t="shared" si="3"/>
        <v>34393590.081336483</v>
      </c>
      <c r="AN11" s="67">
        <f t="shared" si="3"/>
        <v>43122569.911668412</v>
      </c>
      <c r="AO11" s="67">
        <f t="shared" si="3"/>
        <v>46393340.259906337</v>
      </c>
      <c r="AP11" s="67">
        <f t="shared" si="3"/>
        <v>31796971.524289079</v>
      </c>
      <c r="AQ11" s="67">
        <f t="shared" si="3"/>
        <v>22121131.419977814</v>
      </c>
      <c r="AR11" s="67">
        <f t="shared" si="3"/>
        <v>15972916.814561198</v>
      </c>
      <c r="AS11" s="67">
        <f t="shared" si="3"/>
        <v>195683592.47455883</v>
      </c>
    </row>
    <row r="12" spans="1:46" s="52" customFormat="1" x14ac:dyDescent="0.35">
      <c r="A12" s="125"/>
      <c r="B12" s="125"/>
      <c r="C12" s="148"/>
      <c r="D12" s="125"/>
      <c r="E12" s="125"/>
      <c r="F12" s="125"/>
      <c r="G12" s="125"/>
      <c r="H12" s="125"/>
      <c r="I12" s="125"/>
      <c r="J12" s="125"/>
      <c r="K12" s="125"/>
      <c r="L12" s="125"/>
      <c r="M12" s="66" t="s">
        <v>33</v>
      </c>
      <c r="N12" s="67">
        <f t="shared" ref="N12:AS12" si="4">SUMIF($M$15:$M$231,"TP",N$15:N$231)</f>
        <v>0</v>
      </c>
      <c r="O12" s="67">
        <f t="shared" si="4"/>
        <v>0</v>
      </c>
      <c r="P12" s="67">
        <f t="shared" si="4"/>
        <v>0</v>
      </c>
      <c r="Q12" s="67">
        <f t="shared" si="4"/>
        <v>0</v>
      </c>
      <c r="R12" s="67">
        <f t="shared" si="4"/>
        <v>0</v>
      </c>
      <c r="S12" s="67">
        <f t="shared" si="4"/>
        <v>0</v>
      </c>
      <c r="T12" s="67">
        <f t="shared" si="4"/>
        <v>0</v>
      </c>
      <c r="U12" s="67">
        <f t="shared" si="4"/>
        <v>0</v>
      </c>
      <c r="V12" s="67">
        <f t="shared" si="4"/>
        <v>0</v>
      </c>
      <c r="W12" s="67">
        <f t="shared" si="4"/>
        <v>0</v>
      </c>
      <c r="X12" s="67">
        <f t="shared" si="4"/>
        <v>0</v>
      </c>
      <c r="Y12" s="67">
        <f t="shared" si="4"/>
        <v>0</v>
      </c>
      <c r="Z12" s="67">
        <f t="shared" si="4"/>
        <v>0</v>
      </c>
      <c r="AA12" s="67">
        <f t="shared" si="4"/>
        <v>0</v>
      </c>
      <c r="AB12" s="67">
        <f t="shared" si="4"/>
        <v>0</v>
      </c>
      <c r="AC12" s="67">
        <f t="shared" si="4"/>
        <v>0</v>
      </c>
      <c r="AD12" s="67">
        <f t="shared" si="4"/>
        <v>0</v>
      </c>
      <c r="AE12" s="67">
        <f t="shared" si="4"/>
        <v>0</v>
      </c>
      <c r="AF12" s="67">
        <f t="shared" si="4"/>
        <v>0</v>
      </c>
      <c r="AG12" s="67">
        <f t="shared" si="4"/>
        <v>0</v>
      </c>
      <c r="AH12" s="67">
        <f t="shared" si="4"/>
        <v>0</v>
      </c>
      <c r="AI12" s="67">
        <f t="shared" si="4"/>
        <v>0</v>
      </c>
      <c r="AJ12" s="67">
        <f t="shared" si="4"/>
        <v>12125372.219999999</v>
      </c>
      <c r="AK12" s="67">
        <f t="shared" si="4"/>
        <v>21150264.580000002</v>
      </c>
      <c r="AL12" s="67">
        <f t="shared" si="4"/>
        <v>28100116</v>
      </c>
      <c r="AM12" s="67">
        <f t="shared" si="4"/>
        <v>27319770</v>
      </c>
      <c r="AN12" s="67">
        <f t="shared" si="4"/>
        <v>28141145</v>
      </c>
      <c r="AO12" s="67">
        <f t="shared" si="4"/>
        <v>27345759</v>
      </c>
      <c r="AP12" s="67">
        <f t="shared" si="4"/>
        <v>25141954.376470596</v>
      </c>
      <c r="AQ12" s="67">
        <f t="shared" si="4"/>
        <v>0</v>
      </c>
      <c r="AR12" s="67">
        <f t="shared" si="4"/>
        <v>0</v>
      </c>
      <c r="AS12" s="67">
        <f t="shared" si="4"/>
        <v>169324381.17647061</v>
      </c>
    </row>
    <row r="13" spans="1:46" s="52" customFormat="1" x14ac:dyDescent="0.35">
      <c r="A13" s="126"/>
      <c r="B13" s="126"/>
      <c r="C13" s="149"/>
      <c r="D13" s="126"/>
      <c r="E13" s="126"/>
      <c r="F13" s="126"/>
      <c r="G13" s="126"/>
      <c r="H13" s="126"/>
      <c r="I13" s="126"/>
      <c r="J13" s="126"/>
      <c r="K13" s="126"/>
      <c r="L13" s="126"/>
      <c r="M13" s="66" t="s">
        <v>34</v>
      </c>
      <c r="N13" s="67">
        <f>N8+N9+N10+N11+N12</f>
        <v>44054370.029999994</v>
      </c>
      <c r="O13" s="67">
        <f>O8+O9+O10+O11+O12</f>
        <v>16216864.43</v>
      </c>
      <c r="P13" s="67">
        <f t="shared" ref="P13:AS13" si="5">P8+P9+P10+P11+P12</f>
        <v>590046.34</v>
      </c>
      <c r="Q13" s="67">
        <f t="shared" si="5"/>
        <v>369933.78</v>
      </c>
      <c r="R13" s="67">
        <f t="shared" si="5"/>
        <v>923629</v>
      </c>
      <c r="S13" s="67">
        <f t="shared" si="5"/>
        <v>0</v>
      </c>
      <c r="T13" s="67">
        <f t="shared" si="5"/>
        <v>1751454.36</v>
      </c>
      <c r="U13" s="67">
        <f t="shared" si="5"/>
        <v>1319615.96</v>
      </c>
      <c r="V13" s="67">
        <f t="shared" si="5"/>
        <v>21615788.101038687</v>
      </c>
      <c r="W13" s="67">
        <f t="shared" si="5"/>
        <v>5173900.4259488983</v>
      </c>
      <c r="X13" s="67">
        <f t="shared" si="5"/>
        <v>5946253.899201707</v>
      </c>
      <c r="Y13" s="67">
        <f t="shared" si="5"/>
        <v>23247607.650256664</v>
      </c>
      <c r="Z13" s="67">
        <f t="shared" si="5"/>
        <v>30068520.008665655</v>
      </c>
      <c r="AA13" s="67">
        <f t="shared" si="5"/>
        <v>107223613.95511161</v>
      </c>
      <c r="AB13" s="67">
        <f t="shared" si="5"/>
        <v>746912873.76516891</v>
      </c>
      <c r="AC13" s="67">
        <f t="shared" si="5"/>
        <v>738053368.40575743</v>
      </c>
      <c r="AD13" s="67">
        <f t="shared" si="5"/>
        <v>835943743.6955651</v>
      </c>
      <c r="AE13" s="67">
        <f t="shared" si="5"/>
        <v>806575735.41194284</v>
      </c>
      <c r="AF13" s="67">
        <f t="shared" si="5"/>
        <v>655068914.76693416</v>
      </c>
      <c r="AG13" s="67">
        <f t="shared" si="5"/>
        <v>346032076.84015459</v>
      </c>
      <c r="AH13" s="67">
        <f t="shared" si="5"/>
        <v>4279864696.8706341</v>
      </c>
      <c r="AI13" s="67">
        <f t="shared" si="5"/>
        <v>0</v>
      </c>
      <c r="AJ13" s="67">
        <f t="shared" si="5"/>
        <v>12336997.379999999</v>
      </c>
      <c r="AK13" s="67">
        <f t="shared" si="5"/>
        <v>75289578.059999987</v>
      </c>
      <c r="AL13" s="67">
        <f t="shared" si="5"/>
        <v>147209964.14348975</v>
      </c>
      <c r="AM13" s="67">
        <f t="shared" si="5"/>
        <v>855284573.06658804</v>
      </c>
      <c r="AN13" s="67">
        <f t="shared" si="5"/>
        <v>847545706.92784107</v>
      </c>
      <c r="AO13" s="67">
        <f t="shared" si="5"/>
        <v>953681488.58906329</v>
      </c>
      <c r="AP13" s="67">
        <f t="shared" si="5"/>
        <v>922189467.63799179</v>
      </c>
      <c r="AQ13" s="67">
        <f t="shared" si="5"/>
        <v>729393639.60266197</v>
      </c>
      <c r="AR13" s="67">
        <f t="shared" si="5"/>
        <v>389018645.12101597</v>
      </c>
      <c r="AS13" s="67">
        <f t="shared" si="5"/>
        <v>4931738435.3686523</v>
      </c>
    </row>
    <row r="14" spans="1:46" s="52" customFormat="1" x14ac:dyDescent="0.35">
      <c r="A14" s="63">
        <v>1</v>
      </c>
      <c r="B14" s="63">
        <v>2</v>
      </c>
      <c r="C14" s="150">
        <v>3</v>
      </c>
      <c r="D14" s="63">
        <v>4</v>
      </c>
      <c r="E14" s="63">
        <v>5</v>
      </c>
      <c r="F14" s="63">
        <v>6</v>
      </c>
      <c r="G14" s="68">
        <v>7</v>
      </c>
      <c r="H14" s="63">
        <v>8</v>
      </c>
      <c r="I14" s="63">
        <v>9</v>
      </c>
      <c r="J14" s="63">
        <v>10</v>
      </c>
      <c r="K14" s="68">
        <v>11</v>
      </c>
      <c r="L14" s="63">
        <v>12</v>
      </c>
      <c r="M14" s="63">
        <v>13</v>
      </c>
      <c r="N14" s="63">
        <v>14</v>
      </c>
      <c r="O14" s="68">
        <v>15</v>
      </c>
      <c r="P14" s="63">
        <v>16</v>
      </c>
      <c r="Q14" s="63">
        <v>17</v>
      </c>
      <c r="R14" s="63">
        <v>18</v>
      </c>
      <c r="S14" s="68">
        <v>19</v>
      </c>
      <c r="T14" s="63">
        <v>20</v>
      </c>
      <c r="U14" s="63">
        <v>21</v>
      </c>
      <c r="V14" s="63">
        <v>22</v>
      </c>
      <c r="W14" s="68">
        <v>23</v>
      </c>
      <c r="X14" s="63">
        <v>24</v>
      </c>
      <c r="Y14" s="63">
        <v>25</v>
      </c>
      <c r="Z14" s="63">
        <v>26</v>
      </c>
      <c r="AA14" s="68">
        <v>27</v>
      </c>
      <c r="AB14" s="63">
        <v>28</v>
      </c>
      <c r="AC14" s="63">
        <v>29</v>
      </c>
      <c r="AD14" s="63">
        <v>30</v>
      </c>
      <c r="AE14" s="68">
        <v>31</v>
      </c>
      <c r="AF14" s="63">
        <v>32</v>
      </c>
      <c r="AG14" s="63">
        <v>33</v>
      </c>
      <c r="AH14" s="63">
        <v>34</v>
      </c>
      <c r="AI14" s="68">
        <v>35</v>
      </c>
      <c r="AJ14" s="63">
        <v>36</v>
      </c>
      <c r="AK14" s="63">
        <v>37</v>
      </c>
      <c r="AL14" s="63">
        <v>38</v>
      </c>
      <c r="AM14" s="68">
        <v>39</v>
      </c>
      <c r="AN14" s="63">
        <v>40</v>
      </c>
      <c r="AO14" s="63">
        <v>41</v>
      </c>
      <c r="AP14" s="63">
        <v>42</v>
      </c>
      <c r="AQ14" s="68">
        <v>43</v>
      </c>
      <c r="AR14" s="63">
        <v>44</v>
      </c>
      <c r="AS14" s="63">
        <v>45</v>
      </c>
    </row>
    <row r="15" spans="1:46" s="58" customFormat="1" ht="34.5" x14ac:dyDescent="0.35">
      <c r="A15" s="69">
        <v>1</v>
      </c>
      <c r="B15" s="70" t="s">
        <v>35</v>
      </c>
      <c r="C15" s="71" t="s">
        <v>36</v>
      </c>
      <c r="D15" s="69" t="s">
        <v>37</v>
      </c>
      <c r="E15" s="71" t="s">
        <v>38</v>
      </c>
      <c r="F15" s="69" t="s">
        <v>39</v>
      </c>
      <c r="G15" s="71" t="s">
        <v>40</v>
      </c>
      <c r="H15" s="72" t="s">
        <v>41</v>
      </c>
      <c r="I15" s="73">
        <v>12239103</v>
      </c>
      <c r="J15" s="73">
        <v>14398944.705882354</v>
      </c>
      <c r="K15" s="73">
        <v>2159841.7058823537</v>
      </c>
      <c r="L15" s="74" t="s">
        <v>11</v>
      </c>
      <c r="M15" s="75" t="s">
        <v>30</v>
      </c>
      <c r="N15" s="76">
        <v>0</v>
      </c>
      <c r="O15" s="77">
        <v>0</v>
      </c>
      <c r="P15" s="77">
        <v>0</v>
      </c>
      <c r="Q15" s="77">
        <v>0</v>
      </c>
      <c r="R15" s="77">
        <v>0</v>
      </c>
      <c r="S15" s="77">
        <v>0</v>
      </c>
      <c r="T15" s="77">
        <v>0</v>
      </c>
      <c r="U15" s="77">
        <v>214925</v>
      </c>
      <c r="V15" s="77">
        <v>0</v>
      </c>
      <c r="W15" s="77">
        <v>325038</v>
      </c>
      <c r="X15" s="77">
        <v>0</v>
      </c>
      <c r="Y15" s="77">
        <v>0</v>
      </c>
      <c r="Z15" s="77">
        <v>325037</v>
      </c>
      <c r="AA15" s="77">
        <v>865000</v>
      </c>
      <c r="AB15" s="77">
        <v>2392151</v>
      </c>
      <c r="AC15" s="77">
        <v>2392151</v>
      </c>
      <c r="AD15" s="77">
        <v>2392151</v>
      </c>
      <c r="AE15" s="77">
        <v>2392150</v>
      </c>
      <c r="AF15" s="77">
        <v>1625188</v>
      </c>
      <c r="AG15" s="77">
        <v>180312</v>
      </c>
      <c r="AH15" s="77">
        <v>12239103</v>
      </c>
      <c r="AI15" s="77"/>
      <c r="AJ15" s="77"/>
      <c r="AK15" s="77">
        <v>26784.720000000001</v>
      </c>
      <c r="AL15" s="77">
        <v>1017647.0588235294</v>
      </c>
      <c r="AM15" s="77">
        <v>2814295.2941176472</v>
      </c>
      <c r="AN15" s="77">
        <v>2814295.2941176472</v>
      </c>
      <c r="AO15" s="77">
        <v>2814295.2941176472</v>
      </c>
      <c r="AP15" s="77">
        <v>2814294.1176470588</v>
      </c>
      <c r="AQ15" s="77">
        <v>1911985.8823529412</v>
      </c>
      <c r="AR15" s="77">
        <v>185347.04470588267</v>
      </c>
      <c r="AS15" s="77">
        <v>14398944.705882354</v>
      </c>
      <c r="AT15" s="78"/>
    </row>
    <row r="16" spans="1:46" s="58" customFormat="1" ht="34.5" x14ac:dyDescent="0.35">
      <c r="A16" s="79">
        <v>1</v>
      </c>
      <c r="B16" s="80" t="s">
        <v>35</v>
      </c>
      <c r="C16" s="81" t="s">
        <v>36</v>
      </c>
      <c r="D16" s="79" t="s">
        <v>37</v>
      </c>
      <c r="E16" s="81" t="s">
        <v>38</v>
      </c>
      <c r="F16" s="79" t="s">
        <v>42</v>
      </c>
      <c r="G16" s="81" t="s">
        <v>43</v>
      </c>
      <c r="H16" s="62" t="s">
        <v>41</v>
      </c>
      <c r="I16" s="73">
        <v>36098377</v>
      </c>
      <c r="J16" s="73">
        <v>42468678.823529415</v>
      </c>
      <c r="K16" s="73">
        <v>6370301.8235294148</v>
      </c>
      <c r="L16" s="82" t="s">
        <v>11</v>
      </c>
      <c r="M16" s="75" t="s">
        <v>30</v>
      </c>
      <c r="N16" s="76">
        <v>0</v>
      </c>
      <c r="O16" s="77">
        <v>0</v>
      </c>
      <c r="P16" s="77">
        <v>0</v>
      </c>
      <c r="Q16" s="77">
        <v>0</v>
      </c>
      <c r="R16" s="77">
        <v>0</v>
      </c>
      <c r="S16" s="77">
        <v>0</v>
      </c>
      <c r="T16" s="77">
        <v>0</v>
      </c>
      <c r="U16" s="77">
        <v>0</v>
      </c>
      <c r="V16" s="77">
        <v>0</v>
      </c>
      <c r="W16" s="77">
        <v>0</v>
      </c>
      <c r="X16" s="77">
        <v>0</v>
      </c>
      <c r="Y16" s="77">
        <v>0</v>
      </c>
      <c r="Z16" s="77">
        <v>0</v>
      </c>
      <c r="AA16" s="77">
        <v>0</v>
      </c>
      <c r="AB16" s="77">
        <v>5548884.8245077049</v>
      </c>
      <c r="AC16" s="77">
        <v>12941250</v>
      </c>
      <c r="AD16" s="77">
        <v>10353000</v>
      </c>
      <c r="AE16" s="77">
        <v>7247100</v>
      </c>
      <c r="AF16" s="77">
        <v>8142.17549229413</v>
      </c>
      <c r="AG16" s="77">
        <v>0</v>
      </c>
      <c r="AH16" s="77">
        <v>36098377</v>
      </c>
      <c r="AI16" s="83"/>
      <c r="AJ16" s="83"/>
      <c r="AK16" s="77">
        <v>0</v>
      </c>
      <c r="AL16" s="77">
        <v>0</v>
      </c>
      <c r="AM16" s="77">
        <v>6501987.0795527976</v>
      </c>
      <c r="AN16" s="77">
        <v>15164099.265788574</v>
      </c>
      <c r="AO16" s="77">
        <v>12131279.412630858</v>
      </c>
      <c r="AP16" s="77">
        <v>8491895.5888416003</v>
      </c>
      <c r="AQ16" s="77">
        <v>9540.7134090307445</v>
      </c>
      <c r="AR16" s="77">
        <v>0</v>
      </c>
      <c r="AS16" s="77">
        <v>42298802.060222857</v>
      </c>
      <c r="AT16" s="78"/>
    </row>
    <row r="17" spans="1:46" s="58" customFormat="1" ht="34.5" x14ac:dyDescent="0.35">
      <c r="A17" s="79">
        <v>1</v>
      </c>
      <c r="B17" s="80" t="s">
        <v>35</v>
      </c>
      <c r="C17" s="81" t="s">
        <v>36</v>
      </c>
      <c r="D17" s="79" t="s">
        <v>37</v>
      </c>
      <c r="E17" s="81" t="s">
        <v>38</v>
      </c>
      <c r="F17" s="79" t="s">
        <v>44</v>
      </c>
      <c r="G17" s="81" t="s">
        <v>45</v>
      </c>
      <c r="H17" s="62">
        <v>1</v>
      </c>
      <c r="I17" s="73">
        <v>30770000</v>
      </c>
      <c r="J17" s="73">
        <v>36200000</v>
      </c>
      <c r="K17" s="73">
        <v>5430000</v>
      </c>
      <c r="L17" s="82" t="s">
        <v>11</v>
      </c>
      <c r="M17" s="75" t="s">
        <v>30</v>
      </c>
      <c r="N17" s="76">
        <v>0</v>
      </c>
      <c r="O17" s="77">
        <v>0</v>
      </c>
      <c r="P17" s="77">
        <v>0</v>
      </c>
      <c r="Q17" s="77">
        <v>0</v>
      </c>
      <c r="R17" s="77">
        <v>0</v>
      </c>
      <c r="S17" s="77">
        <v>0</v>
      </c>
      <c r="T17" s="77">
        <v>0</v>
      </c>
      <c r="U17" s="77">
        <v>0</v>
      </c>
      <c r="V17" s="77">
        <v>0</v>
      </c>
      <c r="W17" s="77">
        <v>0</v>
      </c>
      <c r="X17" s="77">
        <v>0</v>
      </c>
      <c r="Y17" s="77">
        <v>0</v>
      </c>
      <c r="Z17" s="77">
        <v>0</v>
      </c>
      <c r="AA17" s="77">
        <v>0</v>
      </c>
      <c r="AB17" s="77">
        <v>9538700</v>
      </c>
      <c r="AC17" s="77">
        <v>10769500</v>
      </c>
      <c r="AD17" s="77">
        <v>7384800</v>
      </c>
      <c r="AE17" s="77">
        <v>3077000</v>
      </c>
      <c r="AF17" s="77">
        <v>0</v>
      </c>
      <c r="AG17" s="77">
        <v>0</v>
      </c>
      <c r="AH17" s="77">
        <v>30770000</v>
      </c>
      <c r="AI17" s="83"/>
      <c r="AJ17" s="83"/>
      <c r="AK17" s="77">
        <v>0</v>
      </c>
      <c r="AL17" s="77">
        <v>0</v>
      </c>
      <c r="AM17" s="77">
        <v>11222000</v>
      </c>
      <c r="AN17" s="77">
        <v>12670000</v>
      </c>
      <c r="AO17" s="77">
        <v>8688000</v>
      </c>
      <c r="AP17" s="77">
        <v>3620000</v>
      </c>
      <c r="AQ17" s="77">
        <v>0</v>
      </c>
      <c r="AR17" s="77">
        <v>0</v>
      </c>
      <c r="AS17" s="77">
        <v>36200000</v>
      </c>
      <c r="AT17" s="78"/>
    </row>
    <row r="18" spans="1:46" s="58" customFormat="1" ht="34.5" x14ac:dyDescent="0.35">
      <c r="A18" s="79">
        <v>1</v>
      </c>
      <c r="B18" s="80" t="s">
        <v>35</v>
      </c>
      <c r="C18" s="81" t="s">
        <v>36</v>
      </c>
      <c r="D18" s="79" t="s">
        <v>37</v>
      </c>
      <c r="E18" s="81" t="s">
        <v>38</v>
      </c>
      <c r="F18" s="79" t="s">
        <v>44</v>
      </c>
      <c r="G18" s="81" t="s">
        <v>45</v>
      </c>
      <c r="H18" s="62">
        <v>2</v>
      </c>
      <c r="I18" s="73">
        <v>17476000</v>
      </c>
      <c r="J18" s="73">
        <v>20560000</v>
      </c>
      <c r="K18" s="73">
        <v>3084000</v>
      </c>
      <c r="L18" s="82" t="s">
        <v>11</v>
      </c>
      <c r="M18" s="75" t="s">
        <v>30</v>
      </c>
      <c r="N18" s="76">
        <v>0</v>
      </c>
      <c r="O18" s="77">
        <v>0</v>
      </c>
      <c r="P18" s="77">
        <v>0</v>
      </c>
      <c r="Q18" s="77">
        <v>0</v>
      </c>
      <c r="R18" s="77">
        <v>0</v>
      </c>
      <c r="S18" s="77">
        <v>0</v>
      </c>
      <c r="T18" s="77">
        <v>0</v>
      </c>
      <c r="U18" s="77">
        <v>0</v>
      </c>
      <c r="V18" s="77">
        <v>0</v>
      </c>
      <c r="W18" s="77">
        <v>0</v>
      </c>
      <c r="X18" s="77">
        <v>0</v>
      </c>
      <c r="Y18" s="77">
        <v>0</v>
      </c>
      <c r="Z18" s="77">
        <v>0</v>
      </c>
      <c r="AA18" s="77">
        <v>0</v>
      </c>
      <c r="AB18" s="77">
        <v>1747600</v>
      </c>
      <c r="AC18" s="77">
        <v>4369000</v>
      </c>
      <c r="AD18" s="77">
        <v>4369000</v>
      </c>
      <c r="AE18" s="77">
        <v>4369000</v>
      </c>
      <c r="AF18" s="77">
        <v>2621400</v>
      </c>
      <c r="AG18" s="77">
        <v>0</v>
      </c>
      <c r="AH18" s="77">
        <v>17476000</v>
      </c>
      <c r="AI18" s="83"/>
      <c r="AJ18" s="83"/>
      <c r="AK18" s="77">
        <v>0</v>
      </c>
      <c r="AL18" s="77">
        <v>0</v>
      </c>
      <c r="AM18" s="77">
        <v>2056000</v>
      </c>
      <c r="AN18" s="77">
        <v>5140000</v>
      </c>
      <c r="AO18" s="77">
        <v>5140000</v>
      </c>
      <c r="AP18" s="77">
        <v>5140000</v>
      </c>
      <c r="AQ18" s="77">
        <v>3084000</v>
      </c>
      <c r="AR18" s="77">
        <v>0</v>
      </c>
      <c r="AS18" s="77">
        <v>20560000</v>
      </c>
      <c r="AT18" s="78"/>
    </row>
    <row r="19" spans="1:46" s="58" customFormat="1" ht="34.5" x14ac:dyDescent="0.35">
      <c r="A19" s="79">
        <v>1</v>
      </c>
      <c r="B19" s="80" t="s">
        <v>35</v>
      </c>
      <c r="C19" s="81" t="s">
        <v>36</v>
      </c>
      <c r="D19" s="79" t="s">
        <v>37</v>
      </c>
      <c r="E19" s="81" t="s">
        <v>38</v>
      </c>
      <c r="F19" s="79" t="s">
        <v>46</v>
      </c>
      <c r="G19" s="81" t="s">
        <v>47</v>
      </c>
      <c r="H19" s="62" t="s">
        <v>41</v>
      </c>
      <c r="I19" s="73">
        <v>0</v>
      </c>
      <c r="J19" s="73">
        <v>0</v>
      </c>
      <c r="K19" s="73">
        <v>0</v>
      </c>
      <c r="L19" s="82" t="s">
        <v>11</v>
      </c>
      <c r="M19" s="75" t="s">
        <v>30</v>
      </c>
      <c r="N19" s="76">
        <v>0</v>
      </c>
      <c r="O19" s="77">
        <v>0</v>
      </c>
      <c r="P19" s="77">
        <v>0</v>
      </c>
      <c r="Q19" s="77">
        <v>0</v>
      </c>
      <c r="R19" s="77">
        <v>0</v>
      </c>
      <c r="S19" s="77">
        <v>0</v>
      </c>
      <c r="T19" s="77">
        <v>0</v>
      </c>
      <c r="U19" s="77">
        <v>0</v>
      </c>
      <c r="V19" s="77">
        <v>0</v>
      </c>
      <c r="W19" s="77">
        <v>0</v>
      </c>
      <c r="X19" s="77">
        <v>0</v>
      </c>
      <c r="Y19" s="77">
        <v>0</v>
      </c>
      <c r="Z19" s="77">
        <v>0</v>
      </c>
      <c r="AA19" s="77">
        <v>0</v>
      </c>
      <c r="AB19" s="77">
        <v>0</v>
      </c>
      <c r="AC19" s="77">
        <v>0</v>
      </c>
      <c r="AD19" s="77">
        <v>0</v>
      </c>
      <c r="AE19" s="77">
        <v>0</v>
      </c>
      <c r="AF19" s="77">
        <v>0</v>
      </c>
      <c r="AG19" s="77">
        <v>0</v>
      </c>
      <c r="AH19" s="77">
        <v>0</v>
      </c>
      <c r="AI19" s="83"/>
      <c r="AJ19" s="83"/>
      <c r="AK19" s="77">
        <v>0</v>
      </c>
      <c r="AL19" s="77">
        <v>0</v>
      </c>
      <c r="AM19" s="77">
        <v>0</v>
      </c>
      <c r="AN19" s="77">
        <v>0</v>
      </c>
      <c r="AO19" s="77">
        <v>0</v>
      </c>
      <c r="AP19" s="77">
        <v>0</v>
      </c>
      <c r="AQ19" s="77">
        <v>0</v>
      </c>
      <c r="AR19" s="77">
        <v>0</v>
      </c>
      <c r="AS19" s="77">
        <v>0</v>
      </c>
      <c r="AT19" s="78"/>
    </row>
    <row r="20" spans="1:46" s="58" customFormat="1" ht="46" x14ac:dyDescent="0.35">
      <c r="A20" s="79">
        <v>1</v>
      </c>
      <c r="B20" s="80" t="s">
        <v>35</v>
      </c>
      <c r="C20" s="81" t="s">
        <v>36</v>
      </c>
      <c r="D20" s="79" t="s">
        <v>37</v>
      </c>
      <c r="E20" s="81" t="s">
        <v>38</v>
      </c>
      <c r="F20" s="79" t="s">
        <v>48</v>
      </c>
      <c r="G20" s="81" t="s">
        <v>49</v>
      </c>
      <c r="H20" s="62">
        <v>1</v>
      </c>
      <c r="I20" s="73">
        <v>8028250</v>
      </c>
      <c r="J20" s="73">
        <v>9445000</v>
      </c>
      <c r="K20" s="73">
        <v>1416750</v>
      </c>
      <c r="L20" s="82" t="s">
        <v>11</v>
      </c>
      <c r="M20" s="75" t="s">
        <v>30</v>
      </c>
      <c r="N20" s="76">
        <v>0</v>
      </c>
      <c r="O20" s="77">
        <v>0</v>
      </c>
      <c r="P20" s="77">
        <v>0</v>
      </c>
      <c r="Q20" s="77">
        <v>0</v>
      </c>
      <c r="R20" s="77">
        <v>0</v>
      </c>
      <c r="S20" s="77">
        <v>0</v>
      </c>
      <c r="T20" s="77">
        <v>0</v>
      </c>
      <c r="U20" s="77">
        <v>0</v>
      </c>
      <c r="V20" s="77">
        <v>0</v>
      </c>
      <c r="W20" s="77">
        <v>0</v>
      </c>
      <c r="X20" s="77">
        <v>0</v>
      </c>
      <c r="Y20" s="77">
        <v>110175</v>
      </c>
      <c r="Z20" s="77">
        <v>0</v>
      </c>
      <c r="AA20" s="77">
        <v>110175</v>
      </c>
      <c r="AB20" s="77">
        <v>1094062</v>
      </c>
      <c r="AC20" s="77">
        <v>1605650</v>
      </c>
      <c r="AD20" s="77">
        <v>1605650</v>
      </c>
      <c r="AE20" s="77">
        <v>1605650</v>
      </c>
      <c r="AF20" s="77">
        <v>1445085</v>
      </c>
      <c r="AG20" s="77">
        <v>561978</v>
      </c>
      <c r="AH20" s="77">
        <v>8028250</v>
      </c>
      <c r="AI20" s="83"/>
      <c r="AJ20" s="83"/>
      <c r="AK20" s="77">
        <v>0</v>
      </c>
      <c r="AL20" s="77">
        <v>129617.64763201124</v>
      </c>
      <c r="AM20" s="77">
        <v>1287131.7703977625</v>
      </c>
      <c r="AN20" s="77">
        <v>1889000.0083534273</v>
      </c>
      <c r="AO20" s="77">
        <v>1889000.0083534273</v>
      </c>
      <c r="AP20" s="77">
        <v>1889000.0083534273</v>
      </c>
      <c r="AQ20" s="77">
        <v>1700100.0075180845</v>
      </c>
      <c r="AR20" s="77">
        <v>661150.59115899634</v>
      </c>
      <c r="AS20" s="77">
        <v>9445000.0417671353</v>
      </c>
      <c r="AT20" s="78"/>
    </row>
    <row r="21" spans="1:46" s="58" customFormat="1" ht="46" x14ac:dyDescent="0.35">
      <c r="A21" s="79">
        <v>1</v>
      </c>
      <c r="B21" s="80" t="s">
        <v>35</v>
      </c>
      <c r="C21" s="81" t="s">
        <v>36</v>
      </c>
      <c r="D21" s="79" t="s">
        <v>37</v>
      </c>
      <c r="E21" s="81" t="s">
        <v>38</v>
      </c>
      <c r="F21" s="79" t="s">
        <v>48</v>
      </c>
      <c r="G21" s="81" t="s">
        <v>49</v>
      </c>
      <c r="H21" s="62">
        <v>2</v>
      </c>
      <c r="I21" s="73">
        <v>20114979</v>
      </c>
      <c r="J21" s="73">
        <v>23664681.176470589</v>
      </c>
      <c r="K21" s="73">
        <v>3549702.1764705889</v>
      </c>
      <c r="L21" s="82" t="s">
        <v>11</v>
      </c>
      <c r="M21" s="75" t="s">
        <v>30</v>
      </c>
      <c r="N21" s="76">
        <v>0</v>
      </c>
      <c r="O21" s="77">
        <v>0</v>
      </c>
      <c r="P21" s="77">
        <v>0</v>
      </c>
      <c r="Q21" s="77">
        <v>0</v>
      </c>
      <c r="R21" s="77">
        <v>0</v>
      </c>
      <c r="S21" s="77">
        <v>0</v>
      </c>
      <c r="T21" s="77">
        <v>0</v>
      </c>
      <c r="U21" s="77">
        <v>0</v>
      </c>
      <c r="V21" s="77">
        <v>0</v>
      </c>
      <c r="W21" s="77">
        <v>0</v>
      </c>
      <c r="X21" s="77">
        <v>0</v>
      </c>
      <c r="Y21" s="77">
        <v>0</v>
      </c>
      <c r="Z21" s="77">
        <v>0</v>
      </c>
      <c r="AA21" s="77">
        <v>0</v>
      </c>
      <c r="AB21" s="77">
        <v>2011498</v>
      </c>
      <c r="AC21" s="77">
        <v>3017247</v>
      </c>
      <c r="AD21" s="77">
        <v>5028745</v>
      </c>
      <c r="AE21" s="77">
        <v>5028745</v>
      </c>
      <c r="AF21" s="77">
        <v>3620696</v>
      </c>
      <c r="AG21" s="77">
        <v>1408048</v>
      </c>
      <c r="AH21" s="77">
        <v>20114979</v>
      </c>
      <c r="AI21" s="83"/>
      <c r="AJ21" s="83"/>
      <c r="AK21" s="77">
        <v>0</v>
      </c>
      <c r="AL21" s="77">
        <v>0</v>
      </c>
      <c r="AM21" s="77">
        <v>2366468.2457589777</v>
      </c>
      <c r="AN21" s="77">
        <v>3549702.3686384666</v>
      </c>
      <c r="AO21" s="77">
        <v>5916170.6143974438</v>
      </c>
      <c r="AP21" s="77">
        <v>5916170.6143974438</v>
      </c>
      <c r="AQ21" s="77">
        <v>4259642.3717779219</v>
      </c>
      <c r="AR21" s="77">
        <v>1656527.0661489281</v>
      </c>
      <c r="AS21" s="77">
        <v>23664681.281119183</v>
      </c>
      <c r="AT21" s="78"/>
    </row>
    <row r="22" spans="1:46" s="58" customFormat="1" ht="46" x14ac:dyDescent="0.35">
      <c r="A22" s="79">
        <v>1</v>
      </c>
      <c r="B22" s="80" t="s">
        <v>35</v>
      </c>
      <c r="C22" s="81" t="s">
        <v>36</v>
      </c>
      <c r="D22" s="79" t="s">
        <v>37</v>
      </c>
      <c r="E22" s="81" t="s">
        <v>38</v>
      </c>
      <c r="F22" s="79" t="s">
        <v>48</v>
      </c>
      <c r="G22" s="81" t="s">
        <v>49</v>
      </c>
      <c r="H22" s="62">
        <v>3</v>
      </c>
      <c r="I22" s="73">
        <v>13413000</v>
      </c>
      <c r="J22" s="73">
        <v>15780000</v>
      </c>
      <c r="K22" s="73">
        <v>2367000</v>
      </c>
      <c r="L22" s="82" t="s">
        <v>11</v>
      </c>
      <c r="M22" s="75" t="s">
        <v>30</v>
      </c>
      <c r="N22" s="76">
        <v>0</v>
      </c>
      <c r="O22" s="77">
        <v>0</v>
      </c>
      <c r="P22" s="77">
        <v>0</v>
      </c>
      <c r="Q22" s="77">
        <v>0</v>
      </c>
      <c r="R22" s="77">
        <v>0</v>
      </c>
      <c r="S22" s="77">
        <v>0</v>
      </c>
      <c r="T22" s="77">
        <v>0</v>
      </c>
      <c r="U22" s="77">
        <v>0</v>
      </c>
      <c r="V22" s="77">
        <v>0</v>
      </c>
      <c r="W22" s="77">
        <v>0</v>
      </c>
      <c r="X22" s="77">
        <v>0</v>
      </c>
      <c r="Y22" s="77">
        <v>0</v>
      </c>
      <c r="Z22" s="77">
        <v>0</v>
      </c>
      <c r="AA22" s="77">
        <v>0</v>
      </c>
      <c r="AB22" s="77">
        <v>3017925</v>
      </c>
      <c r="AC22" s="77">
        <v>3017925</v>
      </c>
      <c r="AD22" s="77">
        <v>3017925</v>
      </c>
      <c r="AE22" s="77">
        <v>3017925</v>
      </c>
      <c r="AF22" s="77">
        <v>1341300</v>
      </c>
      <c r="AG22" s="77">
        <v>0</v>
      </c>
      <c r="AH22" s="77">
        <v>13413000</v>
      </c>
      <c r="AI22" s="83"/>
      <c r="AJ22" s="83"/>
      <c r="AK22" s="77">
        <v>0</v>
      </c>
      <c r="AL22" s="77">
        <v>0</v>
      </c>
      <c r="AM22" s="77">
        <v>3550500.0157008171</v>
      </c>
      <c r="AN22" s="77">
        <v>3550500.0157008171</v>
      </c>
      <c r="AO22" s="77">
        <v>3550500.0157008171</v>
      </c>
      <c r="AP22" s="77">
        <v>3550500.0157008171</v>
      </c>
      <c r="AQ22" s="77">
        <v>1578000.0069781409</v>
      </c>
      <c r="AR22" s="77">
        <v>0</v>
      </c>
      <c r="AS22" s="77">
        <v>15780000.06978141</v>
      </c>
      <c r="AT22" s="78"/>
    </row>
    <row r="23" spans="1:46" s="58" customFormat="1" ht="34.5" x14ac:dyDescent="0.35">
      <c r="A23" s="79">
        <v>1</v>
      </c>
      <c r="B23" s="80" t="s">
        <v>35</v>
      </c>
      <c r="C23" s="81" t="s">
        <v>36</v>
      </c>
      <c r="D23" s="79" t="s">
        <v>37</v>
      </c>
      <c r="E23" s="81" t="s">
        <v>38</v>
      </c>
      <c r="F23" s="79" t="s">
        <v>50</v>
      </c>
      <c r="G23" s="81" t="s">
        <v>51</v>
      </c>
      <c r="H23" s="62" t="s">
        <v>41</v>
      </c>
      <c r="I23" s="73">
        <v>18487501</v>
      </c>
      <c r="J23" s="73">
        <v>21750001.176470589</v>
      </c>
      <c r="K23" s="73">
        <v>3262500.1764705889</v>
      </c>
      <c r="L23" s="82" t="s">
        <v>11</v>
      </c>
      <c r="M23" s="75" t="s">
        <v>30</v>
      </c>
      <c r="N23" s="76">
        <v>0</v>
      </c>
      <c r="O23" s="77">
        <v>0</v>
      </c>
      <c r="P23" s="77">
        <v>0</v>
      </c>
      <c r="Q23" s="77">
        <v>0</v>
      </c>
      <c r="R23" s="77">
        <v>0</v>
      </c>
      <c r="S23" s="77">
        <v>0</v>
      </c>
      <c r="T23" s="77">
        <v>0</v>
      </c>
      <c r="U23" s="77">
        <v>0</v>
      </c>
      <c r="V23" s="77">
        <v>0</v>
      </c>
      <c r="W23" s="77">
        <v>0</v>
      </c>
      <c r="X23" s="77">
        <v>0</v>
      </c>
      <c r="Y23" s="77">
        <v>0</v>
      </c>
      <c r="Z23" s="77">
        <v>0</v>
      </c>
      <c r="AA23" s="77">
        <v>0</v>
      </c>
      <c r="AB23" s="77">
        <v>914436</v>
      </c>
      <c r="AC23" s="77">
        <v>2792161</v>
      </c>
      <c r="AD23" s="77">
        <v>3869420</v>
      </c>
      <c r="AE23" s="77">
        <v>1576076</v>
      </c>
      <c r="AF23" s="77">
        <v>4329048</v>
      </c>
      <c r="AG23" s="77">
        <v>5006360</v>
      </c>
      <c r="AH23" s="77">
        <v>18487501</v>
      </c>
      <c r="AI23" s="83"/>
      <c r="AJ23" s="83"/>
      <c r="AK23" s="77">
        <v>0</v>
      </c>
      <c r="AL23" s="77">
        <v>0</v>
      </c>
      <c r="AM23" s="77">
        <v>1075807.0588235294</v>
      </c>
      <c r="AN23" s="77">
        <v>3284895.2941176472</v>
      </c>
      <c r="AO23" s="77">
        <v>4552258.823529412</v>
      </c>
      <c r="AP23" s="77">
        <v>1854207.0588235294</v>
      </c>
      <c r="AQ23" s="77">
        <v>5092997.6470588241</v>
      </c>
      <c r="AR23" s="77">
        <v>5889835.2941176472</v>
      </c>
      <c r="AS23" s="77">
        <v>21750001.176470589</v>
      </c>
      <c r="AT23" s="78"/>
    </row>
    <row r="24" spans="1:46" s="58" customFormat="1" ht="34.5" x14ac:dyDescent="0.35">
      <c r="A24" s="79">
        <v>1</v>
      </c>
      <c r="B24" s="80" t="s">
        <v>35</v>
      </c>
      <c r="C24" s="81" t="s">
        <v>36</v>
      </c>
      <c r="D24" s="79" t="s">
        <v>37</v>
      </c>
      <c r="E24" s="81" t="s">
        <v>38</v>
      </c>
      <c r="F24" s="79" t="s">
        <v>52</v>
      </c>
      <c r="G24" s="81" t="s">
        <v>53</v>
      </c>
      <c r="H24" s="62" t="s">
        <v>41</v>
      </c>
      <c r="I24" s="73">
        <v>14025000</v>
      </c>
      <c r="J24" s="73">
        <v>16500000</v>
      </c>
      <c r="K24" s="73">
        <v>2475000</v>
      </c>
      <c r="L24" s="82" t="s">
        <v>11</v>
      </c>
      <c r="M24" s="75" t="s">
        <v>30</v>
      </c>
      <c r="N24" s="76">
        <v>0</v>
      </c>
      <c r="O24" s="77">
        <v>0</v>
      </c>
      <c r="P24" s="77">
        <v>0</v>
      </c>
      <c r="Q24" s="77">
        <v>0</v>
      </c>
      <c r="R24" s="77">
        <v>0</v>
      </c>
      <c r="S24" s="77">
        <v>0</v>
      </c>
      <c r="T24" s="77">
        <v>0</v>
      </c>
      <c r="U24" s="77">
        <v>0</v>
      </c>
      <c r="V24" s="77">
        <v>0</v>
      </c>
      <c r="W24" s="77">
        <v>0</v>
      </c>
      <c r="X24" s="77">
        <v>0</v>
      </c>
      <c r="Y24" s="77">
        <v>0</v>
      </c>
      <c r="Z24" s="77">
        <v>0</v>
      </c>
      <c r="AA24" s="77">
        <v>0</v>
      </c>
      <c r="AB24" s="77">
        <v>2805000</v>
      </c>
      <c r="AC24" s="77">
        <v>3506250</v>
      </c>
      <c r="AD24" s="77">
        <v>4207500</v>
      </c>
      <c r="AE24" s="77">
        <v>2805000</v>
      </c>
      <c r="AF24" s="77">
        <v>701250</v>
      </c>
      <c r="AG24" s="77">
        <v>0</v>
      </c>
      <c r="AH24" s="77">
        <v>14025000</v>
      </c>
      <c r="AI24" s="83"/>
      <c r="AJ24" s="83"/>
      <c r="AK24" s="77">
        <v>0</v>
      </c>
      <c r="AL24" s="77">
        <v>0</v>
      </c>
      <c r="AM24" s="77">
        <v>3300000</v>
      </c>
      <c r="AN24" s="77">
        <v>4125000</v>
      </c>
      <c r="AO24" s="77">
        <v>4950000</v>
      </c>
      <c r="AP24" s="77">
        <v>3300000</v>
      </c>
      <c r="AQ24" s="77">
        <v>825000</v>
      </c>
      <c r="AR24" s="77">
        <v>0</v>
      </c>
      <c r="AS24" s="77">
        <v>16500000</v>
      </c>
      <c r="AT24" s="78"/>
    </row>
    <row r="25" spans="1:46" s="58" customFormat="1" ht="34.5" x14ac:dyDescent="0.35">
      <c r="A25" s="79">
        <v>1</v>
      </c>
      <c r="B25" s="80" t="s">
        <v>35</v>
      </c>
      <c r="C25" s="81" t="s">
        <v>36</v>
      </c>
      <c r="D25" s="79" t="s">
        <v>37</v>
      </c>
      <c r="E25" s="81" t="s">
        <v>38</v>
      </c>
      <c r="F25" s="79" t="s">
        <v>54</v>
      </c>
      <c r="G25" s="81" t="s">
        <v>55</v>
      </c>
      <c r="H25" s="62" t="s">
        <v>41</v>
      </c>
      <c r="I25" s="73">
        <v>16269000</v>
      </c>
      <c r="J25" s="73">
        <v>19140000</v>
      </c>
      <c r="K25" s="73">
        <v>2871000</v>
      </c>
      <c r="L25" s="82" t="s">
        <v>11</v>
      </c>
      <c r="M25" s="75" t="s">
        <v>30</v>
      </c>
      <c r="N25" s="76">
        <v>0</v>
      </c>
      <c r="O25" s="77">
        <v>0</v>
      </c>
      <c r="P25" s="77">
        <v>0</v>
      </c>
      <c r="Q25" s="77">
        <v>0</v>
      </c>
      <c r="R25" s="77">
        <v>0</v>
      </c>
      <c r="S25" s="77">
        <v>0</v>
      </c>
      <c r="T25" s="77">
        <v>0</v>
      </c>
      <c r="U25" s="77">
        <v>0</v>
      </c>
      <c r="V25" s="77">
        <v>0</v>
      </c>
      <c r="W25" s="77">
        <v>0</v>
      </c>
      <c r="X25" s="77">
        <v>0</v>
      </c>
      <c r="Y25" s="77">
        <v>0</v>
      </c>
      <c r="Z25" s="77">
        <v>0</v>
      </c>
      <c r="AA25" s="77">
        <v>0</v>
      </c>
      <c r="AB25" s="77">
        <v>2099419</v>
      </c>
      <c r="AC25" s="77">
        <v>2122165</v>
      </c>
      <c r="AD25" s="77">
        <v>4142604</v>
      </c>
      <c r="AE25" s="77">
        <v>4056222</v>
      </c>
      <c r="AF25" s="77">
        <v>3066636.7142997021</v>
      </c>
      <c r="AG25" s="77">
        <v>781953.32722859888</v>
      </c>
      <c r="AH25" s="77">
        <v>16269000.041528299</v>
      </c>
      <c r="AI25" s="83"/>
      <c r="AJ25" s="83"/>
      <c r="AK25" s="77">
        <v>0</v>
      </c>
      <c r="AL25" s="77">
        <v>0</v>
      </c>
      <c r="AM25" s="77">
        <v>2469904.7058823532</v>
      </c>
      <c r="AN25" s="77">
        <v>2496664.7058823532</v>
      </c>
      <c r="AO25" s="77">
        <v>4873651.7647058824</v>
      </c>
      <c r="AP25" s="77">
        <v>4772025.8823529417</v>
      </c>
      <c r="AQ25" s="77">
        <v>3607807.8991761203</v>
      </c>
      <c r="AR25" s="77">
        <v>919945.04200034961</v>
      </c>
      <c r="AS25" s="77">
        <v>19140000</v>
      </c>
      <c r="AT25" s="78"/>
    </row>
    <row r="26" spans="1:46" s="58" customFormat="1" ht="34.5" x14ac:dyDescent="0.35">
      <c r="A26" s="79">
        <v>1</v>
      </c>
      <c r="B26" s="80" t="s">
        <v>35</v>
      </c>
      <c r="C26" s="81" t="s">
        <v>36</v>
      </c>
      <c r="D26" s="79" t="s">
        <v>37</v>
      </c>
      <c r="E26" s="81" t="s">
        <v>38</v>
      </c>
      <c r="F26" s="79" t="s">
        <v>56</v>
      </c>
      <c r="G26" s="81" t="s">
        <v>57</v>
      </c>
      <c r="H26" s="62" t="s">
        <v>41</v>
      </c>
      <c r="I26" s="73">
        <v>43256500</v>
      </c>
      <c r="J26" s="73">
        <v>50890000</v>
      </c>
      <c r="K26" s="73">
        <v>7633500</v>
      </c>
      <c r="L26" s="82" t="s">
        <v>11</v>
      </c>
      <c r="M26" s="75" t="s">
        <v>30</v>
      </c>
      <c r="N26" s="76">
        <v>0</v>
      </c>
      <c r="O26" s="77">
        <v>0</v>
      </c>
      <c r="P26" s="77">
        <v>0</v>
      </c>
      <c r="Q26" s="77">
        <v>0</v>
      </c>
      <c r="R26" s="77">
        <v>0</v>
      </c>
      <c r="S26" s="77">
        <v>0</v>
      </c>
      <c r="T26" s="77">
        <v>0</v>
      </c>
      <c r="U26" s="77">
        <v>0</v>
      </c>
      <c r="V26" s="77">
        <v>0</v>
      </c>
      <c r="W26" s="77">
        <v>59865</v>
      </c>
      <c r="X26" s="77">
        <v>0</v>
      </c>
      <c r="Y26" s="77">
        <v>0</v>
      </c>
      <c r="Z26" s="77">
        <v>0</v>
      </c>
      <c r="AA26" s="77">
        <v>59865</v>
      </c>
      <c r="AB26" s="77">
        <v>4273390</v>
      </c>
      <c r="AC26" s="77">
        <v>10507652</v>
      </c>
      <c r="AD26" s="77">
        <v>10658904</v>
      </c>
      <c r="AE26" s="77">
        <v>10658054</v>
      </c>
      <c r="AF26" s="77">
        <v>3913434</v>
      </c>
      <c r="AG26" s="77">
        <v>3185201</v>
      </c>
      <c r="AH26" s="77">
        <v>43256500</v>
      </c>
      <c r="AI26" s="83"/>
      <c r="AJ26" s="83"/>
      <c r="AK26" s="77">
        <v>0</v>
      </c>
      <c r="AL26" s="77">
        <v>70429.411764705888</v>
      </c>
      <c r="AM26" s="77">
        <v>5027517.6470588241</v>
      </c>
      <c r="AN26" s="77">
        <v>12361943.529411765</v>
      </c>
      <c r="AO26" s="77">
        <v>12539887.05882353</v>
      </c>
      <c r="AP26" s="77">
        <v>12538887.05882353</v>
      </c>
      <c r="AQ26" s="77">
        <v>4604040</v>
      </c>
      <c r="AR26" s="77">
        <v>3747295.2941176472</v>
      </c>
      <c r="AS26" s="77">
        <v>50890000</v>
      </c>
      <c r="AT26" s="78"/>
    </row>
    <row r="27" spans="1:46" s="58" customFormat="1" ht="34.5" x14ac:dyDescent="0.35">
      <c r="A27" s="79">
        <v>1</v>
      </c>
      <c r="B27" s="80" t="s">
        <v>35</v>
      </c>
      <c r="C27" s="81" t="s">
        <v>36</v>
      </c>
      <c r="D27" s="79" t="s">
        <v>58</v>
      </c>
      <c r="E27" s="81" t="s">
        <v>59</v>
      </c>
      <c r="F27" s="79" t="s">
        <v>60</v>
      </c>
      <c r="G27" s="81" t="s">
        <v>61</v>
      </c>
      <c r="H27" s="62" t="s">
        <v>41</v>
      </c>
      <c r="I27" s="73">
        <v>22185000</v>
      </c>
      <c r="J27" s="73">
        <v>26100000</v>
      </c>
      <c r="K27" s="73">
        <v>3915000</v>
      </c>
      <c r="L27" s="82" t="s">
        <v>11</v>
      </c>
      <c r="M27" s="75" t="s">
        <v>30</v>
      </c>
      <c r="N27" s="76">
        <v>0</v>
      </c>
      <c r="O27" s="77">
        <v>0</v>
      </c>
      <c r="P27" s="77">
        <v>0</v>
      </c>
      <c r="Q27" s="77">
        <v>0</v>
      </c>
      <c r="R27" s="77">
        <v>0</v>
      </c>
      <c r="S27" s="77">
        <v>0</v>
      </c>
      <c r="T27" s="77">
        <v>0</v>
      </c>
      <c r="U27" s="77">
        <v>0</v>
      </c>
      <c r="V27" s="77">
        <v>0</v>
      </c>
      <c r="W27" s="77">
        <v>0</v>
      </c>
      <c r="X27" s="77">
        <v>0</v>
      </c>
      <c r="Y27" s="77">
        <v>0</v>
      </c>
      <c r="Z27" s="77">
        <v>0</v>
      </c>
      <c r="AA27" s="77">
        <v>0</v>
      </c>
      <c r="AB27" s="77">
        <v>0</v>
      </c>
      <c r="AC27" s="77">
        <v>5546250</v>
      </c>
      <c r="AD27" s="77">
        <v>5546250</v>
      </c>
      <c r="AE27" s="77">
        <v>5546250</v>
      </c>
      <c r="AF27" s="77">
        <v>3993300</v>
      </c>
      <c r="AG27" s="77">
        <v>1552950</v>
      </c>
      <c r="AH27" s="77">
        <v>22185000</v>
      </c>
      <c r="AI27" s="83"/>
      <c r="AJ27" s="83"/>
      <c r="AK27" s="77">
        <v>0</v>
      </c>
      <c r="AL27" s="77">
        <v>0</v>
      </c>
      <c r="AM27" s="77">
        <v>0</v>
      </c>
      <c r="AN27" s="77">
        <v>6525000</v>
      </c>
      <c r="AO27" s="77">
        <v>6525000</v>
      </c>
      <c r="AP27" s="77">
        <v>6525000</v>
      </c>
      <c r="AQ27" s="77">
        <v>4698000</v>
      </c>
      <c r="AR27" s="77">
        <v>1827000</v>
      </c>
      <c r="AS27" s="77">
        <v>26100000</v>
      </c>
      <c r="AT27" s="78"/>
    </row>
    <row r="28" spans="1:46" s="58" customFormat="1" ht="34.5" x14ac:dyDescent="0.35">
      <c r="A28" s="79">
        <v>1</v>
      </c>
      <c r="B28" s="80" t="s">
        <v>35</v>
      </c>
      <c r="C28" s="81" t="s">
        <v>36</v>
      </c>
      <c r="D28" s="79" t="s">
        <v>58</v>
      </c>
      <c r="E28" s="81" t="s">
        <v>59</v>
      </c>
      <c r="F28" s="79" t="s">
        <v>62</v>
      </c>
      <c r="G28" s="81" t="s">
        <v>63</v>
      </c>
      <c r="H28" s="62" t="s">
        <v>41</v>
      </c>
      <c r="I28" s="73">
        <v>0</v>
      </c>
      <c r="J28" s="73">
        <v>0</v>
      </c>
      <c r="K28" s="73">
        <v>0</v>
      </c>
      <c r="L28" s="82" t="s">
        <v>7</v>
      </c>
      <c r="M28" s="75" t="s">
        <v>30</v>
      </c>
      <c r="N28" s="76">
        <v>0</v>
      </c>
      <c r="O28" s="77">
        <v>0</v>
      </c>
      <c r="P28" s="77">
        <v>0</v>
      </c>
      <c r="Q28" s="77">
        <v>0</v>
      </c>
      <c r="R28" s="77">
        <v>0</v>
      </c>
      <c r="S28" s="77">
        <v>0</v>
      </c>
      <c r="T28" s="77">
        <v>0</v>
      </c>
      <c r="U28" s="77">
        <v>0</v>
      </c>
      <c r="V28" s="77">
        <v>0</v>
      </c>
      <c r="W28" s="77">
        <v>0</v>
      </c>
      <c r="X28" s="77">
        <v>0</v>
      </c>
      <c r="Y28" s="77">
        <v>0</v>
      </c>
      <c r="Z28" s="77">
        <v>0</v>
      </c>
      <c r="AA28" s="77">
        <v>0</v>
      </c>
      <c r="AB28" s="77">
        <v>0</v>
      </c>
      <c r="AC28" s="77">
        <v>0</v>
      </c>
      <c r="AD28" s="77">
        <v>0</v>
      </c>
      <c r="AE28" s="77">
        <v>0</v>
      </c>
      <c r="AF28" s="77">
        <v>0</v>
      </c>
      <c r="AG28" s="77">
        <v>0</v>
      </c>
      <c r="AH28" s="77">
        <v>0</v>
      </c>
      <c r="AI28" s="83"/>
      <c r="AJ28" s="83"/>
      <c r="AK28" s="77">
        <v>0</v>
      </c>
      <c r="AL28" s="77">
        <v>0</v>
      </c>
      <c r="AM28" s="77">
        <v>0</v>
      </c>
      <c r="AN28" s="77">
        <v>0</v>
      </c>
      <c r="AO28" s="77">
        <v>0</v>
      </c>
      <c r="AP28" s="77">
        <v>0</v>
      </c>
      <c r="AQ28" s="77">
        <v>0</v>
      </c>
      <c r="AR28" s="77">
        <v>0</v>
      </c>
      <c r="AS28" s="77">
        <v>0</v>
      </c>
      <c r="AT28" s="78"/>
    </row>
    <row r="29" spans="1:46" s="58" customFormat="1" ht="34.5" x14ac:dyDescent="0.35">
      <c r="A29" s="79">
        <v>1</v>
      </c>
      <c r="B29" s="80" t="s">
        <v>64</v>
      </c>
      <c r="C29" s="81" t="s">
        <v>65</v>
      </c>
      <c r="D29" s="79" t="s">
        <v>66</v>
      </c>
      <c r="E29" s="81" t="s">
        <v>67</v>
      </c>
      <c r="F29" s="79" t="s">
        <v>68</v>
      </c>
      <c r="G29" s="81" t="s">
        <v>69</v>
      </c>
      <c r="H29" s="62">
        <v>1</v>
      </c>
      <c r="I29" s="73">
        <v>5208633</v>
      </c>
      <c r="J29" s="73">
        <v>6127803.5294117648</v>
      </c>
      <c r="K29" s="73">
        <v>919170.52941176482</v>
      </c>
      <c r="L29" s="82" t="s">
        <v>7</v>
      </c>
      <c r="M29" s="75" t="s">
        <v>30</v>
      </c>
      <c r="N29" s="76">
        <v>0</v>
      </c>
      <c r="O29" s="77">
        <v>0</v>
      </c>
      <c r="P29" s="77">
        <v>0</v>
      </c>
      <c r="Q29" s="77">
        <v>0</v>
      </c>
      <c r="R29" s="77">
        <v>0</v>
      </c>
      <c r="S29" s="77">
        <v>0</v>
      </c>
      <c r="T29" s="77">
        <v>0</v>
      </c>
      <c r="U29" s="77">
        <v>0</v>
      </c>
      <c r="V29" s="77">
        <v>0</v>
      </c>
      <c r="W29" s="77">
        <v>0</v>
      </c>
      <c r="X29" s="77">
        <v>0</v>
      </c>
      <c r="Y29" s="77">
        <v>0</v>
      </c>
      <c r="Z29" s="77">
        <v>520863</v>
      </c>
      <c r="AA29" s="77">
        <v>520863</v>
      </c>
      <c r="AB29" s="77">
        <v>1041727</v>
      </c>
      <c r="AC29" s="77">
        <v>1041727</v>
      </c>
      <c r="AD29" s="77">
        <v>1302158</v>
      </c>
      <c r="AE29" s="77">
        <v>781295</v>
      </c>
      <c r="AF29" s="77">
        <v>520863</v>
      </c>
      <c r="AG29" s="77">
        <v>0</v>
      </c>
      <c r="AH29" s="77">
        <v>5208633</v>
      </c>
      <c r="AI29" s="83"/>
      <c r="AJ29" s="83"/>
      <c r="AK29" s="77">
        <v>0</v>
      </c>
      <c r="AL29" s="77">
        <v>612780</v>
      </c>
      <c r="AM29" s="77">
        <v>1225561.1764705882</v>
      </c>
      <c r="AN29" s="77">
        <v>1225561.1764705882</v>
      </c>
      <c r="AO29" s="77">
        <v>1531950.5882352942</v>
      </c>
      <c r="AP29" s="77">
        <v>919170.5882352941</v>
      </c>
      <c r="AQ29" s="77">
        <v>612780</v>
      </c>
      <c r="AR29" s="77">
        <v>0</v>
      </c>
      <c r="AS29" s="77">
        <v>6127803.5294117648</v>
      </c>
      <c r="AT29" s="78"/>
    </row>
    <row r="30" spans="1:46" s="58" customFormat="1" ht="34.5" x14ac:dyDescent="0.35">
      <c r="A30" s="79">
        <v>1</v>
      </c>
      <c r="B30" s="80" t="s">
        <v>64</v>
      </c>
      <c r="C30" s="81" t="s">
        <v>65</v>
      </c>
      <c r="D30" s="79" t="s">
        <v>66</v>
      </c>
      <c r="E30" s="81" t="s">
        <v>67</v>
      </c>
      <c r="F30" s="79" t="s">
        <v>68</v>
      </c>
      <c r="G30" s="81" t="s">
        <v>69</v>
      </c>
      <c r="H30" s="62">
        <v>2</v>
      </c>
      <c r="I30" s="73">
        <v>9869476</v>
      </c>
      <c r="J30" s="73">
        <v>11611148.235294119</v>
      </c>
      <c r="K30" s="73">
        <v>1741672.2352941185</v>
      </c>
      <c r="L30" s="82" t="s">
        <v>7</v>
      </c>
      <c r="M30" s="75" t="s">
        <v>30</v>
      </c>
      <c r="N30" s="76">
        <v>0</v>
      </c>
      <c r="O30" s="77">
        <v>0</v>
      </c>
      <c r="P30" s="77">
        <v>0</v>
      </c>
      <c r="Q30" s="77">
        <v>0</v>
      </c>
      <c r="R30" s="77">
        <v>0</v>
      </c>
      <c r="S30" s="77">
        <v>0</v>
      </c>
      <c r="T30" s="77">
        <v>0</v>
      </c>
      <c r="U30" s="77">
        <v>0</v>
      </c>
      <c r="V30" s="77">
        <v>0</v>
      </c>
      <c r="W30" s="77">
        <v>0</v>
      </c>
      <c r="X30" s="77">
        <v>0</v>
      </c>
      <c r="Y30" s="77">
        <v>0</v>
      </c>
      <c r="Z30" s="77">
        <v>0</v>
      </c>
      <c r="AA30" s="77">
        <v>0</v>
      </c>
      <c r="AB30" s="77">
        <v>933388</v>
      </c>
      <c r="AC30" s="77">
        <v>2414888</v>
      </c>
      <c r="AD30" s="77">
        <v>3013999</v>
      </c>
      <c r="AE30" s="77">
        <v>2483316</v>
      </c>
      <c r="AF30" s="77">
        <v>1023885</v>
      </c>
      <c r="AG30" s="77">
        <v>0</v>
      </c>
      <c r="AH30" s="77">
        <v>9869476</v>
      </c>
      <c r="AI30" s="83"/>
      <c r="AJ30" s="83"/>
      <c r="AK30" s="77">
        <v>0</v>
      </c>
      <c r="AL30" s="77">
        <v>0</v>
      </c>
      <c r="AM30" s="77">
        <v>1070419.9204763442</v>
      </c>
      <c r="AN30" s="77">
        <v>2769420.8849045392</v>
      </c>
      <c r="AO30" s="77">
        <v>3456488.1591533008</v>
      </c>
      <c r="AP30" s="77">
        <v>2847894.8896253575</v>
      </c>
      <c r="AQ30" s="77">
        <v>1174202.9041266029</v>
      </c>
      <c r="AR30" s="77">
        <v>0</v>
      </c>
      <c r="AS30" s="77">
        <v>11318426.758286145</v>
      </c>
      <c r="AT30" s="78"/>
    </row>
    <row r="31" spans="1:46" s="58" customFormat="1" ht="34.5" x14ac:dyDescent="0.35">
      <c r="A31" s="79">
        <v>1</v>
      </c>
      <c r="B31" s="80" t="s">
        <v>64</v>
      </c>
      <c r="C31" s="81" t="s">
        <v>65</v>
      </c>
      <c r="D31" s="79" t="s">
        <v>66</v>
      </c>
      <c r="E31" s="81" t="s">
        <v>67</v>
      </c>
      <c r="F31" s="79" t="s">
        <v>68</v>
      </c>
      <c r="G31" s="81" t="s">
        <v>69</v>
      </c>
      <c r="H31" s="62">
        <v>3</v>
      </c>
      <c r="I31" s="73">
        <v>27626486</v>
      </c>
      <c r="J31" s="73">
        <v>32501748.235294119</v>
      </c>
      <c r="K31" s="73">
        <v>4875262.2352941185</v>
      </c>
      <c r="L31" s="82" t="s">
        <v>7</v>
      </c>
      <c r="M31" s="75" t="s">
        <v>30</v>
      </c>
      <c r="N31" s="76">
        <v>0</v>
      </c>
      <c r="O31" s="77">
        <v>0</v>
      </c>
      <c r="P31" s="77">
        <v>0</v>
      </c>
      <c r="Q31" s="77">
        <v>0</v>
      </c>
      <c r="R31" s="77">
        <v>0</v>
      </c>
      <c r="S31" s="77">
        <v>0</v>
      </c>
      <c r="T31" s="77">
        <v>0</v>
      </c>
      <c r="U31" s="77">
        <v>0</v>
      </c>
      <c r="V31" s="77">
        <v>0</v>
      </c>
      <c r="W31" s="77">
        <v>0</v>
      </c>
      <c r="X31" s="77">
        <v>0</v>
      </c>
      <c r="Y31" s="77">
        <v>0</v>
      </c>
      <c r="Z31" s="77">
        <v>0</v>
      </c>
      <c r="AA31" s="77">
        <v>0</v>
      </c>
      <c r="AB31" s="77">
        <v>2272970</v>
      </c>
      <c r="AC31" s="77">
        <v>6419963</v>
      </c>
      <c r="AD31" s="77">
        <v>8436740</v>
      </c>
      <c r="AE31" s="77">
        <v>7291016</v>
      </c>
      <c r="AF31" s="77">
        <v>3205797</v>
      </c>
      <c r="AG31" s="77">
        <v>0</v>
      </c>
      <c r="AH31" s="77">
        <v>27626486</v>
      </c>
      <c r="AI31" s="83"/>
      <c r="AJ31" s="83"/>
      <c r="AK31" s="77">
        <v>0</v>
      </c>
      <c r="AL31" s="77">
        <v>0</v>
      </c>
      <c r="AM31" s="77">
        <v>2615964.2250557817</v>
      </c>
      <c r="AN31" s="77">
        <v>7388744.0371768177</v>
      </c>
      <c r="AO31" s="77">
        <v>9709855.3945265952</v>
      </c>
      <c r="AP31" s="77">
        <v>8391240.1044929344</v>
      </c>
      <c r="AQ31" s="77">
        <v>3689556.0719196247</v>
      </c>
      <c r="AR31" s="77">
        <v>0</v>
      </c>
      <c r="AS31" s="77">
        <v>31795359.833171751</v>
      </c>
      <c r="AT31" s="78"/>
    </row>
    <row r="32" spans="1:46" s="58" customFormat="1" x14ac:dyDescent="0.35">
      <c r="A32" s="79">
        <v>1</v>
      </c>
      <c r="B32" s="80" t="s">
        <v>64</v>
      </c>
      <c r="C32" s="81" t="s">
        <v>65</v>
      </c>
      <c r="D32" s="79" t="s">
        <v>70</v>
      </c>
      <c r="E32" s="81" t="s">
        <v>71</v>
      </c>
      <c r="F32" s="79" t="s">
        <v>72</v>
      </c>
      <c r="G32" s="81" t="s">
        <v>71</v>
      </c>
      <c r="H32" s="62" t="s">
        <v>41</v>
      </c>
      <c r="I32" s="73">
        <v>196203201</v>
      </c>
      <c r="J32" s="73">
        <v>230827295.29411766</v>
      </c>
      <c r="K32" s="73">
        <v>34624094.294117659</v>
      </c>
      <c r="L32" s="82" t="s">
        <v>7</v>
      </c>
      <c r="M32" s="75" t="s">
        <v>30</v>
      </c>
      <c r="N32" s="76">
        <v>42994222.299999997</v>
      </c>
      <c r="O32" s="77">
        <v>15866738.689999999</v>
      </c>
      <c r="P32" s="77">
        <v>0</v>
      </c>
      <c r="Q32" s="77">
        <v>0</v>
      </c>
      <c r="R32" s="77">
        <v>0</v>
      </c>
      <c r="S32" s="77">
        <v>0</v>
      </c>
      <c r="T32" s="77">
        <v>0</v>
      </c>
      <c r="U32" s="77">
        <v>0</v>
      </c>
      <c r="V32" s="77">
        <v>0</v>
      </c>
      <c r="W32" s="77">
        <v>0</v>
      </c>
      <c r="X32" s="77">
        <v>0</v>
      </c>
      <c r="Y32" s="77">
        <v>10200000</v>
      </c>
      <c r="Z32" s="84">
        <v>0</v>
      </c>
      <c r="AA32" s="77">
        <v>26066738.689999998</v>
      </c>
      <c r="AB32" s="77">
        <v>24650000</v>
      </c>
      <c r="AC32" s="77">
        <v>28900000</v>
      </c>
      <c r="AD32" s="77">
        <v>31450000</v>
      </c>
      <c r="AE32" s="77">
        <v>34000000</v>
      </c>
      <c r="AF32" s="77">
        <v>8142240.0099999998</v>
      </c>
      <c r="AG32" s="77">
        <v>0</v>
      </c>
      <c r="AH32" s="77">
        <v>196203201</v>
      </c>
      <c r="AI32" s="83"/>
      <c r="AJ32" s="83"/>
      <c r="AK32" s="77">
        <v>50581438</v>
      </c>
      <c r="AL32" s="77">
        <v>30444614.256259672</v>
      </c>
      <c r="AM32" s="77">
        <v>28789936.107530795</v>
      </c>
      <c r="AN32" s="77">
        <v>33753718.195036106</v>
      </c>
      <c r="AO32" s="77">
        <v>36731987.447539292</v>
      </c>
      <c r="AP32" s="77">
        <v>39710256.700042479</v>
      </c>
      <c r="AQ32" s="77">
        <v>9143328.031239599</v>
      </c>
      <c r="AR32" s="77">
        <v>0</v>
      </c>
      <c r="AS32" s="77">
        <v>229155278.73764798</v>
      </c>
      <c r="AT32" s="78"/>
    </row>
    <row r="33" spans="1:46" s="58" customFormat="1" ht="34.5" x14ac:dyDescent="0.35">
      <c r="A33" s="79">
        <v>1</v>
      </c>
      <c r="B33" s="80" t="s">
        <v>64</v>
      </c>
      <c r="C33" s="81" t="s">
        <v>65</v>
      </c>
      <c r="D33" s="79" t="s">
        <v>66</v>
      </c>
      <c r="E33" s="81" t="s">
        <v>67</v>
      </c>
      <c r="F33" s="79" t="s">
        <v>73</v>
      </c>
      <c r="G33" s="81" t="s">
        <v>74</v>
      </c>
      <c r="H33" s="62" t="s">
        <v>41</v>
      </c>
      <c r="I33" s="73">
        <v>1677811</v>
      </c>
      <c r="J33" s="73">
        <v>1973895.2941176472</v>
      </c>
      <c r="K33" s="73">
        <v>296084.29411764722</v>
      </c>
      <c r="L33" s="82" t="s">
        <v>7</v>
      </c>
      <c r="M33" s="75" t="s">
        <v>30</v>
      </c>
      <c r="N33" s="76">
        <v>0</v>
      </c>
      <c r="O33" s="77">
        <v>0</v>
      </c>
      <c r="P33" s="77">
        <v>0</v>
      </c>
      <c r="Q33" s="77">
        <v>0</v>
      </c>
      <c r="R33" s="77">
        <v>0</v>
      </c>
      <c r="S33" s="77">
        <v>0</v>
      </c>
      <c r="T33" s="77">
        <v>0</v>
      </c>
      <c r="U33" s="77">
        <v>0</v>
      </c>
      <c r="V33" s="77">
        <v>0</v>
      </c>
      <c r="W33" s="77">
        <v>0</v>
      </c>
      <c r="X33" s="77">
        <v>0</v>
      </c>
      <c r="Y33" s="77">
        <v>0</v>
      </c>
      <c r="Z33" s="77">
        <v>0</v>
      </c>
      <c r="AA33" s="77">
        <v>0</v>
      </c>
      <c r="AB33" s="77">
        <v>510000</v>
      </c>
      <c r="AC33" s="77">
        <v>255000</v>
      </c>
      <c r="AD33" s="77">
        <v>255000</v>
      </c>
      <c r="AE33" s="77">
        <v>255000</v>
      </c>
      <c r="AF33" s="77">
        <v>402811</v>
      </c>
      <c r="AG33" s="77">
        <v>0</v>
      </c>
      <c r="AH33" s="77">
        <v>1677811</v>
      </c>
      <c r="AI33" s="83"/>
      <c r="AJ33" s="83"/>
      <c r="AK33" s="77">
        <v>0</v>
      </c>
      <c r="AL33" s="77">
        <v>0</v>
      </c>
      <c r="AM33" s="77">
        <v>600000.00000000012</v>
      </c>
      <c r="AN33" s="77">
        <v>300000.00000000006</v>
      </c>
      <c r="AO33" s="77">
        <v>300000.00000000006</v>
      </c>
      <c r="AP33" s="77">
        <v>300000.00000000006</v>
      </c>
      <c r="AQ33" s="77">
        <v>473895.29411764716</v>
      </c>
      <c r="AR33" s="77">
        <v>0</v>
      </c>
      <c r="AS33" s="77">
        <v>1973895.2941176475</v>
      </c>
      <c r="AT33" s="78"/>
    </row>
    <row r="34" spans="1:46" s="58" customFormat="1" ht="34.5" x14ac:dyDescent="0.35">
      <c r="A34" s="79">
        <v>1</v>
      </c>
      <c r="B34" s="80" t="s">
        <v>64</v>
      </c>
      <c r="C34" s="81" t="s">
        <v>65</v>
      </c>
      <c r="D34" s="79" t="s">
        <v>66</v>
      </c>
      <c r="E34" s="81" t="s">
        <v>67</v>
      </c>
      <c r="F34" s="79" t="s">
        <v>75</v>
      </c>
      <c r="G34" s="81" t="s">
        <v>76</v>
      </c>
      <c r="H34" s="62" t="s">
        <v>41</v>
      </c>
      <c r="I34" s="73">
        <v>22566556</v>
      </c>
      <c r="J34" s="73">
        <v>26548889.411764707</v>
      </c>
      <c r="K34" s="73">
        <v>3982333.4117647074</v>
      </c>
      <c r="L34" s="82" t="s">
        <v>7</v>
      </c>
      <c r="M34" s="75" t="s">
        <v>30</v>
      </c>
      <c r="N34" s="76">
        <v>0</v>
      </c>
      <c r="O34" s="77">
        <v>0</v>
      </c>
      <c r="P34" s="77">
        <v>0</v>
      </c>
      <c r="Q34" s="77">
        <v>0</v>
      </c>
      <c r="R34" s="77">
        <v>0</v>
      </c>
      <c r="S34" s="77">
        <v>0</v>
      </c>
      <c r="T34" s="77">
        <v>0</v>
      </c>
      <c r="U34" s="77">
        <v>0</v>
      </c>
      <c r="V34" s="77">
        <v>0</v>
      </c>
      <c r="W34" s="77">
        <v>0</v>
      </c>
      <c r="X34" s="77">
        <v>296277</v>
      </c>
      <c r="Y34" s="77">
        <v>0</v>
      </c>
      <c r="Z34" s="77">
        <v>0</v>
      </c>
      <c r="AA34" s="77">
        <v>296277</v>
      </c>
      <c r="AB34" s="77">
        <v>4535927.8600000003</v>
      </c>
      <c r="AC34" s="77">
        <v>8783430.9400000013</v>
      </c>
      <c r="AD34" s="77">
        <v>8950919.9600000009</v>
      </c>
      <c r="AE34" s="77">
        <v>0</v>
      </c>
      <c r="AF34" s="77">
        <v>0</v>
      </c>
      <c r="AG34" s="77">
        <v>0</v>
      </c>
      <c r="AH34" s="77">
        <v>22566555.760000002</v>
      </c>
      <c r="AI34" s="83"/>
      <c r="AJ34" s="83"/>
      <c r="AK34" s="77">
        <v>0</v>
      </c>
      <c r="AL34" s="77">
        <v>348561.17647058819</v>
      </c>
      <c r="AM34" s="77">
        <v>5336385.717647058</v>
      </c>
      <c r="AN34" s="77">
        <v>10333448.164705882</v>
      </c>
      <c r="AO34" s="77">
        <v>10530494.070588235</v>
      </c>
      <c r="AP34" s="77">
        <v>0</v>
      </c>
      <c r="AQ34" s="77">
        <v>0</v>
      </c>
      <c r="AR34" s="77">
        <v>0</v>
      </c>
      <c r="AS34" s="77">
        <v>26548889.129411764</v>
      </c>
      <c r="AT34" s="78"/>
    </row>
    <row r="35" spans="1:46" s="58" customFormat="1" ht="23" x14ac:dyDescent="0.35">
      <c r="A35" s="79">
        <v>1</v>
      </c>
      <c r="B35" s="80" t="s">
        <v>64</v>
      </c>
      <c r="C35" s="81" t="s">
        <v>65</v>
      </c>
      <c r="D35" s="79" t="s">
        <v>77</v>
      </c>
      <c r="E35" s="81" t="s">
        <v>78</v>
      </c>
      <c r="F35" s="79" t="s">
        <v>79</v>
      </c>
      <c r="G35" s="81" t="s">
        <v>583</v>
      </c>
      <c r="H35" s="62" t="s">
        <v>41</v>
      </c>
      <c r="I35" s="73">
        <v>23471243</v>
      </c>
      <c r="J35" s="73">
        <v>27613228.05882353</v>
      </c>
      <c r="K35" s="73">
        <v>4141985.0588235296</v>
      </c>
      <c r="L35" s="82" t="s">
        <v>7</v>
      </c>
      <c r="M35" s="75" t="s">
        <v>30</v>
      </c>
      <c r="N35" s="76">
        <v>0</v>
      </c>
      <c r="O35" s="77">
        <v>0</v>
      </c>
      <c r="P35" s="77">
        <v>0</v>
      </c>
      <c r="Q35" s="77">
        <v>0</v>
      </c>
      <c r="R35" s="77">
        <v>0</v>
      </c>
      <c r="S35" s="77">
        <v>0</v>
      </c>
      <c r="T35" s="77">
        <v>0</v>
      </c>
      <c r="U35" s="77">
        <v>0</v>
      </c>
      <c r="V35" s="77">
        <v>0</v>
      </c>
      <c r="W35" s="77">
        <v>0</v>
      </c>
      <c r="X35" s="77">
        <v>0</v>
      </c>
      <c r="Y35" s="77">
        <v>0</v>
      </c>
      <c r="Z35" s="77">
        <v>0</v>
      </c>
      <c r="AA35" s="77">
        <v>0</v>
      </c>
      <c r="AB35" s="77">
        <v>198435</v>
      </c>
      <c r="AC35" s="77">
        <v>3580163</v>
      </c>
      <c r="AD35" s="77">
        <v>5175683</v>
      </c>
      <c r="AE35" s="77">
        <v>6051554</v>
      </c>
      <c r="AF35" s="77">
        <v>8252089</v>
      </c>
      <c r="AG35" s="77">
        <v>213319</v>
      </c>
      <c r="AH35" s="77">
        <v>23471243</v>
      </c>
      <c r="AI35" s="83"/>
      <c r="AJ35" s="83"/>
      <c r="AK35" s="77">
        <v>0</v>
      </c>
      <c r="AL35" s="77">
        <v>0</v>
      </c>
      <c r="AM35" s="77">
        <v>233452.94117647054</v>
      </c>
      <c r="AN35" s="77">
        <v>4211956.4705882343</v>
      </c>
      <c r="AO35" s="77">
        <v>6089038.8235294111</v>
      </c>
      <c r="AP35" s="77">
        <v>7119475.2941176463</v>
      </c>
      <c r="AQ35" s="77">
        <v>9708339.9999999981</v>
      </c>
      <c r="AR35" s="77">
        <v>250963.52941176467</v>
      </c>
      <c r="AS35" s="77">
        <v>27613227.058823526</v>
      </c>
      <c r="AT35" s="78"/>
    </row>
    <row r="36" spans="1:46" s="58" customFormat="1" ht="34.5" x14ac:dyDescent="0.35">
      <c r="A36" s="79">
        <v>1</v>
      </c>
      <c r="B36" s="80" t="s">
        <v>64</v>
      </c>
      <c r="C36" s="81" t="s">
        <v>65</v>
      </c>
      <c r="D36" s="79" t="s">
        <v>80</v>
      </c>
      <c r="E36" s="81" t="s">
        <v>81</v>
      </c>
      <c r="F36" s="79" t="s">
        <v>82</v>
      </c>
      <c r="G36" s="81" t="s">
        <v>83</v>
      </c>
      <c r="H36" s="62" t="s">
        <v>41</v>
      </c>
      <c r="I36" s="73">
        <v>72461672</v>
      </c>
      <c r="J36" s="73">
        <v>85249025.882352948</v>
      </c>
      <c r="K36" s="73">
        <v>12787353.882352948</v>
      </c>
      <c r="L36" s="82" t="s">
        <v>7</v>
      </c>
      <c r="M36" s="75" t="s">
        <v>30</v>
      </c>
      <c r="N36" s="76">
        <v>0</v>
      </c>
      <c r="O36" s="77">
        <v>0</v>
      </c>
      <c r="P36" s="77">
        <v>0</v>
      </c>
      <c r="Q36" s="77">
        <v>0</v>
      </c>
      <c r="R36" s="77">
        <v>0</v>
      </c>
      <c r="S36" s="77">
        <v>0</v>
      </c>
      <c r="T36" s="77">
        <v>0</v>
      </c>
      <c r="U36" s="77">
        <v>0</v>
      </c>
      <c r="V36" s="77">
        <v>1550859.98</v>
      </c>
      <c r="W36" s="77">
        <v>0</v>
      </c>
      <c r="X36" s="77">
        <v>0</v>
      </c>
      <c r="Y36" s="77">
        <v>1504665.03</v>
      </c>
      <c r="Z36" s="77">
        <v>0</v>
      </c>
      <c r="AA36" s="77">
        <v>3055525.01</v>
      </c>
      <c r="AB36" s="77">
        <v>16745683</v>
      </c>
      <c r="AC36" s="77">
        <v>17957919</v>
      </c>
      <c r="AD36" s="77">
        <v>15833962</v>
      </c>
      <c r="AE36" s="77">
        <v>13868583</v>
      </c>
      <c r="AF36" s="77">
        <v>5000000</v>
      </c>
      <c r="AG36" s="77">
        <v>0</v>
      </c>
      <c r="AH36" s="77">
        <v>72461672.00999999</v>
      </c>
      <c r="AI36" s="83"/>
      <c r="AJ36" s="83"/>
      <c r="AK36" s="77">
        <v>78064.179999999993</v>
      </c>
      <c r="AL36" s="77">
        <v>3594735.3058823543</v>
      </c>
      <c r="AM36" s="77">
        <v>19700803.529411774</v>
      </c>
      <c r="AN36" s="77">
        <v>21126963.529411774</v>
      </c>
      <c r="AO36" s="77">
        <v>18628190.5882353</v>
      </c>
      <c r="AP36" s="77">
        <v>16315980.000000007</v>
      </c>
      <c r="AQ36" s="77">
        <v>5804288.7494117618</v>
      </c>
      <c r="AR36" s="77">
        <v>0</v>
      </c>
      <c r="AS36" s="77">
        <v>85249025.882352978</v>
      </c>
      <c r="AT36" s="78"/>
    </row>
    <row r="37" spans="1:46" s="58" customFormat="1" ht="34.5" x14ac:dyDescent="0.35">
      <c r="A37" s="79">
        <v>1</v>
      </c>
      <c r="B37" s="80" t="s">
        <v>64</v>
      </c>
      <c r="C37" s="81" t="s">
        <v>65</v>
      </c>
      <c r="D37" s="85" t="s">
        <v>80</v>
      </c>
      <c r="E37" s="81" t="s">
        <v>67</v>
      </c>
      <c r="F37" s="79" t="s">
        <v>84</v>
      </c>
      <c r="G37" s="81" t="s">
        <v>85</v>
      </c>
      <c r="H37" s="62">
        <v>1</v>
      </c>
      <c r="I37" s="73">
        <v>503343</v>
      </c>
      <c r="J37" s="73">
        <v>592168.23529411771</v>
      </c>
      <c r="K37" s="73">
        <v>88825.235294117709</v>
      </c>
      <c r="L37" s="82" t="s">
        <v>7</v>
      </c>
      <c r="M37" s="75" t="s">
        <v>30</v>
      </c>
      <c r="N37" s="76">
        <v>0</v>
      </c>
      <c r="O37" s="77">
        <v>0</v>
      </c>
      <c r="P37" s="77">
        <v>0</v>
      </c>
      <c r="Q37" s="77">
        <v>0</v>
      </c>
      <c r="R37" s="77">
        <v>0</v>
      </c>
      <c r="S37" s="77">
        <v>0</v>
      </c>
      <c r="T37" s="77">
        <v>0</v>
      </c>
      <c r="U37" s="77">
        <v>3248.38</v>
      </c>
      <c r="V37" s="77">
        <v>0</v>
      </c>
      <c r="W37" s="77">
        <v>0</v>
      </c>
      <c r="X37" s="77">
        <v>6213.71</v>
      </c>
      <c r="Y37" s="77">
        <v>0</v>
      </c>
      <c r="Z37" s="77">
        <v>0</v>
      </c>
      <c r="AA37" s="77">
        <v>9462.09</v>
      </c>
      <c r="AB37" s="77">
        <v>61441.66</v>
      </c>
      <c r="AC37" s="77">
        <v>72289</v>
      </c>
      <c r="AD37" s="77">
        <v>92182.86</v>
      </c>
      <c r="AE37" s="77">
        <v>88251.32</v>
      </c>
      <c r="AF37" s="77">
        <v>86695.86</v>
      </c>
      <c r="AG37" s="77">
        <v>93020.3</v>
      </c>
      <c r="AH37" s="77">
        <v>503343.08999999997</v>
      </c>
      <c r="AI37" s="83"/>
      <c r="AJ37" s="83"/>
      <c r="AK37" s="77">
        <v>0</v>
      </c>
      <c r="AL37" s="77">
        <v>11131.870588235295</v>
      </c>
      <c r="AM37" s="77">
        <v>72284.305882352943</v>
      </c>
      <c r="AN37" s="77">
        <v>85045.882352941175</v>
      </c>
      <c r="AO37" s="77">
        <v>108450.42352941177</v>
      </c>
      <c r="AP37" s="77">
        <v>103825.08235294119</v>
      </c>
      <c r="AQ37" s="77">
        <v>101995.1294117647</v>
      </c>
      <c r="AR37" s="77">
        <v>109435.5411764707</v>
      </c>
      <c r="AS37" s="77">
        <v>592168.23529411771</v>
      </c>
      <c r="AT37" s="78"/>
    </row>
    <row r="38" spans="1:46" s="58" customFormat="1" ht="34.5" x14ac:dyDescent="0.35">
      <c r="A38" s="79">
        <v>1</v>
      </c>
      <c r="B38" s="80" t="s">
        <v>64</v>
      </c>
      <c r="C38" s="81" t="s">
        <v>65</v>
      </c>
      <c r="D38" s="79" t="s">
        <v>80</v>
      </c>
      <c r="E38" s="81" t="s">
        <v>67</v>
      </c>
      <c r="F38" s="79" t="s">
        <v>84</v>
      </c>
      <c r="G38" s="81" t="s">
        <v>85</v>
      </c>
      <c r="H38" s="62">
        <v>2</v>
      </c>
      <c r="I38" s="73">
        <v>4970515</v>
      </c>
      <c r="J38" s="73">
        <v>5847664.7058823528</v>
      </c>
      <c r="K38" s="73">
        <v>877149.70588235278</v>
      </c>
      <c r="L38" s="82" t="s">
        <v>7</v>
      </c>
      <c r="M38" s="75" t="s">
        <v>30</v>
      </c>
      <c r="N38" s="76">
        <v>0</v>
      </c>
      <c r="O38" s="77">
        <v>0</v>
      </c>
      <c r="P38" s="77">
        <v>0</v>
      </c>
      <c r="Q38" s="77">
        <v>0</v>
      </c>
      <c r="R38" s="77">
        <v>0</v>
      </c>
      <c r="S38" s="77">
        <v>0</v>
      </c>
      <c r="T38" s="77">
        <v>0</v>
      </c>
      <c r="U38" s="77">
        <v>0</v>
      </c>
      <c r="V38" s="77">
        <v>101522.67103868895</v>
      </c>
      <c r="W38" s="77">
        <v>60836.644702750826</v>
      </c>
      <c r="X38" s="77">
        <v>95624.106741466065</v>
      </c>
      <c r="Y38" s="77">
        <v>155718.02231793859</v>
      </c>
      <c r="Z38" s="77">
        <v>50213.382043897283</v>
      </c>
      <c r="AA38" s="77">
        <v>463914.82684474171</v>
      </c>
      <c r="AB38" s="77">
        <v>1079111</v>
      </c>
      <c r="AC38" s="77">
        <v>1120566</v>
      </c>
      <c r="AD38" s="77">
        <v>756940</v>
      </c>
      <c r="AE38" s="77">
        <v>498214</v>
      </c>
      <c r="AF38" s="77">
        <v>603979</v>
      </c>
      <c r="AG38" s="77">
        <v>447790</v>
      </c>
      <c r="AH38" s="77">
        <v>4970514.8268447416</v>
      </c>
      <c r="AI38" s="83"/>
      <c r="AJ38" s="83"/>
      <c r="AK38" s="77">
        <v>0</v>
      </c>
      <c r="AL38" s="77">
        <v>545782.14922910801</v>
      </c>
      <c r="AM38" s="77">
        <v>1269542.3529411769</v>
      </c>
      <c r="AN38" s="77">
        <v>1318312.9411764708</v>
      </c>
      <c r="AO38" s="77">
        <v>890517.64705882373</v>
      </c>
      <c r="AP38" s="77">
        <v>586134.11764705891</v>
      </c>
      <c r="AQ38" s="77">
        <v>710563.52941176482</v>
      </c>
      <c r="AR38" s="77">
        <v>526811.76470588252</v>
      </c>
      <c r="AS38" s="77">
        <v>5847664.5021702852</v>
      </c>
      <c r="AT38" s="78"/>
    </row>
    <row r="39" spans="1:46" s="58" customFormat="1" ht="34.5" x14ac:dyDescent="0.35">
      <c r="A39" s="79">
        <v>1</v>
      </c>
      <c r="B39" s="80" t="s">
        <v>64</v>
      </c>
      <c r="C39" s="81" t="s">
        <v>65</v>
      </c>
      <c r="D39" s="79" t="s">
        <v>80</v>
      </c>
      <c r="E39" s="81" t="s">
        <v>67</v>
      </c>
      <c r="F39" s="79" t="s">
        <v>86</v>
      </c>
      <c r="G39" s="81" t="s">
        <v>580</v>
      </c>
      <c r="H39" s="62" t="s">
        <v>41</v>
      </c>
      <c r="I39" s="73">
        <v>25619201</v>
      </c>
      <c r="J39" s="73">
        <v>30140236.470588237</v>
      </c>
      <c r="K39" s="73">
        <v>4521035.470588237</v>
      </c>
      <c r="L39" s="82" t="s">
        <v>7</v>
      </c>
      <c r="M39" s="75" t="s">
        <v>30</v>
      </c>
      <c r="N39" s="76">
        <v>0</v>
      </c>
      <c r="O39" s="77">
        <v>0</v>
      </c>
      <c r="P39" s="77">
        <v>0</v>
      </c>
      <c r="Q39" s="77">
        <v>0</v>
      </c>
      <c r="R39" s="77">
        <v>0</v>
      </c>
      <c r="S39" s="77">
        <v>0</v>
      </c>
      <c r="T39" s="77">
        <v>0</v>
      </c>
      <c r="U39" s="77">
        <v>0</v>
      </c>
      <c r="V39" s="77">
        <v>0</v>
      </c>
      <c r="W39" s="77">
        <v>0</v>
      </c>
      <c r="X39" s="77">
        <v>0</v>
      </c>
      <c r="Y39" s="77">
        <v>0</v>
      </c>
      <c r="Z39" s="77">
        <v>0</v>
      </c>
      <c r="AA39" s="77">
        <v>0</v>
      </c>
      <c r="AB39" s="77">
        <v>12750000</v>
      </c>
      <c r="AC39" s="77">
        <v>2466382</v>
      </c>
      <c r="AD39" s="77">
        <v>2466382</v>
      </c>
      <c r="AE39" s="77">
        <v>2466382</v>
      </c>
      <c r="AF39" s="77">
        <v>5470055</v>
      </c>
      <c r="AG39" s="77">
        <v>0</v>
      </c>
      <c r="AH39" s="77">
        <v>25619201</v>
      </c>
      <c r="AI39" s="83"/>
      <c r="AJ39" s="83"/>
      <c r="AK39" s="77">
        <v>0</v>
      </c>
      <c r="AL39" s="77">
        <v>0</v>
      </c>
      <c r="AM39" s="77">
        <v>15000000.000000004</v>
      </c>
      <c r="AN39" s="77">
        <v>2901625.8823529417</v>
      </c>
      <c r="AO39" s="77">
        <v>2901625.8823529417</v>
      </c>
      <c r="AP39" s="77">
        <v>2901625.8823529417</v>
      </c>
      <c r="AQ39" s="77">
        <v>6435358.823529413</v>
      </c>
      <c r="AR39" s="77">
        <v>0</v>
      </c>
      <c r="AS39" s="77">
        <v>30140236.470588237</v>
      </c>
      <c r="AT39" s="78"/>
    </row>
    <row r="40" spans="1:46" s="58" customFormat="1" ht="34.5" x14ac:dyDescent="0.35">
      <c r="A40" s="79">
        <v>1</v>
      </c>
      <c r="B40" s="80" t="s">
        <v>87</v>
      </c>
      <c r="C40" s="81" t="s">
        <v>88</v>
      </c>
      <c r="D40" s="79" t="s">
        <v>89</v>
      </c>
      <c r="E40" s="81" t="s">
        <v>90</v>
      </c>
      <c r="F40" s="62" t="s">
        <v>91</v>
      </c>
      <c r="G40" s="81" t="s">
        <v>92</v>
      </c>
      <c r="H40" s="62" t="s">
        <v>41</v>
      </c>
      <c r="I40" s="73">
        <v>148533271</v>
      </c>
      <c r="J40" s="73">
        <v>174745024.70588237</v>
      </c>
      <c r="K40" s="73">
        <v>26211753.70588237</v>
      </c>
      <c r="L40" s="86" t="s">
        <v>17</v>
      </c>
      <c r="M40" s="75" t="s">
        <v>30</v>
      </c>
      <c r="N40" s="76">
        <v>0</v>
      </c>
      <c r="O40" s="77">
        <v>0</v>
      </c>
      <c r="P40" s="77">
        <v>0</v>
      </c>
      <c r="Q40" s="77">
        <v>0</v>
      </c>
      <c r="R40" s="77">
        <v>0</v>
      </c>
      <c r="S40" s="77">
        <v>0</v>
      </c>
      <c r="T40" s="77">
        <v>0</v>
      </c>
      <c r="U40" s="77">
        <v>0</v>
      </c>
      <c r="V40" s="77">
        <v>0</v>
      </c>
      <c r="W40" s="77">
        <v>0</v>
      </c>
      <c r="X40" s="77">
        <v>0</v>
      </c>
      <c r="Y40" s="77">
        <v>0</v>
      </c>
      <c r="Z40" s="77">
        <v>0</v>
      </c>
      <c r="AA40" s="77">
        <v>0</v>
      </c>
      <c r="AB40" s="77">
        <v>1000000</v>
      </c>
      <c r="AC40" s="77">
        <v>14830035</v>
      </c>
      <c r="AD40" s="77">
        <v>17896806</v>
      </c>
      <c r="AE40" s="77">
        <v>39757723</v>
      </c>
      <c r="AF40" s="77">
        <v>42494038</v>
      </c>
      <c r="AG40" s="77">
        <v>32554669</v>
      </c>
      <c r="AH40" s="77">
        <v>148533271</v>
      </c>
      <c r="AI40" s="83"/>
      <c r="AJ40" s="83"/>
      <c r="AK40" s="77">
        <v>0</v>
      </c>
      <c r="AL40" s="77">
        <v>0</v>
      </c>
      <c r="AM40" s="77">
        <v>1172816.8672391912</v>
      </c>
      <c r="AN40" s="77">
        <v>17392915.189747561</v>
      </c>
      <c r="AO40" s="77">
        <v>20989675.946507562</v>
      </c>
      <c r="AP40" s="77">
        <v>46628528.137423538</v>
      </c>
      <c r="AQ40" s="77">
        <v>49837724.523503147</v>
      </c>
      <c r="AR40" s="77">
        <v>38180664.910588816</v>
      </c>
      <c r="AS40" s="77">
        <v>174202325.57500982</v>
      </c>
      <c r="AT40" s="78"/>
    </row>
    <row r="41" spans="1:46" s="58" customFormat="1" ht="34.5" x14ac:dyDescent="0.35">
      <c r="A41" s="79">
        <v>1</v>
      </c>
      <c r="B41" s="80" t="s">
        <v>87</v>
      </c>
      <c r="C41" s="81" t="s">
        <v>88</v>
      </c>
      <c r="D41" s="79" t="s">
        <v>89</v>
      </c>
      <c r="E41" s="81" t="s">
        <v>90</v>
      </c>
      <c r="F41" s="62" t="s">
        <v>93</v>
      </c>
      <c r="G41" s="81" t="s">
        <v>94</v>
      </c>
      <c r="H41" s="62" t="s">
        <v>41</v>
      </c>
      <c r="I41" s="73">
        <v>1094772</v>
      </c>
      <c r="J41" s="73">
        <v>1287967.0588235294</v>
      </c>
      <c r="K41" s="73">
        <v>193195.0588235294</v>
      </c>
      <c r="L41" s="86" t="s">
        <v>18</v>
      </c>
      <c r="M41" s="75" t="s">
        <v>30</v>
      </c>
      <c r="N41" s="76">
        <v>0</v>
      </c>
      <c r="O41" s="77">
        <v>0</v>
      </c>
      <c r="P41" s="77">
        <v>0</v>
      </c>
      <c r="Q41" s="77">
        <v>0</v>
      </c>
      <c r="R41" s="77">
        <v>0</v>
      </c>
      <c r="S41" s="77">
        <v>0</v>
      </c>
      <c r="T41" s="77">
        <v>0</v>
      </c>
      <c r="U41" s="77">
        <v>0</v>
      </c>
      <c r="V41" s="77">
        <v>0</v>
      </c>
      <c r="W41" s="77">
        <v>854.08</v>
      </c>
      <c r="X41" s="77">
        <v>0</v>
      </c>
      <c r="Y41" s="77">
        <v>0</v>
      </c>
      <c r="Z41" s="77">
        <v>46492.959999999999</v>
      </c>
      <c r="AA41" s="77">
        <v>47347.040000000001</v>
      </c>
      <c r="AB41" s="77">
        <v>317993.71999999997</v>
      </c>
      <c r="AC41" s="77">
        <v>304384.76</v>
      </c>
      <c r="AD41" s="77">
        <v>21063</v>
      </c>
      <c r="AE41" s="77">
        <v>403983.48</v>
      </c>
      <c r="AF41" s="77">
        <v>0</v>
      </c>
      <c r="AG41" s="77">
        <v>0</v>
      </c>
      <c r="AH41" s="77">
        <v>1094772</v>
      </c>
      <c r="AI41" s="83"/>
      <c r="AJ41" s="83"/>
      <c r="AK41" s="77">
        <v>0</v>
      </c>
      <c r="AL41" s="77">
        <v>55702.400000000001</v>
      </c>
      <c r="AM41" s="77">
        <v>374110.25882352941</v>
      </c>
      <c r="AN41" s="77">
        <v>358099.71764705883</v>
      </c>
      <c r="AO41" s="77">
        <v>24780</v>
      </c>
      <c r="AP41" s="77">
        <v>475274.68235294119</v>
      </c>
      <c r="AQ41" s="77">
        <v>0</v>
      </c>
      <c r="AR41" s="77">
        <v>0</v>
      </c>
      <c r="AS41" s="77">
        <v>1287967.0588235294</v>
      </c>
      <c r="AT41" s="78"/>
    </row>
    <row r="42" spans="1:46" s="58" customFormat="1" ht="23" x14ac:dyDescent="0.35">
      <c r="A42" s="62">
        <v>1</v>
      </c>
      <c r="B42" s="87" t="s">
        <v>95</v>
      </c>
      <c r="C42" s="81" t="s">
        <v>96</v>
      </c>
      <c r="D42" s="89" t="s">
        <v>97</v>
      </c>
      <c r="E42" s="81" t="s">
        <v>98</v>
      </c>
      <c r="F42" s="90" t="s">
        <v>99</v>
      </c>
      <c r="G42" s="81" t="s">
        <v>100</v>
      </c>
      <c r="H42" s="62" t="s">
        <v>41</v>
      </c>
      <c r="I42" s="73">
        <v>7395000</v>
      </c>
      <c r="J42" s="73">
        <v>8700000</v>
      </c>
      <c r="K42" s="73">
        <v>1305000</v>
      </c>
      <c r="L42" s="91" t="s">
        <v>15</v>
      </c>
      <c r="M42" s="75" t="s">
        <v>30</v>
      </c>
      <c r="N42" s="76">
        <v>0</v>
      </c>
      <c r="O42" s="77">
        <v>0</v>
      </c>
      <c r="P42" s="77">
        <v>0</v>
      </c>
      <c r="Q42" s="77">
        <v>0</v>
      </c>
      <c r="R42" s="77">
        <v>0</v>
      </c>
      <c r="S42" s="77">
        <v>0</v>
      </c>
      <c r="T42" s="77">
        <v>0</v>
      </c>
      <c r="U42" s="77">
        <v>0</v>
      </c>
      <c r="V42" s="77">
        <v>0</v>
      </c>
      <c r="W42" s="77">
        <v>0</v>
      </c>
      <c r="X42" s="77">
        <v>0</v>
      </c>
      <c r="Y42" s="77">
        <v>0</v>
      </c>
      <c r="Z42" s="77">
        <v>0</v>
      </c>
      <c r="AA42" s="77">
        <v>0</v>
      </c>
      <c r="AB42" s="77">
        <v>8400.1909005073194</v>
      </c>
      <c r="AC42" s="77">
        <v>70372.602824447065</v>
      </c>
      <c r="AD42" s="77">
        <v>263159.31379284937</v>
      </c>
      <c r="AE42" s="77">
        <v>2710730.3330454109</v>
      </c>
      <c r="AF42" s="77">
        <v>2158131.4279104364</v>
      </c>
      <c r="AG42" s="77">
        <v>2184206.1315263486</v>
      </c>
      <c r="AH42" s="77">
        <v>7395000</v>
      </c>
      <c r="AI42" s="83"/>
      <c r="AJ42" s="83"/>
      <c r="AK42" s="77">
        <v>0</v>
      </c>
      <c r="AL42" s="77">
        <v>0</v>
      </c>
      <c r="AM42" s="77">
        <v>8400.1909005073194</v>
      </c>
      <c r="AN42" s="77">
        <v>70372.602824447065</v>
      </c>
      <c r="AO42" s="77">
        <v>263159.31379284937</v>
      </c>
      <c r="AP42" s="77">
        <v>2710730.3330454109</v>
      </c>
      <c r="AQ42" s="77">
        <v>2158131.4279104364</v>
      </c>
      <c r="AR42" s="77">
        <v>2184206.1315263486</v>
      </c>
      <c r="AS42" s="77">
        <v>7395000</v>
      </c>
      <c r="AT42" s="78"/>
    </row>
    <row r="43" spans="1:46" s="58" customFormat="1" ht="23" x14ac:dyDescent="0.35">
      <c r="A43" s="62">
        <v>1</v>
      </c>
      <c r="B43" s="87" t="s">
        <v>95</v>
      </c>
      <c r="C43" s="81" t="s">
        <v>96</v>
      </c>
      <c r="D43" s="89" t="s">
        <v>97</v>
      </c>
      <c r="E43" s="81" t="s">
        <v>98</v>
      </c>
      <c r="F43" s="90" t="s">
        <v>101</v>
      </c>
      <c r="G43" s="81" t="s">
        <v>102</v>
      </c>
      <c r="H43" s="62" t="s">
        <v>41</v>
      </c>
      <c r="I43" s="73">
        <v>0</v>
      </c>
      <c r="J43" s="73">
        <v>0</v>
      </c>
      <c r="K43" s="73">
        <v>0</v>
      </c>
      <c r="L43" s="91" t="s">
        <v>15</v>
      </c>
      <c r="M43" s="75" t="s">
        <v>30</v>
      </c>
      <c r="N43" s="76">
        <v>0</v>
      </c>
      <c r="O43" s="77">
        <v>0</v>
      </c>
      <c r="P43" s="77">
        <v>0</v>
      </c>
      <c r="Q43" s="77">
        <v>0</v>
      </c>
      <c r="R43" s="77">
        <v>0</v>
      </c>
      <c r="S43" s="77">
        <v>0</v>
      </c>
      <c r="T43" s="77">
        <v>0</v>
      </c>
      <c r="U43" s="77">
        <v>0</v>
      </c>
      <c r="V43" s="77">
        <v>0</v>
      </c>
      <c r="W43" s="77">
        <v>0</v>
      </c>
      <c r="X43" s="77">
        <v>0</v>
      </c>
      <c r="Y43" s="77">
        <v>0</v>
      </c>
      <c r="Z43" s="77">
        <v>0</v>
      </c>
      <c r="AA43" s="77">
        <v>0</v>
      </c>
      <c r="AB43" s="77">
        <v>0</v>
      </c>
      <c r="AC43" s="77">
        <v>0</v>
      </c>
      <c r="AD43" s="77">
        <v>0</v>
      </c>
      <c r="AE43" s="77">
        <v>0</v>
      </c>
      <c r="AF43" s="77">
        <v>0</v>
      </c>
      <c r="AG43" s="77">
        <v>0</v>
      </c>
      <c r="AH43" s="77">
        <v>0</v>
      </c>
      <c r="AI43" s="83"/>
      <c r="AJ43" s="83"/>
      <c r="AK43" s="77">
        <v>0</v>
      </c>
      <c r="AL43" s="77">
        <v>0</v>
      </c>
      <c r="AM43" s="77">
        <v>0</v>
      </c>
      <c r="AN43" s="77">
        <v>0</v>
      </c>
      <c r="AO43" s="77">
        <v>0</v>
      </c>
      <c r="AP43" s="77">
        <v>0</v>
      </c>
      <c r="AQ43" s="77">
        <v>0</v>
      </c>
      <c r="AR43" s="77">
        <v>0</v>
      </c>
      <c r="AS43" s="77">
        <v>0</v>
      </c>
      <c r="AT43" s="78"/>
    </row>
    <row r="44" spans="1:46" s="58" customFormat="1" x14ac:dyDescent="0.35">
      <c r="A44" s="62">
        <v>1</v>
      </c>
      <c r="B44" s="87" t="s">
        <v>95</v>
      </c>
      <c r="C44" s="81" t="s">
        <v>96</v>
      </c>
      <c r="D44" s="89" t="s">
        <v>97</v>
      </c>
      <c r="E44" s="81" t="s">
        <v>98</v>
      </c>
      <c r="F44" s="90" t="s">
        <v>103</v>
      </c>
      <c r="G44" s="81" t="s">
        <v>104</v>
      </c>
      <c r="H44" s="62" t="s">
        <v>41</v>
      </c>
      <c r="I44" s="73">
        <v>0</v>
      </c>
      <c r="J44" s="73">
        <v>0</v>
      </c>
      <c r="K44" s="73">
        <v>0</v>
      </c>
      <c r="L44" s="91" t="s">
        <v>15</v>
      </c>
      <c r="M44" s="75" t="s">
        <v>30</v>
      </c>
      <c r="N44" s="76">
        <v>0</v>
      </c>
      <c r="O44" s="77">
        <v>0</v>
      </c>
      <c r="P44" s="77">
        <v>0</v>
      </c>
      <c r="Q44" s="77">
        <v>0</v>
      </c>
      <c r="R44" s="77">
        <v>0</v>
      </c>
      <c r="S44" s="77">
        <v>0</v>
      </c>
      <c r="T44" s="77">
        <v>0</v>
      </c>
      <c r="U44" s="77">
        <v>0</v>
      </c>
      <c r="V44" s="77">
        <v>0</v>
      </c>
      <c r="W44" s="77">
        <v>0</v>
      </c>
      <c r="X44" s="77">
        <v>0</v>
      </c>
      <c r="Y44" s="77">
        <v>0</v>
      </c>
      <c r="Z44" s="77">
        <v>0</v>
      </c>
      <c r="AA44" s="77">
        <v>0</v>
      </c>
      <c r="AB44" s="77">
        <v>0</v>
      </c>
      <c r="AC44" s="77">
        <v>0</v>
      </c>
      <c r="AD44" s="77">
        <v>0</v>
      </c>
      <c r="AE44" s="77">
        <v>0</v>
      </c>
      <c r="AF44" s="77">
        <v>0</v>
      </c>
      <c r="AG44" s="77">
        <v>0</v>
      </c>
      <c r="AH44" s="77">
        <v>0</v>
      </c>
      <c r="AI44" s="83"/>
      <c r="AJ44" s="83"/>
      <c r="AK44" s="77">
        <v>0</v>
      </c>
      <c r="AL44" s="77">
        <v>0</v>
      </c>
      <c r="AM44" s="77">
        <v>0</v>
      </c>
      <c r="AN44" s="77">
        <v>0</v>
      </c>
      <c r="AO44" s="77">
        <v>0</v>
      </c>
      <c r="AP44" s="77">
        <v>0</v>
      </c>
      <c r="AQ44" s="77">
        <v>0</v>
      </c>
      <c r="AR44" s="77">
        <v>0</v>
      </c>
      <c r="AS44" s="77">
        <v>0</v>
      </c>
      <c r="AT44" s="78"/>
    </row>
    <row r="45" spans="1:46" s="58" customFormat="1" x14ac:dyDescent="0.35">
      <c r="A45" s="62">
        <v>1</v>
      </c>
      <c r="B45" s="87" t="s">
        <v>95</v>
      </c>
      <c r="C45" s="81" t="s">
        <v>96</v>
      </c>
      <c r="D45" s="89" t="s">
        <v>97</v>
      </c>
      <c r="E45" s="81" t="s">
        <v>98</v>
      </c>
      <c r="F45" s="90" t="s">
        <v>105</v>
      </c>
      <c r="G45" s="81" t="s">
        <v>106</v>
      </c>
      <c r="H45" s="62" t="s">
        <v>41</v>
      </c>
      <c r="I45" s="73">
        <v>3697500</v>
      </c>
      <c r="J45" s="73">
        <v>4350000</v>
      </c>
      <c r="K45" s="73">
        <v>652500</v>
      </c>
      <c r="L45" s="91" t="s">
        <v>15</v>
      </c>
      <c r="M45" s="75" t="s">
        <v>30</v>
      </c>
      <c r="N45" s="76">
        <v>0</v>
      </c>
      <c r="O45" s="77">
        <v>0</v>
      </c>
      <c r="P45" s="77">
        <v>0</v>
      </c>
      <c r="Q45" s="77">
        <v>0</v>
      </c>
      <c r="R45" s="77">
        <v>0</v>
      </c>
      <c r="S45" s="77">
        <v>0</v>
      </c>
      <c r="T45" s="77">
        <v>0</v>
      </c>
      <c r="U45" s="77">
        <v>0</v>
      </c>
      <c r="V45" s="77">
        <v>0</v>
      </c>
      <c r="W45" s="77">
        <v>0</v>
      </c>
      <c r="X45" s="77">
        <v>0</v>
      </c>
      <c r="Y45" s="77">
        <v>0</v>
      </c>
      <c r="Z45" s="77">
        <v>0</v>
      </c>
      <c r="AA45" s="77">
        <v>0</v>
      </c>
      <c r="AB45" s="77">
        <v>6402.4670155720578</v>
      </c>
      <c r="AC45" s="77">
        <v>37647.47803117818</v>
      </c>
      <c r="AD45" s="77">
        <v>126916.10871215163</v>
      </c>
      <c r="AE45" s="77">
        <v>1445053.795349116</v>
      </c>
      <c r="AF45" s="77">
        <v>1231415.8440649793</v>
      </c>
      <c r="AG45" s="77">
        <v>850064.30682700314</v>
      </c>
      <c r="AH45" s="77">
        <v>3697500</v>
      </c>
      <c r="AI45" s="83"/>
      <c r="AJ45" s="83"/>
      <c r="AK45" s="77">
        <v>0</v>
      </c>
      <c r="AL45" s="77">
        <v>0</v>
      </c>
      <c r="AM45" s="77">
        <v>6402.4670155720578</v>
      </c>
      <c r="AN45" s="77">
        <v>37647.47803117818</v>
      </c>
      <c r="AO45" s="77">
        <v>126916.10871215163</v>
      </c>
      <c r="AP45" s="77">
        <v>1445053.795349116</v>
      </c>
      <c r="AQ45" s="77">
        <v>1231415.8440649793</v>
      </c>
      <c r="AR45" s="77">
        <v>850064.30682700314</v>
      </c>
      <c r="AS45" s="77">
        <v>3697500</v>
      </c>
      <c r="AT45" s="78"/>
    </row>
    <row r="46" spans="1:46" s="58" customFormat="1" ht="34.5" x14ac:dyDescent="0.35">
      <c r="A46" s="62">
        <v>2</v>
      </c>
      <c r="B46" s="80" t="s">
        <v>107</v>
      </c>
      <c r="C46" s="81" t="s">
        <v>108</v>
      </c>
      <c r="D46" s="62" t="s">
        <v>109</v>
      </c>
      <c r="E46" s="81" t="s">
        <v>110</v>
      </c>
      <c r="F46" s="79" t="s">
        <v>111</v>
      </c>
      <c r="G46" s="81" t="s">
        <v>112</v>
      </c>
      <c r="H46" s="62" t="s">
        <v>41</v>
      </c>
      <c r="I46" s="73">
        <v>147235431</v>
      </c>
      <c r="J46" s="73">
        <v>173218154.11764705</v>
      </c>
      <c r="K46" s="73">
        <v>25982723.117647052</v>
      </c>
      <c r="L46" s="86" t="s">
        <v>7</v>
      </c>
      <c r="M46" s="75" t="s">
        <v>30</v>
      </c>
      <c r="N46" s="76">
        <v>0</v>
      </c>
      <c r="O46" s="77">
        <v>0</v>
      </c>
      <c r="P46" s="77">
        <v>324028.61</v>
      </c>
      <c r="Q46" s="77">
        <v>0</v>
      </c>
      <c r="R46" s="77">
        <v>0</v>
      </c>
      <c r="S46" s="77">
        <v>0</v>
      </c>
      <c r="T46" s="77">
        <v>275424.32</v>
      </c>
      <c r="U46" s="77">
        <v>0</v>
      </c>
      <c r="V46" s="77">
        <v>0</v>
      </c>
      <c r="W46" s="77">
        <v>0</v>
      </c>
      <c r="X46" s="77">
        <v>275424.32</v>
      </c>
      <c r="Y46" s="77">
        <v>0</v>
      </c>
      <c r="Z46" s="77">
        <v>205218.12</v>
      </c>
      <c r="AA46" s="77">
        <v>1080095.3700000001</v>
      </c>
      <c r="AB46" s="77">
        <v>0</v>
      </c>
      <c r="AC46" s="77">
        <v>17148010</v>
      </c>
      <c r="AD46" s="77">
        <v>21242862</v>
      </c>
      <c r="AE46" s="77">
        <v>28966609</v>
      </c>
      <c r="AF46" s="77">
        <v>40993789</v>
      </c>
      <c r="AG46" s="77">
        <v>37804066</v>
      </c>
      <c r="AH46" s="77">
        <v>147235431.37</v>
      </c>
      <c r="AI46" s="83"/>
      <c r="AJ46" s="83"/>
      <c r="AK46" s="77">
        <v>0</v>
      </c>
      <c r="AL46" s="77">
        <v>1270700.4352941178</v>
      </c>
      <c r="AM46" s="77">
        <v>0</v>
      </c>
      <c r="AN46" s="77">
        <v>20174129.411764707</v>
      </c>
      <c r="AO46" s="77">
        <v>24991602.352941178</v>
      </c>
      <c r="AP46" s="77">
        <v>34078363.529411763</v>
      </c>
      <c r="AQ46" s="77">
        <v>48227987.058823533</v>
      </c>
      <c r="AR46" s="77">
        <v>44475371.329411745</v>
      </c>
      <c r="AS46" s="77">
        <v>173218154.11764705</v>
      </c>
      <c r="AT46" s="78"/>
    </row>
    <row r="47" spans="1:46" s="58" customFormat="1" ht="23" x14ac:dyDescent="0.35">
      <c r="A47" s="62">
        <v>2</v>
      </c>
      <c r="B47" s="80" t="s">
        <v>107</v>
      </c>
      <c r="C47" s="81" t="s">
        <v>108</v>
      </c>
      <c r="D47" s="62" t="s">
        <v>109</v>
      </c>
      <c r="E47" s="81" t="s">
        <v>110</v>
      </c>
      <c r="F47" s="79" t="s">
        <v>113</v>
      </c>
      <c r="G47" s="81" t="s">
        <v>114</v>
      </c>
      <c r="H47" s="62" t="s">
        <v>41</v>
      </c>
      <c r="I47" s="73">
        <v>36703812</v>
      </c>
      <c r="J47" s="73">
        <v>43180955.294117652</v>
      </c>
      <c r="K47" s="73">
        <v>6477143.2941176519</v>
      </c>
      <c r="L47" s="86" t="s">
        <v>7</v>
      </c>
      <c r="M47" s="75" t="s">
        <v>30</v>
      </c>
      <c r="N47" s="76">
        <v>0</v>
      </c>
      <c r="O47" s="77">
        <v>0</v>
      </c>
      <c r="P47" s="77">
        <v>0</v>
      </c>
      <c r="Q47" s="77">
        <v>0</v>
      </c>
      <c r="R47" s="77">
        <v>0</v>
      </c>
      <c r="S47" s="77">
        <v>0</v>
      </c>
      <c r="T47" s="77">
        <v>0</v>
      </c>
      <c r="U47" s="77">
        <v>0</v>
      </c>
      <c r="V47" s="77">
        <v>0</v>
      </c>
      <c r="W47" s="77">
        <v>0</v>
      </c>
      <c r="X47" s="77">
        <v>0</v>
      </c>
      <c r="Y47" s="77">
        <v>0</v>
      </c>
      <c r="Z47" s="77">
        <v>0</v>
      </c>
      <c r="AA47" s="77">
        <v>0</v>
      </c>
      <c r="AB47" s="77">
        <v>0</v>
      </c>
      <c r="AC47" s="77">
        <v>6770494</v>
      </c>
      <c r="AD47" s="77">
        <v>6739267</v>
      </c>
      <c r="AE47" s="77">
        <v>6315785</v>
      </c>
      <c r="AF47" s="77">
        <v>6394478</v>
      </c>
      <c r="AG47" s="77">
        <v>10483788</v>
      </c>
      <c r="AH47" s="77">
        <v>36703812</v>
      </c>
      <c r="AI47" s="83"/>
      <c r="AJ47" s="83"/>
      <c r="AK47" s="77">
        <v>0</v>
      </c>
      <c r="AL47" s="77">
        <v>0</v>
      </c>
      <c r="AM47" s="77">
        <v>0</v>
      </c>
      <c r="AN47" s="77">
        <v>7965287.0588235296</v>
      </c>
      <c r="AO47" s="77">
        <v>7928549.4117647065</v>
      </c>
      <c r="AP47" s="77">
        <v>7430335.2941176472</v>
      </c>
      <c r="AQ47" s="77">
        <v>7522915.2941176472</v>
      </c>
      <c r="AR47" s="77">
        <v>12333868.235294119</v>
      </c>
      <c r="AS47" s="77">
        <v>43180955.294117652</v>
      </c>
      <c r="AT47" s="78"/>
    </row>
    <row r="48" spans="1:46" s="58" customFormat="1" ht="34.5" x14ac:dyDescent="0.35">
      <c r="A48" s="62">
        <v>2</v>
      </c>
      <c r="B48" s="80" t="s">
        <v>107</v>
      </c>
      <c r="C48" s="81" t="s">
        <v>108</v>
      </c>
      <c r="D48" s="62" t="s">
        <v>109</v>
      </c>
      <c r="E48" s="81" t="s">
        <v>110</v>
      </c>
      <c r="F48" s="79" t="s">
        <v>115</v>
      </c>
      <c r="G48" s="81" t="s">
        <v>116</v>
      </c>
      <c r="H48" s="62">
        <v>1</v>
      </c>
      <c r="I48" s="73">
        <v>271188</v>
      </c>
      <c r="J48" s="73">
        <v>319044.70588235295</v>
      </c>
      <c r="K48" s="73">
        <v>47856.705882352951</v>
      </c>
      <c r="L48" s="86" t="s">
        <v>7</v>
      </c>
      <c r="M48" s="75" t="s">
        <v>30</v>
      </c>
      <c r="N48" s="76">
        <v>0</v>
      </c>
      <c r="O48" s="77">
        <v>0</v>
      </c>
      <c r="P48" s="77">
        <v>0</v>
      </c>
      <c r="Q48" s="77">
        <v>0</v>
      </c>
      <c r="R48" s="77">
        <v>0</v>
      </c>
      <c r="S48" s="77">
        <v>0</v>
      </c>
      <c r="T48" s="77">
        <v>0</v>
      </c>
      <c r="U48" s="77">
        <v>0</v>
      </c>
      <c r="V48" s="77">
        <v>0</v>
      </c>
      <c r="W48" s="77">
        <v>0</v>
      </c>
      <c r="X48" s="77">
        <v>0</v>
      </c>
      <c r="Y48" s="77">
        <v>0</v>
      </c>
      <c r="Z48" s="77">
        <v>0</v>
      </c>
      <c r="AA48" s="77">
        <v>0</v>
      </c>
      <c r="AB48" s="77">
        <v>271188</v>
      </c>
      <c r="AC48" s="77">
        <v>0</v>
      </c>
      <c r="AD48" s="77">
        <v>0</v>
      </c>
      <c r="AE48" s="77">
        <v>0</v>
      </c>
      <c r="AF48" s="77">
        <v>0</v>
      </c>
      <c r="AG48" s="77">
        <v>0</v>
      </c>
      <c r="AH48" s="77">
        <v>271188</v>
      </c>
      <c r="AI48" s="83"/>
      <c r="AJ48" s="83"/>
      <c r="AK48" s="77">
        <v>0</v>
      </c>
      <c r="AL48" s="77">
        <v>0</v>
      </c>
      <c r="AM48" s="77">
        <v>319044.70588235295</v>
      </c>
      <c r="AN48" s="77">
        <v>0</v>
      </c>
      <c r="AO48" s="77">
        <v>0</v>
      </c>
      <c r="AP48" s="77">
        <v>0</v>
      </c>
      <c r="AQ48" s="77">
        <v>0</v>
      </c>
      <c r="AR48" s="77">
        <v>0</v>
      </c>
      <c r="AS48" s="77">
        <v>319044.70588235295</v>
      </c>
      <c r="AT48" s="78"/>
    </row>
    <row r="49" spans="1:46" s="58" customFormat="1" ht="34.5" x14ac:dyDescent="0.35">
      <c r="A49" s="62">
        <v>2</v>
      </c>
      <c r="B49" s="80" t="s">
        <v>107</v>
      </c>
      <c r="C49" s="81" t="s">
        <v>108</v>
      </c>
      <c r="D49" s="62" t="s">
        <v>109</v>
      </c>
      <c r="E49" s="81" t="s">
        <v>110</v>
      </c>
      <c r="F49" s="79" t="s">
        <v>115</v>
      </c>
      <c r="G49" s="81" t="s">
        <v>116</v>
      </c>
      <c r="H49" s="62">
        <v>2</v>
      </c>
      <c r="I49" s="73">
        <v>47440102</v>
      </c>
      <c r="J49" s="73">
        <v>55811884.705882356</v>
      </c>
      <c r="K49" s="73">
        <v>8371782.7058823556</v>
      </c>
      <c r="L49" s="86" t="s">
        <v>12</v>
      </c>
      <c r="M49" s="75" t="s">
        <v>30</v>
      </c>
      <c r="N49" s="76">
        <v>0</v>
      </c>
      <c r="O49" s="77">
        <v>0</v>
      </c>
      <c r="P49" s="77">
        <v>0</v>
      </c>
      <c r="Q49" s="77">
        <v>0</v>
      </c>
      <c r="R49" s="77">
        <v>0</v>
      </c>
      <c r="S49" s="77">
        <v>0</v>
      </c>
      <c r="T49" s="77">
        <v>0</v>
      </c>
      <c r="U49" s="77">
        <v>0</v>
      </c>
      <c r="V49" s="77">
        <v>0</v>
      </c>
      <c r="W49" s="77">
        <v>0</v>
      </c>
      <c r="X49" s="77">
        <v>0</v>
      </c>
      <c r="Y49" s="77">
        <v>0</v>
      </c>
      <c r="Z49" s="77">
        <v>0</v>
      </c>
      <c r="AA49" s="77">
        <v>0</v>
      </c>
      <c r="AB49" s="77">
        <v>14232030.6</v>
      </c>
      <c r="AC49" s="77">
        <v>6641614.2799999993</v>
      </c>
      <c r="AD49" s="77">
        <v>6641614.2799999993</v>
      </c>
      <c r="AE49" s="77">
        <v>6641614.2799999993</v>
      </c>
      <c r="AF49" s="77">
        <v>6641614.2799999993</v>
      </c>
      <c r="AG49" s="77">
        <v>6641614.2799999993</v>
      </c>
      <c r="AH49" s="77">
        <v>47440102</v>
      </c>
      <c r="AI49" s="83"/>
      <c r="AJ49" s="83"/>
      <c r="AK49" s="77">
        <v>0</v>
      </c>
      <c r="AL49" s="77">
        <v>0</v>
      </c>
      <c r="AM49" s="77">
        <v>16743565.411764706</v>
      </c>
      <c r="AN49" s="77">
        <v>7813663.8588235285</v>
      </c>
      <c r="AO49" s="77">
        <v>7813663.8588235285</v>
      </c>
      <c r="AP49" s="77">
        <v>7813663.8588235285</v>
      </c>
      <c r="AQ49" s="77">
        <v>7813663.8588235285</v>
      </c>
      <c r="AR49" s="77">
        <v>7813663.8588235285</v>
      </c>
      <c r="AS49" s="77">
        <v>55811884.705882356</v>
      </c>
      <c r="AT49" s="78"/>
    </row>
    <row r="50" spans="1:46" s="58" customFormat="1" ht="23" x14ac:dyDescent="0.35">
      <c r="A50" s="62">
        <v>2</v>
      </c>
      <c r="B50" s="80" t="s">
        <v>107</v>
      </c>
      <c r="C50" s="81" t="s">
        <v>108</v>
      </c>
      <c r="D50" s="62" t="s">
        <v>109</v>
      </c>
      <c r="E50" s="81" t="s">
        <v>110</v>
      </c>
      <c r="F50" s="79" t="s">
        <v>117</v>
      </c>
      <c r="G50" s="81" t="s">
        <v>118</v>
      </c>
      <c r="H50" s="62" t="s">
        <v>41</v>
      </c>
      <c r="I50" s="73">
        <v>86441736</v>
      </c>
      <c r="J50" s="73">
        <v>101696160</v>
      </c>
      <c r="K50" s="73">
        <v>15254424</v>
      </c>
      <c r="L50" s="86" t="s">
        <v>7</v>
      </c>
      <c r="M50" s="75" t="s">
        <v>30</v>
      </c>
      <c r="N50" s="76">
        <v>0</v>
      </c>
      <c r="O50" s="77">
        <v>0</v>
      </c>
      <c r="P50" s="77">
        <v>0</v>
      </c>
      <c r="Q50" s="77">
        <v>0</v>
      </c>
      <c r="R50" s="77">
        <v>0</v>
      </c>
      <c r="S50" s="77">
        <v>0</v>
      </c>
      <c r="T50" s="77">
        <v>0</v>
      </c>
      <c r="U50" s="77">
        <v>0</v>
      </c>
      <c r="V50" s="77">
        <v>0</v>
      </c>
      <c r="W50" s="77">
        <v>0</v>
      </c>
      <c r="X50" s="77">
        <v>0</v>
      </c>
      <c r="Y50" s="77">
        <v>0</v>
      </c>
      <c r="Z50" s="77">
        <v>0</v>
      </c>
      <c r="AA50" s="77">
        <v>0</v>
      </c>
      <c r="AB50" s="77">
        <v>0</v>
      </c>
      <c r="AC50" s="77">
        <v>1636503</v>
      </c>
      <c r="AD50" s="77">
        <v>5734226</v>
      </c>
      <c r="AE50" s="77">
        <v>27480166</v>
      </c>
      <c r="AF50" s="77">
        <v>28834429</v>
      </c>
      <c r="AG50" s="77">
        <v>22756412</v>
      </c>
      <c r="AH50" s="77">
        <v>86441736</v>
      </c>
      <c r="AI50" s="83"/>
      <c r="AJ50" s="83"/>
      <c r="AK50" s="77">
        <v>0</v>
      </c>
      <c r="AL50" s="77">
        <v>0</v>
      </c>
      <c r="AM50" s="77">
        <v>0</v>
      </c>
      <c r="AN50" s="77">
        <v>1925297.6470588236</v>
      </c>
      <c r="AO50" s="77">
        <v>6746148.2352941176</v>
      </c>
      <c r="AP50" s="77">
        <v>32329607.05882353</v>
      </c>
      <c r="AQ50" s="77">
        <v>33922857.647058822</v>
      </c>
      <c r="AR50" s="77">
        <v>26772249.411764707</v>
      </c>
      <c r="AS50" s="77">
        <v>101696160</v>
      </c>
      <c r="AT50" s="78"/>
    </row>
    <row r="51" spans="1:46" s="58" customFormat="1" ht="34.5" x14ac:dyDescent="0.35">
      <c r="A51" s="62">
        <v>2</v>
      </c>
      <c r="B51" s="80" t="s">
        <v>107</v>
      </c>
      <c r="C51" s="81" t="s">
        <v>108</v>
      </c>
      <c r="D51" s="62" t="s">
        <v>109</v>
      </c>
      <c r="E51" s="81" t="s">
        <v>110</v>
      </c>
      <c r="F51" s="62" t="s">
        <v>119</v>
      </c>
      <c r="G51" s="81" t="s">
        <v>120</v>
      </c>
      <c r="H51" s="62" t="s">
        <v>41</v>
      </c>
      <c r="I51" s="73">
        <v>16269000</v>
      </c>
      <c r="J51" s="73">
        <v>19140000</v>
      </c>
      <c r="K51" s="73">
        <v>2871000</v>
      </c>
      <c r="L51" s="91" t="s">
        <v>11</v>
      </c>
      <c r="M51" s="75" t="s">
        <v>30</v>
      </c>
      <c r="N51" s="76">
        <v>0</v>
      </c>
      <c r="O51" s="77">
        <v>0</v>
      </c>
      <c r="P51" s="77">
        <v>0</v>
      </c>
      <c r="Q51" s="77">
        <v>0</v>
      </c>
      <c r="R51" s="77">
        <v>0</v>
      </c>
      <c r="S51" s="77">
        <v>0</v>
      </c>
      <c r="T51" s="77">
        <v>0</v>
      </c>
      <c r="U51" s="77">
        <v>0</v>
      </c>
      <c r="V51" s="77">
        <v>0</v>
      </c>
      <c r="W51" s="77">
        <v>0</v>
      </c>
      <c r="X51" s="77">
        <v>0</v>
      </c>
      <c r="Y51" s="77">
        <v>0</v>
      </c>
      <c r="Z51" s="77">
        <v>0</v>
      </c>
      <c r="AA51" s="77">
        <v>0</v>
      </c>
      <c r="AB51" s="77">
        <v>478998.86566206801</v>
      </c>
      <c r="AC51" s="77">
        <v>1247322.3824751927</v>
      </c>
      <c r="AD51" s="77">
        <v>3966962.2015789137</v>
      </c>
      <c r="AE51" s="77">
        <v>4271310.111864211</v>
      </c>
      <c r="AF51" s="77">
        <v>4577359.6319046188</v>
      </c>
      <c r="AG51" s="77">
        <v>1727046.8065149945</v>
      </c>
      <c r="AH51" s="77">
        <v>16269000</v>
      </c>
      <c r="AI51" s="83"/>
      <c r="AJ51" s="83"/>
      <c r="AK51" s="77">
        <v>0</v>
      </c>
      <c r="AL51" s="77">
        <v>0</v>
      </c>
      <c r="AM51" s="77">
        <v>563528.07724949182</v>
      </c>
      <c r="AN51" s="77">
        <v>1467438.0970296385</v>
      </c>
      <c r="AO51" s="77">
        <v>4667014.3547987221</v>
      </c>
      <c r="AP51" s="77">
        <v>5025070.7198402481</v>
      </c>
      <c r="AQ51" s="77">
        <v>5385128.9787113164</v>
      </c>
      <c r="AR51" s="77">
        <v>2031819.7723705817</v>
      </c>
      <c r="AS51" s="77">
        <v>19139999.999999996</v>
      </c>
      <c r="AT51" s="78"/>
    </row>
    <row r="52" spans="1:46" s="58" customFormat="1" ht="23" x14ac:dyDescent="0.35">
      <c r="A52" s="62">
        <v>2</v>
      </c>
      <c r="B52" s="80" t="s">
        <v>107</v>
      </c>
      <c r="C52" s="81" t="s">
        <v>108</v>
      </c>
      <c r="D52" s="62" t="s">
        <v>109</v>
      </c>
      <c r="E52" s="81" t="s">
        <v>110</v>
      </c>
      <c r="F52" s="79" t="s">
        <v>121</v>
      </c>
      <c r="G52" s="81" t="s">
        <v>122</v>
      </c>
      <c r="H52" s="62">
        <v>1</v>
      </c>
      <c r="I52" s="73">
        <v>6500000</v>
      </c>
      <c r="J52" s="73">
        <v>7647058.823529412</v>
      </c>
      <c r="K52" s="73">
        <v>1147058.823529412</v>
      </c>
      <c r="L52" s="86" t="s">
        <v>17</v>
      </c>
      <c r="M52" s="75" t="s">
        <v>30</v>
      </c>
      <c r="N52" s="76">
        <v>0</v>
      </c>
      <c r="O52" s="77">
        <v>0</v>
      </c>
      <c r="P52" s="77">
        <v>0</v>
      </c>
      <c r="Q52" s="77">
        <v>0</v>
      </c>
      <c r="R52" s="77">
        <v>0</v>
      </c>
      <c r="S52" s="77">
        <v>0</v>
      </c>
      <c r="T52" s="77">
        <v>0</v>
      </c>
      <c r="U52" s="77">
        <v>0</v>
      </c>
      <c r="V52" s="77">
        <v>0</v>
      </c>
      <c r="W52" s="77">
        <v>0</v>
      </c>
      <c r="X52" s="77">
        <v>0</v>
      </c>
      <c r="Y52" s="77">
        <v>0</v>
      </c>
      <c r="Z52" s="77">
        <v>0</v>
      </c>
      <c r="AA52" s="77">
        <v>0</v>
      </c>
      <c r="AB52" s="77">
        <v>3250000</v>
      </c>
      <c r="AC52" s="77">
        <v>3250000</v>
      </c>
      <c r="AD52" s="77">
        <v>0</v>
      </c>
      <c r="AE52" s="77">
        <v>0</v>
      </c>
      <c r="AF52" s="77">
        <v>0</v>
      </c>
      <c r="AG52" s="77">
        <v>0</v>
      </c>
      <c r="AH52" s="77">
        <v>6500000</v>
      </c>
      <c r="AI52" s="83"/>
      <c r="AJ52" s="83"/>
      <c r="AK52" s="77">
        <v>0</v>
      </c>
      <c r="AL52" s="77">
        <v>0</v>
      </c>
      <c r="AM52" s="77">
        <v>3250000.0615280583</v>
      </c>
      <c r="AN52" s="77">
        <v>3250000.0615280583</v>
      </c>
      <c r="AO52" s="77">
        <v>0</v>
      </c>
      <c r="AP52" s="77">
        <v>0</v>
      </c>
      <c r="AQ52" s="77">
        <v>0</v>
      </c>
      <c r="AR52" s="77">
        <v>0</v>
      </c>
      <c r="AS52" s="77">
        <v>6500000.1230561165</v>
      </c>
      <c r="AT52" s="78"/>
    </row>
    <row r="53" spans="1:46" s="58" customFormat="1" ht="23" x14ac:dyDescent="0.35">
      <c r="A53" s="62">
        <v>2</v>
      </c>
      <c r="B53" s="80" t="s">
        <v>107</v>
      </c>
      <c r="C53" s="81" t="s">
        <v>108</v>
      </c>
      <c r="D53" s="62" t="s">
        <v>109</v>
      </c>
      <c r="E53" s="81" t="s">
        <v>110</v>
      </c>
      <c r="F53" s="79" t="s">
        <v>121</v>
      </c>
      <c r="G53" s="81" t="s">
        <v>122</v>
      </c>
      <c r="H53" s="62">
        <v>2</v>
      </c>
      <c r="I53" s="73">
        <v>6500000</v>
      </c>
      <c r="J53" s="73">
        <v>7647058.823529412</v>
      </c>
      <c r="K53" s="73">
        <v>1147058.823529412</v>
      </c>
      <c r="L53" s="86" t="s">
        <v>17</v>
      </c>
      <c r="M53" s="75" t="s">
        <v>30</v>
      </c>
      <c r="N53" s="76">
        <v>0</v>
      </c>
      <c r="O53" s="77">
        <v>0</v>
      </c>
      <c r="P53" s="77">
        <v>0</v>
      </c>
      <c r="Q53" s="77">
        <v>0</v>
      </c>
      <c r="R53" s="77">
        <v>0</v>
      </c>
      <c r="S53" s="77">
        <v>0</v>
      </c>
      <c r="T53" s="77">
        <v>0</v>
      </c>
      <c r="U53" s="77">
        <v>0</v>
      </c>
      <c r="V53" s="77">
        <v>0</v>
      </c>
      <c r="W53" s="77">
        <v>0</v>
      </c>
      <c r="X53" s="77">
        <v>0</v>
      </c>
      <c r="Y53" s="77">
        <v>0</v>
      </c>
      <c r="Z53" s="77">
        <v>0</v>
      </c>
      <c r="AA53" s="77">
        <v>0</v>
      </c>
      <c r="AB53" s="77">
        <v>2000000</v>
      </c>
      <c r="AC53" s="77">
        <v>3311554</v>
      </c>
      <c r="AD53" s="77">
        <v>1188446</v>
      </c>
      <c r="AE53" s="77">
        <v>0</v>
      </c>
      <c r="AF53" s="77">
        <v>0</v>
      </c>
      <c r="AG53" s="77">
        <v>0</v>
      </c>
      <c r="AH53" s="77">
        <v>6500000</v>
      </c>
      <c r="AI53" s="83"/>
      <c r="AJ53" s="83"/>
      <c r="AK53" s="77">
        <v>0</v>
      </c>
      <c r="AL53" s="77">
        <v>0</v>
      </c>
      <c r="AM53" s="77">
        <v>2000000.0378634203</v>
      </c>
      <c r="AN53" s="77">
        <v>3311554.0626933808</v>
      </c>
      <c r="AO53" s="77">
        <v>1188446.0224993152</v>
      </c>
      <c r="AP53" s="77">
        <v>0</v>
      </c>
      <c r="AQ53" s="77">
        <v>0</v>
      </c>
      <c r="AR53" s="77">
        <v>0</v>
      </c>
      <c r="AS53" s="77">
        <v>6500000.1230561165</v>
      </c>
      <c r="AT53" s="78"/>
    </row>
    <row r="54" spans="1:46" s="58" customFormat="1" ht="23" x14ac:dyDescent="0.35">
      <c r="A54" s="62">
        <v>2</v>
      </c>
      <c r="B54" s="80" t="s">
        <v>107</v>
      </c>
      <c r="C54" s="81" t="s">
        <v>108</v>
      </c>
      <c r="D54" s="62" t="s">
        <v>109</v>
      </c>
      <c r="E54" s="81" t="s">
        <v>110</v>
      </c>
      <c r="F54" s="79" t="s">
        <v>121</v>
      </c>
      <c r="G54" s="81" t="s">
        <v>122</v>
      </c>
      <c r="H54" s="62">
        <v>3</v>
      </c>
      <c r="I54" s="73">
        <v>9555249</v>
      </c>
      <c r="J54" s="73">
        <v>11241469.411764706</v>
      </c>
      <c r="K54" s="73">
        <v>1686220.4117647056</v>
      </c>
      <c r="L54" s="86" t="s">
        <v>17</v>
      </c>
      <c r="M54" s="75" t="s">
        <v>30</v>
      </c>
      <c r="N54" s="76">
        <v>0</v>
      </c>
      <c r="O54" s="77">
        <v>0</v>
      </c>
      <c r="P54" s="77">
        <v>0</v>
      </c>
      <c r="Q54" s="77">
        <v>0</v>
      </c>
      <c r="R54" s="77">
        <v>0</v>
      </c>
      <c r="S54" s="77">
        <v>0</v>
      </c>
      <c r="T54" s="77">
        <v>0</v>
      </c>
      <c r="U54" s="77">
        <v>0</v>
      </c>
      <c r="V54" s="77">
        <v>0</v>
      </c>
      <c r="W54" s="77">
        <v>0</v>
      </c>
      <c r="X54" s="77">
        <v>0</v>
      </c>
      <c r="Y54" s="77">
        <v>0</v>
      </c>
      <c r="Z54" s="77">
        <v>0</v>
      </c>
      <c r="AA54" s="77">
        <v>0</v>
      </c>
      <c r="AB54" s="77">
        <v>0</v>
      </c>
      <c r="AC54" s="77">
        <v>0</v>
      </c>
      <c r="AD54" s="77">
        <v>2866574.6999999997</v>
      </c>
      <c r="AE54" s="77">
        <v>2866574.6999999997</v>
      </c>
      <c r="AF54" s="77">
        <v>2866574.6999999997</v>
      </c>
      <c r="AG54" s="77">
        <v>955524.9000000013</v>
      </c>
      <c r="AH54" s="77">
        <v>9555249</v>
      </c>
      <c r="AI54" s="83"/>
      <c r="AJ54" s="83"/>
      <c r="AK54" s="77">
        <v>0</v>
      </c>
      <c r="AL54" s="77">
        <v>0</v>
      </c>
      <c r="AM54" s="77">
        <v>0</v>
      </c>
      <c r="AN54" s="77">
        <v>0</v>
      </c>
      <c r="AO54" s="77">
        <v>2866574.7542691613</v>
      </c>
      <c r="AP54" s="77">
        <v>2866574.7542691613</v>
      </c>
      <c r="AQ54" s="77">
        <v>2866574.7542691613</v>
      </c>
      <c r="AR54" s="77">
        <v>955524.91808971949</v>
      </c>
      <c r="AS54" s="77">
        <v>9555249.1808972042</v>
      </c>
      <c r="AT54" s="78"/>
    </row>
    <row r="55" spans="1:46" s="58" customFormat="1" ht="23" x14ac:dyDescent="0.35">
      <c r="A55" s="62">
        <v>2</v>
      </c>
      <c r="B55" s="80" t="s">
        <v>107</v>
      </c>
      <c r="C55" s="81" t="s">
        <v>108</v>
      </c>
      <c r="D55" s="62" t="s">
        <v>109</v>
      </c>
      <c r="E55" s="81" t="s">
        <v>110</v>
      </c>
      <c r="F55" s="79" t="s">
        <v>123</v>
      </c>
      <c r="G55" s="81" t="s">
        <v>124</v>
      </c>
      <c r="H55" s="62" t="s">
        <v>41</v>
      </c>
      <c r="I55" s="73">
        <v>11092500</v>
      </c>
      <c r="J55" s="73">
        <v>13050000</v>
      </c>
      <c r="K55" s="73">
        <v>1957500</v>
      </c>
      <c r="L55" s="86" t="s">
        <v>585</v>
      </c>
      <c r="M55" s="75" t="s">
        <v>30</v>
      </c>
      <c r="N55" s="76">
        <v>0</v>
      </c>
      <c r="O55" s="77">
        <v>0</v>
      </c>
      <c r="P55" s="77">
        <v>0</v>
      </c>
      <c r="Q55" s="77">
        <v>0</v>
      </c>
      <c r="R55" s="77">
        <v>0</v>
      </c>
      <c r="S55" s="77">
        <v>0</v>
      </c>
      <c r="T55" s="77">
        <v>0</v>
      </c>
      <c r="U55" s="77">
        <v>0</v>
      </c>
      <c r="V55" s="77">
        <v>0</v>
      </c>
      <c r="W55" s="77">
        <v>0</v>
      </c>
      <c r="X55" s="77">
        <v>0</v>
      </c>
      <c r="Y55" s="77">
        <v>0</v>
      </c>
      <c r="Z55" s="77">
        <v>0</v>
      </c>
      <c r="AA55" s="77">
        <v>0</v>
      </c>
      <c r="AB55" s="77">
        <v>0</v>
      </c>
      <c r="AC55" s="77">
        <v>210002</v>
      </c>
      <c r="AD55" s="77">
        <v>735836</v>
      </c>
      <c r="AE55" s="77">
        <v>3526349</v>
      </c>
      <c r="AF55" s="77">
        <v>3700133</v>
      </c>
      <c r="AG55" s="77">
        <v>2920180</v>
      </c>
      <c r="AH55" s="77">
        <v>11092500</v>
      </c>
      <c r="AI55" s="83"/>
      <c r="AJ55" s="83"/>
      <c r="AK55" s="77">
        <v>0</v>
      </c>
      <c r="AL55" s="77">
        <v>0</v>
      </c>
      <c r="AM55" s="77">
        <v>0</v>
      </c>
      <c r="AN55" s="77">
        <v>247061.17647058825</v>
      </c>
      <c r="AO55" s="77">
        <v>865689.4117647059</v>
      </c>
      <c r="AP55" s="77">
        <v>4148645.8823529412</v>
      </c>
      <c r="AQ55" s="77">
        <v>4353097.6470588241</v>
      </c>
      <c r="AR55" s="77">
        <v>3435505.8823529412</v>
      </c>
      <c r="AS55" s="77">
        <v>13050000</v>
      </c>
      <c r="AT55" s="78"/>
    </row>
    <row r="56" spans="1:46" s="58" customFormat="1" ht="23" x14ac:dyDescent="0.35">
      <c r="A56" s="62">
        <v>2</v>
      </c>
      <c r="B56" s="80" t="s">
        <v>107</v>
      </c>
      <c r="C56" s="81" t="s">
        <v>108</v>
      </c>
      <c r="D56" s="62" t="s">
        <v>109</v>
      </c>
      <c r="E56" s="81" t="s">
        <v>110</v>
      </c>
      <c r="F56" s="79" t="s">
        <v>125</v>
      </c>
      <c r="G56" s="81" t="s">
        <v>126</v>
      </c>
      <c r="H56" s="62" t="s">
        <v>41</v>
      </c>
      <c r="I56" s="73">
        <v>29580000</v>
      </c>
      <c r="J56" s="73">
        <v>34800000</v>
      </c>
      <c r="K56" s="73">
        <v>5220000</v>
      </c>
      <c r="L56" s="86" t="s">
        <v>7</v>
      </c>
      <c r="M56" s="75" t="s">
        <v>30</v>
      </c>
      <c r="N56" s="76">
        <v>0</v>
      </c>
      <c r="O56" s="77">
        <v>0</v>
      </c>
      <c r="P56" s="77">
        <v>0</v>
      </c>
      <c r="Q56" s="77">
        <v>0</v>
      </c>
      <c r="R56" s="77">
        <v>0</v>
      </c>
      <c r="S56" s="77">
        <v>0</v>
      </c>
      <c r="T56" s="77">
        <v>0</v>
      </c>
      <c r="U56" s="77">
        <v>0</v>
      </c>
      <c r="V56" s="77">
        <v>0</v>
      </c>
      <c r="W56" s="77">
        <v>0</v>
      </c>
      <c r="X56" s="77">
        <v>0</v>
      </c>
      <c r="Y56" s="77">
        <v>0</v>
      </c>
      <c r="Z56" s="77">
        <v>0</v>
      </c>
      <c r="AA56" s="77">
        <v>0</v>
      </c>
      <c r="AB56" s="77">
        <v>0</v>
      </c>
      <c r="AC56" s="77">
        <v>560004</v>
      </c>
      <c r="AD56" s="77">
        <v>1962228</v>
      </c>
      <c r="AE56" s="77">
        <v>9403598</v>
      </c>
      <c r="AF56" s="77">
        <v>9867021</v>
      </c>
      <c r="AG56" s="77">
        <v>7787149</v>
      </c>
      <c r="AH56" s="77">
        <v>29580000</v>
      </c>
      <c r="AI56" s="83"/>
      <c r="AJ56" s="83"/>
      <c r="AK56" s="77">
        <v>0</v>
      </c>
      <c r="AL56" s="77">
        <v>0</v>
      </c>
      <c r="AM56" s="77">
        <v>0</v>
      </c>
      <c r="AN56" s="77">
        <v>658828.23529411771</v>
      </c>
      <c r="AO56" s="77">
        <v>2308503.5294117648</v>
      </c>
      <c r="AP56" s="77">
        <v>11063056.470588235</v>
      </c>
      <c r="AQ56" s="77">
        <v>11608260</v>
      </c>
      <c r="AR56" s="77">
        <v>9161351.7647058833</v>
      </c>
      <c r="AS56" s="77">
        <v>34800000</v>
      </c>
      <c r="AT56" s="78"/>
    </row>
    <row r="57" spans="1:46" s="58" customFormat="1" ht="23" x14ac:dyDescent="0.35">
      <c r="A57" s="79">
        <v>2</v>
      </c>
      <c r="B57" s="87" t="s">
        <v>107</v>
      </c>
      <c r="C57" s="81" t="s">
        <v>108</v>
      </c>
      <c r="D57" s="79" t="s">
        <v>127</v>
      </c>
      <c r="E57" s="81" t="s">
        <v>128</v>
      </c>
      <c r="F57" s="62" t="s">
        <v>129</v>
      </c>
      <c r="G57" s="62" t="s">
        <v>128</v>
      </c>
      <c r="H57" s="62" t="s">
        <v>41</v>
      </c>
      <c r="I57" s="73">
        <v>18246193</v>
      </c>
      <c r="J57" s="73">
        <v>21466109.411764707</v>
      </c>
      <c r="K57" s="73">
        <v>3219916.4117647074</v>
      </c>
      <c r="L57" s="86" t="s">
        <v>12</v>
      </c>
      <c r="M57" s="75" t="s">
        <v>31</v>
      </c>
      <c r="N57" s="76">
        <v>0</v>
      </c>
      <c r="O57" s="77">
        <v>0</v>
      </c>
      <c r="P57" s="77">
        <v>0</v>
      </c>
      <c r="Q57" s="77">
        <v>0</v>
      </c>
      <c r="R57" s="77">
        <v>0</v>
      </c>
      <c r="S57" s="77">
        <v>0</v>
      </c>
      <c r="T57" s="77">
        <v>0</v>
      </c>
      <c r="U57" s="77">
        <v>0</v>
      </c>
      <c r="V57" s="77">
        <v>0</v>
      </c>
      <c r="W57" s="77">
        <v>0</v>
      </c>
      <c r="X57" s="77">
        <v>0</v>
      </c>
      <c r="Y57" s="77">
        <v>0</v>
      </c>
      <c r="Z57" s="77">
        <v>0</v>
      </c>
      <c r="AA57" s="77">
        <v>0</v>
      </c>
      <c r="AB57" s="77">
        <v>5473857.8999999994</v>
      </c>
      <c r="AC57" s="77">
        <v>2554467.0200000005</v>
      </c>
      <c r="AD57" s="77">
        <v>2554467.0200000005</v>
      </c>
      <c r="AE57" s="77">
        <v>2554467.0200000005</v>
      </c>
      <c r="AF57" s="77">
        <v>2554467.0200000005</v>
      </c>
      <c r="AG57" s="77">
        <v>2554467.0200000005</v>
      </c>
      <c r="AH57" s="77">
        <v>18246193</v>
      </c>
      <c r="AI57" s="83"/>
      <c r="AJ57" s="83"/>
      <c r="AK57" s="77">
        <v>0</v>
      </c>
      <c r="AL57" s="77">
        <v>0</v>
      </c>
      <c r="AM57" s="77">
        <v>6439832.8235294111</v>
      </c>
      <c r="AN57" s="77">
        <v>3005255.3176470594</v>
      </c>
      <c r="AO57" s="77">
        <v>3005255.3176470594</v>
      </c>
      <c r="AP57" s="77">
        <v>3005255.3176470594</v>
      </c>
      <c r="AQ57" s="77">
        <v>3005255.3176470594</v>
      </c>
      <c r="AR57" s="77">
        <v>3005255.3176470594</v>
      </c>
      <c r="AS57" s="77">
        <v>21466109.411764704</v>
      </c>
      <c r="AT57" s="78"/>
    </row>
    <row r="58" spans="1:46" s="58" customFormat="1" ht="23" x14ac:dyDescent="0.35">
      <c r="A58" s="79">
        <v>2</v>
      </c>
      <c r="B58" s="87" t="s">
        <v>107</v>
      </c>
      <c r="C58" s="81" t="s">
        <v>108</v>
      </c>
      <c r="D58" s="79" t="s">
        <v>130</v>
      </c>
      <c r="E58" s="81" t="s">
        <v>131</v>
      </c>
      <c r="F58" s="79" t="s">
        <v>132</v>
      </c>
      <c r="G58" s="81" t="s">
        <v>133</v>
      </c>
      <c r="H58" s="62">
        <v>1</v>
      </c>
      <c r="I58" s="73">
        <v>35545666</v>
      </c>
      <c r="J58" s="73">
        <v>41818430.588235296</v>
      </c>
      <c r="K58" s="73">
        <v>6272764.5882352963</v>
      </c>
      <c r="L58" s="86" t="s">
        <v>17</v>
      </c>
      <c r="M58" s="75" t="s">
        <v>30</v>
      </c>
      <c r="N58" s="76">
        <v>0</v>
      </c>
      <c r="O58" s="77">
        <v>0</v>
      </c>
      <c r="P58" s="77">
        <v>0</v>
      </c>
      <c r="Q58" s="77">
        <v>0</v>
      </c>
      <c r="R58" s="77">
        <v>0</v>
      </c>
      <c r="S58" s="77">
        <v>0</v>
      </c>
      <c r="T58" s="77">
        <v>0</v>
      </c>
      <c r="U58" s="77">
        <v>0</v>
      </c>
      <c r="V58" s="77">
        <v>0</v>
      </c>
      <c r="W58" s="77">
        <v>0</v>
      </c>
      <c r="X58" s="77">
        <v>0</v>
      </c>
      <c r="Y58" s="77">
        <v>0</v>
      </c>
      <c r="Z58" s="77">
        <v>0</v>
      </c>
      <c r="AA58" s="77">
        <v>0</v>
      </c>
      <c r="AB58" s="77">
        <v>5121441</v>
      </c>
      <c r="AC58" s="77">
        <v>6700000</v>
      </c>
      <c r="AD58" s="77">
        <v>10508088.623053253</v>
      </c>
      <c r="AE58" s="77">
        <v>13216136.376946747</v>
      </c>
      <c r="AF58" s="77">
        <v>0.19232433413465813</v>
      </c>
      <c r="AG58" s="77">
        <v>0.19232433413465813</v>
      </c>
      <c r="AH58" s="77">
        <v>35545666.384648666</v>
      </c>
      <c r="AI58" s="83"/>
      <c r="AJ58" s="83"/>
      <c r="AK58" s="77">
        <v>0</v>
      </c>
      <c r="AL58" s="77">
        <v>0</v>
      </c>
      <c r="AM58" s="77">
        <v>5121440.9783341959</v>
      </c>
      <c r="AN58" s="77">
        <v>6699999.9716562405</v>
      </c>
      <c r="AO58" s="77">
        <v>10508088.57859971</v>
      </c>
      <c r="AP58" s="77">
        <v>13216136.321037048</v>
      </c>
      <c r="AQ58" s="77">
        <v>0</v>
      </c>
      <c r="AR58" s="77">
        <v>0</v>
      </c>
      <c r="AS58" s="77">
        <v>35545665.849627197</v>
      </c>
      <c r="AT58" s="78"/>
    </row>
    <row r="59" spans="1:46" s="58" customFormat="1" ht="23" x14ac:dyDescent="0.35">
      <c r="A59" s="79">
        <v>2</v>
      </c>
      <c r="B59" s="87" t="s">
        <v>107</v>
      </c>
      <c r="C59" s="81" t="s">
        <v>108</v>
      </c>
      <c r="D59" s="79" t="s">
        <v>130</v>
      </c>
      <c r="E59" s="81" t="s">
        <v>131</v>
      </c>
      <c r="F59" s="79" t="s">
        <v>132</v>
      </c>
      <c r="G59" s="81" t="s">
        <v>133</v>
      </c>
      <c r="H59" s="62">
        <v>2</v>
      </c>
      <c r="I59" s="73">
        <v>8754334</v>
      </c>
      <c r="J59" s="73">
        <v>10299216.470588235</v>
      </c>
      <c r="K59" s="73">
        <v>1544882.4705882352</v>
      </c>
      <c r="L59" s="86" t="s">
        <v>17</v>
      </c>
      <c r="M59" s="75" t="s">
        <v>30</v>
      </c>
      <c r="N59" s="76">
        <v>0</v>
      </c>
      <c r="O59" s="77">
        <v>0</v>
      </c>
      <c r="P59" s="77">
        <v>0</v>
      </c>
      <c r="Q59" s="77">
        <v>0</v>
      </c>
      <c r="R59" s="77">
        <v>0</v>
      </c>
      <c r="S59" s="77">
        <v>0</v>
      </c>
      <c r="T59" s="77">
        <v>0</v>
      </c>
      <c r="U59" s="77">
        <v>0</v>
      </c>
      <c r="V59" s="77">
        <v>0</v>
      </c>
      <c r="W59" s="77">
        <v>0</v>
      </c>
      <c r="X59" s="77">
        <v>0</v>
      </c>
      <c r="Y59" s="77">
        <v>0</v>
      </c>
      <c r="Z59" s="77">
        <v>0</v>
      </c>
      <c r="AA59" s="77">
        <v>0</v>
      </c>
      <c r="AB59" s="77">
        <v>0</v>
      </c>
      <c r="AC59" s="77">
        <v>0</v>
      </c>
      <c r="AD59" s="77">
        <v>912252.37694674684</v>
      </c>
      <c r="AE59" s="77">
        <v>1466056.6230532527</v>
      </c>
      <c r="AF59" s="77">
        <v>4163217</v>
      </c>
      <c r="AG59" s="77">
        <v>2212808</v>
      </c>
      <c r="AH59" s="77">
        <v>8754334</v>
      </c>
      <c r="AI59" s="83"/>
      <c r="AJ59" s="83"/>
      <c r="AK59" s="77">
        <v>0</v>
      </c>
      <c r="AL59" s="77">
        <v>0</v>
      </c>
      <c r="AM59" s="77">
        <v>0</v>
      </c>
      <c r="AN59" s="77">
        <v>0</v>
      </c>
      <c r="AO59" s="77">
        <v>912252.37694674684</v>
      </c>
      <c r="AP59" s="77">
        <v>1466056.6230532527</v>
      </c>
      <c r="AQ59" s="77">
        <v>4163217</v>
      </c>
      <c r="AR59" s="77">
        <v>2212808</v>
      </c>
      <c r="AS59" s="77">
        <v>8754334</v>
      </c>
      <c r="AT59" s="78"/>
    </row>
    <row r="60" spans="1:46" s="58" customFormat="1" ht="23" x14ac:dyDescent="0.35">
      <c r="A60" s="79">
        <v>2</v>
      </c>
      <c r="B60" s="87" t="s">
        <v>107</v>
      </c>
      <c r="C60" s="81" t="s">
        <v>108</v>
      </c>
      <c r="D60" s="79" t="s">
        <v>130</v>
      </c>
      <c r="E60" s="81" t="s">
        <v>131</v>
      </c>
      <c r="F60" s="79" t="s">
        <v>134</v>
      </c>
      <c r="G60" s="81" t="s">
        <v>135</v>
      </c>
      <c r="H60" s="62">
        <v>1</v>
      </c>
      <c r="I60" s="73">
        <v>14391596</v>
      </c>
      <c r="J60" s="73">
        <v>16931289.411764707</v>
      </c>
      <c r="K60" s="73">
        <v>2539693.4117647074</v>
      </c>
      <c r="L60" s="82" t="s">
        <v>17</v>
      </c>
      <c r="M60" s="75" t="s">
        <v>30</v>
      </c>
      <c r="N60" s="76">
        <v>265045.21999999997</v>
      </c>
      <c r="O60" s="77">
        <v>350125.74</v>
      </c>
      <c r="P60" s="77">
        <v>0</v>
      </c>
      <c r="Q60" s="77">
        <v>0</v>
      </c>
      <c r="R60" s="77">
        <v>591855.96</v>
      </c>
      <c r="S60" s="77">
        <v>0</v>
      </c>
      <c r="T60" s="77">
        <v>1266869.27</v>
      </c>
      <c r="U60" s="77">
        <v>0</v>
      </c>
      <c r="V60" s="77">
        <v>2392137.9500000002</v>
      </c>
      <c r="W60" s="77">
        <v>1610898.98</v>
      </c>
      <c r="X60" s="77">
        <v>0</v>
      </c>
      <c r="Y60" s="77">
        <v>0</v>
      </c>
      <c r="Z60" s="77">
        <v>0</v>
      </c>
      <c r="AA60" s="77">
        <v>6211887.9000000004</v>
      </c>
      <c r="AB60" s="77">
        <v>6176065.04</v>
      </c>
      <c r="AC60" s="77">
        <v>1738597.83</v>
      </c>
      <c r="AD60" s="77">
        <v>0</v>
      </c>
      <c r="AE60" s="77">
        <v>0</v>
      </c>
      <c r="AF60" s="77">
        <v>0</v>
      </c>
      <c r="AG60" s="77">
        <v>0</v>
      </c>
      <c r="AH60" s="77">
        <v>14391595.99</v>
      </c>
      <c r="AI60" s="83"/>
      <c r="AJ60" s="83"/>
      <c r="AK60" s="77">
        <v>300000</v>
      </c>
      <c r="AL60" s="77">
        <v>7031277.1296102051</v>
      </c>
      <c r="AM60" s="77">
        <v>6990728.9966931203</v>
      </c>
      <c r="AN60" s="77">
        <v>1967930.4192963513</v>
      </c>
      <c r="AO60" s="77">
        <v>0</v>
      </c>
      <c r="AP60" s="77">
        <v>0</v>
      </c>
      <c r="AQ60" s="77">
        <v>0</v>
      </c>
      <c r="AR60" s="77">
        <v>0</v>
      </c>
      <c r="AS60" s="77">
        <v>16289936.545599677</v>
      </c>
      <c r="AT60" s="78"/>
    </row>
    <row r="61" spans="1:46" s="58" customFormat="1" ht="23" x14ac:dyDescent="0.35">
      <c r="A61" s="79">
        <v>2</v>
      </c>
      <c r="B61" s="87" t="s">
        <v>107</v>
      </c>
      <c r="C61" s="81" t="s">
        <v>108</v>
      </c>
      <c r="D61" s="79" t="s">
        <v>130</v>
      </c>
      <c r="E61" s="81" t="s">
        <v>131</v>
      </c>
      <c r="F61" s="79" t="s">
        <v>134</v>
      </c>
      <c r="G61" s="81" t="s">
        <v>135</v>
      </c>
      <c r="H61" s="62">
        <v>2</v>
      </c>
      <c r="I61" s="73">
        <v>34838404</v>
      </c>
      <c r="J61" s="73">
        <v>40986357.647058822</v>
      </c>
      <c r="K61" s="73">
        <v>6147953.6470588222</v>
      </c>
      <c r="L61" s="82" t="s">
        <v>17</v>
      </c>
      <c r="M61" s="75" t="s">
        <v>30</v>
      </c>
      <c r="N61" s="76">
        <v>0</v>
      </c>
      <c r="O61" s="77">
        <v>0</v>
      </c>
      <c r="P61" s="77">
        <v>0</v>
      </c>
      <c r="Q61" s="77">
        <v>0</v>
      </c>
      <c r="R61" s="77">
        <v>0</v>
      </c>
      <c r="S61" s="77">
        <v>0</v>
      </c>
      <c r="T61" s="77">
        <v>0</v>
      </c>
      <c r="U61" s="77">
        <v>0</v>
      </c>
      <c r="V61" s="77">
        <v>0</v>
      </c>
      <c r="W61" s="77">
        <v>0</v>
      </c>
      <c r="X61" s="77">
        <v>0</v>
      </c>
      <c r="Y61" s="77">
        <v>0</v>
      </c>
      <c r="Z61" s="77">
        <v>0</v>
      </c>
      <c r="AA61" s="77">
        <v>0</v>
      </c>
      <c r="AB61" s="77">
        <v>3839940</v>
      </c>
      <c r="AC61" s="77">
        <v>5615312</v>
      </c>
      <c r="AD61" s="77">
        <v>5769140</v>
      </c>
      <c r="AE61" s="77">
        <v>7384500</v>
      </c>
      <c r="AF61" s="77">
        <v>8846000</v>
      </c>
      <c r="AG61" s="77">
        <v>3383512</v>
      </c>
      <c r="AH61" s="77">
        <v>34838404</v>
      </c>
      <c r="AI61" s="83"/>
      <c r="AJ61" s="83"/>
      <c r="AK61" s="77">
        <v>0</v>
      </c>
      <c r="AL61" s="77">
        <v>0</v>
      </c>
      <c r="AM61" s="77">
        <v>3839940</v>
      </c>
      <c r="AN61" s="77">
        <v>5615312</v>
      </c>
      <c r="AO61" s="77">
        <v>5769140</v>
      </c>
      <c r="AP61" s="77">
        <v>7384500</v>
      </c>
      <c r="AQ61" s="77">
        <v>8846000</v>
      </c>
      <c r="AR61" s="77">
        <v>3383512</v>
      </c>
      <c r="AS61" s="77">
        <v>34838404</v>
      </c>
      <c r="AT61" s="78"/>
    </row>
    <row r="62" spans="1:46" s="58" customFormat="1" ht="23" x14ac:dyDescent="0.35">
      <c r="A62" s="79">
        <v>2</v>
      </c>
      <c r="B62" s="87" t="s">
        <v>107</v>
      </c>
      <c r="C62" s="81" t="s">
        <v>108</v>
      </c>
      <c r="D62" s="79" t="s">
        <v>130</v>
      </c>
      <c r="E62" s="81" t="s">
        <v>131</v>
      </c>
      <c r="F62" s="79" t="s">
        <v>136</v>
      </c>
      <c r="G62" s="81" t="s">
        <v>137</v>
      </c>
      <c r="H62" s="62">
        <v>1</v>
      </c>
      <c r="I62" s="73">
        <v>3591250</v>
      </c>
      <c r="J62" s="73">
        <v>4225000</v>
      </c>
      <c r="K62" s="73">
        <v>633750</v>
      </c>
      <c r="L62" s="82" t="s">
        <v>10</v>
      </c>
      <c r="M62" s="75" t="s">
        <v>30</v>
      </c>
      <c r="N62" s="76">
        <v>0</v>
      </c>
      <c r="O62" s="77">
        <v>0</v>
      </c>
      <c r="P62" s="77">
        <v>0</v>
      </c>
      <c r="Q62" s="77">
        <v>0</v>
      </c>
      <c r="R62" s="77">
        <v>0</v>
      </c>
      <c r="S62" s="77">
        <v>0</v>
      </c>
      <c r="T62" s="77">
        <v>0</v>
      </c>
      <c r="U62" s="77">
        <v>0</v>
      </c>
      <c r="V62" s="77">
        <v>0</v>
      </c>
      <c r="W62" s="77">
        <v>97232</v>
      </c>
      <c r="X62" s="77">
        <v>0</v>
      </c>
      <c r="Y62" s="77">
        <v>0</v>
      </c>
      <c r="Z62" s="77">
        <v>0</v>
      </c>
      <c r="AA62" s="77">
        <v>97232</v>
      </c>
      <c r="AB62" s="77">
        <v>3494018</v>
      </c>
      <c r="AC62" s="77">
        <v>0</v>
      </c>
      <c r="AD62" s="77">
        <v>0</v>
      </c>
      <c r="AE62" s="77">
        <v>0</v>
      </c>
      <c r="AF62" s="77">
        <v>0</v>
      </c>
      <c r="AG62" s="77">
        <v>0</v>
      </c>
      <c r="AH62" s="77">
        <v>3591250</v>
      </c>
      <c r="AI62" s="83"/>
      <c r="AJ62" s="83"/>
      <c r="AK62" s="77">
        <v>0</v>
      </c>
      <c r="AL62" s="77">
        <v>114390.58823529414</v>
      </c>
      <c r="AM62" s="77">
        <v>4110609.411764707</v>
      </c>
      <c r="AN62" s="77">
        <v>0</v>
      </c>
      <c r="AO62" s="77">
        <v>0</v>
      </c>
      <c r="AP62" s="77">
        <v>0</v>
      </c>
      <c r="AQ62" s="77">
        <v>0</v>
      </c>
      <c r="AR62" s="77">
        <v>0</v>
      </c>
      <c r="AS62" s="77">
        <v>4225000.0000000009</v>
      </c>
      <c r="AT62" s="78"/>
    </row>
    <row r="63" spans="1:46" s="58" customFormat="1" ht="23" x14ac:dyDescent="0.35">
      <c r="A63" s="79">
        <v>2</v>
      </c>
      <c r="B63" s="87" t="s">
        <v>107</v>
      </c>
      <c r="C63" s="81" t="s">
        <v>108</v>
      </c>
      <c r="D63" s="79" t="s">
        <v>130</v>
      </c>
      <c r="E63" s="81" t="s">
        <v>131</v>
      </c>
      <c r="F63" s="79" t="s">
        <v>136</v>
      </c>
      <c r="G63" s="81" t="s">
        <v>137</v>
      </c>
      <c r="H63" s="62">
        <v>2</v>
      </c>
      <c r="I63" s="73">
        <v>6926913</v>
      </c>
      <c r="J63" s="73">
        <v>8149309.4117647065</v>
      </c>
      <c r="K63" s="73">
        <v>1222396.4117647065</v>
      </c>
      <c r="L63" s="82" t="s">
        <v>10</v>
      </c>
      <c r="M63" s="75" t="s">
        <v>30</v>
      </c>
      <c r="N63" s="76">
        <v>0</v>
      </c>
      <c r="O63" s="77">
        <v>0</v>
      </c>
      <c r="P63" s="77">
        <v>0</v>
      </c>
      <c r="Q63" s="77">
        <v>0</v>
      </c>
      <c r="R63" s="77">
        <v>0</v>
      </c>
      <c r="S63" s="77">
        <v>0</v>
      </c>
      <c r="T63" s="77">
        <v>0</v>
      </c>
      <c r="U63" s="77">
        <v>0</v>
      </c>
      <c r="V63" s="77">
        <v>0</v>
      </c>
      <c r="W63" s="77">
        <v>0</v>
      </c>
      <c r="X63" s="77">
        <v>0</v>
      </c>
      <c r="Y63" s="77">
        <v>0</v>
      </c>
      <c r="Z63" s="77">
        <v>0</v>
      </c>
      <c r="AA63" s="77">
        <v>0</v>
      </c>
      <c r="AB63" s="77">
        <v>0</v>
      </c>
      <c r="AC63" s="77">
        <v>0</v>
      </c>
      <c r="AD63" s="77">
        <v>6926913</v>
      </c>
      <c r="AE63" s="77">
        <v>0</v>
      </c>
      <c r="AF63" s="77">
        <v>0</v>
      </c>
      <c r="AG63" s="77">
        <v>0</v>
      </c>
      <c r="AH63" s="77">
        <v>6926913</v>
      </c>
      <c r="AI63" s="83"/>
      <c r="AJ63" s="83"/>
      <c r="AK63" s="77">
        <v>0</v>
      </c>
      <c r="AL63" s="77">
        <v>0</v>
      </c>
      <c r="AM63" s="77">
        <v>0</v>
      </c>
      <c r="AN63" s="77">
        <v>0</v>
      </c>
      <c r="AO63" s="77">
        <v>8149309.4117647065</v>
      </c>
      <c r="AP63" s="77">
        <v>0</v>
      </c>
      <c r="AQ63" s="77">
        <v>0</v>
      </c>
      <c r="AR63" s="77">
        <v>0</v>
      </c>
      <c r="AS63" s="77">
        <v>8149309.4117647065</v>
      </c>
      <c r="AT63" s="78"/>
    </row>
    <row r="64" spans="1:46" s="58" customFormat="1" ht="23" x14ac:dyDescent="0.35">
      <c r="A64" s="79">
        <v>2</v>
      </c>
      <c r="B64" s="87" t="s">
        <v>107</v>
      </c>
      <c r="C64" s="81" t="s">
        <v>108</v>
      </c>
      <c r="D64" s="79" t="s">
        <v>130</v>
      </c>
      <c r="E64" s="81" t="s">
        <v>131</v>
      </c>
      <c r="F64" s="79" t="s">
        <v>136</v>
      </c>
      <c r="G64" s="81" t="s">
        <v>137</v>
      </c>
      <c r="H64" s="62">
        <v>3</v>
      </c>
      <c r="I64" s="73">
        <v>43569345</v>
      </c>
      <c r="J64" s="73">
        <v>51258052.941176474</v>
      </c>
      <c r="K64" s="73">
        <v>7688707.9411764741</v>
      </c>
      <c r="L64" s="82" t="s">
        <v>10</v>
      </c>
      <c r="M64" s="75" t="s">
        <v>30</v>
      </c>
      <c r="N64" s="76">
        <v>0</v>
      </c>
      <c r="O64" s="77">
        <v>0</v>
      </c>
      <c r="P64" s="77">
        <v>0</v>
      </c>
      <c r="Q64" s="77">
        <v>0</v>
      </c>
      <c r="R64" s="77">
        <v>0</v>
      </c>
      <c r="S64" s="77">
        <v>0</v>
      </c>
      <c r="T64" s="77">
        <v>0</v>
      </c>
      <c r="U64" s="77">
        <v>0</v>
      </c>
      <c r="V64" s="77">
        <v>0</v>
      </c>
      <c r="W64" s="77">
        <v>0</v>
      </c>
      <c r="X64" s="77">
        <v>0</v>
      </c>
      <c r="Y64" s="77">
        <v>0</v>
      </c>
      <c r="Z64" s="77">
        <v>0</v>
      </c>
      <c r="AA64" s="77">
        <v>0</v>
      </c>
      <c r="AB64" s="77">
        <v>810820</v>
      </c>
      <c r="AC64" s="77">
        <v>4071276</v>
      </c>
      <c r="AD64" s="77">
        <v>15210584</v>
      </c>
      <c r="AE64" s="77">
        <v>11441746</v>
      </c>
      <c r="AF64" s="77">
        <v>12034919</v>
      </c>
      <c r="AG64" s="77">
        <v>0</v>
      </c>
      <c r="AH64" s="77">
        <v>43569345</v>
      </c>
      <c r="AI64" s="83"/>
      <c r="AJ64" s="83"/>
      <c r="AK64" s="77">
        <v>0</v>
      </c>
      <c r="AL64" s="77">
        <v>0</v>
      </c>
      <c r="AM64" s="77">
        <v>953905.88235294097</v>
      </c>
      <c r="AN64" s="77">
        <v>4789736.4705882343</v>
      </c>
      <c r="AO64" s="77">
        <v>17894804.705882352</v>
      </c>
      <c r="AP64" s="77">
        <v>13460877.647058822</v>
      </c>
      <c r="AQ64" s="77">
        <v>14158728.235294115</v>
      </c>
      <c r="AR64" s="77">
        <v>0</v>
      </c>
      <c r="AS64" s="77">
        <v>51258052.941176459</v>
      </c>
      <c r="AT64" s="78"/>
    </row>
    <row r="65" spans="1:46" s="58" customFormat="1" ht="23" x14ac:dyDescent="0.35">
      <c r="A65" s="79">
        <v>2</v>
      </c>
      <c r="B65" s="87" t="s">
        <v>107</v>
      </c>
      <c r="C65" s="81" t="s">
        <v>108</v>
      </c>
      <c r="D65" s="79" t="s">
        <v>130</v>
      </c>
      <c r="E65" s="81" t="s">
        <v>131</v>
      </c>
      <c r="F65" s="79" t="s">
        <v>136</v>
      </c>
      <c r="G65" s="81" t="s">
        <v>137</v>
      </c>
      <c r="H65" s="62">
        <v>4</v>
      </c>
      <c r="I65" s="73">
        <v>287555</v>
      </c>
      <c r="J65" s="73">
        <v>338300</v>
      </c>
      <c r="K65" s="73">
        <v>50745</v>
      </c>
      <c r="L65" s="82" t="s">
        <v>10</v>
      </c>
      <c r="M65" s="75" t="s">
        <v>30</v>
      </c>
      <c r="N65" s="76">
        <v>0</v>
      </c>
      <c r="O65" s="77">
        <v>0</v>
      </c>
      <c r="P65" s="77">
        <v>0</v>
      </c>
      <c r="Q65" s="77">
        <v>0</v>
      </c>
      <c r="R65" s="77">
        <v>0</v>
      </c>
      <c r="S65" s="77">
        <v>0</v>
      </c>
      <c r="T65" s="77">
        <v>0</v>
      </c>
      <c r="U65" s="77">
        <v>0</v>
      </c>
      <c r="V65" s="77">
        <v>0</v>
      </c>
      <c r="W65" s="77">
        <v>0</v>
      </c>
      <c r="X65" s="77">
        <v>0</v>
      </c>
      <c r="Y65" s="77">
        <v>0</v>
      </c>
      <c r="Z65" s="77">
        <v>0</v>
      </c>
      <c r="AA65" s="77">
        <v>0</v>
      </c>
      <c r="AB65" s="77">
        <v>0</v>
      </c>
      <c r="AC65" s="77">
        <v>0</v>
      </c>
      <c r="AD65" s="77">
        <v>287555</v>
      </c>
      <c r="AE65" s="77">
        <v>0</v>
      </c>
      <c r="AF65" s="77">
        <v>0</v>
      </c>
      <c r="AG65" s="77">
        <v>0</v>
      </c>
      <c r="AH65" s="77">
        <v>287555</v>
      </c>
      <c r="AI65" s="83"/>
      <c r="AJ65" s="83"/>
      <c r="AK65" s="77">
        <v>0</v>
      </c>
      <c r="AL65" s="77">
        <v>0</v>
      </c>
      <c r="AM65" s="77">
        <v>0</v>
      </c>
      <c r="AN65" s="77">
        <v>0</v>
      </c>
      <c r="AO65" s="77">
        <v>338300</v>
      </c>
      <c r="AP65" s="77">
        <v>0</v>
      </c>
      <c r="AQ65" s="77">
        <v>0</v>
      </c>
      <c r="AR65" s="77">
        <v>0</v>
      </c>
      <c r="AS65" s="77">
        <v>338300</v>
      </c>
      <c r="AT65" s="78"/>
    </row>
    <row r="66" spans="1:46" s="58" customFormat="1" ht="23" x14ac:dyDescent="0.35">
      <c r="A66" s="79">
        <v>2</v>
      </c>
      <c r="B66" s="87" t="s">
        <v>107</v>
      </c>
      <c r="C66" s="81" t="s">
        <v>108</v>
      </c>
      <c r="D66" s="79" t="s">
        <v>130</v>
      </c>
      <c r="E66" s="81" t="s">
        <v>131</v>
      </c>
      <c r="F66" s="79" t="s">
        <v>136</v>
      </c>
      <c r="G66" s="81" t="s">
        <v>520</v>
      </c>
      <c r="H66" s="62">
        <v>6</v>
      </c>
      <c r="I66" s="73">
        <v>0</v>
      </c>
      <c r="J66" s="73">
        <v>19206195.104999997</v>
      </c>
      <c r="K66" s="73">
        <v>19206195.104999997</v>
      </c>
      <c r="L66" s="82" t="s">
        <v>10</v>
      </c>
      <c r="M66" s="75" t="s">
        <v>30</v>
      </c>
      <c r="N66" s="76">
        <v>0</v>
      </c>
      <c r="O66" s="77">
        <v>0</v>
      </c>
      <c r="P66" s="77">
        <v>0</v>
      </c>
      <c r="Q66" s="77">
        <v>0</v>
      </c>
      <c r="R66" s="77">
        <v>0</v>
      </c>
      <c r="S66" s="77">
        <v>0</v>
      </c>
      <c r="T66" s="77">
        <v>0</v>
      </c>
      <c r="U66" s="77">
        <v>0</v>
      </c>
      <c r="V66" s="77">
        <v>0</v>
      </c>
      <c r="W66" s="77">
        <v>0</v>
      </c>
      <c r="X66" s="77">
        <v>0</v>
      </c>
      <c r="Y66" s="77">
        <v>0</v>
      </c>
      <c r="Z66" s="77">
        <v>0</v>
      </c>
      <c r="AA66" s="77">
        <v>0</v>
      </c>
      <c r="AB66" s="77">
        <v>16325266</v>
      </c>
      <c r="AC66" s="77">
        <v>0</v>
      </c>
      <c r="AD66" s="77"/>
      <c r="AE66" s="77">
        <v>0</v>
      </c>
      <c r="AF66" s="77">
        <v>0</v>
      </c>
      <c r="AG66" s="77">
        <v>0</v>
      </c>
      <c r="AH66" s="77">
        <v>16325266</v>
      </c>
      <c r="AI66" s="83"/>
      <c r="AJ66" s="83"/>
      <c r="AK66" s="77">
        <v>0</v>
      </c>
      <c r="AL66" s="77">
        <v>0</v>
      </c>
      <c r="AM66" s="77">
        <v>19206195.104999997</v>
      </c>
      <c r="AN66" s="77">
        <v>0</v>
      </c>
      <c r="AO66" s="77">
        <v>0</v>
      </c>
      <c r="AP66" s="77">
        <v>0</v>
      </c>
      <c r="AQ66" s="77">
        <v>0</v>
      </c>
      <c r="AR66" s="77">
        <v>0</v>
      </c>
      <c r="AS66" s="77">
        <v>19206195.104999997</v>
      </c>
      <c r="AT66" s="78"/>
    </row>
    <row r="67" spans="1:46" s="58" customFormat="1" ht="23" x14ac:dyDescent="0.35">
      <c r="A67" s="79">
        <v>2</v>
      </c>
      <c r="B67" s="87" t="s">
        <v>107</v>
      </c>
      <c r="C67" s="81" t="s">
        <v>108</v>
      </c>
      <c r="D67" s="79" t="s">
        <v>130</v>
      </c>
      <c r="E67" s="81" t="s">
        <v>131</v>
      </c>
      <c r="F67" s="79" t="s">
        <v>136</v>
      </c>
      <c r="G67" s="81" t="s">
        <v>137</v>
      </c>
      <c r="H67" s="62">
        <v>5</v>
      </c>
      <c r="I67" s="73">
        <v>0</v>
      </c>
      <c r="J67" s="73">
        <v>0</v>
      </c>
      <c r="K67" s="73">
        <v>0</v>
      </c>
      <c r="L67" s="82" t="s">
        <v>10</v>
      </c>
      <c r="M67" s="75" t="s">
        <v>30</v>
      </c>
      <c r="N67" s="76">
        <v>0</v>
      </c>
      <c r="O67" s="77">
        <v>0</v>
      </c>
      <c r="P67" s="77">
        <v>0</v>
      </c>
      <c r="Q67" s="77">
        <v>0</v>
      </c>
      <c r="R67" s="77">
        <v>0</v>
      </c>
      <c r="S67" s="77">
        <v>0</v>
      </c>
      <c r="T67" s="77">
        <v>0</v>
      </c>
      <c r="U67" s="77">
        <v>0</v>
      </c>
      <c r="V67" s="77">
        <v>0</v>
      </c>
      <c r="W67" s="77">
        <v>0</v>
      </c>
      <c r="X67" s="77">
        <v>0</v>
      </c>
      <c r="Y67" s="77">
        <v>0</v>
      </c>
      <c r="Z67" s="77">
        <v>0</v>
      </c>
      <c r="AA67" s="77">
        <v>0</v>
      </c>
      <c r="AB67" s="77">
        <v>0</v>
      </c>
      <c r="AC67" s="77">
        <v>0</v>
      </c>
      <c r="AD67" s="77">
        <v>0</v>
      </c>
      <c r="AE67" s="77">
        <v>0</v>
      </c>
      <c r="AF67" s="77">
        <v>0</v>
      </c>
      <c r="AG67" s="77">
        <v>0</v>
      </c>
      <c r="AH67" s="77">
        <v>0</v>
      </c>
      <c r="AI67" s="83"/>
      <c r="AJ67" s="83"/>
      <c r="AK67" s="77">
        <v>0</v>
      </c>
      <c r="AL67" s="77">
        <v>0</v>
      </c>
      <c r="AM67" s="77">
        <v>0</v>
      </c>
      <c r="AN67" s="77">
        <v>0</v>
      </c>
      <c r="AO67" s="77">
        <v>0</v>
      </c>
      <c r="AP67" s="77">
        <v>0</v>
      </c>
      <c r="AQ67" s="77">
        <v>0</v>
      </c>
      <c r="AR67" s="77">
        <v>0</v>
      </c>
      <c r="AS67" s="77">
        <v>0</v>
      </c>
      <c r="AT67" s="78"/>
    </row>
    <row r="68" spans="1:46" s="58" customFormat="1" ht="34.5" x14ac:dyDescent="0.35">
      <c r="A68" s="62">
        <v>2</v>
      </c>
      <c r="B68" s="80" t="s">
        <v>107</v>
      </c>
      <c r="C68" s="81" t="s">
        <v>108</v>
      </c>
      <c r="D68" s="62" t="s">
        <v>141</v>
      </c>
      <c r="E68" s="81" t="s">
        <v>142</v>
      </c>
      <c r="F68" s="79" t="s">
        <v>506</v>
      </c>
      <c r="G68" s="81" t="s">
        <v>142</v>
      </c>
      <c r="H68" s="62" t="s">
        <v>41</v>
      </c>
      <c r="I68" s="73">
        <v>0</v>
      </c>
      <c r="J68" s="73">
        <v>0</v>
      </c>
      <c r="K68" s="73">
        <v>0</v>
      </c>
      <c r="L68" s="86" t="s">
        <v>7</v>
      </c>
      <c r="M68" s="75" t="s">
        <v>30</v>
      </c>
      <c r="N68" s="76">
        <v>0</v>
      </c>
      <c r="O68" s="77">
        <v>0</v>
      </c>
      <c r="P68" s="77">
        <v>0</v>
      </c>
      <c r="Q68" s="77">
        <v>0</v>
      </c>
      <c r="R68" s="77">
        <v>0</v>
      </c>
      <c r="S68" s="77">
        <v>0</v>
      </c>
      <c r="T68" s="77">
        <v>0</v>
      </c>
      <c r="U68" s="77">
        <v>0</v>
      </c>
      <c r="V68" s="77">
        <v>0</v>
      </c>
      <c r="W68" s="77">
        <v>0</v>
      </c>
      <c r="X68" s="77">
        <v>0</v>
      </c>
      <c r="Y68" s="77">
        <v>0</v>
      </c>
      <c r="Z68" s="77">
        <v>0</v>
      </c>
      <c r="AA68" s="77">
        <v>0</v>
      </c>
      <c r="AB68" s="77">
        <v>0</v>
      </c>
      <c r="AC68" s="77">
        <v>0</v>
      </c>
      <c r="AD68" s="77">
        <v>0</v>
      </c>
      <c r="AE68" s="77">
        <v>0</v>
      </c>
      <c r="AF68" s="77">
        <v>0</v>
      </c>
      <c r="AG68" s="77">
        <v>0</v>
      </c>
      <c r="AH68" s="77">
        <v>0</v>
      </c>
      <c r="AI68" s="83"/>
      <c r="AJ68" s="83"/>
      <c r="AK68" s="77">
        <v>0</v>
      </c>
      <c r="AL68" s="77">
        <v>0</v>
      </c>
      <c r="AM68" s="77">
        <v>0</v>
      </c>
      <c r="AN68" s="77">
        <v>0</v>
      </c>
      <c r="AO68" s="77">
        <v>0</v>
      </c>
      <c r="AP68" s="77">
        <v>0</v>
      </c>
      <c r="AQ68" s="77">
        <v>0</v>
      </c>
      <c r="AR68" s="77">
        <v>0</v>
      </c>
      <c r="AS68" s="77">
        <v>0</v>
      </c>
      <c r="AT68" s="78"/>
    </row>
    <row r="69" spans="1:46" s="58" customFormat="1" ht="23" x14ac:dyDescent="0.35">
      <c r="A69" s="79">
        <v>2</v>
      </c>
      <c r="B69" s="87" t="s">
        <v>523</v>
      </c>
      <c r="C69" s="81" t="s">
        <v>108</v>
      </c>
      <c r="D69" s="79" t="s">
        <v>524</v>
      </c>
      <c r="E69" s="81" t="s">
        <v>582</v>
      </c>
      <c r="F69" s="62" t="s">
        <v>525</v>
      </c>
      <c r="G69" s="62" t="s">
        <v>581</v>
      </c>
      <c r="H69" s="62" t="s">
        <v>41</v>
      </c>
      <c r="I69" s="73">
        <v>54884514</v>
      </c>
      <c r="J69" s="73">
        <v>64570016.470588237</v>
      </c>
      <c r="K69" s="73">
        <v>9685502.470588237</v>
      </c>
      <c r="L69" s="86" t="s">
        <v>7</v>
      </c>
      <c r="M69" s="75" t="s">
        <v>30</v>
      </c>
      <c r="N69" s="76">
        <v>0</v>
      </c>
      <c r="O69" s="77">
        <v>0</v>
      </c>
      <c r="P69" s="77">
        <v>0</v>
      </c>
      <c r="Q69" s="77">
        <v>0</v>
      </c>
      <c r="R69" s="77">
        <v>0</v>
      </c>
      <c r="S69" s="77">
        <v>0</v>
      </c>
      <c r="T69" s="77">
        <v>0</v>
      </c>
      <c r="U69" s="77">
        <v>0</v>
      </c>
      <c r="V69" s="77">
        <v>0</v>
      </c>
      <c r="W69" s="77">
        <v>0</v>
      </c>
      <c r="X69" s="77">
        <v>0</v>
      </c>
      <c r="Y69" s="77">
        <v>0</v>
      </c>
      <c r="Z69" s="77">
        <v>1667466.9618683348</v>
      </c>
      <c r="AA69" s="77">
        <v>1667466.9618683348</v>
      </c>
      <c r="AB69" s="77">
        <v>12504247</v>
      </c>
      <c r="AC69" s="77">
        <v>25010249</v>
      </c>
      <c r="AD69" s="77">
        <v>15702551</v>
      </c>
      <c r="AE69" s="77">
        <v>0</v>
      </c>
      <c r="AF69" s="77">
        <v>0</v>
      </c>
      <c r="AG69" s="77">
        <v>0</v>
      </c>
      <c r="AH69" s="77">
        <v>54884513.961868331</v>
      </c>
      <c r="AI69" s="83"/>
      <c r="AJ69" s="83"/>
      <c r="AK69" s="77">
        <v>0</v>
      </c>
      <c r="AL69" s="77">
        <v>1961725.8374921586</v>
      </c>
      <c r="AM69" s="77">
        <v>14710878.823529413</v>
      </c>
      <c r="AN69" s="77">
        <v>29423822.352941178</v>
      </c>
      <c r="AO69" s="77">
        <v>18473589.411764707</v>
      </c>
      <c r="AP69" s="77">
        <v>0</v>
      </c>
      <c r="AQ69" s="77">
        <v>0</v>
      </c>
      <c r="AR69" s="77">
        <v>0</v>
      </c>
      <c r="AS69" s="77">
        <v>64570016.425727457</v>
      </c>
      <c r="AT69" s="78"/>
    </row>
    <row r="70" spans="1:46" s="58" customFormat="1" ht="23" x14ac:dyDescent="0.35">
      <c r="A70" s="79">
        <v>2</v>
      </c>
      <c r="B70" s="87" t="s">
        <v>143</v>
      </c>
      <c r="C70" s="81" t="s">
        <v>144</v>
      </c>
      <c r="D70" s="79" t="s">
        <v>145</v>
      </c>
      <c r="E70" s="81" t="s">
        <v>146</v>
      </c>
      <c r="F70" s="79" t="s">
        <v>147</v>
      </c>
      <c r="G70" s="81" t="s">
        <v>148</v>
      </c>
      <c r="H70" s="62">
        <v>1</v>
      </c>
      <c r="I70" s="73">
        <v>51850364</v>
      </c>
      <c r="J70" s="73">
        <v>61000428.235294119</v>
      </c>
      <c r="K70" s="73">
        <v>9150064.2352941185</v>
      </c>
      <c r="L70" s="86" t="s">
        <v>17</v>
      </c>
      <c r="M70" s="75" t="s">
        <v>30</v>
      </c>
      <c r="N70" s="76">
        <v>0</v>
      </c>
      <c r="O70" s="77">
        <v>0</v>
      </c>
      <c r="P70" s="77">
        <v>0</v>
      </c>
      <c r="Q70" s="77">
        <v>0</v>
      </c>
      <c r="R70" s="77">
        <v>0</v>
      </c>
      <c r="S70" s="77">
        <v>0</v>
      </c>
      <c r="T70" s="77">
        <v>0</v>
      </c>
      <c r="U70" s="77">
        <v>0</v>
      </c>
      <c r="V70" s="77">
        <v>0</v>
      </c>
      <c r="W70" s="77">
        <v>0</v>
      </c>
      <c r="X70" s="77">
        <v>0</v>
      </c>
      <c r="Y70" s="77">
        <v>0</v>
      </c>
      <c r="Z70" s="77">
        <v>0</v>
      </c>
      <c r="AA70" s="77">
        <v>0</v>
      </c>
      <c r="AB70" s="77">
        <v>2523060</v>
      </c>
      <c r="AC70" s="77">
        <v>8456822.6000483502</v>
      </c>
      <c r="AD70" s="77">
        <v>12221732.191526899</v>
      </c>
      <c r="AE70" s="77">
        <v>10180512.6016533</v>
      </c>
      <c r="AF70" s="77">
        <v>10443517.805551101</v>
      </c>
      <c r="AG70" s="77">
        <v>8024718.9990018504</v>
      </c>
      <c r="AH70" s="77">
        <v>51850364.197781503</v>
      </c>
      <c r="AI70" s="83"/>
      <c r="AJ70" s="83"/>
      <c r="AK70" s="77">
        <v>0</v>
      </c>
      <c r="AL70" s="77">
        <v>0</v>
      </c>
      <c r="AM70" s="77">
        <v>2523060</v>
      </c>
      <c r="AN70" s="77">
        <v>8456822.6000483502</v>
      </c>
      <c r="AO70" s="77">
        <v>12221732.191526899</v>
      </c>
      <c r="AP70" s="77">
        <v>10180512.6016533</v>
      </c>
      <c r="AQ70" s="77">
        <v>10443517.805551101</v>
      </c>
      <c r="AR70" s="77">
        <v>8024718.80122035</v>
      </c>
      <c r="AS70" s="77">
        <v>51850364</v>
      </c>
      <c r="AT70" s="78"/>
    </row>
    <row r="71" spans="1:46" s="58" customFormat="1" ht="23" x14ac:dyDescent="0.35">
      <c r="A71" s="79">
        <v>2</v>
      </c>
      <c r="B71" s="87" t="s">
        <v>143</v>
      </c>
      <c r="C71" s="81" t="s">
        <v>144</v>
      </c>
      <c r="D71" s="79" t="s">
        <v>145</v>
      </c>
      <c r="E71" s="81" t="s">
        <v>146</v>
      </c>
      <c r="F71" s="79" t="s">
        <v>147</v>
      </c>
      <c r="G71" s="81" t="s">
        <v>148</v>
      </c>
      <c r="H71" s="62">
        <v>2</v>
      </c>
      <c r="I71" s="73">
        <v>22309636</v>
      </c>
      <c r="J71" s="73">
        <v>26246630.588235296</v>
      </c>
      <c r="K71" s="73">
        <v>3936994.5882352963</v>
      </c>
      <c r="L71" s="86" t="s">
        <v>17</v>
      </c>
      <c r="M71" s="75" t="s">
        <v>30</v>
      </c>
      <c r="N71" s="76">
        <v>0</v>
      </c>
      <c r="O71" s="77">
        <v>0</v>
      </c>
      <c r="P71" s="77">
        <v>0</v>
      </c>
      <c r="Q71" s="77">
        <v>0</v>
      </c>
      <c r="R71" s="77">
        <v>0</v>
      </c>
      <c r="S71" s="77">
        <v>0</v>
      </c>
      <c r="T71" s="77">
        <v>0</v>
      </c>
      <c r="U71" s="77">
        <v>0</v>
      </c>
      <c r="V71" s="77">
        <v>0</v>
      </c>
      <c r="W71" s="77">
        <v>0</v>
      </c>
      <c r="X71" s="77">
        <v>0</v>
      </c>
      <c r="Y71" s="77">
        <v>0</v>
      </c>
      <c r="Z71" s="77">
        <v>0</v>
      </c>
      <c r="AA71" s="77">
        <v>0</v>
      </c>
      <c r="AB71" s="77">
        <v>0</v>
      </c>
      <c r="AC71" s="77">
        <v>0</v>
      </c>
      <c r="AD71" s="77">
        <v>2969560</v>
      </c>
      <c r="AE71" s="77">
        <v>6780025</v>
      </c>
      <c r="AF71" s="77">
        <v>11300042</v>
      </c>
      <c r="AG71" s="77">
        <v>1260009</v>
      </c>
      <c r="AH71" s="77">
        <v>22309636</v>
      </c>
      <c r="AI71" s="83"/>
      <c r="AJ71" s="83"/>
      <c r="AK71" s="77">
        <v>0</v>
      </c>
      <c r="AL71" s="77">
        <v>0</v>
      </c>
      <c r="AM71" s="77">
        <v>0</v>
      </c>
      <c r="AN71" s="77">
        <v>0</v>
      </c>
      <c r="AO71" s="77">
        <v>2969560</v>
      </c>
      <c r="AP71" s="77">
        <v>6780025</v>
      </c>
      <c r="AQ71" s="77">
        <v>11300042</v>
      </c>
      <c r="AR71" s="77">
        <v>1260009</v>
      </c>
      <c r="AS71" s="77">
        <v>22309636</v>
      </c>
      <c r="AT71" s="78"/>
    </row>
    <row r="72" spans="1:46" s="58" customFormat="1" x14ac:dyDescent="0.35">
      <c r="A72" s="79">
        <v>2</v>
      </c>
      <c r="B72" s="87" t="s">
        <v>143</v>
      </c>
      <c r="C72" s="81" t="s">
        <v>144</v>
      </c>
      <c r="D72" s="79" t="s">
        <v>149</v>
      </c>
      <c r="E72" s="81" t="s">
        <v>150</v>
      </c>
      <c r="F72" s="89" t="s">
        <v>151</v>
      </c>
      <c r="G72" s="92" t="s">
        <v>152</v>
      </c>
      <c r="H72" s="62">
        <v>1</v>
      </c>
      <c r="I72" s="73">
        <v>20000000</v>
      </c>
      <c r="J72" s="73">
        <v>23529411.764705881</v>
      </c>
      <c r="K72" s="73">
        <v>3529411.7647058815</v>
      </c>
      <c r="L72" s="82" t="s">
        <v>17</v>
      </c>
      <c r="M72" s="75" t="s">
        <v>31</v>
      </c>
      <c r="N72" s="76">
        <v>0</v>
      </c>
      <c r="O72" s="77">
        <v>0</v>
      </c>
      <c r="P72" s="77">
        <v>0</v>
      </c>
      <c r="Q72" s="77">
        <v>0</v>
      </c>
      <c r="R72" s="77">
        <v>0</v>
      </c>
      <c r="S72" s="77">
        <v>0</v>
      </c>
      <c r="T72" s="77">
        <v>0</v>
      </c>
      <c r="U72" s="77">
        <v>0</v>
      </c>
      <c r="V72" s="77">
        <v>0</v>
      </c>
      <c r="W72" s="77">
        <v>0</v>
      </c>
      <c r="X72" s="77">
        <v>0</v>
      </c>
      <c r="Y72" s="77">
        <v>0</v>
      </c>
      <c r="Z72" s="77">
        <v>0</v>
      </c>
      <c r="AA72" s="77">
        <v>0</v>
      </c>
      <c r="AB72" s="77">
        <v>2583621</v>
      </c>
      <c r="AC72" s="77">
        <v>2700000</v>
      </c>
      <c r="AD72" s="77">
        <v>2100000</v>
      </c>
      <c r="AE72" s="77">
        <v>3853465</v>
      </c>
      <c r="AF72" s="77">
        <v>6450670</v>
      </c>
      <c r="AG72" s="77">
        <v>2312244</v>
      </c>
      <c r="AH72" s="77">
        <v>20000000</v>
      </c>
      <c r="AI72" s="83"/>
      <c r="AJ72" s="83"/>
      <c r="AK72" s="77">
        <v>0</v>
      </c>
      <c r="AL72" s="77">
        <v>0</v>
      </c>
      <c r="AM72" s="77">
        <v>2583621.0039848862</v>
      </c>
      <c r="AN72" s="77">
        <v>2700000.0041643851</v>
      </c>
      <c r="AO72" s="77">
        <v>2100000.0032389662</v>
      </c>
      <c r="AP72" s="77">
        <v>3853465.0059434492</v>
      </c>
      <c r="AQ72" s="77">
        <v>6450670.0099492874</v>
      </c>
      <c r="AR72" s="77">
        <v>2312244.0035663238</v>
      </c>
      <c r="AS72" s="77">
        <v>20000000.0308473</v>
      </c>
      <c r="AT72" s="78"/>
    </row>
    <row r="73" spans="1:46" s="58" customFormat="1" x14ac:dyDescent="0.35">
      <c r="A73" s="79">
        <v>2</v>
      </c>
      <c r="B73" s="87" t="s">
        <v>143</v>
      </c>
      <c r="C73" s="81" t="s">
        <v>144</v>
      </c>
      <c r="D73" s="79" t="s">
        <v>149</v>
      </c>
      <c r="E73" s="81" t="s">
        <v>150</v>
      </c>
      <c r="F73" s="89" t="s">
        <v>151</v>
      </c>
      <c r="G73" s="92" t="s">
        <v>152</v>
      </c>
      <c r="H73" s="62">
        <v>2</v>
      </c>
      <c r="I73" s="73">
        <v>20000000</v>
      </c>
      <c r="J73" s="73">
        <v>23529411.764705881</v>
      </c>
      <c r="K73" s="73">
        <v>3529411.7647058815</v>
      </c>
      <c r="L73" s="82" t="s">
        <v>17</v>
      </c>
      <c r="M73" s="75" t="s">
        <v>31</v>
      </c>
      <c r="N73" s="76">
        <v>0</v>
      </c>
      <c r="O73" s="77">
        <v>0</v>
      </c>
      <c r="P73" s="77">
        <v>0</v>
      </c>
      <c r="Q73" s="77">
        <v>0</v>
      </c>
      <c r="R73" s="77">
        <v>0</v>
      </c>
      <c r="S73" s="77">
        <v>0</v>
      </c>
      <c r="T73" s="77">
        <v>0</v>
      </c>
      <c r="U73" s="77">
        <v>0</v>
      </c>
      <c r="V73" s="77">
        <v>0</v>
      </c>
      <c r="W73" s="77">
        <v>0</v>
      </c>
      <c r="X73" s="77">
        <v>0</v>
      </c>
      <c r="Y73" s="77">
        <v>0</v>
      </c>
      <c r="Z73" s="77">
        <v>0</v>
      </c>
      <c r="AA73" s="77">
        <v>0</v>
      </c>
      <c r="AB73" s="77">
        <v>1500000</v>
      </c>
      <c r="AC73" s="77">
        <v>4000000</v>
      </c>
      <c r="AD73" s="77">
        <v>4800000</v>
      </c>
      <c r="AE73" s="77">
        <v>4200000</v>
      </c>
      <c r="AF73" s="77">
        <v>5500000</v>
      </c>
      <c r="AG73" s="77">
        <v>0</v>
      </c>
      <c r="AH73" s="77">
        <v>20000000</v>
      </c>
      <c r="AI73" s="83"/>
      <c r="AJ73" s="83"/>
      <c r="AK73" s="77">
        <v>0</v>
      </c>
      <c r="AL73" s="77">
        <v>0</v>
      </c>
      <c r="AM73" s="77">
        <v>1499999.9989724415</v>
      </c>
      <c r="AN73" s="77">
        <v>3999999.9972598446</v>
      </c>
      <c r="AO73" s="77">
        <v>4799999.9967118129</v>
      </c>
      <c r="AP73" s="77">
        <v>4199999.9971228363</v>
      </c>
      <c r="AQ73" s="77">
        <v>5499999.9962322861</v>
      </c>
      <c r="AR73" s="77">
        <v>0</v>
      </c>
      <c r="AS73" s="77">
        <v>19999999.98629922</v>
      </c>
      <c r="AT73" s="78"/>
    </row>
    <row r="74" spans="1:46" s="58" customFormat="1" x14ac:dyDescent="0.35">
      <c r="A74" s="79">
        <v>2</v>
      </c>
      <c r="B74" s="87" t="s">
        <v>143</v>
      </c>
      <c r="C74" s="81" t="s">
        <v>144</v>
      </c>
      <c r="D74" s="79" t="s">
        <v>149</v>
      </c>
      <c r="E74" s="81" t="s">
        <v>150</v>
      </c>
      <c r="F74" s="89" t="s">
        <v>151</v>
      </c>
      <c r="G74" s="92" t="s">
        <v>152</v>
      </c>
      <c r="H74" s="62">
        <v>3</v>
      </c>
      <c r="I74" s="73">
        <v>25030000</v>
      </c>
      <c r="J74" s="73">
        <v>29447058.823529411</v>
      </c>
      <c r="K74" s="73">
        <v>4417058.8235294111</v>
      </c>
      <c r="L74" s="82" t="s">
        <v>17</v>
      </c>
      <c r="M74" s="75" t="s">
        <v>31</v>
      </c>
      <c r="N74" s="76">
        <v>0</v>
      </c>
      <c r="O74" s="77">
        <v>0</v>
      </c>
      <c r="P74" s="77">
        <v>0</v>
      </c>
      <c r="Q74" s="77">
        <v>0</v>
      </c>
      <c r="R74" s="77">
        <v>0</v>
      </c>
      <c r="S74" s="77">
        <v>0</v>
      </c>
      <c r="T74" s="77">
        <v>0</v>
      </c>
      <c r="U74" s="77">
        <v>0</v>
      </c>
      <c r="V74" s="77">
        <v>0</v>
      </c>
      <c r="W74" s="77">
        <v>0</v>
      </c>
      <c r="X74" s="77">
        <v>0</v>
      </c>
      <c r="Y74" s="77">
        <v>0</v>
      </c>
      <c r="Z74" s="77">
        <v>0</v>
      </c>
      <c r="AA74" s="77">
        <v>0</v>
      </c>
      <c r="AB74" s="77">
        <v>0</v>
      </c>
      <c r="AC74" s="77">
        <v>4000000</v>
      </c>
      <c r="AD74" s="77">
        <v>4800000</v>
      </c>
      <c r="AE74" s="77">
        <v>6000000</v>
      </c>
      <c r="AF74" s="77">
        <v>8000000</v>
      </c>
      <c r="AG74" s="77">
        <v>2230000</v>
      </c>
      <c r="AH74" s="77">
        <v>25030000</v>
      </c>
      <c r="AI74" s="83"/>
      <c r="AJ74" s="83"/>
      <c r="AK74" s="77">
        <v>0</v>
      </c>
      <c r="AL74" s="77">
        <v>0</v>
      </c>
      <c r="AM74" s="77">
        <v>0</v>
      </c>
      <c r="AN74" s="77">
        <v>3999999.9972598446</v>
      </c>
      <c r="AO74" s="77">
        <v>4799999.9967118129</v>
      </c>
      <c r="AP74" s="77">
        <v>5999999.9958897661</v>
      </c>
      <c r="AQ74" s="77">
        <v>7999999.9945196891</v>
      </c>
      <c r="AR74" s="77">
        <v>2229999.9984723632</v>
      </c>
      <c r="AS74" s="77">
        <v>25029999.982853476</v>
      </c>
      <c r="AT74" s="78"/>
    </row>
    <row r="75" spans="1:46" s="58" customFormat="1" x14ac:dyDescent="0.35">
      <c r="A75" s="79">
        <v>2</v>
      </c>
      <c r="B75" s="87" t="s">
        <v>143</v>
      </c>
      <c r="C75" s="81" t="s">
        <v>144</v>
      </c>
      <c r="D75" s="79" t="s">
        <v>149</v>
      </c>
      <c r="E75" s="81" t="s">
        <v>150</v>
      </c>
      <c r="F75" s="89" t="s">
        <v>153</v>
      </c>
      <c r="G75" s="81" t="s">
        <v>154</v>
      </c>
      <c r="H75" s="62">
        <v>1</v>
      </c>
      <c r="I75" s="73">
        <v>2000000</v>
      </c>
      <c r="J75" s="73">
        <v>2352941.1764705884</v>
      </c>
      <c r="K75" s="73">
        <v>352941.17647058843</v>
      </c>
      <c r="L75" s="82" t="s">
        <v>17</v>
      </c>
      <c r="M75" s="75" t="s">
        <v>31</v>
      </c>
      <c r="N75" s="76">
        <v>0</v>
      </c>
      <c r="O75" s="77">
        <v>0</v>
      </c>
      <c r="P75" s="77">
        <v>0</v>
      </c>
      <c r="Q75" s="77">
        <v>0</v>
      </c>
      <c r="R75" s="77">
        <v>0</v>
      </c>
      <c r="S75" s="77">
        <v>0</v>
      </c>
      <c r="T75" s="77">
        <v>0</v>
      </c>
      <c r="U75" s="77">
        <v>0</v>
      </c>
      <c r="V75" s="77">
        <v>0</v>
      </c>
      <c r="W75" s="77">
        <v>0</v>
      </c>
      <c r="X75" s="77">
        <v>0</v>
      </c>
      <c r="Y75" s="77">
        <v>0</v>
      </c>
      <c r="Z75" s="77">
        <v>0</v>
      </c>
      <c r="AA75" s="77">
        <v>0</v>
      </c>
      <c r="AB75" s="77">
        <v>724387</v>
      </c>
      <c r="AC75" s="77">
        <v>1275613</v>
      </c>
      <c r="AD75" s="77">
        <v>0</v>
      </c>
      <c r="AE75" s="77">
        <v>0</v>
      </c>
      <c r="AF75" s="77">
        <v>0</v>
      </c>
      <c r="AG75" s="77">
        <v>0</v>
      </c>
      <c r="AH75" s="77">
        <v>2000000</v>
      </c>
      <c r="AI75" s="83"/>
      <c r="AJ75" s="83"/>
      <c r="AK75" s="77">
        <v>0</v>
      </c>
      <c r="AL75" s="77">
        <v>0</v>
      </c>
      <c r="AM75" s="77">
        <v>724386.99999999988</v>
      </c>
      <c r="AN75" s="77">
        <v>1275612.9999999998</v>
      </c>
      <c r="AO75" s="77">
        <v>0</v>
      </c>
      <c r="AP75" s="77">
        <v>0</v>
      </c>
      <c r="AQ75" s="77">
        <v>0</v>
      </c>
      <c r="AR75" s="77">
        <v>0</v>
      </c>
      <c r="AS75" s="77">
        <v>1999999.9999999995</v>
      </c>
      <c r="AT75" s="78"/>
    </row>
    <row r="76" spans="1:46" s="58" customFormat="1" x14ac:dyDescent="0.35">
      <c r="A76" s="79">
        <v>2</v>
      </c>
      <c r="B76" s="87" t="s">
        <v>143</v>
      </c>
      <c r="C76" s="81" t="s">
        <v>144</v>
      </c>
      <c r="D76" s="79" t="s">
        <v>149</v>
      </c>
      <c r="E76" s="81" t="s">
        <v>150</v>
      </c>
      <c r="F76" s="89" t="s">
        <v>153</v>
      </c>
      <c r="G76" s="81" t="s">
        <v>154</v>
      </c>
      <c r="H76" s="62">
        <v>2</v>
      </c>
      <c r="I76" s="73">
        <v>2000000</v>
      </c>
      <c r="J76" s="73">
        <v>2352941.1764705884</v>
      </c>
      <c r="K76" s="73">
        <v>352941.17647058843</v>
      </c>
      <c r="L76" s="82" t="s">
        <v>17</v>
      </c>
      <c r="M76" s="75" t="s">
        <v>31</v>
      </c>
      <c r="N76" s="76">
        <v>0</v>
      </c>
      <c r="O76" s="77">
        <v>0</v>
      </c>
      <c r="P76" s="77">
        <v>0</v>
      </c>
      <c r="Q76" s="77">
        <v>0</v>
      </c>
      <c r="R76" s="77">
        <v>0</v>
      </c>
      <c r="S76" s="77">
        <v>0</v>
      </c>
      <c r="T76" s="77">
        <v>0</v>
      </c>
      <c r="U76" s="77">
        <v>0</v>
      </c>
      <c r="V76" s="77">
        <v>0</v>
      </c>
      <c r="W76" s="77">
        <v>0</v>
      </c>
      <c r="X76" s="77">
        <v>0</v>
      </c>
      <c r="Y76" s="77">
        <v>0</v>
      </c>
      <c r="Z76" s="77">
        <v>0</v>
      </c>
      <c r="AA76" s="77">
        <v>0</v>
      </c>
      <c r="AB76" s="77">
        <v>136800</v>
      </c>
      <c r="AC76" s="77">
        <v>700000</v>
      </c>
      <c r="AD76" s="77">
        <v>345000</v>
      </c>
      <c r="AE76" s="77">
        <v>773200</v>
      </c>
      <c r="AF76" s="77">
        <v>45000</v>
      </c>
      <c r="AG76" s="77">
        <v>0</v>
      </c>
      <c r="AH76" s="77">
        <v>2000000</v>
      </c>
      <c r="AI76" s="83"/>
      <c r="AJ76" s="83"/>
      <c r="AK76" s="77">
        <v>0</v>
      </c>
      <c r="AL76" s="77">
        <v>0</v>
      </c>
      <c r="AM76" s="77">
        <v>136800</v>
      </c>
      <c r="AN76" s="77">
        <v>700000</v>
      </c>
      <c r="AO76" s="77">
        <v>345000</v>
      </c>
      <c r="AP76" s="77">
        <v>773200</v>
      </c>
      <c r="AQ76" s="77">
        <v>45000</v>
      </c>
      <c r="AR76" s="77">
        <v>0</v>
      </c>
      <c r="AS76" s="77">
        <v>2000000</v>
      </c>
      <c r="AT76" s="78"/>
    </row>
    <row r="77" spans="1:46" s="58" customFormat="1" ht="14" x14ac:dyDescent="0.35">
      <c r="A77" s="79">
        <v>2</v>
      </c>
      <c r="B77" s="87" t="s">
        <v>143</v>
      </c>
      <c r="C77" s="81" t="s">
        <v>144</v>
      </c>
      <c r="D77" s="79" t="s">
        <v>149</v>
      </c>
      <c r="E77" s="81" t="s">
        <v>150</v>
      </c>
      <c r="F77" s="89" t="s">
        <v>155</v>
      </c>
      <c r="G77" s="81" t="s">
        <v>156</v>
      </c>
      <c r="H77" s="62">
        <v>1</v>
      </c>
      <c r="I77" s="73">
        <v>6999385</v>
      </c>
      <c r="J77" s="73">
        <v>8234570.5882352944</v>
      </c>
      <c r="K77" s="73">
        <v>1235185.5882352944</v>
      </c>
      <c r="L77" s="111" t="s">
        <v>587</v>
      </c>
      <c r="M77" s="75" t="s">
        <v>31</v>
      </c>
      <c r="N77" s="76">
        <v>0</v>
      </c>
      <c r="O77" s="77">
        <v>0</v>
      </c>
      <c r="P77" s="77">
        <v>0</v>
      </c>
      <c r="Q77" s="77">
        <v>0</v>
      </c>
      <c r="R77" s="77">
        <v>0</v>
      </c>
      <c r="S77" s="77">
        <v>0</v>
      </c>
      <c r="T77" s="77">
        <v>0</v>
      </c>
      <c r="U77" s="77">
        <v>0</v>
      </c>
      <c r="V77" s="77">
        <v>0</v>
      </c>
      <c r="W77" s="77">
        <v>0</v>
      </c>
      <c r="X77" s="77">
        <v>0</v>
      </c>
      <c r="Y77" s="77">
        <v>0</v>
      </c>
      <c r="Z77" s="77">
        <v>0</v>
      </c>
      <c r="AA77" s="77">
        <v>0</v>
      </c>
      <c r="AB77" s="77">
        <v>0</v>
      </c>
      <c r="AC77" s="77">
        <v>2000000</v>
      </c>
      <c r="AD77" s="77">
        <v>2000000</v>
      </c>
      <c r="AE77" s="77">
        <v>1244011</v>
      </c>
      <c r="AF77" s="77">
        <v>1539364.3195070934</v>
      </c>
      <c r="AG77" s="77">
        <v>216009.18975204948</v>
      </c>
      <c r="AH77" s="77">
        <v>6999384.5092591429</v>
      </c>
      <c r="AI77" s="83"/>
      <c r="AJ77" s="83"/>
      <c r="AK77" s="77">
        <v>0</v>
      </c>
      <c r="AL77" s="77">
        <v>0</v>
      </c>
      <c r="AM77" s="77">
        <v>0</v>
      </c>
      <c r="AN77" s="77">
        <v>2000000.0000000005</v>
      </c>
      <c r="AO77" s="77">
        <v>2000000.0000000005</v>
      </c>
      <c r="AP77" s="77">
        <v>1244011.0000000002</v>
      </c>
      <c r="AQ77" s="77">
        <v>1539364.3195070936</v>
      </c>
      <c r="AR77" s="77">
        <v>216009.18975204954</v>
      </c>
      <c r="AS77" s="77">
        <v>6999384.5092591438</v>
      </c>
      <c r="AT77" s="78"/>
    </row>
    <row r="78" spans="1:46" s="58" customFormat="1" ht="14" x14ac:dyDescent="0.35">
      <c r="A78" s="79">
        <v>2</v>
      </c>
      <c r="B78" s="87" t="s">
        <v>143</v>
      </c>
      <c r="C78" s="81" t="s">
        <v>144</v>
      </c>
      <c r="D78" s="79" t="s">
        <v>149</v>
      </c>
      <c r="E78" s="81" t="s">
        <v>150</v>
      </c>
      <c r="F78" s="89" t="s">
        <v>155</v>
      </c>
      <c r="G78" s="81" t="s">
        <v>156</v>
      </c>
      <c r="H78" s="62">
        <v>2</v>
      </c>
      <c r="I78" s="73">
        <v>16149296</v>
      </c>
      <c r="J78" s="73">
        <v>18999171.764705881</v>
      </c>
      <c r="K78" s="73">
        <v>2849875.7647058815</v>
      </c>
      <c r="L78" s="111" t="s">
        <v>588</v>
      </c>
      <c r="M78" s="75" t="s">
        <v>31</v>
      </c>
      <c r="N78" s="76">
        <v>0</v>
      </c>
      <c r="O78" s="77">
        <v>0</v>
      </c>
      <c r="P78" s="77">
        <v>0</v>
      </c>
      <c r="Q78" s="77">
        <v>0</v>
      </c>
      <c r="R78" s="77">
        <v>0</v>
      </c>
      <c r="S78" s="77">
        <v>0</v>
      </c>
      <c r="T78" s="77">
        <v>0</v>
      </c>
      <c r="U78" s="77">
        <v>0</v>
      </c>
      <c r="V78" s="77">
        <v>0</v>
      </c>
      <c r="W78" s="77">
        <v>0</v>
      </c>
      <c r="X78" s="77">
        <v>0</v>
      </c>
      <c r="Y78" s="77">
        <v>0</v>
      </c>
      <c r="Z78" s="77">
        <v>0</v>
      </c>
      <c r="AA78" s="77">
        <v>0</v>
      </c>
      <c r="AB78" s="77">
        <v>0</v>
      </c>
      <c r="AC78" s="77">
        <v>0</v>
      </c>
      <c r="AD78" s="77">
        <v>4000000</v>
      </c>
      <c r="AE78" s="77">
        <v>5188934</v>
      </c>
      <c r="AF78" s="77">
        <v>5000000</v>
      </c>
      <c r="AG78" s="77">
        <v>1960362.4907408601</v>
      </c>
      <c r="AH78" s="77">
        <v>16149296.49074086</v>
      </c>
      <c r="AI78" s="83"/>
      <c r="AJ78" s="83"/>
      <c r="AK78" s="77">
        <v>0</v>
      </c>
      <c r="AL78" s="77">
        <v>0</v>
      </c>
      <c r="AM78" s="77">
        <v>0</v>
      </c>
      <c r="AN78" s="77">
        <v>0</v>
      </c>
      <c r="AO78" s="77">
        <v>3999999.9511088245</v>
      </c>
      <c r="AP78" s="77">
        <v>5188933.9365767296</v>
      </c>
      <c r="AQ78" s="77">
        <v>4999999.9388860306</v>
      </c>
      <c r="AR78" s="77">
        <v>1960361.9760388993</v>
      </c>
      <c r="AS78" s="77">
        <v>16149295.802610483</v>
      </c>
      <c r="AT78" s="78"/>
    </row>
    <row r="79" spans="1:46" s="58" customFormat="1" ht="14" x14ac:dyDescent="0.35">
      <c r="A79" s="79">
        <v>2</v>
      </c>
      <c r="B79" s="87" t="s">
        <v>143</v>
      </c>
      <c r="C79" s="81" t="s">
        <v>144</v>
      </c>
      <c r="D79" s="79" t="s">
        <v>149</v>
      </c>
      <c r="E79" s="81" t="s">
        <v>150</v>
      </c>
      <c r="F79" s="89" t="s">
        <v>157</v>
      </c>
      <c r="G79" s="81" t="s">
        <v>158</v>
      </c>
      <c r="H79" s="62" t="s">
        <v>41</v>
      </c>
      <c r="I79" s="73">
        <v>10000000</v>
      </c>
      <c r="J79" s="73">
        <v>11764705.882352941</v>
      </c>
      <c r="K79" s="73">
        <v>1764705.8823529407</v>
      </c>
      <c r="L79" s="111" t="s">
        <v>588</v>
      </c>
      <c r="M79" s="75" t="s">
        <v>31</v>
      </c>
      <c r="N79" s="76">
        <v>0</v>
      </c>
      <c r="O79" s="77">
        <v>0</v>
      </c>
      <c r="P79" s="77">
        <v>0</v>
      </c>
      <c r="Q79" s="77">
        <v>0</v>
      </c>
      <c r="R79" s="77">
        <v>0</v>
      </c>
      <c r="S79" s="77">
        <v>0</v>
      </c>
      <c r="T79" s="77">
        <v>0</v>
      </c>
      <c r="U79" s="77">
        <v>0</v>
      </c>
      <c r="V79" s="77">
        <v>0</v>
      </c>
      <c r="W79" s="77">
        <v>0</v>
      </c>
      <c r="X79" s="77">
        <v>0</v>
      </c>
      <c r="Y79" s="77">
        <v>0</v>
      </c>
      <c r="Z79" s="77">
        <v>0</v>
      </c>
      <c r="AA79" s="77">
        <v>0</v>
      </c>
      <c r="AB79" s="77">
        <v>0</v>
      </c>
      <c r="AC79" s="77">
        <v>1500000</v>
      </c>
      <c r="AD79" s="77">
        <v>2500000</v>
      </c>
      <c r="AE79" s="77">
        <v>2500000</v>
      </c>
      <c r="AF79" s="77">
        <v>2500000</v>
      </c>
      <c r="AG79" s="77">
        <v>1000000</v>
      </c>
      <c r="AH79" s="77">
        <v>10000000</v>
      </c>
      <c r="AI79" s="83"/>
      <c r="AJ79" s="83"/>
      <c r="AK79" s="77">
        <v>0</v>
      </c>
      <c r="AL79" s="77">
        <v>0</v>
      </c>
      <c r="AM79" s="77">
        <v>0</v>
      </c>
      <c r="AN79" s="77">
        <v>1500000</v>
      </c>
      <c r="AO79" s="77">
        <v>2500000</v>
      </c>
      <c r="AP79" s="77">
        <v>2500000</v>
      </c>
      <c r="AQ79" s="77">
        <v>2500000</v>
      </c>
      <c r="AR79" s="77">
        <v>1000000</v>
      </c>
      <c r="AS79" s="77">
        <v>10000000</v>
      </c>
      <c r="AT79" s="78"/>
    </row>
    <row r="80" spans="1:46" s="58" customFormat="1" ht="34.5" x14ac:dyDescent="0.35">
      <c r="A80" s="79">
        <v>2</v>
      </c>
      <c r="B80" s="87" t="s">
        <v>143</v>
      </c>
      <c r="C80" s="81" t="s">
        <v>144</v>
      </c>
      <c r="D80" s="79" t="s">
        <v>159</v>
      </c>
      <c r="E80" s="81" t="s">
        <v>160</v>
      </c>
      <c r="F80" s="89" t="s">
        <v>161</v>
      </c>
      <c r="G80" s="81" t="s">
        <v>162</v>
      </c>
      <c r="H80" s="62" t="s">
        <v>41</v>
      </c>
      <c r="I80" s="73">
        <v>0</v>
      </c>
      <c r="J80" s="73">
        <v>0</v>
      </c>
      <c r="K80" s="73">
        <v>0</v>
      </c>
      <c r="L80" s="86" t="s">
        <v>17</v>
      </c>
      <c r="M80" s="75" t="s">
        <v>30</v>
      </c>
      <c r="N80" s="76">
        <v>0</v>
      </c>
      <c r="O80" s="77">
        <v>0</v>
      </c>
      <c r="P80" s="77">
        <v>0</v>
      </c>
      <c r="Q80" s="77">
        <v>0</v>
      </c>
      <c r="R80" s="77">
        <v>0</v>
      </c>
      <c r="S80" s="77">
        <v>0</v>
      </c>
      <c r="T80" s="77">
        <v>0</v>
      </c>
      <c r="U80" s="77">
        <v>0</v>
      </c>
      <c r="V80" s="77">
        <v>0</v>
      </c>
      <c r="W80" s="77">
        <v>0</v>
      </c>
      <c r="X80" s="77">
        <v>0</v>
      </c>
      <c r="Y80" s="77">
        <v>0</v>
      </c>
      <c r="Z80" s="77">
        <v>0</v>
      </c>
      <c r="AA80" s="77">
        <v>0</v>
      </c>
      <c r="AB80" s="77">
        <v>0</v>
      </c>
      <c r="AC80" s="77">
        <v>0</v>
      </c>
      <c r="AD80" s="77">
        <v>0</v>
      </c>
      <c r="AE80" s="77">
        <v>0</v>
      </c>
      <c r="AF80" s="77">
        <v>0</v>
      </c>
      <c r="AG80" s="77">
        <v>0</v>
      </c>
      <c r="AH80" s="77">
        <v>0</v>
      </c>
      <c r="AI80" s="83"/>
      <c r="AJ80" s="83"/>
      <c r="AK80" s="77">
        <v>0</v>
      </c>
      <c r="AL80" s="77">
        <v>0</v>
      </c>
      <c r="AM80" s="77">
        <v>0</v>
      </c>
      <c r="AN80" s="77">
        <v>0</v>
      </c>
      <c r="AO80" s="77">
        <v>0</v>
      </c>
      <c r="AP80" s="77">
        <v>0</v>
      </c>
      <c r="AQ80" s="77">
        <v>0</v>
      </c>
      <c r="AR80" s="77">
        <v>0</v>
      </c>
      <c r="AS80" s="77">
        <v>0</v>
      </c>
      <c r="AT80" s="78"/>
    </row>
    <row r="81" spans="1:46" s="58" customFormat="1" ht="34.5" x14ac:dyDescent="0.35">
      <c r="A81" s="79">
        <v>2</v>
      </c>
      <c r="B81" s="87" t="s">
        <v>143</v>
      </c>
      <c r="C81" s="81" t="s">
        <v>144</v>
      </c>
      <c r="D81" s="79" t="s">
        <v>159</v>
      </c>
      <c r="E81" s="81" t="s">
        <v>160</v>
      </c>
      <c r="F81" s="89" t="s">
        <v>163</v>
      </c>
      <c r="G81" s="81" t="s">
        <v>164</v>
      </c>
      <c r="H81" s="62" t="s">
        <v>41</v>
      </c>
      <c r="I81" s="73">
        <v>9428625</v>
      </c>
      <c r="J81" s="73">
        <v>11092500</v>
      </c>
      <c r="K81" s="73">
        <v>1663875</v>
      </c>
      <c r="L81" s="86" t="s">
        <v>17</v>
      </c>
      <c r="M81" s="75" t="s">
        <v>30</v>
      </c>
      <c r="N81" s="76">
        <v>0</v>
      </c>
      <c r="O81" s="77">
        <v>0</v>
      </c>
      <c r="P81" s="77">
        <v>0</v>
      </c>
      <c r="Q81" s="77">
        <v>0</v>
      </c>
      <c r="R81" s="77">
        <v>0</v>
      </c>
      <c r="S81" s="77">
        <v>0</v>
      </c>
      <c r="T81" s="77">
        <v>0</v>
      </c>
      <c r="U81" s="77">
        <v>0</v>
      </c>
      <c r="V81" s="77">
        <v>0</v>
      </c>
      <c r="W81" s="77">
        <v>0</v>
      </c>
      <c r="X81" s="77">
        <v>0</v>
      </c>
      <c r="Y81" s="77">
        <v>0</v>
      </c>
      <c r="Z81" s="77">
        <v>406725</v>
      </c>
      <c r="AA81" s="77">
        <v>406725</v>
      </c>
      <c r="AB81" s="77">
        <v>1466244</v>
      </c>
      <c r="AC81" s="77">
        <v>1552949</v>
      </c>
      <c r="AD81" s="77">
        <v>1737825</v>
      </c>
      <c r="AE81" s="77">
        <v>2144550</v>
      </c>
      <c r="AF81" s="77">
        <v>1349588</v>
      </c>
      <c r="AG81" s="77">
        <v>770744</v>
      </c>
      <c r="AH81" s="77">
        <v>9428625</v>
      </c>
      <c r="AI81" s="83"/>
      <c r="AJ81" s="83"/>
      <c r="AK81" s="77">
        <v>0</v>
      </c>
      <c r="AL81" s="77">
        <v>478500</v>
      </c>
      <c r="AM81" s="77">
        <v>1724992.9411764706</v>
      </c>
      <c r="AN81" s="77">
        <v>1826998.8235294118</v>
      </c>
      <c r="AO81" s="77">
        <v>2044500</v>
      </c>
      <c r="AP81" s="77">
        <v>2523000</v>
      </c>
      <c r="AQ81" s="77">
        <v>1587750.5882352942</v>
      </c>
      <c r="AR81" s="77">
        <v>906757.64705882361</v>
      </c>
      <c r="AS81" s="77">
        <v>11092500</v>
      </c>
      <c r="AT81" s="78"/>
    </row>
    <row r="82" spans="1:46" s="58" customFormat="1" ht="34.5" x14ac:dyDescent="0.35">
      <c r="A82" s="79">
        <v>2</v>
      </c>
      <c r="B82" s="87" t="s">
        <v>143</v>
      </c>
      <c r="C82" s="81" t="s">
        <v>144</v>
      </c>
      <c r="D82" s="79" t="s">
        <v>159</v>
      </c>
      <c r="E82" s="81" t="s">
        <v>160</v>
      </c>
      <c r="F82" s="89" t="s">
        <v>163</v>
      </c>
      <c r="G82" s="81" t="s">
        <v>164</v>
      </c>
      <c r="H82" s="62">
        <v>2</v>
      </c>
      <c r="I82" s="73">
        <v>0</v>
      </c>
      <c r="J82" s="73">
        <v>0</v>
      </c>
      <c r="K82" s="73">
        <v>0</v>
      </c>
      <c r="L82" s="86" t="s">
        <v>17</v>
      </c>
      <c r="M82" s="75" t="s">
        <v>30</v>
      </c>
      <c r="N82" s="76">
        <v>0</v>
      </c>
      <c r="O82" s="77">
        <v>0</v>
      </c>
      <c r="P82" s="77">
        <v>0</v>
      </c>
      <c r="Q82" s="77">
        <v>0</v>
      </c>
      <c r="R82" s="77">
        <v>0</v>
      </c>
      <c r="S82" s="77">
        <v>0</v>
      </c>
      <c r="T82" s="77">
        <v>0</v>
      </c>
      <c r="U82" s="77">
        <v>0</v>
      </c>
      <c r="V82" s="77">
        <v>0</v>
      </c>
      <c r="W82" s="77">
        <v>0</v>
      </c>
      <c r="X82" s="77">
        <v>0</v>
      </c>
      <c r="Y82" s="77">
        <v>0</v>
      </c>
      <c r="Z82" s="77">
        <v>0</v>
      </c>
      <c r="AA82" s="77">
        <v>0</v>
      </c>
      <c r="AB82" s="77">
        <v>0</v>
      </c>
      <c r="AC82" s="77">
        <v>0</v>
      </c>
      <c r="AD82" s="77">
        <v>0</v>
      </c>
      <c r="AE82" s="77">
        <v>0</v>
      </c>
      <c r="AF82" s="77">
        <v>0</v>
      </c>
      <c r="AG82" s="77">
        <v>0</v>
      </c>
      <c r="AH82" s="77">
        <v>0</v>
      </c>
      <c r="AI82" s="83"/>
      <c r="AJ82" s="83"/>
      <c r="AK82" s="77">
        <v>0</v>
      </c>
      <c r="AL82" s="77">
        <v>0</v>
      </c>
      <c r="AM82" s="77">
        <v>0</v>
      </c>
      <c r="AN82" s="77">
        <v>0</v>
      </c>
      <c r="AO82" s="77">
        <v>0</v>
      </c>
      <c r="AP82" s="77">
        <v>0</v>
      </c>
      <c r="AQ82" s="77">
        <v>0</v>
      </c>
      <c r="AR82" s="77">
        <v>0</v>
      </c>
      <c r="AS82" s="77">
        <v>0</v>
      </c>
      <c r="AT82" s="78"/>
    </row>
    <row r="83" spans="1:46" s="58" customFormat="1" ht="34.5" x14ac:dyDescent="0.35">
      <c r="A83" s="79">
        <v>2</v>
      </c>
      <c r="B83" s="87" t="s">
        <v>143</v>
      </c>
      <c r="C83" s="81" t="s">
        <v>144</v>
      </c>
      <c r="D83" s="79" t="s">
        <v>159</v>
      </c>
      <c r="E83" s="81" t="s">
        <v>160</v>
      </c>
      <c r="F83" s="89" t="s">
        <v>165</v>
      </c>
      <c r="G83" s="81" t="s">
        <v>166</v>
      </c>
      <c r="H83" s="62">
        <v>1</v>
      </c>
      <c r="I83" s="73">
        <v>2500000</v>
      </c>
      <c r="J83" s="73">
        <v>2941176.4705882352</v>
      </c>
      <c r="K83" s="73">
        <v>441176.47058823518</v>
      </c>
      <c r="L83" s="86" t="s">
        <v>17</v>
      </c>
      <c r="M83" s="75" t="s">
        <v>30</v>
      </c>
      <c r="N83" s="76">
        <v>0</v>
      </c>
      <c r="O83" s="77">
        <v>0</v>
      </c>
      <c r="P83" s="77">
        <v>0</v>
      </c>
      <c r="Q83" s="77">
        <v>0</v>
      </c>
      <c r="R83" s="77">
        <v>0</v>
      </c>
      <c r="S83" s="77">
        <v>0</v>
      </c>
      <c r="T83" s="77">
        <v>0</v>
      </c>
      <c r="U83" s="77">
        <v>0</v>
      </c>
      <c r="V83" s="77">
        <v>0</v>
      </c>
      <c r="W83" s="77">
        <v>0</v>
      </c>
      <c r="X83" s="77">
        <v>0</v>
      </c>
      <c r="Y83" s="77">
        <v>0</v>
      </c>
      <c r="Z83" s="77">
        <v>250000</v>
      </c>
      <c r="AA83" s="77">
        <v>250000</v>
      </c>
      <c r="AB83" s="77">
        <v>515000</v>
      </c>
      <c r="AC83" s="77">
        <v>750000</v>
      </c>
      <c r="AD83" s="77">
        <v>985000</v>
      </c>
      <c r="AE83" s="77">
        <v>0</v>
      </c>
      <c r="AF83" s="77">
        <v>0</v>
      </c>
      <c r="AG83" s="77">
        <v>0</v>
      </c>
      <c r="AH83" s="77">
        <v>2500000</v>
      </c>
      <c r="AI83" s="83"/>
      <c r="AJ83" s="83"/>
      <c r="AK83" s="77">
        <v>0</v>
      </c>
      <c r="AL83" s="77">
        <v>294117.64705882355</v>
      </c>
      <c r="AM83" s="77">
        <v>605882.3529411765</v>
      </c>
      <c r="AN83" s="77">
        <v>882352.9411764706</v>
      </c>
      <c r="AO83" s="77">
        <v>1158823.5294117648</v>
      </c>
      <c r="AP83" s="77">
        <v>0</v>
      </c>
      <c r="AQ83" s="77">
        <v>0</v>
      </c>
      <c r="AR83" s="77">
        <v>0</v>
      </c>
      <c r="AS83" s="77">
        <v>2941176.4705882352</v>
      </c>
      <c r="AT83" s="78"/>
    </row>
    <row r="84" spans="1:46" s="93" customFormat="1" ht="34.5" x14ac:dyDescent="0.35">
      <c r="A84" s="79">
        <v>2</v>
      </c>
      <c r="B84" s="87" t="s">
        <v>143</v>
      </c>
      <c r="C84" s="81" t="s">
        <v>144</v>
      </c>
      <c r="D84" s="79" t="s">
        <v>159</v>
      </c>
      <c r="E84" s="81" t="s">
        <v>160</v>
      </c>
      <c r="F84" s="89" t="s">
        <v>165</v>
      </c>
      <c r="G84" s="81" t="s">
        <v>166</v>
      </c>
      <c r="H84" s="62">
        <v>2</v>
      </c>
      <c r="I84" s="73">
        <v>2500000</v>
      </c>
      <c r="J84" s="73">
        <v>2941176.4705882352</v>
      </c>
      <c r="K84" s="73">
        <v>441176.47058823518</v>
      </c>
      <c r="L84" s="86" t="s">
        <v>17</v>
      </c>
      <c r="M84" s="75" t="s">
        <v>30</v>
      </c>
      <c r="N84" s="76">
        <v>0</v>
      </c>
      <c r="O84" s="77">
        <v>0</v>
      </c>
      <c r="P84" s="77">
        <v>0</v>
      </c>
      <c r="Q84" s="77">
        <v>0</v>
      </c>
      <c r="R84" s="77">
        <v>0</v>
      </c>
      <c r="S84" s="77">
        <v>0</v>
      </c>
      <c r="T84" s="77">
        <v>0</v>
      </c>
      <c r="U84" s="77">
        <v>0</v>
      </c>
      <c r="V84" s="77">
        <v>0</v>
      </c>
      <c r="W84" s="77">
        <v>0</v>
      </c>
      <c r="X84" s="77">
        <v>0</v>
      </c>
      <c r="Y84" s="77">
        <v>0</v>
      </c>
      <c r="Z84" s="77">
        <v>0</v>
      </c>
      <c r="AA84" s="77">
        <v>0</v>
      </c>
      <c r="AB84" s="77">
        <v>790000</v>
      </c>
      <c r="AC84" s="77">
        <v>790000</v>
      </c>
      <c r="AD84" s="77">
        <v>920000</v>
      </c>
      <c r="AE84" s="77">
        <v>0</v>
      </c>
      <c r="AF84" s="77">
        <v>1.627222262322903E-2</v>
      </c>
      <c r="AG84" s="77">
        <v>1.627222262322903E-2</v>
      </c>
      <c r="AH84" s="77">
        <v>2500000.0325444452</v>
      </c>
      <c r="AI84" s="83"/>
      <c r="AJ84" s="83"/>
      <c r="AK84" s="77">
        <v>0</v>
      </c>
      <c r="AL84" s="77">
        <v>0</v>
      </c>
      <c r="AM84" s="77">
        <v>789999.92100000009</v>
      </c>
      <c r="AN84" s="77">
        <v>789999.92100000009</v>
      </c>
      <c r="AO84" s="77">
        <v>919999.90800000005</v>
      </c>
      <c r="AP84" s="77">
        <v>0</v>
      </c>
      <c r="AQ84" s="77">
        <v>0</v>
      </c>
      <c r="AR84" s="77">
        <v>0</v>
      </c>
      <c r="AS84" s="77">
        <v>2499999.75</v>
      </c>
      <c r="AT84" s="78"/>
    </row>
    <row r="85" spans="1:46" ht="34.5" x14ac:dyDescent="0.25">
      <c r="A85" s="79">
        <v>2</v>
      </c>
      <c r="B85" s="87" t="s">
        <v>143</v>
      </c>
      <c r="C85" s="81" t="s">
        <v>144</v>
      </c>
      <c r="D85" s="79" t="s">
        <v>159</v>
      </c>
      <c r="E85" s="81" t="s">
        <v>160</v>
      </c>
      <c r="F85" s="89" t="s">
        <v>165</v>
      </c>
      <c r="G85" s="81" t="s">
        <v>166</v>
      </c>
      <c r="H85" s="62">
        <v>3</v>
      </c>
      <c r="I85" s="73">
        <v>16000000</v>
      </c>
      <c r="J85" s="73">
        <v>18823529.411764707</v>
      </c>
      <c r="K85" s="73">
        <v>2823529.4117647074</v>
      </c>
      <c r="L85" s="86" t="s">
        <v>17</v>
      </c>
      <c r="M85" s="75" t="s">
        <v>30</v>
      </c>
      <c r="N85" s="76">
        <v>0</v>
      </c>
      <c r="O85" s="77">
        <v>0</v>
      </c>
      <c r="P85" s="77">
        <v>0</v>
      </c>
      <c r="Q85" s="77">
        <v>0</v>
      </c>
      <c r="R85" s="77">
        <v>0</v>
      </c>
      <c r="S85" s="77">
        <v>0</v>
      </c>
      <c r="T85" s="77">
        <v>0</v>
      </c>
      <c r="U85" s="77">
        <v>0</v>
      </c>
      <c r="V85" s="77">
        <v>0</v>
      </c>
      <c r="W85" s="77">
        <v>0</v>
      </c>
      <c r="X85" s="77">
        <v>0</v>
      </c>
      <c r="Y85" s="77">
        <v>0</v>
      </c>
      <c r="Z85" s="77">
        <v>0</v>
      </c>
      <c r="AA85" s="77">
        <v>0</v>
      </c>
      <c r="AB85" s="77">
        <v>1441379</v>
      </c>
      <c r="AC85" s="77">
        <v>2402299</v>
      </c>
      <c r="AD85" s="77">
        <v>3349837</v>
      </c>
      <c r="AE85" s="77">
        <v>4150602</v>
      </c>
      <c r="AF85" s="77">
        <v>2710536</v>
      </c>
      <c r="AG85" s="77">
        <v>1945347</v>
      </c>
      <c r="AH85" s="77">
        <v>16000000</v>
      </c>
      <c r="AI85" s="83"/>
      <c r="AJ85" s="83"/>
      <c r="AK85" s="77">
        <v>0</v>
      </c>
      <c r="AL85" s="77">
        <v>0</v>
      </c>
      <c r="AM85" s="77">
        <v>1525318.1479481447</v>
      </c>
      <c r="AN85" s="77">
        <v>2542197.6187371123</v>
      </c>
      <c r="AO85" s="77">
        <v>3544915.784653564</v>
      </c>
      <c r="AP85" s="77">
        <v>4392313.5799188595</v>
      </c>
      <c r="AQ85" s="77">
        <v>2868384.8949282407</v>
      </c>
      <c r="AR85" s="77">
        <v>2058634.8789294693</v>
      </c>
      <c r="AS85" s="77">
        <v>16931764.905115388</v>
      </c>
      <c r="AT85" s="78"/>
    </row>
    <row r="86" spans="1:46" ht="34.5" x14ac:dyDescent="0.25">
      <c r="A86" s="79">
        <v>2</v>
      </c>
      <c r="B86" s="87" t="s">
        <v>143</v>
      </c>
      <c r="C86" s="81" t="s">
        <v>144</v>
      </c>
      <c r="D86" s="79" t="s">
        <v>159</v>
      </c>
      <c r="E86" s="81" t="s">
        <v>160</v>
      </c>
      <c r="F86" s="89" t="s">
        <v>165</v>
      </c>
      <c r="G86" s="81" t="s">
        <v>166</v>
      </c>
      <c r="H86" s="62">
        <v>4</v>
      </c>
      <c r="I86" s="73">
        <v>7277500</v>
      </c>
      <c r="J86" s="73">
        <v>8561764.7058823537</v>
      </c>
      <c r="K86" s="73">
        <v>1284264.7058823537</v>
      </c>
      <c r="L86" s="86" t="s">
        <v>17</v>
      </c>
      <c r="M86" s="75" t="s">
        <v>30</v>
      </c>
      <c r="N86" s="76">
        <v>0</v>
      </c>
      <c r="O86" s="77">
        <v>0</v>
      </c>
      <c r="P86" s="77">
        <v>0</v>
      </c>
      <c r="Q86" s="77">
        <v>0</v>
      </c>
      <c r="R86" s="77">
        <v>0</v>
      </c>
      <c r="S86" s="77">
        <v>0</v>
      </c>
      <c r="T86" s="77">
        <v>0</v>
      </c>
      <c r="U86" s="77">
        <v>0</v>
      </c>
      <c r="V86" s="77">
        <v>0</v>
      </c>
      <c r="W86" s="77">
        <v>0</v>
      </c>
      <c r="X86" s="77">
        <v>0</v>
      </c>
      <c r="Y86" s="77">
        <v>0</v>
      </c>
      <c r="Z86" s="77">
        <v>0</v>
      </c>
      <c r="AA86" s="77">
        <v>0</v>
      </c>
      <c r="AB86" s="77">
        <v>720689</v>
      </c>
      <c r="AC86" s="77">
        <v>1201150</v>
      </c>
      <c r="AD86" s="77">
        <v>1313668</v>
      </c>
      <c r="AE86" s="77">
        <v>1714052</v>
      </c>
      <c r="AF86" s="77">
        <v>1355268</v>
      </c>
      <c r="AG86" s="77">
        <v>972673</v>
      </c>
      <c r="AH86" s="77">
        <v>7277500</v>
      </c>
      <c r="AI86" s="83"/>
      <c r="AJ86" s="83"/>
      <c r="AK86" s="77">
        <v>0</v>
      </c>
      <c r="AL86" s="77">
        <v>0</v>
      </c>
      <c r="AM86" s="77">
        <v>762658.54485641909</v>
      </c>
      <c r="AN86" s="77">
        <v>1271099.3384862095</v>
      </c>
      <c r="AO86" s="77">
        <v>1390169.8587108203</v>
      </c>
      <c r="AP86" s="77">
        <v>1813870.3436964278</v>
      </c>
      <c r="AQ86" s="77">
        <v>1434192.4474641203</v>
      </c>
      <c r="AR86" s="77">
        <v>1029316.9103470814</v>
      </c>
      <c r="AS86" s="77">
        <v>7701307.443561079</v>
      </c>
      <c r="AT86" s="78"/>
    </row>
    <row r="87" spans="1:46" ht="34.5" x14ac:dyDescent="0.25">
      <c r="A87" s="79">
        <v>2</v>
      </c>
      <c r="B87" s="87" t="s">
        <v>143</v>
      </c>
      <c r="C87" s="81" t="s">
        <v>144</v>
      </c>
      <c r="D87" s="79" t="s">
        <v>159</v>
      </c>
      <c r="E87" s="81" t="s">
        <v>160</v>
      </c>
      <c r="F87" s="89" t="s">
        <v>167</v>
      </c>
      <c r="G87" s="81" t="s">
        <v>168</v>
      </c>
      <c r="H87" s="62">
        <v>1</v>
      </c>
      <c r="I87" s="73">
        <v>9243750</v>
      </c>
      <c r="J87" s="73">
        <v>10875000</v>
      </c>
      <c r="K87" s="73">
        <v>1631250</v>
      </c>
      <c r="L87" s="86" t="s">
        <v>17</v>
      </c>
      <c r="M87" s="79" t="s">
        <v>30</v>
      </c>
      <c r="N87" s="76">
        <v>0</v>
      </c>
      <c r="O87" s="77">
        <v>0</v>
      </c>
      <c r="P87" s="77">
        <v>0</v>
      </c>
      <c r="Q87" s="77">
        <v>46488.62</v>
      </c>
      <c r="R87" s="77">
        <v>42023.76</v>
      </c>
      <c r="S87" s="77">
        <v>0</v>
      </c>
      <c r="T87" s="77">
        <v>0</v>
      </c>
      <c r="U87" s="77">
        <v>21639.31</v>
      </c>
      <c r="V87" s="77">
        <v>71570.09</v>
      </c>
      <c r="W87" s="77">
        <v>0</v>
      </c>
      <c r="X87" s="77">
        <v>0</v>
      </c>
      <c r="Y87" s="77">
        <v>504155.9</v>
      </c>
      <c r="Z87" s="77">
        <v>0</v>
      </c>
      <c r="AA87" s="77">
        <v>685877.68</v>
      </c>
      <c r="AB87" s="77">
        <v>2026081.42</v>
      </c>
      <c r="AC87" s="77">
        <v>1707839.6</v>
      </c>
      <c r="AD87" s="77">
        <v>2069183.2999999998</v>
      </c>
      <c r="AE87" s="77">
        <v>1609211.2049663889</v>
      </c>
      <c r="AF87" s="77">
        <v>1145557</v>
      </c>
      <c r="AG87" s="77">
        <v>0</v>
      </c>
      <c r="AH87" s="77">
        <v>9243750.2049663886</v>
      </c>
      <c r="AI87" s="83"/>
      <c r="AJ87" s="83"/>
      <c r="AK87" s="77">
        <v>0</v>
      </c>
      <c r="AL87" s="77">
        <v>761248.94550205406</v>
      </c>
      <c r="AM87" s="77">
        <v>2248728.0012907027</v>
      </c>
      <c r="AN87" s="77">
        <v>1895514.5100896852</v>
      </c>
      <c r="AO87" s="77">
        <v>2296566.3573940182</v>
      </c>
      <c r="AP87" s="77">
        <v>1786047.8166759317</v>
      </c>
      <c r="AQ87" s="77">
        <v>1271442.3105765004</v>
      </c>
      <c r="AR87" s="77">
        <v>0</v>
      </c>
      <c r="AS87" s="77">
        <v>10259547.941528892</v>
      </c>
      <c r="AT87" s="78"/>
    </row>
    <row r="88" spans="1:46" ht="34.5" x14ac:dyDescent="0.25">
      <c r="A88" s="79">
        <v>2</v>
      </c>
      <c r="B88" s="87" t="s">
        <v>143</v>
      </c>
      <c r="C88" s="81" t="s">
        <v>144</v>
      </c>
      <c r="D88" s="79" t="s">
        <v>159</v>
      </c>
      <c r="E88" s="81" t="s">
        <v>160</v>
      </c>
      <c r="F88" s="89" t="s">
        <v>167</v>
      </c>
      <c r="G88" s="81" t="s">
        <v>168</v>
      </c>
      <c r="H88" s="62">
        <v>2</v>
      </c>
      <c r="I88" s="73">
        <v>0</v>
      </c>
      <c r="J88" s="73">
        <v>0</v>
      </c>
      <c r="K88" s="73">
        <v>0</v>
      </c>
      <c r="L88" s="86" t="s">
        <v>19</v>
      </c>
      <c r="M88" s="79" t="s">
        <v>30</v>
      </c>
      <c r="N88" s="76">
        <v>0</v>
      </c>
      <c r="O88" s="77">
        <v>0</v>
      </c>
      <c r="P88" s="77">
        <v>0</v>
      </c>
      <c r="Q88" s="77">
        <v>0</v>
      </c>
      <c r="R88" s="77">
        <v>0</v>
      </c>
      <c r="S88" s="77">
        <v>0</v>
      </c>
      <c r="T88" s="77">
        <v>0</v>
      </c>
      <c r="U88" s="77">
        <v>0</v>
      </c>
      <c r="V88" s="77">
        <v>0</v>
      </c>
      <c r="W88" s="77">
        <v>0</v>
      </c>
      <c r="X88" s="77">
        <v>0</v>
      </c>
      <c r="Y88" s="77">
        <v>0</v>
      </c>
      <c r="Z88" s="77">
        <v>0</v>
      </c>
      <c r="AA88" s="77">
        <v>0</v>
      </c>
      <c r="AB88" s="77">
        <v>0</v>
      </c>
      <c r="AC88" s="77">
        <v>0</v>
      </c>
      <c r="AD88" s="77">
        <v>0</v>
      </c>
      <c r="AE88" s="77">
        <v>0</v>
      </c>
      <c r="AF88" s="77">
        <v>0</v>
      </c>
      <c r="AG88" s="77">
        <v>0</v>
      </c>
      <c r="AH88" s="77">
        <v>0</v>
      </c>
      <c r="AI88" s="83"/>
      <c r="AJ88" s="83"/>
      <c r="AK88" s="77">
        <v>0</v>
      </c>
      <c r="AL88" s="77">
        <v>0</v>
      </c>
      <c r="AM88" s="77">
        <v>0</v>
      </c>
      <c r="AN88" s="77">
        <v>0</v>
      </c>
      <c r="AO88" s="77">
        <v>0</v>
      </c>
      <c r="AP88" s="77">
        <v>0</v>
      </c>
      <c r="AQ88" s="77">
        <v>0</v>
      </c>
      <c r="AR88" s="77">
        <v>0</v>
      </c>
      <c r="AS88" s="77">
        <v>0</v>
      </c>
      <c r="AT88" s="78"/>
    </row>
    <row r="89" spans="1:46" ht="34.5" x14ac:dyDescent="0.25">
      <c r="A89" s="79">
        <v>2</v>
      </c>
      <c r="B89" s="87" t="s">
        <v>143</v>
      </c>
      <c r="C89" s="81" t="s">
        <v>144</v>
      </c>
      <c r="D89" s="79" t="s">
        <v>159</v>
      </c>
      <c r="E89" s="81" t="s">
        <v>160</v>
      </c>
      <c r="F89" s="79" t="s">
        <v>169</v>
      </c>
      <c r="G89" s="81" t="s">
        <v>170</v>
      </c>
      <c r="H89" s="62">
        <v>1</v>
      </c>
      <c r="I89" s="73">
        <v>4225717</v>
      </c>
      <c r="J89" s="73">
        <v>4971431.7647058824</v>
      </c>
      <c r="K89" s="73">
        <v>745714.76470588241</v>
      </c>
      <c r="L89" s="82" t="s">
        <v>17</v>
      </c>
      <c r="M89" s="79" t="s">
        <v>30</v>
      </c>
      <c r="N89" s="76">
        <v>0</v>
      </c>
      <c r="O89" s="77">
        <v>0</v>
      </c>
      <c r="P89" s="77">
        <v>0</v>
      </c>
      <c r="Q89" s="77">
        <v>0</v>
      </c>
      <c r="R89" s="77">
        <v>0</v>
      </c>
      <c r="S89" s="77">
        <v>0</v>
      </c>
      <c r="T89" s="77">
        <v>0</v>
      </c>
      <c r="U89" s="77">
        <v>0</v>
      </c>
      <c r="V89" s="77">
        <v>0</v>
      </c>
      <c r="W89" s="77">
        <v>0</v>
      </c>
      <c r="X89" s="77">
        <v>152126</v>
      </c>
      <c r="Y89" s="77">
        <v>0</v>
      </c>
      <c r="Z89" s="77">
        <v>0</v>
      </c>
      <c r="AA89" s="77">
        <v>152126</v>
      </c>
      <c r="AB89" s="77">
        <v>1521258</v>
      </c>
      <c r="AC89" s="77">
        <v>2552333</v>
      </c>
      <c r="AD89" s="77">
        <v>0</v>
      </c>
      <c r="AE89" s="77">
        <v>0</v>
      </c>
      <c r="AF89" s="77">
        <v>0</v>
      </c>
      <c r="AG89" s="77">
        <v>0</v>
      </c>
      <c r="AH89" s="77">
        <v>4225717</v>
      </c>
      <c r="AI89" s="83"/>
      <c r="AJ89" s="83"/>
      <c r="AK89" s="77">
        <v>0</v>
      </c>
      <c r="AL89" s="77">
        <v>152125.99279999113</v>
      </c>
      <c r="AM89" s="77">
        <v>1521257.9280000059</v>
      </c>
      <c r="AN89" s="77">
        <v>2552332.8792000036</v>
      </c>
      <c r="AO89" s="77">
        <v>0</v>
      </c>
      <c r="AP89" s="77">
        <v>0</v>
      </c>
      <c r="AQ89" s="77">
        <v>0</v>
      </c>
      <c r="AR89" s="77">
        <v>0</v>
      </c>
      <c r="AS89" s="77">
        <v>4225716.8000000007</v>
      </c>
      <c r="AT89" s="78"/>
    </row>
    <row r="90" spans="1:46" ht="34.5" x14ac:dyDescent="0.25">
      <c r="A90" s="79">
        <v>2</v>
      </c>
      <c r="B90" s="87" t="s">
        <v>143</v>
      </c>
      <c r="C90" s="81" t="s">
        <v>144</v>
      </c>
      <c r="D90" s="79" t="s">
        <v>159</v>
      </c>
      <c r="E90" s="81" t="s">
        <v>160</v>
      </c>
      <c r="F90" s="79" t="s">
        <v>169</v>
      </c>
      <c r="G90" s="81" t="s">
        <v>170</v>
      </c>
      <c r="H90" s="62">
        <v>2</v>
      </c>
      <c r="I90" s="73">
        <v>845143</v>
      </c>
      <c r="J90" s="73">
        <v>994285.8823529412</v>
      </c>
      <c r="K90" s="73">
        <v>149142.8823529412</v>
      </c>
      <c r="L90" s="82" t="s">
        <v>17</v>
      </c>
      <c r="M90" s="79" t="s">
        <v>30</v>
      </c>
      <c r="N90" s="76">
        <v>0</v>
      </c>
      <c r="O90" s="77">
        <v>0</v>
      </c>
      <c r="P90" s="77">
        <v>0</v>
      </c>
      <c r="Q90" s="77">
        <v>0</v>
      </c>
      <c r="R90" s="77">
        <v>0</v>
      </c>
      <c r="S90" s="77">
        <v>0</v>
      </c>
      <c r="T90" s="77">
        <v>0</v>
      </c>
      <c r="U90" s="77">
        <v>0</v>
      </c>
      <c r="V90" s="77">
        <v>0</v>
      </c>
      <c r="W90" s="77">
        <v>0</v>
      </c>
      <c r="X90" s="77">
        <v>0</v>
      </c>
      <c r="Y90" s="77">
        <v>0</v>
      </c>
      <c r="Z90" s="77">
        <v>0</v>
      </c>
      <c r="AA90" s="77">
        <v>0</v>
      </c>
      <c r="AB90" s="77">
        <v>38963.576047575807</v>
      </c>
      <c r="AC90" s="77">
        <v>139869.89293311903</v>
      </c>
      <c r="AD90" s="77">
        <v>94539.597509568208</v>
      </c>
      <c r="AE90" s="77">
        <v>157084.7966985747</v>
      </c>
      <c r="AF90" s="77">
        <v>303743.06332510436</v>
      </c>
      <c r="AG90" s="77">
        <v>110942.07348605781</v>
      </c>
      <c r="AH90" s="77">
        <v>845143</v>
      </c>
      <c r="AI90" s="83"/>
      <c r="AJ90" s="83"/>
      <c r="AK90" s="77">
        <v>0</v>
      </c>
      <c r="AL90" s="77">
        <v>0</v>
      </c>
      <c r="AM90" s="77">
        <v>38963.576047575807</v>
      </c>
      <c r="AN90" s="77">
        <v>139869.89293311903</v>
      </c>
      <c r="AO90" s="77">
        <v>94539.597509568208</v>
      </c>
      <c r="AP90" s="77">
        <v>157084.7966985747</v>
      </c>
      <c r="AQ90" s="77">
        <v>303743.06332510436</v>
      </c>
      <c r="AR90" s="77">
        <v>110942.07348605781</v>
      </c>
      <c r="AS90" s="77">
        <v>845143</v>
      </c>
      <c r="AT90" s="78"/>
    </row>
    <row r="91" spans="1:46" ht="34.5" x14ac:dyDescent="0.25">
      <c r="A91" s="79">
        <v>2</v>
      </c>
      <c r="B91" s="87" t="s">
        <v>143</v>
      </c>
      <c r="C91" s="81" t="s">
        <v>144</v>
      </c>
      <c r="D91" s="79" t="s">
        <v>159</v>
      </c>
      <c r="E91" s="81" t="s">
        <v>160</v>
      </c>
      <c r="F91" s="89" t="s">
        <v>171</v>
      </c>
      <c r="G91" s="81" t="s">
        <v>172</v>
      </c>
      <c r="H91" s="62">
        <v>1</v>
      </c>
      <c r="I91" s="73">
        <v>84801</v>
      </c>
      <c r="J91" s="73">
        <v>99765.882352941175</v>
      </c>
      <c r="K91" s="73">
        <v>14964.882352941175</v>
      </c>
      <c r="L91" s="82" t="s">
        <v>17</v>
      </c>
      <c r="M91" s="79" t="s">
        <v>30</v>
      </c>
      <c r="N91" s="76">
        <v>0</v>
      </c>
      <c r="O91" s="77">
        <v>0</v>
      </c>
      <c r="P91" s="77">
        <v>0</v>
      </c>
      <c r="Q91" s="77">
        <v>0</v>
      </c>
      <c r="R91" s="77">
        <v>0</v>
      </c>
      <c r="S91" s="77">
        <v>0</v>
      </c>
      <c r="T91" s="77">
        <v>0</v>
      </c>
      <c r="U91" s="77">
        <v>0</v>
      </c>
      <c r="V91" s="77">
        <v>0</v>
      </c>
      <c r="W91" s="77">
        <v>0</v>
      </c>
      <c r="X91" s="77">
        <v>0</v>
      </c>
      <c r="Y91" s="77">
        <v>0</v>
      </c>
      <c r="Z91" s="77">
        <v>0</v>
      </c>
      <c r="AA91" s="77">
        <v>0</v>
      </c>
      <c r="AB91" s="77">
        <v>84801</v>
      </c>
      <c r="AC91" s="77">
        <v>0</v>
      </c>
      <c r="AD91" s="77">
        <v>0</v>
      </c>
      <c r="AE91" s="77">
        <v>0</v>
      </c>
      <c r="AF91" s="77">
        <v>0</v>
      </c>
      <c r="AG91" s="77">
        <v>0</v>
      </c>
      <c r="AH91" s="77">
        <v>84801</v>
      </c>
      <c r="AI91" s="83"/>
      <c r="AJ91" s="83"/>
      <c r="AK91" s="77">
        <v>0</v>
      </c>
      <c r="AL91" s="77">
        <v>0</v>
      </c>
      <c r="AM91" s="77">
        <v>84801.001994792692</v>
      </c>
      <c r="AN91" s="77">
        <v>0</v>
      </c>
      <c r="AO91" s="77">
        <v>0</v>
      </c>
      <c r="AP91" s="77">
        <v>0</v>
      </c>
      <c r="AQ91" s="77">
        <v>0</v>
      </c>
      <c r="AR91" s="77">
        <v>0</v>
      </c>
      <c r="AS91" s="77">
        <v>84801.001994792692</v>
      </c>
      <c r="AT91" s="78"/>
    </row>
    <row r="92" spans="1:46" ht="34.5" x14ac:dyDescent="0.25">
      <c r="A92" s="79">
        <v>2</v>
      </c>
      <c r="B92" s="87" t="s">
        <v>143</v>
      </c>
      <c r="C92" s="81" t="s">
        <v>144</v>
      </c>
      <c r="D92" s="79" t="s">
        <v>159</v>
      </c>
      <c r="E92" s="81" t="s">
        <v>160</v>
      </c>
      <c r="F92" s="89" t="s">
        <v>171</v>
      </c>
      <c r="G92" s="81" t="s">
        <v>172</v>
      </c>
      <c r="H92" s="62">
        <v>2</v>
      </c>
      <c r="I92" s="73">
        <v>2157997</v>
      </c>
      <c r="J92" s="73">
        <v>2538820</v>
      </c>
      <c r="K92" s="73">
        <v>380823</v>
      </c>
      <c r="L92" s="82" t="s">
        <v>17</v>
      </c>
      <c r="M92" s="79" t="s">
        <v>30</v>
      </c>
      <c r="N92" s="76">
        <v>0</v>
      </c>
      <c r="O92" s="77">
        <v>0</v>
      </c>
      <c r="P92" s="77">
        <v>0</v>
      </c>
      <c r="Q92" s="77">
        <v>14986.35</v>
      </c>
      <c r="R92" s="77">
        <v>38936</v>
      </c>
      <c r="S92" s="77">
        <v>0</v>
      </c>
      <c r="T92" s="77">
        <v>0</v>
      </c>
      <c r="U92" s="77">
        <v>28955</v>
      </c>
      <c r="V92" s="77">
        <v>15363</v>
      </c>
      <c r="W92" s="77">
        <v>40468</v>
      </c>
      <c r="X92" s="77">
        <v>14023</v>
      </c>
      <c r="Y92" s="77">
        <v>32076.45</v>
      </c>
      <c r="Z92" s="77">
        <v>805682</v>
      </c>
      <c r="AA92" s="77">
        <v>990489.8</v>
      </c>
      <c r="AB92" s="77">
        <v>1137716</v>
      </c>
      <c r="AC92" s="77">
        <v>29791.200000000201</v>
      </c>
      <c r="AD92" s="77">
        <v>0</v>
      </c>
      <c r="AE92" s="77">
        <v>0</v>
      </c>
      <c r="AF92" s="77">
        <v>0</v>
      </c>
      <c r="AG92" s="77">
        <v>0</v>
      </c>
      <c r="AH92" s="77">
        <v>2157997</v>
      </c>
      <c r="AI92" s="83"/>
      <c r="AJ92" s="83"/>
      <c r="AK92" s="77">
        <v>0</v>
      </c>
      <c r="AL92" s="77">
        <v>990489.82329951087</v>
      </c>
      <c r="AM92" s="77">
        <v>1137716.0267627453</v>
      </c>
      <c r="AN92" s="77">
        <v>29791.200700785193</v>
      </c>
      <c r="AO92" s="77">
        <v>0</v>
      </c>
      <c r="AP92" s="77">
        <v>0</v>
      </c>
      <c r="AQ92" s="77">
        <v>0</v>
      </c>
      <c r="AR92" s="77">
        <v>0</v>
      </c>
      <c r="AS92" s="77">
        <v>2157997.0507630412</v>
      </c>
      <c r="AT92" s="78"/>
    </row>
    <row r="93" spans="1:46" ht="34.5" x14ac:dyDescent="0.25">
      <c r="A93" s="79">
        <v>2</v>
      </c>
      <c r="B93" s="87" t="s">
        <v>143</v>
      </c>
      <c r="C93" s="81" t="s">
        <v>144</v>
      </c>
      <c r="D93" s="79" t="s">
        <v>159</v>
      </c>
      <c r="E93" s="81" t="s">
        <v>160</v>
      </c>
      <c r="F93" s="89" t="s">
        <v>171</v>
      </c>
      <c r="G93" s="81" t="s">
        <v>172</v>
      </c>
      <c r="H93" s="62">
        <v>3</v>
      </c>
      <c r="I93" s="73">
        <v>667002</v>
      </c>
      <c r="J93" s="73">
        <v>784708.23529411771</v>
      </c>
      <c r="K93" s="73">
        <v>117706.23529411771</v>
      </c>
      <c r="L93" s="82" t="s">
        <v>17</v>
      </c>
      <c r="M93" s="79" t="s">
        <v>30</v>
      </c>
      <c r="N93" s="76">
        <v>0</v>
      </c>
      <c r="O93" s="77">
        <v>0</v>
      </c>
      <c r="P93" s="77">
        <v>0</v>
      </c>
      <c r="Q93" s="77">
        <v>0</v>
      </c>
      <c r="R93" s="77">
        <v>0</v>
      </c>
      <c r="S93" s="77">
        <v>0</v>
      </c>
      <c r="T93" s="77">
        <v>0</v>
      </c>
      <c r="U93" s="77">
        <v>0</v>
      </c>
      <c r="V93" s="77">
        <v>0</v>
      </c>
      <c r="W93" s="77">
        <v>0</v>
      </c>
      <c r="X93" s="77">
        <v>0</v>
      </c>
      <c r="Y93" s="77">
        <v>3708</v>
      </c>
      <c r="Z93" s="77">
        <v>267498</v>
      </c>
      <c r="AA93" s="77">
        <v>271206</v>
      </c>
      <c r="AB93" s="77">
        <v>395796</v>
      </c>
      <c r="AC93" s="77">
        <v>0</v>
      </c>
      <c r="AD93" s="77">
        <v>0</v>
      </c>
      <c r="AE93" s="77">
        <v>0</v>
      </c>
      <c r="AF93" s="77">
        <v>0</v>
      </c>
      <c r="AG93" s="77">
        <v>0</v>
      </c>
      <c r="AH93" s="77">
        <v>667002</v>
      </c>
      <c r="AI93" s="83"/>
      <c r="AJ93" s="83"/>
      <c r="AK93" s="77">
        <v>0</v>
      </c>
      <c r="AL93" s="77">
        <v>271206.0063796388</v>
      </c>
      <c r="AM93" s="77">
        <v>395796.00931039691</v>
      </c>
      <c r="AN93" s="77">
        <v>0</v>
      </c>
      <c r="AO93" s="77">
        <v>0</v>
      </c>
      <c r="AP93" s="77">
        <v>0</v>
      </c>
      <c r="AQ93" s="77">
        <v>0</v>
      </c>
      <c r="AR93" s="77">
        <v>0</v>
      </c>
      <c r="AS93" s="77">
        <v>667002.01569003565</v>
      </c>
      <c r="AT93" s="78"/>
    </row>
    <row r="94" spans="1:46" ht="34.5" x14ac:dyDescent="0.25">
      <c r="A94" s="79">
        <v>2</v>
      </c>
      <c r="B94" s="87" t="s">
        <v>143</v>
      </c>
      <c r="C94" s="81" t="s">
        <v>144</v>
      </c>
      <c r="D94" s="79" t="s">
        <v>159</v>
      </c>
      <c r="E94" s="81" t="s">
        <v>160</v>
      </c>
      <c r="F94" s="89" t="s">
        <v>171</v>
      </c>
      <c r="G94" s="81" t="s">
        <v>172</v>
      </c>
      <c r="H94" s="62">
        <v>4</v>
      </c>
      <c r="I94" s="73">
        <v>9533420</v>
      </c>
      <c r="J94" s="73">
        <v>11215788.235294119</v>
      </c>
      <c r="K94" s="73">
        <v>1682368.2352941185</v>
      </c>
      <c r="L94" s="82" t="s">
        <v>17</v>
      </c>
      <c r="M94" s="79" t="s">
        <v>30</v>
      </c>
      <c r="N94" s="76">
        <v>0</v>
      </c>
      <c r="O94" s="77">
        <v>0</v>
      </c>
      <c r="P94" s="77">
        <v>0</v>
      </c>
      <c r="Q94" s="77">
        <v>0</v>
      </c>
      <c r="R94" s="77">
        <v>0</v>
      </c>
      <c r="S94" s="77">
        <v>0</v>
      </c>
      <c r="T94" s="77">
        <v>0</v>
      </c>
      <c r="U94" s="77">
        <v>0</v>
      </c>
      <c r="V94" s="77">
        <v>0</v>
      </c>
      <c r="W94" s="77">
        <v>0</v>
      </c>
      <c r="X94" s="77">
        <v>0</v>
      </c>
      <c r="Y94" s="77">
        <v>0</v>
      </c>
      <c r="Z94" s="77">
        <v>0</v>
      </c>
      <c r="AA94" s="77">
        <v>0</v>
      </c>
      <c r="AB94" s="77">
        <v>8669231.3499999996</v>
      </c>
      <c r="AC94" s="77">
        <v>864188.65</v>
      </c>
      <c r="AD94" s="77">
        <v>0</v>
      </c>
      <c r="AE94" s="77">
        <v>0</v>
      </c>
      <c r="AF94" s="77">
        <v>0</v>
      </c>
      <c r="AG94" s="77">
        <v>0</v>
      </c>
      <c r="AH94" s="77">
        <v>9533420</v>
      </c>
      <c r="AI94" s="83"/>
      <c r="AJ94" s="83"/>
      <c r="AK94" s="77">
        <v>0</v>
      </c>
      <c r="AL94" s="77">
        <v>0</v>
      </c>
      <c r="AM94" s="77">
        <v>8669231.5539282486</v>
      </c>
      <c r="AN94" s="77">
        <v>864188.67032850091</v>
      </c>
      <c r="AO94" s="77">
        <v>0</v>
      </c>
      <c r="AP94" s="77">
        <v>0</v>
      </c>
      <c r="AQ94" s="77">
        <v>0</v>
      </c>
      <c r="AR94" s="77">
        <v>0</v>
      </c>
      <c r="AS94" s="77">
        <v>9533420.2242567502</v>
      </c>
      <c r="AT94" s="78"/>
    </row>
    <row r="95" spans="1:46" ht="34.5" x14ac:dyDescent="0.25">
      <c r="A95" s="79">
        <v>2</v>
      </c>
      <c r="B95" s="87" t="s">
        <v>143</v>
      </c>
      <c r="C95" s="81" t="s">
        <v>144</v>
      </c>
      <c r="D95" s="79" t="s">
        <v>159</v>
      </c>
      <c r="E95" s="81" t="s">
        <v>160</v>
      </c>
      <c r="F95" s="89" t="s">
        <v>173</v>
      </c>
      <c r="G95" s="81" t="s">
        <v>174</v>
      </c>
      <c r="H95" s="62" t="s">
        <v>41</v>
      </c>
      <c r="I95" s="73">
        <v>2822173</v>
      </c>
      <c r="J95" s="73">
        <v>3320203.5294117648</v>
      </c>
      <c r="K95" s="73">
        <v>498030.52941176482</v>
      </c>
      <c r="L95" s="82" t="s">
        <v>17</v>
      </c>
      <c r="M95" s="79" t="s">
        <v>30</v>
      </c>
      <c r="N95" s="76">
        <v>0</v>
      </c>
      <c r="O95" s="77">
        <v>0</v>
      </c>
      <c r="P95" s="77">
        <v>0</v>
      </c>
      <c r="Q95" s="77">
        <v>0</v>
      </c>
      <c r="R95" s="77">
        <v>0</v>
      </c>
      <c r="S95" s="77">
        <v>0</v>
      </c>
      <c r="T95" s="77">
        <v>0</v>
      </c>
      <c r="U95" s="77">
        <v>0</v>
      </c>
      <c r="V95" s="77">
        <v>0</v>
      </c>
      <c r="W95" s="77">
        <v>0</v>
      </c>
      <c r="X95" s="77">
        <v>0</v>
      </c>
      <c r="Y95" s="77">
        <v>846652</v>
      </c>
      <c r="Z95" s="77">
        <v>0</v>
      </c>
      <c r="AA95" s="77">
        <v>846652</v>
      </c>
      <c r="AB95" s="77">
        <v>846652</v>
      </c>
      <c r="AC95" s="77">
        <v>1128869</v>
      </c>
      <c r="AD95" s="77">
        <v>0</v>
      </c>
      <c r="AE95" s="77">
        <v>0</v>
      </c>
      <c r="AF95" s="77">
        <v>0</v>
      </c>
      <c r="AG95" s="77">
        <v>0</v>
      </c>
      <c r="AH95" s="77">
        <v>2822173</v>
      </c>
      <c r="AI95" s="83"/>
      <c r="AJ95" s="83"/>
      <c r="AK95" s="77">
        <v>0</v>
      </c>
      <c r="AL95" s="77">
        <v>846652.1200000142</v>
      </c>
      <c r="AM95" s="77">
        <v>846652.1200000142</v>
      </c>
      <c r="AN95" s="77">
        <v>1128869.1599999717</v>
      </c>
      <c r="AO95" s="77">
        <v>0</v>
      </c>
      <c r="AP95" s="77">
        <v>0</v>
      </c>
      <c r="AQ95" s="77">
        <v>0</v>
      </c>
      <c r="AR95" s="77">
        <v>0</v>
      </c>
      <c r="AS95" s="77">
        <v>2822173.4000000004</v>
      </c>
      <c r="AT95" s="78"/>
    </row>
    <row r="96" spans="1:46" ht="23" x14ac:dyDescent="0.25">
      <c r="A96" s="79">
        <v>2</v>
      </c>
      <c r="B96" s="87" t="s">
        <v>175</v>
      </c>
      <c r="C96" s="81" t="s">
        <v>176</v>
      </c>
      <c r="D96" s="79" t="s">
        <v>177</v>
      </c>
      <c r="E96" s="81" t="s">
        <v>178</v>
      </c>
      <c r="F96" s="89" t="s">
        <v>179</v>
      </c>
      <c r="G96" s="81" t="s">
        <v>180</v>
      </c>
      <c r="H96" s="62" t="s">
        <v>41</v>
      </c>
      <c r="I96" s="73">
        <v>3697500</v>
      </c>
      <c r="J96" s="73">
        <v>4350000</v>
      </c>
      <c r="K96" s="73">
        <v>652500</v>
      </c>
      <c r="L96" s="91" t="s">
        <v>15</v>
      </c>
      <c r="M96" s="79" t="s">
        <v>30</v>
      </c>
      <c r="N96" s="76">
        <v>0</v>
      </c>
      <c r="O96" s="77">
        <v>0</v>
      </c>
      <c r="P96" s="77">
        <v>0</v>
      </c>
      <c r="Q96" s="77">
        <v>0</v>
      </c>
      <c r="R96" s="77">
        <v>0</v>
      </c>
      <c r="S96" s="77">
        <v>0</v>
      </c>
      <c r="T96" s="77">
        <v>0</v>
      </c>
      <c r="U96" s="77">
        <v>0</v>
      </c>
      <c r="V96" s="77">
        <v>0</v>
      </c>
      <c r="W96" s="77">
        <v>0</v>
      </c>
      <c r="X96" s="77">
        <v>0</v>
      </c>
      <c r="Y96" s="77">
        <v>0</v>
      </c>
      <c r="Z96" s="77">
        <v>0</v>
      </c>
      <c r="AA96" s="77">
        <v>0</v>
      </c>
      <c r="AB96" s="77">
        <v>602388</v>
      </c>
      <c r="AC96" s="77">
        <v>189600</v>
      </c>
      <c r="AD96" s="77">
        <v>877551</v>
      </c>
      <c r="AE96" s="77">
        <v>873147</v>
      </c>
      <c r="AF96" s="77">
        <v>873147</v>
      </c>
      <c r="AG96" s="77">
        <v>281667</v>
      </c>
      <c r="AH96" s="77">
        <v>3697500</v>
      </c>
      <c r="AI96" s="83"/>
      <c r="AJ96" s="83"/>
      <c r="AK96" s="77">
        <v>0</v>
      </c>
      <c r="AL96" s="77">
        <v>0</v>
      </c>
      <c r="AM96" s="77">
        <v>708691.76470588241</v>
      </c>
      <c r="AN96" s="77">
        <v>223058.82352941178</v>
      </c>
      <c r="AO96" s="77">
        <v>1032412.9411764706</v>
      </c>
      <c r="AP96" s="77">
        <v>1027231.7647058824</v>
      </c>
      <c r="AQ96" s="77">
        <v>1027231.7647058824</v>
      </c>
      <c r="AR96" s="77">
        <v>331372.9411764706</v>
      </c>
      <c r="AS96" s="77">
        <v>4350000</v>
      </c>
      <c r="AT96" s="78"/>
    </row>
    <row r="97" spans="1:46" ht="23" x14ac:dyDescent="0.25">
      <c r="A97" s="79">
        <v>2</v>
      </c>
      <c r="B97" s="87" t="s">
        <v>175</v>
      </c>
      <c r="C97" s="81" t="s">
        <v>176</v>
      </c>
      <c r="D97" s="79" t="s">
        <v>177</v>
      </c>
      <c r="E97" s="81" t="s">
        <v>178</v>
      </c>
      <c r="F97" s="89" t="s">
        <v>181</v>
      </c>
      <c r="G97" s="81" t="s">
        <v>182</v>
      </c>
      <c r="H97" s="62" t="s">
        <v>41</v>
      </c>
      <c r="I97" s="73">
        <v>75396164</v>
      </c>
      <c r="J97" s="73">
        <v>88701369.411764711</v>
      </c>
      <c r="K97" s="73">
        <v>13305205.411764711</v>
      </c>
      <c r="L97" s="91" t="s">
        <v>15</v>
      </c>
      <c r="M97" s="79" t="s">
        <v>30</v>
      </c>
      <c r="N97" s="76">
        <v>0</v>
      </c>
      <c r="O97" s="77">
        <v>0</v>
      </c>
      <c r="P97" s="77">
        <v>0</v>
      </c>
      <c r="Q97" s="77">
        <v>0</v>
      </c>
      <c r="R97" s="77">
        <v>0</v>
      </c>
      <c r="S97" s="77">
        <v>0</v>
      </c>
      <c r="T97" s="77">
        <v>0</v>
      </c>
      <c r="U97" s="77">
        <v>0</v>
      </c>
      <c r="V97" s="77">
        <v>0</v>
      </c>
      <c r="W97" s="77">
        <v>0</v>
      </c>
      <c r="X97" s="77">
        <v>0</v>
      </c>
      <c r="Y97" s="77">
        <v>0</v>
      </c>
      <c r="Z97" s="77">
        <v>0</v>
      </c>
      <c r="AA97" s="77">
        <v>0</v>
      </c>
      <c r="AB97" s="77">
        <v>19079233</v>
      </c>
      <c r="AC97" s="77">
        <v>18079233</v>
      </c>
      <c r="AD97" s="77">
        <v>22992384</v>
      </c>
      <c r="AE97" s="77">
        <v>7513205</v>
      </c>
      <c r="AF97" s="77">
        <v>6218903</v>
      </c>
      <c r="AG97" s="77">
        <v>1513206</v>
      </c>
      <c r="AH97" s="77">
        <v>75396164</v>
      </c>
      <c r="AI97" s="83"/>
      <c r="AJ97" s="83"/>
      <c r="AK97" s="77">
        <v>0</v>
      </c>
      <c r="AL97" s="77">
        <v>0</v>
      </c>
      <c r="AM97" s="77">
        <v>19079233</v>
      </c>
      <c r="AN97" s="77">
        <v>18079233</v>
      </c>
      <c r="AO97" s="77">
        <v>22992384</v>
      </c>
      <c r="AP97" s="77">
        <v>7513205</v>
      </c>
      <c r="AQ97" s="77">
        <v>6218903</v>
      </c>
      <c r="AR97" s="77">
        <v>1513206</v>
      </c>
      <c r="AS97" s="77">
        <v>75396164</v>
      </c>
      <c r="AT97" s="78"/>
    </row>
    <row r="98" spans="1:46" ht="23" x14ac:dyDescent="0.25">
      <c r="A98" s="79">
        <v>2</v>
      </c>
      <c r="B98" s="87" t="s">
        <v>175</v>
      </c>
      <c r="C98" s="81" t="s">
        <v>176</v>
      </c>
      <c r="D98" s="79" t="s">
        <v>177</v>
      </c>
      <c r="E98" s="81" t="s">
        <v>178</v>
      </c>
      <c r="F98" s="89" t="s">
        <v>183</v>
      </c>
      <c r="G98" s="81" t="s">
        <v>184</v>
      </c>
      <c r="H98" s="62" t="s">
        <v>41</v>
      </c>
      <c r="I98" s="73">
        <v>22492390</v>
      </c>
      <c r="J98" s="73">
        <v>26461635.294117648</v>
      </c>
      <c r="K98" s="73">
        <v>3969245.2941176482</v>
      </c>
      <c r="L98" s="91" t="s">
        <v>15</v>
      </c>
      <c r="M98" s="79" t="s">
        <v>30</v>
      </c>
      <c r="N98" s="76">
        <v>0</v>
      </c>
      <c r="O98" s="77">
        <v>0</v>
      </c>
      <c r="P98" s="77">
        <v>0</v>
      </c>
      <c r="Q98" s="77">
        <v>0</v>
      </c>
      <c r="R98" s="77">
        <v>0</v>
      </c>
      <c r="S98" s="77">
        <v>0</v>
      </c>
      <c r="T98" s="77">
        <v>0</v>
      </c>
      <c r="U98" s="77">
        <v>0</v>
      </c>
      <c r="V98" s="77">
        <v>0</v>
      </c>
      <c r="W98" s="77">
        <v>0</v>
      </c>
      <c r="X98" s="77">
        <v>0</v>
      </c>
      <c r="Y98" s="77">
        <v>0</v>
      </c>
      <c r="Z98" s="77">
        <v>0</v>
      </c>
      <c r="AA98" s="77">
        <v>0</v>
      </c>
      <c r="AB98" s="77">
        <v>6563934.7570675779</v>
      </c>
      <c r="AC98" s="77">
        <v>3461968.2815333549</v>
      </c>
      <c r="AD98" s="77">
        <v>3989611.9798924555</v>
      </c>
      <c r="AE98" s="77">
        <v>2615033.5531839635</v>
      </c>
      <c r="AF98" s="77">
        <v>3703630.2965633953</v>
      </c>
      <c r="AG98" s="77">
        <v>2158211.1317592533</v>
      </c>
      <c r="AH98" s="77">
        <v>22492390</v>
      </c>
      <c r="AI98" s="83"/>
      <c r="AJ98" s="83"/>
      <c r="AK98" s="77">
        <v>0</v>
      </c>
      <c r="AL98" s="77">
        <v>0</v>
      </c>
      <c r="AM98" s="77">
        <v>7722276.1847853856</v>
      </c>
      <c r="AN98" s="77">
        <v>4072903.8606274766</v>
      </c>
      <c r="AO98" s="77">
        <v>4693661.1528146537</v>
      </c>
      <c r="AP98" s="77">
        <v>3076510.0625693691</v>
      </c>
      <c r="AQ98" s="77">
        <v>4357212.1136039943</v>
      </c>
      <c r="AR98" s="77">
        <v>2539071.9197167689</v>
      </c>
      <c r="AS98" s="77">
        <v>26461635.294117648</v>
      </c>
      <c r="AT98" s="78"/>
    </row>
    <row r="99" spans="1:46" ht="23" x14ac:dyDescent="0.25">
      <c r="A99" s="79">
        <v>2</v>
      </c>
      <c r="B99" s="87" t="s">
        <v>175</v>
      </c>
      <c r="C99" s="81" t="s">
        <v>176</v>
      </c>
      <c r="D99" s="79" t="s">
        <v>177</v>
      </c>
      <c r="E99" s="81" t="s">
        <v>178</v>
      </c>
      <c r="F99" s="89" t="s">
        <v>185</v>
      </c>
      <c r="G99" s="81" t="s">
        <v>186</v>
      </c>
      <c r="H99" s="62" t="s">
        <v>41</v>
      </c>
      <c r="I99" s="73">
        <v>0</v>
      </c>
      <c r="J99" s="73">
        <v>0</v>
      </c>
      <c r="K99" s="73">
        <v>0</v>
      </c>
      <c r="L99" s="91" t="s">
        <v>15</v>
      </c>
      <c r="M99" s="79" t="s">
        <v>30</v>
      </c>
      <c r="N99" s="76">
        <v>0</v>
      </c>
      <c r="O99" s="77">
        <v>0</v>
      </c>
      <c r="P99" s="77">
        <v>0</v>
      </c>
      <c r="Q99" s="77">
        <v>0</v>
      </c>
      <c r="R99" s="77">
        <v>0</v>
      </c>
      <c r="S99" s="77">
        <v>0</v>
      </c>
      <c r="T99" s="77">
        <v>0</v>
      </c>
      <c r="U99" s="77">
        <v>0</v>
      </c>
      <c r="V99" s="77">
        <v>0</v>
      </c>
      <c r="W99" s="77">
        <v>0</v>
      </c>
      <c r="X99" s="77">
        <v>0</v>
      </c>
      <c r="Y99" s="77">
        <v>0</v>
      </c>
      <c r="Z99" s="77">
        <v>0</v>
      </c>
      <c r="AA99" s="77">
        <v>0</v>
      </c>
      <c r="AB99" s="77">
        <v>0</v>
      </c>
      <c r="AC99" s="77">
        <v>0</v>
      </c>
      <c r="AD99" s="77">
        <v>0</v>
      </c>
      <c r="AE99" s="77">
        <v>0</v>
      </c>
      <c r="AF99" s="77">
        <v>0</v>
      </c>
      <c r="AG99" s="77">
        <v>0</v>
      </c>
      <c r="AH99" s="77">
        <v>0</v>
      </c>
      <c r="AI99" s="83"/>
      <c r="AJ99" s="83"/>
      <c r="AK99" s="77">
        <v>0</v>
      </c>
      <c r="AL99" s="77">
        <v>0</v>
      </c>
      <c r="AM99" s="77">
        <v>0</v>
      </c>
      <c r="AN99" s="77">
        <v>0</v>
      </c>
      <c r="AO99" s="77">
        <v>0</v>
      </c>
      <c r="AP99" s="77">
        <v>0</v>
      </c>
      <c r="AQ99" s="77">
        <v>0</v>
      </c>
      <c r="AR99" s="77">
        <v>0</v>
      </c>
      <c r="AS99" s="77">
        <v>0</v>
      </c>
      <c r="AT99" s="78"/>
    </row>
    <row r="100" spans="1:46" ht="23" x14ac:dyDescent="0.25">
      <c r="A100" s="79">
        <v>2</v>
      </c>
      <c r="B100" s="87" t="s">
        <v>175</v>
      </c>
      <c r="C100" s="81" t="s">
        <v>176</v>
      </c>
      <c r="D100" s="79" t="s">
        <v>177</v>
      </c>
      <c r="E100" s="81" t="s">
        <v>178</v>
      </c>
      <c r="F100" s="89" t="s">
        <v>187</v>
      </c>
      <c r="G100" s="81" t="s">
        <v>188</v>
      </c>
      <c r="H100" s="62" t="s">
        <v>41</v>
      </c>
      <c r="I100" s="73">
        <v>3000000</v>
      </c>
      <c r="J100" s="73">
        <v>3529411.7647058824</v>
      </c>
      <c r="K100" s="73">
        <v>529411.76470588241</v>
      </c>
      <c r="L100" s="91" t="s">
        <v>15</v>
      </c>
      <c r="M100" s="79" t="s">
        <v>30</v>
      </c>
      <c r="N100" s="76">
        <v>0</v>
      </c>
      <c r="O100" s="77">
        <v>0</v>
      </c>
      <c r="P100" s="77">
        <v>0</v>
      </c>
      <c r="Q100" s="77">
        <v>0</v>
      </c>
      <c r="R100" s="77">
        <v>0</v>
      </c>
      <c r="S100" s="77">
        <v>0</v>
      </c>
      <c r="T100" s="77">
        <v>0</v>
      </c>
      <c r="U100" s="77">
        <v>0</v>
      </c>
      <c r="V100" s="77">
        <v>0</v>
      </c>
      <c r="W100" s="77">
        <v>0</v>
      </c>
      <c r="X100" s="77">
        <v>0</v>
      </c>
      <c r="Y100" s="77">
        <v>0</v>
      </c>
      <c r="Z100" s="77">
        <v>0</v>
      </c>
      <c r="AA100" s="77">
        <v>0</v>
      </c>
      <c r="AB100" s="77">
        <v>1152165</v>
      </c>
      <c r="AC100" s="77">
        <v>369567</v>
      </c>
      <c r="AD100" s="77">
        <v>369567</v>
      </c>
      <c r="AE100" s="77">
        <v>369567</v>
      </c>
      <c r="AF100" s="77">
        <v>369567</v>
      </c>
      <c r="AG100" s="77">
        <v>369567</v>
      </c>
      <c r="AH100" s="77">
        <v>3000000</v>
      </c>
      <c r="AI100" s="83"/>
      <c r="AJ100" s="83"/>
      <c r="AK100" s="77">
        <v>0</v>
      </c>
      <c r="AL100" s="77">
        <v>0</v>
      </c>
      <c r="AM100" s="77">
        <v>1355488.2352941176</v>
      </c>
      <c r="AN100" s="77">
        <v>434784.70588235295</v>
      </c>
      <c r="AO100" s="77">
        <v>434784.70588235295</v>
      </c>
      <c r="AP100" s="77">
        <v>434784.70588235295</v>
      </c>
      <c r="AQ100" s="77">
        <v>434784.70588235295</v>
      </c>
      <c r="AR100" s="77">
        <v>434784.70588235295</v>
      </c>
      <c r="AS100" s="77">
        <v>3529411.7647058819</v>
      </c>
      <c r="AT100" s="78"/>
    </row>
    <row r="101" spans="1:46" ht="34.5" x14ac:dyDescent="0.25">
      <c r="A101" s="79">
        <v>2</v>
      </c>
      <c r="B101" s="87" t="s">
        <v>189</v>
      </c>
      <c r="C101" s="81" t="s">
        <v>190</v>
      </c>
      <c r="D101" s="79" t="s">
        <v>191</v>
      </c>
      <c r="E101" s="81" t="s">
        <v>192</v>
      </c>
      <c r="F101" s="62" t="s">
        <v>526</v>
      </c>
      <c r="G101" s="81" t="s">
        <v>193</v>
      </c>
      <c r="H101" s="62" t="s">
        <v>41</v>
      </c>
      <c r="I101" s="73">
        <v>32100000</v>
      </c>
      <c r="J101" s="73">
        <v>37764705.882352941</v>
      </c>
      <c r="K101" s="73">
        <v>5664705.8823529407</v>
      </c>
      <c r="L101" s="91" t="s">
        <v>15</v>
      </c>
      <c r="M101" s="79" t="s">
        <v>31</v>
      </c>
      <c r="N101" s="76">
        <v>0</v>
      </c>
      <c r="O101" s="77">
        <v>0</v>
      </c>
      <c r="P101" s="77">
        <v>0</v>
      </c>
      <c r="Q101" s="77">
        <v>0</v>
      </c>
      <c r="R101" s="77">
        <v>0</v>
      </c>
      <c r="S101" s="77">
        <v>0</v>
      </c>
      <c r="T101" s="77">
        <v>0</v>
      </c>
      <c r="U101" s="77">
        <v>0</v>
      </c>
      <c r="V101" s="77">
        <v>0</v>
      </c>
      <c r="W101" s="77">
        <v>0</v>
      </c>
      <c r="X101" s="77">
        <v>0</v>
      </c>
      <c r="Y101" s="77">
        <v>0</v>
      </c>
      <c r="Z101" s="77">
        <v>0</v>
      </c>
      <c r="AA101" s="77">
        <v>0</v>
      </c>
      <c r="AB101" s="77">
        <v>0</v>
      </c>
      <c r="AC101" s="77">
        <v>139582.59715642669</v>
      </c>
      <c r="AD101" s="77">
        <v>11646692.170861706</v>
      </c>
      <c r="AE101" s="77">
        <v>6135952.2800837513</v>
      </c>
      <c r="AF101" s="77">
        <v>3806813.7906595017</v>
      </c>
      <c r="AG101" s="77">
        <v>10370959.161238614</v>
      </c>
      <c r="AH101" s="77">
        <v>32100000</v>
      </c>
      <c r="AI101" s="83"/>
      <c r="AJ101" s="83"/>
      <c r="AK101" s="77">
        <v>0</v>
      </c>
      <c r="AL101" s="77">
        <v>0</v>
      </c>
      <c r="AM101" s="77">
        <v>0</v>
      </c>
      <c r="AN101" s="77">
        <v>164214.82018403141</v>
      </c>
      <c r="AO101" s="77">
        <v>13701990.789249066</v>
      </c>
      <c r="AP101" s="77">
        <v>7218767.3883338254</v>
      </c>
      <c r="AQ101" s="77">
        <v>4478604.4595994139</v>
      </c>
      <c r="AR101" s="77">
        <v>12201128.424986606</v>
      </c>
      <c r="AS101" s="77">
        <v>37764705.882352941</v>
      </c>
      <c r="AT101" s="78"/>
    </row>
    <row r="102" spans="1:46" ht="34.5" x14ac:dyDescent="0.25">
      <c r="A102" s="79">
        <v>2</v>
      </c>
      <c r="B102" s="87" t="s">
        <v>189</v>
      </c>
      <c r="C102" s="81" t="s">
        <v>190</v>
      </c>
      <c r="D102" s="79" t="s">
        <v>191</v>
      </c>
      <c r="E102" s="81" t="s">
        <v>192</v>
      </c>
      <c r="F102" s="62" t="s">
        <v>527</v>
      </c>
      <c r="G102" s="81" t="s">
        <v>532</v>
      </c>
      <c r="H102" s="62" t="s">
        <v>41</v>
      </c>
      <c r="I102" s="73">
        <v>66989642</v>
      </c>
      <c r="J102" s="73">
        <v>78811343.529411763</v>
      </c>
      <c r="K102" s="73">
        <v>11821701.529411763</v>
      </c>
      <c r="L102" s="91" t="s">
        <v>15</v>
      </c>
      <c r="M102" s="79" t="s">
        <v>31</v>
      </c>
      <c r="N102" s="76">
        <v>0</v>
      </c>
      <c r="O102" s="77">
        <v>0</v>
      </c>
      <c r="P102" s="77">
        <v>0</v>
      </c>
      <c r="Q102" s="77">
        <v>0</v>
      </c>
      <c r="R102" s="77">
        <v>0</v>
      </c>
      <c r="S102" s="77">
        <v>0</v>
      </c>
      <c r="T102" s="77">
        <v>0</v>
      </c>
      <c r="U102" s="77">
        <v>0</v>
      </c>
      <c r="V102" s="77">
        <v>0</v>
      </c>
      <c r="W102" s="77">
        <v>0</v>
      </c>
      <c r="X102" s="77">
        <v>0</v>
      </c>
      <c r="Y102" s="77">
        <v>0</v>
      </c>
      <c r="Z102" s="77">
        <v>0</v>
      </c>
      <c r="AA102" s="77">
        <v>0</v>
      </c>
      <c r="AB102" s="77">
        <v>66989642</v>
      </c>
      <c r="AC102" s="77">
        <v>0</v>
      </c>
      <c r="AD102" s="77">
        <v>0</v>
      </c>
      <c r="AE102" s="77">
        <v>0</v>
      </c>
      <c r="AF102" s="77">
        <v>0</v>
      </c>
      <c r="AG102" s="77">
        <v>0</v>
      </c>
      <c r="AH102" s="77">
        <v>66989642</v>
      </c>
      <c r="AI102" s="83"/>
      <c r="AJ102" s="83"/>
      <c r="AK102" s="77">
        <v>0</v>
      </c>
      <c r="AL102" s="77">
        <v>0</v>
      </c>
      <c r="AM102" s="77">
        <v>78811343.529411763</v>
      </c>
      <c r="AN102" s="77">
        <v>0</v>
      </c>
      <c r="AO102" s="77">
        <v>0</v>
      </c>
      <c r="AP102" s="77">
        <v>0</v>
      </c>
      <c r="AQ102" s="77">
        <v>0</v>
      </c>
      <c r="AR102" s="77">
        <v>0</v>
      </c>
      <c r="AS102" s="77">
        <v>78811343.529411763</v>
      </c>
      <c r="AT102" s="78"/>
    </row>
    <row r="103" spans="1:46" ht="34.5" x14ac:dyDescent="0.25">
      <c r="A103" s="79">
        <v>2</v>
      </c>
      <c r="B103" s="87" t="s">
        <v>189</v>
      </c>
      <c r="C103" s="81" t="s">
        <v>190</v>
      </c>
      <c r="D103" s="79" t="s">
        <v>191</v>
      </c>
      <c r="E103" s="81" t="s">
        <v>192</v>
      </c>
      <c r="F103" s="62" t="s">
        <v>531</v>
      </c>
      <c r="G103" s="81" t="s">
        <v>533</v>
      </c>
      <c r="H103" s="62" t="s">
        <v>41</v>
      </c>
      <c r="I103" s="73">
        <v>92494768</v>
      </c>
      <c r="J103" s="73">
        <v>108817374.11764707</v>
      </c>
      <c r="K103" s="73">
        <v>16322606.117647067</v>
      </c>
      <c r="L103" s="91" t="s">
        <v>15</v>
      </c>
      <c r="M103" s="79" t="s">
        <v>31</v>
      </c>
      <c r="N103" s="76">
        <v>0</v>
      </c>
      <c r="O103" s="77">
        <v>0</v>
      </c>
      <c r="P103" s="77">
        <v>0</v>
      </c>
      <c r="Q103" s="77">
        <v>0</v>
      </c>
      <c r="R103" s="77">
        <v>0</v>
      </c>
      <c r="S103" s="77">
        <v>0</v>
      </c>
      <c r="T103" s="77">
        <v>0</v>
      </c>
      <c r="U103" s="77">
        <v>0</v>
      </c>
      <c r="V103" s="77">
        <v>0</v>
      </c>
      <c r="W103" s="77">
        <v>0</v>
      </c>
      <c r="X103" s="77">
        <v>0</v>
      </c>
      <c r="Y103" s="77">
        <v>0</v>
      </c>
      <c r="Z103" s="77">
        <v>130585</v>
      </c>
      <c r="AA103" s="77">
        <v>130585</v>
      </c>
      <c r="AB103" s="77">
        <v>18529532</v>
      </c>
      <c r="AC103" s="77">
        <v>571629</v>
      </c>
      <c r="AD103" s="77">
        <v>571629</v>
      </c>
      <c r="AE103" s="77">
        <v>36594959</v>
      </c>
      <c r="AF103" s="77">
        <v>36096434</v>
      </c>
      <c r="AG103" s="77">
        <v>0</v>
      </c>
      <c r="AH103" s="77">
        <v>92494768</v>
      </c>
      <c r="AI103" s="83"/>
      <c r="AJ103" s="83"/>
      <c r="AK103" s="77">
        <v>0</v>
      </c>
      <c r="AL103" s="77">
        <v>153629.41176470587</v>
      </c>
      <c r="AM103" s="77">
        <v>21799449.411764707</v>
      </c>
      <c r="AN103" s="77">
        <v>672504.70588235301</v>
      </c>
      <c r="AO103" s="77">
        <v>672504.70588235301</v>
      </c>
      <c r="AP103" s="77">
        <v>43052892.941176474</v>
      </c>
      <c r="AQ103" s="77">
        <v>42466392.941176474</v>
      </c>
      <c r="AR103" s="77">
        <v>0</v>
      </c>
      <c r="AS103" s="77">
        <v>108817374.11764707</v>
      </c>
      <c r="AT103" s="78"/>
    </row>
    <row r="104" spans="1:46" ht="34.5" x14ac:dyDescent="0.25">
      <c r="A104" s="79">
        <v>3</v>
      </c>
      <c r="B104" s="87" t="s">
        <v>139</v>
      </c>
      <c r="C104" s="81" t="s">
        <v>194</v>
      </c>
      <c r="D104" s="79" t="s">
        <v>140</v>
      </c>
      <c r="E104" s="94" t="s">
        <v>195</v>
      </c>
      <c r="F104" s="89" t="s">
        <v>196</v>
      </c>
      <c r="G104" s="81" t="s">
        <v>197</v>
      </c>
      <c r="H104" s="62" t="s">
        <v>41</v>
      </c>
      <c r="I104" s="73">
        <v>246997693</v>
      </c>
      <c r="J104" s="73">
        <v>290585521.17647058</v>
      </c>
      <c r="K104" s="73">
        <v>43587828.176470578</v>
      </c>
      <c r="L104" s="91" t="s">
        <v>15</v>
      </c>
      <c r="M104" s="79" t="s">
        <v>31</v>
      </c>
      <c r="N104" s="76">
        <v>0</v>
      </c>
      <c r="O104" s="77">
        <v>0</v>
      </c>
      <c r="P104" s="77">
        <v>0</v>
      </c>
      <c r="Q104" s="77">
        <v>0</v>
      </c>
      <c r="R104" s="77">
        <v>0</v>
      </c>
      <c r="S104" s="77">
        <v>0</v>
      </c>
      <c r="T104" s="77">
        <v>0</v>
      </c>
      <c r="U104" s="77">
        <v>0</v>
      </c>
      <c r="V104" s="77">
        <v>0</v>
      </c>
      <c r="W104" s="77">
        <v>0</v>
      </c>
      <c r="X104" s="77">
        <v>0</v>
      </c>
      <c r="Y104" s="77">
        <v>0</v>
      </c>
      <c r="Z104" s="77">
        <v>0</v>
      </c>
      <c r="AA104" s="77">
        <v>0</v>
      </c>
      <c r="AB104" s="77">
        <v>45036489</v>
      </c>
      <c r="AC104" s="77">
        <v>24518244</v>
      </c>
      <c r="AD104" s="77">
        <v>50036489</v>
      </c>
      <c r="AE104" s="77">
        <v>62554733</v>
      </c>
      <c r="AF104" s="77">
        <v>43036488</v>
      </c>
      <c r="AG104" s="77">
        <v>21815250</v>
      </c>
      <c r="AH104" s="77">
        <v>246997693</v>
      </c>
      <c r="AI104" s="83"/>
      <c r="AJ104" s="83"/>
      <c r="AK104" s="77">
        <v>0</v>
      </c>
      <c r="AL104" s="77">
        <v>0</v>
      </c>
      <c r="AM104" s="77">
        <v>45036489</v>
      </c>
      <c r="AN104" s="77">
        <v>24518244</v>
      </c>
      <c r="AO104" s="77">
        <v>50036489</v>
      </c>
      <c r="AP104" s="77">
        <v>62554733</v>
      </c>
      <c r="AQ104" s="77">
        <v>43036488</v>
      </c>
      <c r="AR104" s="77">
        <v>21815250</v>
      </c>
      <c r="AS104" s="77">
        <v>246997693</v>
      </c>
      <c r="AT104" s="78"/>
    </row>
    <row r="105" spans="1:46" ht="34.5" x14ac:dyDescent="0.25">
      <c r="A105" s="79">
        <v>3</v>
      </c>
      <c r="B105" s="87" t="s">
        <v>139</v>
      </c>
      <c r="C105" s="81" t="s">
        <v>194</v>
      </c>
      <c r="D105" s="79" t="s">
        <v>140</v>
      </c>
      <c r="E105" s="94" t="s">
        <v>195</v>
      </c>
      <c r="F105" s="90" t="s">
        <v>198</v>
      </c>
      <c r="G105" s="81" t="s">
        <v>530</v>
      </c>
      <c r="H105" s="62" t="s">
        <v>41</v>
      </c>
      <c r="I105" s="73">
        <v>66603984</v>
      </c>
      <c r="J105" s="73">
        <v>78357628.235294119</v>
      </c>
      <c r="K105" s="73">
        <v>11753644.235294119</v>
      </c>
      <c r="L105" s="91" t="s">
        <v>15</v>
      </c>
      <c r="M105" s="79" t="s">
        <v>31</v>
      </c>
      <c r="N105" s="76">
        <v>0</v>
      </c>
      <c r="O105" s="77">
        <v>0</v>
      </c>
      <c r="P105" s="77">
        <v>0</v>
      </c>
      <c r="Q105" s="77">
        <v>0</v>
      </c>
      <c r="R105" s="77">
        <v>0</v>
      </c>
      <c r="S105" s="77">
        <v>0</v>
      </c>
      <c r="T105" s="77">
        <v>0</v>
      </c>
      <c r="U105" s="77">
        <v>0</v>
      </c>
      <c r="V105" s="77">
        <v>0</v>
      </c>
      <c r="W105" s="77">
        <v>0</v>
      </c>
      <c r="X105" s="77">
        <v>0</v>
      </c>
      <c r="Y105" s="77">
        <v>0</v>
      </c>
      <c r="Z105" s="77">
        <v>0</v>
      </c>
      <c r="AA105" s="77">
        <v>0</v>
      </c>
      <c r="AB105" s="77">
        <v>3993504</v>
      </c>
      <c r="AC105" s="77">
        <v>13302562</v>
      </c>
      <c r="AD105" s="77">
        <v>29486281</v>
      </c>
      <c r="AE105" s="77">
        <v>14989315</v>
      </c>
      <c r="AF105" s="77">
        <v>4832322</v>
      </c>
      <c r="AG105" s="77">
        <v>0</v>
      </c>
      <c r="AH105" s="77">
        <v>66603984</v>
      </c>
      <c r="AI105" s="83"/>
      <c r="AJ105" s="83"/>
      <c r="AK105" s="77">
        <v>0</v>
      </c>
      <c r="AL105" s="77">
        <v>0</v>
      </c>
      <c r="AM105" s="77">
        <v>4698240</v>
      </c>
      <c r="AN105" s="77">
        <v>15650072.94117647</v>
      </c>
      <c r="AO105" s="77">
        <v>34689742.352941178</v>
      </c>
      <c r="AP105" s="77">
        <v>17634488.235294119</v>
      </c>
      <c r="AQ105" s="77">
        <v>5685084.7058823528</v>
      </c>
      <c r="AR105" s="77">
        <v>0</v>
      </c>
      <c r="AS105" s="77">
        <v>78357628.235294119</v>
      </c>
      <c r="AT105" s="78"/>
    </row>
    <row r="106" spans="1:46" ht="34.5" x14ac:dyDescent="0.25">
      <c r="A106" s="79">
        <v>3</v>
      </c>
      <c r="B106" s="87" t="s">
        <v>139</v>
      </c>
      <c r="C106" s="81" t="s">
        <v>194</v>
      </c>
      <c r="D106" s="79" t="s">
        <v>140</v>
      </c>
      <c r="E106" s="94" t="s">
        <v>195</v>
      </c>
      <c r="F106" s="90" t="s">
        <v>199</v>
      </c>
      <c r="G106" s="81" t="s">
        <v>200</v>
      </c>
      <c r="H106" s="62" t="s">
        <v>41</v>
      </c>
      <c r="I106" s="73">
        <v>132395743</v>
      </c>
      <c r="J106" s="73">
        <v>155759697.64705881</v>
      </c>
      <c r="K106" s="73">
        <v>23363954.647058815</v>
      </c>
      <c r="L106" s="91" t="s">
        <v>15</v>
      </c>
      <c r="M106" s="79" t="s">
        <v>31</v>
      </c>
      <c r="N106" s="76">
        <v>0</v>
      </c>
      <c r="O106" s="77">
        <v>0</v>
      </c>
      <c r="P106" s="77">
        <v>0</v>
      </c>
      <c r="Q106" s="77">
        <v>0</v>
      </c>
      <c r="R106" s="77">
        <v>0</v>
      </c>
      <c r="S106" s="77">
        <v>0</v>
      </c>
      <c r="T106" s="77">
        <v>0</v>
      </c>
      <c r="U106" s="77">
        <v>0</v>
      </c>
      <c r="V106" s="77">
        <v>15630890</v>
      </c>
      <c r="W106" s="77">
        <v>0</v>
      </c>
      <c r="X106" s="77">
        <v>0</v>
      </c>
      <c r="Y106" s="77">
        <v>0</v>
      </c>
      <c r="Z106" s="77">
        <v>9369110</v>
      </c>
      <c r="AA106" s="77">
        <v>25000000</v>
      </c>
      <c r="AB106" s="77">
        <v>43395743</v>
      </c>
      <c r="AC106" s="77">
        <v>8000000</v>
      </c>
      <c r="AD106" s="77">
        <v>18500000</v>
      </c>
      <c r="AE106" s="77">
        <v>22000000</v>
      </c>
      <c r="AF106" s="77">
        <v>15500000</v>
      </c>
      <c r="AG106" s="77">
        <v>0</v>
      </c>
      <c r="AH106" s="77">
        <v>132395743</v>
      </c>
      <c r="AI106" s="83"/>
      <c r="AJ106" s="83"/>
      <c r="AK106" s="77">
        <v>0</v>
      </c>
      <c r="AL106" s="77">
        <v>25000000</v>
      </c>
      <c r="AM106" s="77">
        <v>43395743</v>
      </c>
      <c r="AN106" s="77">
        <v>8000000</v>
      </c>
      <c r="AO106" s="77">
        <v>18500000</v>
      </c>
      <c r="AP106" s="77">
        <v>22000000</v>
      </c>
      <c r="AQ106" s="77">
        <v>15500000</v>
      </c>
      <c r="AR106" s="77">
        <v>0</v>
      </c>
      <c r="AS106" s="77">
        <v>132395743</v>
      </c>
      <c r="AT106" s="78"/>
    </row>
    <row r="107" spans="1:46" ht="34.5" x14ac:dyDescent="0.25">
      <c r="A107" s="79">
        <v>3</v>
      </c>
      <c r="B107" s="87" t="s">
        <v>139</v>
      </c>
      <c r="C107" s="81" t="s">
        <v>194</v>
      </c>
      <c r="D107" s="79" t="s">
        <v>140</v>
      </c>
      <c r="E107" s="94" t="s">
        <v>195</v>
      </c>
      <c r="F107" s="90" t="s">
        <v>201</v>
      </c>
      <c r="G107" s="81" t="s">
        <v>202</v>
      </c>
      <c r="H107" s="62" t="s">
        <v>41</v>
      </c>
      <c r="I107" s="73">
        <v>71483894</v>
      </c>
      <c r="J107" s="73">
        <v>84098698.823529407</v>
      </c>
      <c r="K107" s="73">
        <v>12614804.823529407</v>
      </c>
      <c r="L107" s="91" t="s">
        <v>15</v>
      </c>
      <c r="M107" s="79" t="s">
        <v>31</v>
      </c>
      <c r="N107" s="76">
        <v>0</v>
      </c>
      <c r="O107" s="77">
        <v>0</v>
      </c>
      <c r="P107" s="77">
        <v>0</v>
      </c>
      <c r="Q107" s="77">
        <v>0</v>
      </c>
      <c r="R107" s="77">
        <v>0</v>
      </c>
      <c r="S107" s="77">
        <v>0</v>
      </c>
      <c r="T107" s="77">
        <v>0</v>
      </c>
      <c r="U107" s="77">
        <v>0</v>
      </c>
      <c r="V107" s="77">
        <v>0</v>
      </c>
      <c r="W107" s="77">
        <v>0</v>
      </c>
      <c r="X107" s="77">
        <v>0</v>
      </c>
      <c r="Y107" s="77">
        <v>0</v>
      </c>
      <c r="Z107" s="77">
        <v>0</v>
      </c>
      <c r="AA107" s="77">
        <v>0</v>
      </c>
      <c r="AB107" s="77">
        <v>5718712</v>
      </c>
      <c r="AC107" s="77">
        <v>2859356</v>
      </c>
      <c r="AD107" s="77">
        <v>2859356</v>
      </c>
      <c r="AE107" s="77">
        <v>22874846</v>
      </c>
      <c r="AF107" s="77">
        <v>17870974</v>
      </c>
      <c r="AG107" s="77">
        <v>19300650</v>
      </c>
      <c r="AH107" s="77">
        <v>71483894</v>
      </c>
      <c r="AI107" s="83"/>
      <c r="AJ107" s="83"/>
      <c r="AK107" s="77">
        <v>0</v>
      </c>
      <c r="AL107" s="77">
        <v>0</v>
      </c>
      <c r="AM107" s="77">
        <v>5718712</v>
      </c>
      <c r="AN107" s="77">
        <v>2859356</v>
      </c>
      <c r="AO107" s="77">
        <v>2859356</v>
      </c>
      <c r="AP107" s="77">
        <v>22874846</v>
      </c>
      <c r="AQ107" s="77">
        <v>17870974</v>
      </c>
      <c r="AR107" s="77">
        <v>19300650</v>
      </c>
      <c r="AS107" s="77">
        <v>71483894</v>
      </c>
      <c r="AT107" s="78"/>
    </row>
    <row r="108" spans="1:46" ht="34.5" x14ac:dyDescent="0.25">
      <c r="A108" s="79">
        <v>3</v>
      </c>
      <c r="B108" s="87" t="s">
        <v>139</v>
      </c>
      <c r="C108" s="81" t="s">
        <v>194</v>
      </c>
      <c r="D108" s="79" t="s">
        <v>140</v>
      </c>
      <c r="E108" s="94" t="s">
        <v>195</v>
      </c>
      <c r="F108" s="90" t="s">
        <v>203</v>
      </c>
      <c r="G108" s="81" t="s">
        <v>204</v>
      </c>
      <c r="H108" s="62" t="s">
        <v>41</v>
      </c>
      <c r="I108" s="73">
        <v>34229272</v>
      </c>
      <c r="J108" s="73">
        <v>40269731.764705881</v>
      </c>
      <c r="K108" s="73">
        <v>6040459.7647058815</v>
      </c>
      <c r="L108" s="91" t="s">
        <v>15</v>
      </c>
      <c r="M108" s="79" t="s">
        <v>31</v>
      </c>
      <c r="N108" s="76">
        <v>0</v>
      </c>
      <c r="O108" s="77">
        <v>0</v>
      </c>
      <c r="P108" s="77">
        <v>0</v>
      </c>
      <c r="Q108" s="77">
        <v>0</v>
      </c>
      <c r="R108" s="77">
        <v>0</v>
      </c>
      <c r="S108" s="77">
        <v>0</v>
      </c>
      <c r="T108" s="77">
        <v>0</v>
      </c>
      <c r="U108" s="77">
        <v>0</v>
      </c>
      <c r="V108" s="77">
        <v>0</v>
      </c>
      <c r="W108" s="77">
        <v>0</v>
      </c>
      <c r="X108" s="77">
        <v>0</v>
      </c>
      <c r="Y108" s="77">
        <v>0</v>
      </c>
      <c r="Z108" s="77">
        <v>0</v>
      </c>
      <c r="AA108" s="77">
        <v>0</v>
      </c>
      <c r="AB108" s="77">
        <v>1968332.8197471709</v>
      </c>
      <c r="AC108" s="77">
        <v>12121591.284064012</v>
      </c>
      <c r="AD108" s="77">
        <v>6115873.6201368328</v>
      </c>
      <c r="AE108" s="77">
        <v>8302479.1474762093</v>
      </c>
      <c r="AF108" s="77">
        <v>3502891.2739908756</v>
      </c>
      <c r="AG108" s="77">
        <v>2218103.8545848993</v>
      </c>
      <c r="AH108" s="77">
        <v>34229272.000000007</v>
      </c>
      <c r="AI108" s="83"/>
      <c r="AJ108" s="83"/>
      <c r="AK108" s="77">
        <v>0</v>
      </c>
      <c r="AL108" s="77">
        <v>0</v>
      </c>
      <c r="AM108" s="77">
        <v>1968332.8197471709</v>
      </c>
      <c r="AN108" s="77">
        <v>12121591.284064012</v>
      </c>
      <c r="AO108" s="77">
        <v>6115873.6201368328</v>
      </c>
      <c r="AP108" s="77">
        <v>8302479.1474762093</v>
      </c>
      <c r="AQ108" s="77">
        <v>3502891.2739908756</v>
      </c>
      <c r="AR108" s="77">
        <v>2218103.8545848993</v>
      </c>
      <c r="AS108" s="77">
        <v>34229272.000000007</v>
      </c>
      <c r="AT108" s="78"/>
    </row>
    <row r="109" spans="1:46" ht="34.5" x14ac:dyDescent="0.25">
      <c r="A109" s="79">
        <v>3</v>
      </c>
      <c r="B109" s="87" t="s">
        <v>139</v>
      </c>
      <c r="C109" s="81" t="s">
        <v>194</v>
      </c>
      <c r="D109" s="79" t="s">
        <v>140</v>
      </c>
      <c r="E109" s="94" t="s">
        <v>195</v>
      </c>
      <c r="F109" s="90" t="s">
        <v>205</v>
      </c>
      <c r="G109" s="81" t="s">
        <v>206</v>
      </c>
      <c r="H109" s="62" t="s">
        <v>41</v>
      </c>
      <c r="I109" s="73">
        <v>8113999</v>
      </c>
      <c r="J109" s="73">
        <v>9545881.1764705889</v>
      </c>
      <c r="K109" s="73">
        <v>1431882.1764705889</v>
      </c>
      <c r="L109" s="91" t="s">
        <v>15</v>
      </c>
      <c r="M109" s="79" t="s">
        <v>31</v>
      </c>
      <c r="N109" s="76">
        <v>0</v>
      </c>
      <c r="O109" s="77">
        <v>0</v>
      </c>
      <c r="P109" s="77">
        <v>0</v>
      </c>
      <c r="Q109" s="77">
        <v>0</v>
      </c>
      <c r="R109" s="77">
        <v>0</v>
      </c>
      <c r="S109" s="77">
        <v>0</v>
      </c>
      <c r="T109" s="77">
        <v>0</v>
      </c>
      <c r="U109" s="77">
        <v>0</v>
      </c>
      <c r="V109" s="77">
        <v>0</v>
      </c>
      <c r="W109" s="77">
        <v>0</v>
      </c>
      <c r="X109" s="77">
        <v>0</v>
      </c>
      <c r="Y109" s="77">
        <v>0</v>
      </c>
      <c r="Z109" s="77">
        <v>0</v>
      </c>
      <c r="AA109" s="77">
        <v>0</v>
      </c>
      <c r="AB109" s="77">
        <v>2839899.9699999997</v>
      </c>
      <c r="AC109" s="77">
        <v>2637049.9249999998</v>
      </c>
      <c r="AD109" s="77">
        <v>1825649.5</v>
      </c>
      <c r="AE109" s="77">
        <v>811400</v>
      </c>
      <c r="AF109" s="77"/>
      <c r="AG109" s="77"/>
      <c r="AH109" s="77">
        <v>8113999.3949999996</v>
      </c>
      <c r="AI109" s="83"/>
      <c r="AJ109" s="83"/>
      <c r="AK109" s="77">
        <v>0</v>
      </c>
      <c r="AL109" s="77">
        <v>0</v>
      </c>
      <c r="AM109" s="77">
        <v>2839899.9699999997</v>
      </c>
      <c r="AN109" s="77">
        <v>2637049.9249999998</v>
      </c>
      <c r="AO109" s="77">
        <v>1825649.5</v>
      </c>
      <c r="AP109" s="77">
        <v>811399.60500000045</v>
      </c>
      <c r="AQ109" s="77">
        <v>0</v>
      </c>
      <c r="AR109" s="77">
        <v>0</v>
      </c>
      <c r="AS109" s="77">
        <v>8113999</v>
      </c>
      <c r="AT109" s="78"/>
    </row>
    <row r="110" spans="1:46" ht="34.5" x14ac:dyDescent="0.25">
      <c r="A110" s="79">
        <v>3</v>
      </c>
      <c r="B110" s="87" t="s">
        <v>139</v>
      </c>
      <c r="C110" s="81" t="s">
        <v>194</v>
      </c>
      <c r="D110" s="79" t="s">
        <v>140</v>
      </c>
      <c r="E110" s="94" t="s">
        <v>195</v>
      </c>
      <c r="F110" s="90" t="s">
        <v>207</v>
      </c>
      <c r="G110" s="81" t="s">
        <v>529</v>
      </c>
      <c r="H110" s="62" t="s">
        <v>41</v>
      </c>
      <c r="I110" s="73">
        <v>25000000</v>
      </c>
      <c r="J110" s="73">
        <v>29411764.705882356</v>
      </c>
      <c r="K110" s="73">
        <v>4411764.7058823556</v>
      </c>
      <c r="L110" s="91" t="s">
        <v>15</v>
      </c>
      <c r="M110" s="79" t="s">
        <v>31</v>
      </c>
      <c r="N110" s="76">
        <v>0</v>
      </c>
      <c r="O110" s="77">
        <v>0</v>
      </c>
      <c r="P110" s="77">
        <v>0</v>
      </c>
      <c r="Q110" s="77">
        <v>0</v>
      </c>
      <c r="R110" s="77">
        <v>0</v>
      </c>
      <c r="S110" s="77">
        <v>0</v>
      </c>
      <c r="T110" s="77">
        <v>0</v>
      </c>
      <c r="U110" s="77">
        <v>0</v>
      </c>
      <c r="V110" s="77">
        <v>0</v>
      </c>
      <c r="W110" s="77">
        <v>0</v>
      </c>
      <c r="X110" s="77">
        <v>0</v>
      </c>
      <c r="Y110" s="77">
        <v>0</v>
      </c>
      <c r="Z110" s="77">
        <v>0</v>
      </c>
      <c r="AA110" s="77">
        <v>0</v>
      </c>
      <c r="AB110" s="77">
        <v>5000000</v>
      </c>
      <c r="AC110" s="77">
        <v>5000000</v>
      </c>
      <c r="AD110" s="77">
        <v>10000000</v>
      </c>
      <c r="AE110" s="77">
        <v>5000000</v>
      </c>
      <c r="AF110" s="77">
        <v>0</v>
      </c>
      <c r="AG110" s="77">
        <v>0</v>
      </c>
      <c r="AH110" s="77">
        <v>25000000</v>
      </c>
      <c r="AI110" s="83"/>
      <c r="AJ110" s="83"/>
      <c r="AK110" s="77">
        <v>0</v>
      </c>
      <c r="AL110" s="77">
        <v>0</v>
      </c>
      <c r="AM110" s="77">
        <v>5000000</v>
      </c>
      <c r="AN110" s="77">
        <v>5000000</v>
      </c>
      <c r="AO110" s="77">
        <v>10000000</v>
      </c>
      <c r="AP110" s="77">
        <v>5000000</v>
      </c>
      <c r="AQ110" s="77">
        <v>0</v>
      </c>
      <c r="AR110" s="77">
        <v>0</v>
      </c>
      <c r="AS110" s="77">
        <v>25000000</v>
      </c>
      <c r="AT110" s="78"/>
    </row>
    <row r="111" spans="1:46" ht="34.5" x14ac:dyDescent="0.25">
      <c r="A111" s="79">
        <v>3</v>
      </c>
      <c r="B111" s="87" t="s">
        <v>139</v>
      </c>
      <c r="C111" s="81" t="s">
        <v>194</v>
      </c>
      <c r="D111" s="79" t="s">
        <v>140</v>
      </c>
      <c r="E111" s="94" t="s">
        <v>195</v>
      </c>
      <c r="F111" s="90" t="s">
        <v>208</v>
      </c>
      <c r="G111" s="81" t="s">
        <v>209</v>
      </c>
      <c r="H111" s="62" t="s">
        <v>41</v>
      </c>
      <c r="I111" s="73">
        <v>36069064</v>
      </c>
      <c r="J111" s="73">
        <v>42434192.941176474</v>
      </c>
      <c r="K111" s="73">
        <v>6365128.9411764741</v>
      </c>
      <c r="L111" s="91" t="s">
        <v>8</v>
      </c>
      <c r="M111" s="79" t="s">
        <v>31</v>
      </c>
      <c r="N111" s="76">
        <v>0</v>
      </c>
      <c r="O111" s="77">
        <v>0</v>
      </c>
      <c r="P111" s="77">
        <v>0</v>
      </c>
      <c r="Q111" s="77">
        <v>0</v>
      </c>
      <c r="R111" s="77">
        <v>0</v>
      </c>
      <c r="S111" s="77">
        <v>0</v>
      </c>
      <c r="T111" s="77">
        <v>0</v>
      </c>
      <c r="U111" s="77">
        <v>0</v>
      </c>
      <c r="V111" s="77">
        <v>0</v>
      </c>
      <c r="W111" s="77">
        <v>0</v>
      </c>
      <c r="X111" s="77">
        <v>0</v>
      </c>
      <c r="Y111" s="77">
        <v>0</v>
      </c>
      <c r="Z111" s="77">
        <v>0</v>
      </c>
      <c r="AA111" s="77">
        <v>0</v>
      </c>
      <c r="AB111" s="77">
        <v>2729991</v>
      </c>
      <c r="AC111" s="77">
        <v>9604211</v>
      </c>
      <c r="AD111" s="77">
        <v>11234164</v>
      </c>
      <c r="AE111" s="77">
        <v>6800000</v>
      </c>
      <c r="AF111" s="77">
        <v>5700698</v>
      </c>
      <c r="AG111" s="77">
        <v>0</v>
      </c>
      <c r="AH111" s="77">
        <v>36069064</v>
      </c>
      <c r="AI111" s="83"/>
      <c r="AJ111" s="83"/>
      <c r="AK111" s="77">
        <v>0</v>
      </c>
      <c r="AL111" s="77">
        <v>0</v>
      </c>
      <c r="AM111" s="77">
        <v>3211754.1176470588</v>
      </c>
      <c r="AN111" s="77">
        <v>11299071.764705883</v>
      </c>
      <c r="AO111" s="77">
        <v>13216663.529411765</v>
      </c>
      <c r="AP111" s="77">
        <v>8000000</v>
      </c>
      <c r="AQ111" s="77">
        <v>6706703.5294117648</v>
      </c>
      <c r="AR111" s="77">
        <v>0</v>
      </c>
      <c r="AS111" s="77">
        <v>42434192.941176474</v>
      </c>
      <c r="AT111" s="78"/>
    </row>
    <row r="112" spans="1:46" ht="57.5" x14ac:dyDescent="0.25">
      <c r="A112" s="79">
        <v>4</v>
      </c>
      <c r="B112" s="87" t="s">
        <v>138</v>
      </c>
      <c r="C112" s="81" t="s">
        <v>210</v>
      </c>
      <c r="D112" s="79" t="s">
        <v>211</v>
      </c>
      <c r="E112" s="81" t="s">
        <v>212</v>
      </c>
      <c r="F112" s="79" t="s">
        <v>213</v>
      </c>
      <c r="G112" s="81" t="s">
        <v>214</v>
      </c>
      <c r="H112" s="62">
        <v>1</v>
      </c>
      <c r="I112" s="73">
        <v>70352588</v>
      </c>
      <c r="J112" s="73">
        <v>82767750.588235289</v>
      </c>
      <c r="K112" s="73">
        <v>12415162.588235289</v>
      </c>
      <c r="L112" s="82" t="s">
        <v>19</v>
      </c>
      <c r="M112" s="79" t="s">
        <v>30</v>
      </c>
      <c r="N112" s="76">
        <v>0</v>
      </c>
      <c r="O112" s="77">
        <v>0</v>
      </c>
      <c r="P112" s="77">
        <v>0</v>
      </c>
      <c r="Q112" s="77">
        <v>0</v>
      </c>
      <c r="R112" s="77">
        <v>0</v>
      </c>
      <c r="S112" s="77">
        <v>0</v>
      </c>
      <c r="T112" s="77">
        <v>0</v>
      </c>
      <c r="U112" s="77">
        <v>537647</v>
      </c>
      <c r="V112" s="77">
        <v>0</v>
      </c>
      <c r="W112" s="77">
        <v>0</v>
      </c>
      <c r="X112" s="77">
        <v>748000</v>
      </c>
      <c r="Y112" s="77">
        <v>0</v>
      </c>
      <c r="Z112" s="77">
        <v>1176950</v>
      </c>
      <c r="AA112" s="77">
        <v>2462597</v>
      </c>
      <c r="AB112" s="77">
        <v>24310271.149999999</v>
      </c>
      <c r="AC112" s="77">
        <v>28766536.399999999</v>
      </c>
      <c r="AD112" s="77">
        <v>12235710.049999999</v>
      </c>
      <c r="AE112" s="77">
        <v>1837164.5</v>
      </c>
      <c r="AF112" s="77">
        <v>608084.04999999993</v>
      </c>
      <c r="AG112" s="77">
        <v>132225.15</v>
      </c>
      <c r="AH112" s="77">
        <v>70352588.299999997</v>
      </c>
      <c r="AI112" s="83"/>
      <c r="AJ112" s="83"/>
      <c r="AK112" s="77">
        <v>0</v>
      </c>
      <c r="AL112" s="77">
        <v>2897172.9411764708</v>
      </c>
      <c r="AM112" s="77">
        <v>28600319</v>
      </c>
      <c r="AN112" s="77">
        <v>33842984</v>
      </c>
      <c r="AO112" s="77">
        <v>14394953</v>
      </c>
      <c r="AP112" s="77">
        <v>2161370</v>
      </c>
      <c r="AQ112" s="77">
        <v>715392.99999999988</v>
      </c>
      <c r="AR112" s="77">
        <v>155558.64705882967</v>
      </c>
      <c r="AS112" s="77">
        <v>82767750.588235304</v>
      </c>
      <c r="AT112" s="78"/>
    </row>
    <row r="113" spans="1:46" ht="57.5" x14ac:dyDescent="0.25">
      <c r="A113" s="79">
        <v>4</v>
      </c>
      <c r="B113" s="87" t="s">
        <v>138</v>
      </c>
      <c r="C113" s="81" t="s">
        <v>210</v>
      </c>
      <c r="D113" s="79" t="s">
        <v>211</v>
      </c>
      <c r="E113" s="81" t="s">
        <v>212</v>
      </c>
      <c r="F113" s="79" t="s">
        <v>213</v>
      </c>
      <c r="G113" s="81" t="s">
        <v>214</v>
      </c>
      <c r="H113" s="62">
        <v>2</v>
      </c>
      <c r="I113" s="73">
        <v>12826335</v>
      </c>
      <c r="J113" s="73">
        <v>15089805.882352941</v>
      </c>
      <c r="K113" s="73">
        <v>2263470.8823529407</v>
      </c>
      <c r="L113" s="82" t="s">
        <v>19</v>
      </c>
      <c r="M113" s="79" t="s">
        <v>30</v>
      </c>
      <c r="N113" s="76">
        <v>0</v>
      </c>
      <c r="O113" s="77">
        <v>0</v>
      </c>
      <c r="P113" s="77">
        <v>0</v>
      </c>
      <c r="Q113" s="77">
        <v>0</v>
      </c>
      <c r="R113" s="77">
        <v>0</v>
      </c>
      <c r="S113" s="77">
        <v>0</v>
      </c>
      <c r="T113" s="77">
        <v>0</v>
      </c>
      <c r="U113" s="77">
        <v>0</v>
      </c>
      <c r="V113" s="77">
        <v>0</v>
      </c>
      <c r="W113" s="77">
        <v>0</v>
      </c>
      <c r="X113" s="77">
        <v>0</v>
      </c>
      <c r="Y113" s="77">
        <v>0</v>
      </c>
      <c r="Z113" s="77">
        <v>0</v>
      </c>
      <c r="AA113" s="77">
        <v>0</v>
      </c>
      <c r="AB113" s="77">
        <v>687747.26728945086</v>
      </c>
      <c r="AC113" s="77">
        <v>1080679.3949341069</v>
      </c>
      <c r="AD113" s="77">
        <v>1508157.5447764967</v>
      </c>
      <c r="AE113" s="77">
        <v>2560677.2135468028</v>
      </c>
      <c r="AF113" s="77">
        <v>2725080.9863687288</v>
      </c>
      <c r="AG113" s="77">
        <v>4263992.5930844145</v>
      </c>
      <c r="AH113" s="77">
        <v>12826335</v>
      </c>
      <c r="AI113" s="83"/>
      <c r="AJ113" s="83"/>
      <c r="AK113" s="77">
        <v>0</v>
      </c>
      <c r="AL113" s="77">
        <v>0</v>
      </c>
      <c r="AM113" s="77">
        <v>809114.43210523634</v>
      </c>
      <c r="AN113" s="77">
        <v>1271387.5234518906</v>
      </c>
      <c r="AO113" s="77">
        <v>1774302.993854702</v>
      </c>
      <c r="AP113" s="77">
        <v>3012561.427702121</v>
      </c>
      <c r="AQ113" s="77">
        <v>3205977.6310220342</v>
      </c>
      <c r="AR113" s="77">
        <v>5016461.8742169579</v>
      </c>
      <c r="AS113" s="77">
        <v>15089805.882352941</v>
      </c>
      <c r="AT113" s="78"/>
    </row>
    <row r="114" spans="1:46" ht="57.5" x14ac:dyDescent="0.25">
      <c r="A114" s="79">
        <v>4</v>
      </c>
      <c r="B114" s="87" t="s">
        <v>138</v>
      </c>
      <c r="C114" s="81" t="s">
        <v>210</v>
      </c>
      <c r="D114" s="79" t="s">
        <v>211</v>
      </c>
      <c r="E114" s="81" t="s">
        <v>212</v>
      </c>
      <c r="F114" s="79" t="s">
        <v>213</v>
      </c>
      <c r="G114" s="81" t="s">
        <v>214</v>
      </c>
      <c r="H114" s="62">
        <v>3</v>
      </c>
      <c r="I114" s="73">
        <v>6764203</v>
      </c>
      <c r="J114" s="73">
        <v>7957885.8823529417</v>
      </c>
      <c r="K114" s="73">
        <v>1193682.8823529417</v>
      </c>
      <c r="L114" s="82" t="s">
        <v>19</v>
      </c>
      <c r="M114" s="79" t="s">
        <v>30</v>
      </c>
      <c r="N114" s="76">
        <v>0</v>
      </c>
      <c r="O114" s="77">
        <v>0</v>
      </c>
      <c r="P114" s="77">
        <v>0</v>
      </c>
      <c r="Q114" s="77">
        <v>0</v>
      </c>
      <c r="R114" s="77">
        <v>0</v>
      </c>
      <c r="S114" s="77">
        <v>0</v>
      </c>
      <c r="T114" s="77">
        <v>0</v>
      </c>
      <c r="U114" s="77">
        <v>0</v>
      </c>
      <c r="V114" s="77">
        <v>0</v>
      </c>
      <c r="W114" s="77">
        <v>0</v>
      </c>
      <c r="X114" s="77">
        <v>0</v>
      </c>
      <c r="Y114" s="77">
        <v>0</v>
      </c>
      <c r="Z114" s="77">
        <v>0</v>
      </c>
      <c r="AA114" s="77">
        <v>0</v>
      </c>
      <c r="AB114" s="77">
        <v>362696.13483829214</v>
      </c>
      <c r="AC114" s="77">
        <v>569916.09881166136</v>
      </c>
      <c r="AD114" s="77">
        <v>795354.5411725028</v>
      </c>
      <c r="AE114" s="77">
        <v>1350420.091936233</v>
      </c>
      <c r="AF114" s="77">
        <v>1437121.4367345246</v>
      </c>
      <c r="AG114" s="77">
        <v>2248694.6965067871</v>
      </c>
      <c r="AH114" s="77">
        <v>6764203.0000000009</v>
      </c>
      <c r="AI114" s="83"/>
      <c r="AJ114" s="83"/>
      <c r="AK114" s="77">
        <v>0</v>
      </c>
      <c r="AL114" s="77">
        <v>0</v>
      </c>
      <c r="AM114" s="77">
        <v>426701.33510387311</v>
      </c>
      <c r="AN114" s="77">
        <v>670489.52801371925</v>
      </c>
      <c r="AO114" s="77">
        <v>935711.22490882687</v>
      </c>
      <c r="AP114" s="77">
        <v>1588729.5199249801</v>
      </c>
      <c r="AQ114" s="77">
        <v>1690731.1020406173</v>
      </c>
      <c r="AR114" s="77">
        <v>2645523.1723609259</v>
      </c>
      <c r="AS114" s="77">
        <v>7957885.8823529426</v>
      </c>
      <c r="AT114" s="78"/>
    </row>
    <row r="115" spans="1:46" ht="57.5" x14ac:dyDescent="0.25">
      <c r="A115" s="79">
        <v>4</v>
      </c>
      <c r="B115" s="87" t="s">
        <v>138</v>
      </c>
      <c r="C115" s="81" t="s">
        <v>210</v>
      </c>
      <c r="D115" s="79" t="s">
        <v>211</v>
      </c>
      <c r="E115" s="81" t="s">
        <v>212</v>
      </c>
      <c r="F115" s="79" t="s">
        <v>213</v>
      </c>
      <c r="G115" s="81" t="s">
        <v>214</v>
      </c>
      <c r="H115" s="62">
        <v>4</v>
      </c>
      <c r="I115" s="73">
        <v>4090945</v>
      </c>
      <c r="J115" s="73">
        <v>4812876.4705882352</v>
      </c>
      <c r="K115" s="73">
        <v>721931.47058823518</v>
      </c>
      <c r="L115" s="82" t="s">
        <v>19</v>
      </c>
      <c r="M115" s="79" t="s">
        <v>30</v>
      </c>
      <c r="N115" s="76">
        <v>0</v>
      </c>
      <c r="O115" s="77">
        <v>0</v>
      </c>
      <c r="P115" s="77">
        <v>0</v>
      </c>
      <c r="Q115" s="77">
        <v>0</v>
      </c>
      <c r="R115" s="77">
        <v>0</v>
      </c>
      <c r="S115" s="77">
        <v>0</v>
      </c>
      <c r="T115" s="77">
        <v>0</v>
      </c>
      <c r="U115" s="77">
        <v>0</v>
      </c>
      <c r="V115" s="77">
        <v>0</v>
      </c>
      <c r="W115" s="77">
        <v>0</v>
      </c>
      <c r="X115" s="77">
        <v>0</v>
      </c>
      <c r="Y115" s="77">
        <v>0</v>
      </c>
      <c r="Z115" s="77">
        <v>0</v>
      </c>
      <c r="AA115" s="77">
        <v>0</v>
      </c>
      <c r="AB115" s="77">
        <v>219356.21082573023</v>
      </c>
      <c r="AC115" s="77">
        <v>344681.4672553548</v>
      </c>
      <c r="AD115" s="77">
        <v>481025.13828117581</v>
      </c>
      <c r="AE115" s="77">
        <v>816725.09281671059</v>
      </c>
      <c r="AF115" s="77">
        <v>869161.48968354729</v>
      </c>
      <c r="AG115" s="77">
        <v>1359995.6011374816</v>
      </c>
      <c r="AH115" s="77">
        <v>4090945</v>
      </c>
      <c r="AI115" s="83"/>
      <c r="AJ115" s="83"/>
      <c r="AK115" s="77">
        <v>0</v>
      </c>
      <c r="AL115" s="77">
        <v>0</v>
      </c>
      <c r="AM115" s="77">
        <v>258066.13038321203</v>
      </c>
      <c r="AN115" s="77">
        <v>405507.60853571154</v>
      </c>
      <c r="AO115" s="77">
        <v>565911.92738961859</v>
      </c>
      <c r="AP115" s="77">
        <v>960853.05037260067</v>
      </c>
      <c r="AQ115" s="77">
        <v>1022542.9290394675</v>
      </c>
      <c r="AR115" s="77">
        <v>1599994.8248676255</v>
      </c>
      <c r="AS115" s="77">
        <v>4812876.4705882361</v>
      </c>
      <c r="AT115" s="78"/>
    </row>
    <row r="116" spans="1:46" ht="57.5" x14ac:dyDescent="0.25">
      <c r="A116" s="79">
        <v>4</v>
      </c>
      <c r="B116" s="87" t="s">
        <v>138</v>
      </c>
      <c r="C116" s="81" t="s">
        <v>210</v>
      </c>
      <c r="D116" s="79" t="s">
        <v>211</v>
      </c>
      <c r="E116" s="81" t="s">
        <v>212</v>
      </c>
      <c r="F116" s="79" t="s">
        <v>213</v>
      </c>
      <c r="G116" s="81" t="s">
        <v>214</v>
      </c>
      <c r="H116" s="62">
        <v>5</v>
      </c>
      <c r="I116" s="73">
        <v>69311729</v>
      </c>
      <c r="J116" s="73">
        <v>81543210.588235289</v>
      </c>
      <c r="K116" s="73">
        <v>12231481.588235289</v>
      </c>
      <c r="L116" s="82" t="s">
        <v>19</v>
      </c>
      <c r="M116" s="79" t="s">
        <v>30</v>
      </c>
      <c r="N116" s="76">
        <v>0</v>
      </c>
      <c r="O116" s="77">
        <v>0</v>
      </c>
      <c r="P116" s="77">
        <v>0</v>
      </c>
      <c r="Q116" s="77">
        <v>0</v>
      </c>
      <c r="R116" s="77">
        <v>0</v>
      </c>
      <c r="S116" s="77">
        <v>0</v>
      </c>
      <c r="T116" s="77">
        <v>0</v>
      </c>
      <c r="U116" s="77">
        <v>0</v>
      </c>
      <c r="V116" s="77">
        <v>0</v>
      </c>
      <c r="W116" s="77">
        <v>0</v>
      </c>
      <c r="X116" s="77">
        <v>0</v>
      </c>
      <c r="Y116" s="77">
        <v>0</v>
      </c>
      <c r="Z116" s="77">
        <v>0</v>
      </c>
      <c r="AA116" s="77">
        <v>0</v>
      </c>
      <c r="AB116" s="77">
        <v>47825090.199999996</v>
      </c>
      <c r="AC116" s="77">
        <v>21486638.449999999</v>
      </c>
      <c r="AD116" s="77">
        <v>0</v>
      </c>
      <c r="AE116" s="77">
        <v>0</v>
      </c>
      <c r="AF116" s="77">
        <v>0</v>
      </c>
      <c r="AG116" s="77">
        <v>0</v>
      </c>
      <c r="AH116" s="77">
        <v>69311728.649999991</v>
      </c>
      <c r="AI116" s="83"/>
      <c r="AJ116" s="83"/>
      <c r="AK116" s="77">
        <v>0</v>
      </c>
      <c r="AL116" s="77">
        <v>0</v>
      </c>
      <c r="AM116" s="77">
        <v>56264812</v>
      </c>
      <c r="AN116" s="77">
        <v>25278398.176470589</v>
      </c>
      <c r="AO116" s="77">
        <v>0</v>
      </c>
      <c r="AP116" s="77">
        <v>0</v>
      </c>
      <c r="AQ116" s="77">
        <v>0</v>
      </c>
      <c r="AR116" s="77">
        <v>0</v>
      </c>
      <c r="AS116" s="77">
        <v>81543210.176470593</v>
      </c>
      <c r="AT116" s="78"/>
    </row>
    <row r="117" spans="1:46" ht="57.5" x14ac:dyDescent="0.25">
      <c r="A117" s="79">
        <v>4</v>
      </c>
      <c r="B117" s="87" t="s">
        <v>138</v>
      </c>
      <c r="C117" s="81" t="s">
        <v>210</v>
      </c>
      <c r="D117" s="79" t="s">
        <v>211</v>
      </c>
      <c r="E117" s="81" t="s">
        <v>212</v>
      </c>
      <c r="F117" s="79" t="s">
        <v>215</v>
      </c>
      <c r="G117" s="81" t="s">
        <v>216</v>
      </c>
      <c r="H117" s="62" t="s">
        <v>41</v>
      </c>
      <c r="I117" s="73">
        <v>70799482</v>
      </c>
      <c r="J117" s="73">
        <v>83293508.235294119</v>
      </c>
      <c r="K117" s="73">
        <v>12494026.235294119</v>
      </c>
      <c r="L117" s="82" t="s">
        <v>19</v>
      </c>
      <c r="M117" s="79" t="s">
        <v>30</v>
      </c>
      <c r="N117" s="76">
        <v>0</v>
      </c>
      <c r="O117" s="77">
        <v>0</v>
      </c>
      <c r="P117" s="77">
        <v>0</v>
      </c>
      <c r="Q117" s="77">
        <v>0</v>
      </c>
      <c r="R117" s="77">
        <v>0</v>
      </c>
      <c r="S117" s="77">
        <v>0</v>
      </c>
      <c r="T117" s="77">
        <v>0</v>
      </c>
      <c r="U117" s="77">
        <v>0</v>
      </c>
      <c r="V117" s="77">
        <v>0</v>
      </c>
      <c r="W117" s="77">
        <v>0</v>
      </c>
      <c r="X117" s="77">
        <v>0</v>
      </c>
      <c r="Y117" s="77">
        <v>0</v>
      </c>
      <c r="Z117" s="77">
        <v>0</v>
      </c>
      <c r="AA117" s="77">
        <v>0</v>
      </c>
      <c r="AB117" s="84">
        <v>432297.25</v>
      </c>
      <c r="AC117" s="84">
        <v>735308.65</v>
      </c>
      <c r="AD117" s="77">
        <v>11523754.299999999</v>
      </c>
      <c r="AE117" s="77">
        <v>19855310.649999999</v>
      </c>
      <c r="AF117" s="77">
        <v>24781673.5</v>
      </c>
      <c r="AG117" s="77">
        <v>13471137.65</v>
      </c>
      <c r="AH117" s="77">
        <v>70799482</v>
      </c>
      <c r="AI117" s="83"/>
      <c r="AJ117" s="83"/>
      <c r="AK117" s="77">
        <v>0</v>
      </c>
      <c r="AL117" s="77">
        <v>0</v>
      </c>
      <c r="AM117" s="77">
        <v>508585</v>
      </c>
      <c r="AN117" s="77">
        <v>865069</v>
      </c>
      <c r="AO117" s="77">
        <v>13557358</v>
      </c>
      <c r="AP117" s="77">
        <v>23359189</v>
      </c>
      <c r="AQ117" s="77">
        <v>29154910</v>
      </c>
      <c r="AR117" s="77">
        <v>15848397.235294119</v>
      </c>
      <c r="AS117" s="77">
        <v>83293508.235294119</v>
      </c>
      <c r="AT117" s="78"/>
    </row>
    <row r="118" spans="1:46" ht="57.5" x14ac:dyDescent="0.25">
      <c r="A118" s="79">
        <v>4</v>
      </c>
      <c r="B118" s="87" t="s">
        <v>138</v>
      </c>
      <c r="C118" s="81" t="s">
        <v>210</v>
      </c>
      <c r="D118" s="79" t="s">
        <v>211</v>
      </c>
      <c r="E118" s="81" t="s">
        <v>212</v>
      </c>
      <c r="F118" s="79" t="s">
        <v>217</v>
      </c>
      <c r="G118" s="81" t="s">
        <v>218</v>
      </c>
      <c r="H118" s="62" t="s">
        <v>41</v>
      </c>
      <c r="I118" s="73">
        <v>6970000</v>
      </c>
      <c r="J118" s="73">
        <v>8200000</v>
      </c>
      <c r="K118" s="73">
        <v>1230000</v>
      </c>
      <c r="L118" s="82" t="s">
        <v>19</v>
      </c>
      <c r="M118" s="79" t="s">
        <v>30</v>
      </c>
      <c r="N118" s="76">
        <v>0</v>
      </c>
      <c r="O118" s="77">
        <v>0</v>
      </c>
      <c r="P118" s="77">
        <v>0</v>
      </c>
      <c r="Q118" s="77">
        <v>0</v>
      </c>
      <c r="R118" s="77">
        <v>0</v>
      </c>
      <c r="S118" s="77">
        <v>0</v>
      </c>
      <c r="T118" s="77">
        <v>0</v>
      </c>
      <c r="U118" s="77">
        <v>0</v>
      </c>
      <c r="V118" s="77">
        <v>0</v>
      </c>
      <c r="W118" s="77">
        <v>0</v>
      </c>
      <c r="X118" s="77">
        <v>0</v>
      </c>
      <c r="Y118" s="77">
        <v>0</v>
      </c>
      <c r="Z118" s="77">
        <v>0</v>
      </c>
      <c r="AA118" s="77">
        <v>0</v>
      </c>
      <c r="AB118" s="77">
        <v>130568.277866346</v>
      </c>
      <c r="AC118" s="77">
        <v>530550.03837796953</v>
      </c>
      <c r="AD118" s="77">
        <v>780707.73049585812</v>
      </c>
      <c r="AE118" s="77">
        <v>1684340.6588480864</v>
      </c>
      <c r="AF118" s="77">
        <v>1869530.4359117039</v>
      </c>
      <c r="AG118" s="77">
        <v>1974302.8585000357</v>
      </c>
      <c r="AH118" s="77">
        <v>6970000</v>
      </c>
      <c r="AI118" s="83"/>
      <c r="AJ118" s="83"/>
      <c r="AK118" s="77">
        <v>0</v>
      </c>
      <c r="AL118" s="77">
        <v>0</v>
      </c>
      <c r="AM118" s="77">
        <v>153609.73866628943</v>
      </c>
      <c r="AN118" s="77">
        <v>624176.51573878771</v>
      </c>
      <c r="AO118" s="77">
        <v>918479.68293630367</v>
      </c>
      <c r="AP118" s="77">
        <v>1981577.2457036311</v>
      </c>
      <c r="AQ118" s="77">
        <v>2199447.5716608283</v>
      </c>
      <c r="AR118" s="77">
        <v>2322709.2452941597</v>
      </c>
      <c r="AS118" s="77">
        <v>8200000</v>
      </c>
      <c r="AT118" s="78"/>
    </row>
    <row r="119" spans="1:46" ht="57.5" x14ac:dyDescent="0.25">
      <c r="A119" s="79">
        <v>4</v>
      </c>
      <c r="B119" s="87" t="s">
        <v>138</v>
      </c>
      <c r="C119" s="81" t="s">
        <v>210</v>
      </c>
      <c r="D119" s="79" t="s">
        <v>211</v>
      </c>
      <c r="E119" s="81" t="s">
        <v>212</v>
      </c>
      <c r="F119" s="79" t="s">
        <v>219</v>
      </c>
      <c r="G119" s="81" t="s">
        <v>220</v>
      </c>
      <c r="H119" s="62" t="s">
        <v>41</v>
      </c>
      <c r="I119" s="73">
        <v>21357724</v>
      </c>
      <c r="J119" s="73">
        <v>25126734.117647059</v>
      </c>
      <c r="K119" s="73">
        <v>3769010.1176470593</v>
      </c>
      <c r="L119" s="82" t="s">
        <v>19</v>
      </c>
      <c r="M119" s="79" t="s">
        <v>30</v>
      </c>
      <c r="N119" s="76">
        <v>0</v>
      </c>
      <c r="O119" s="77">
        <v>0</v>
      </c>
      <c r="P119" s="77">
        <v>0</v>
      </c>
      <c r="Q119" s="77">
        <v>0</v>
      </c>
      <c r="R119" s="77">
        <v>0</v>
      </c>
      <c r="S119" s="77">
        <v>0</v>
      </c>
      <c r="T119" s="77">
        <v>0</v>
      </c>
      <c r="U119" s="77">
        <v>0</v>
      </c>
      <c r="V119" s="77">
        <v>0</v>
      </c>
      <c r="W119" s="77">
        <v>0</v>
      </c>
      <c r="X119" s="77">
        <v>0</v>
      </c>
      <c r="Y119" s="77">
        <v>0</v>
      </c>
      <c r="Z119" s="77">
        <v>0</v>
      </c>
      <c r="AA119" s="77">
        <v>0</v>
      </c>
      <c r="AB119" s="77">
        <v>36308.130799999999</v>
      </c>
      <c r="AC119" s="77">
        <v>1304956.9364</v>
      </c>
      <c r="AD119" s="77">
        <v>2857663.4712</v>
      </c>
      <c r="AE119" s="77">
        <v>5503885.4748</v>
      </c>
      <c r="AF119" s="77">
        <v>6221505.0011999998</v>
      </c>
      <c r="AG119" s="77">
        <v>5433404.9856000002</v>
      </c>
      <c r="AH119" s="77">
        <v>21357724</v>
      </c>
      <c r="AI119" s="83"/>
      <c r="AJ119" s="83"/>
      <c r="AK119" s="77">
        <v>0</v>
      </c>
      <c r="AL119" s="77">
        <v>0</v>
      </c>
      <c r="AM119" s="77">
        <v>41773.184271377329</v>
      </c>
      <c r="AN119" s="77">
        <v>1501377.3876359733</v>
      </c>
      <c r="AO119" s="77">
        <v>3287795.3267707569</v>
      </c>
      <c r="AP119" s="77">
        <v>6332323.2863140805</v>
      </c>
      <c r="AQ119" s="77">
        <v>7157957.9872071855</v>
      </c>
      <c r="AR119" s="77">
        <v>6251234.163904937</v>
      </c>
      <c r="AS119" s="77">
        <v>24572461.336104311</v>
      </c>
      <c r="AT119" s="78"/>
    </row>
    <row r="120" spans="1:46" ht="57.5" x14ac:dyDescent="0.25">
      <c r="A120" s="79">
        <v>4</v>
      </c>
      <c r="B120" s="87" t="s">
        <v>138</v>
      </c>
      <c r="C120" s="81" t="s">
        <v>210</v>
      </c>
      <c r="D120" s="87" t="s">
        <v>211</v>
      </c>
      <c r="E120" s="81" t="s">
        <v>212</v>
      </c>
      <c r="F120" s="79" t="s">
        <v>221</v>
      </c>
      <c r="G120" s="81" t="s">
        <v>222</v>
      </c>
      <c r="H120" s="62" t="s">
        <v>41</v>
      </c>
      <c r="I120" s="73">
        <v>10461001</v>
      </c>
      <c r="J120" s="73">
        <v>12307060</v>
      </c>
      <c r="K120" s="73">
        <v>1846059</v>
      </c>
      <c r="L120" s="82" t="s">
        <v>19</v>
      </c>
      <c r="M120" s="79" t="s">
        <v>30</v>
      </c>
      <c r="N120" s="76">
        <v>0</v>
      </c>
      <c r="O120" s="77">
        <v>0</v>
      </c>
      <c r="P120" s="77">
        <v>0</v>
      </c>
      <c r="Q120" s="77">
        <v>0</v>
      </c>
      <c r="R120" s="77">
        <v>0</v>
      </c>
      <c r="S120" s="77">
        <v>0</v>
      </c>
      <c r="T120" s="77">
        <v>0</v>
      </c>
      <c r="U120" s="77">
        <v>0</v>
      </c>
      <c r="V120" s="77">
        <v>0</v>
      </c>
      <c r="W120" s="77">
        <v>0</v>
      </c>
      <c r="X120" s="77">
        <v>0</v>
      </c>
      <c r="Y120" s="77">
        <v>0</v>
      </c>
      <c r="Z120" s="77">
        <v>0</v>
      </c>
      <c r="AA120" s="77">
        <v>0</v>
      </c>
      <c r="AB120" s="77">
        <v>1046100</v>
      </c>
      <c r="AC120" s="77">
        <v>1046100</v>
      </c>
      <c r="AD120" s="77">
        <v>1569150</v>
      </c>
      <c r="AE120" s="77">
        <v>1569150</v>
      </c>
      <c r="AF120" s="77">
        <v>2092200</v>
      </c>
      <c r="AG120" s="77">
        <v>3138301</v>
      </c>
      <c r="AH120" s="77">
        <v>10461001</v>
      </c>
      <c r="AI120" s="83"/>
      <c r="AJ120" s="83"/>
      <c r="AK120" s="77">
        <v>0</v>
      </c>
      <c r="AL120" s="77">
        <v>0</v>
      </c>
      <c r="AM120" s="77">
        <v>1205502.3713919069</v>
      </c>
      <c r="AN120" s="77">
        <v>1205502.3713919069</v>
      </c>
      <c r="AO120" s="77">
        <v>1808253.5570878603</v>
      </c>
      <c r="AP120" s="77">
        <v>1808253.5570878603</v>
      </c>
      <c r="AQ120" s="77">
        <v>2411004.7427838137</v>
      </c>
      <c r="AR120" s="77">
        <v>3616508.2665534774</v>
      </c>
      <c r="AS120" s="77">
        <v>12055024.866296824</v>
      </c>
      <c r="AT120" s="78"/>
    </row>
    <row r="121" spans="1:46" ht="57.5" x14ac:dyDescent="0.25">
      <c r="A121" s="79">
        <v>4</v>
      </c>
      <c r="B121" s="87" t="s">
        <v>138</v>
      </c>
      <c r="C121" s="81" t="s">
        <v>210</v>
      </c>
      <c r="D121" s="87" t="s">
        <v>211</v>
      </c>
      <c r="E121" s="81" t="s">
        <v>212</v>
      </c>
      <c r="F121" s="79" t="s">
        <v>223</v>
      </c>
      <c r="G121" s="81" t="s">
        <v>224</v>
      </c>
      <c r="H121" s="62" t="s">
        <v>41</v>
      </c>
      <c r="I121" s="73">
        <v>0</v>
      </c>
      <c r="J121" s="73">
        <v>0</v>
      </c>
      <c r="K121" s="73">
        <v>0</v>
      </c>
      <c r="L121" s="82" t="s">
        <v>19</v>
      </c>
      <c r="M121" s="79" t="s">
        <v>30</v>
      </c>
      <c r="N121" s="76">
        <v>0</v>
      </c>
      <c r="O121" s="77">
        <v>0</v>
      </c>
      <c r="P121" s="77">
        <v>0</v>
      </c>
      <c r="Q121" s="77">
        <v>0</v>
      </c>
      <c r="R121" s="77">
        <v>0</v>
      </c>
      <c r="S121" s="77">
        <v>0</v>
      </c>
      <c r="T121" s="77">
        <v>0</v>
      </c>
      <c r="U121" s="77">
        <v>0</v>
      </c>
      <c r="V121" s="77">
        <v>0</v>
      </c>
      <c r="W121" s="77">
        <v>0</v>
      </c>
      <c r="X121" s="77">
        <v>0</v>
      </c>
      <c r="Y121" s="77">
        <v>0</v>
      </c>
      <c r="Z121" s="77">
        <v>0</v>
      </c>
      <c r="AA121" s="77">
        <v>0</v>
      </c>
      <c r="AB121" s="77">
        <v>0</v>
      </c>
      <c r="AC121" s="77">
        <v>0</v>
      </c>
      <c r="AD121" s="77">
        <v>0</v>
      </c>
      <c r="AE121" s="77">
        <v>0</v>
      </c>
      <c r="AF121" s="77">
        <v>0</v>
      </c>
      <c r="AG121" s="77">
        <v>0</v>
      </c>
      <c r="AH121" s="77">
        <v>0</v>
      </c>
      <c r="AI121" s="83"/>
      <c r="AJ121" s="83"/>
      <c r="AK121" s="77">
        <v>0</v>
      </c>
      <c r="AL121" s="77">
        <v>0</v>
      </c>
      <c r="AM121" s="77">
        <v>0</v>
      </c>
      <c r="AN121" s="77">
        <v>0</v>
      </c>
      <c r="AO121" s="77">
        <v>0</v>
      </c>
      <c r="AP121" s="77">
        <v>0</v>
      </c>
      <c r="AQ121" s="77">
        <v>0</v>
      </c>
      <c r="AR121" s="77">
        <v>0</v>
      </c>
      <c r="AS121" s="77">
        <v>0</v>
      </c>
      <c r="AT121" s="78"/>
    </row>
    <row r="122" spans="1:46" ht="69" x14ac:dyDescent="0.25">
      <c r="A122" s="79">
        <v>4</v>
      </c>
      <c r="B122" s="87" t="s">
        <v>138</v>
      </c>
      <c r="C122" s="81" t="s">
        <v>210</v>
      </c>
      <c r="D122" s="87" t="s">
        <v>225</v>
      </c>
      <c r="E122" s="81" t="s">
        <v>226</v>
      </c>
      <c r="F122" s="79" t="s">
        <v>227</v>
      </c>
      <c r="G122" s="81" t="s">
        <v>228</v>
      </c>
      <c r="H122" s="62" t="s">
        <v>41</v>
      </c>
      <c r="I122" s="73">
        <v>11207658</v>
      </c>
      <c r="J122" s="73">
        <v>13185480</v>
      </c>
      <c r="K122" s="73">
        <v>1977822</v>
      </c>
      <c r="L122" s="82" t="s">
        <v>19</v>
      </c>
      <c r="M122" s="79" t="s">
        <v>29</v>
      </c>
      <c r="N122" s="76">
        <v>0</v>
      </c>
      <c r="O122" s="77">
        <v>0</v>
      </c>
      <c r="P122" s="77">
        <v>0</v>
      </c>
      <c r="Q122" s="77">
        <v>0</v>
      </c>
      <c r="R122" s="77">
        <v>0</v>
      </c>
      <c r="S122" s="77">
        <v>0</v>
      </c>
      <c r="T122" s="77">
        <v>0</v>
      </c>
      <c r="U122" s="77">
        <v>0</v>
      </c>
      <c r="V122" s="77">
        <v>0</v>
      </c>
      <c r="W122" s="77">
        <v>0</v>
      </c>
      <c r="X122" s="77">
        <v>0</v>
      </c>
      <c r="Y122" s="77">
        <v>0</v>
      </c>
      <c r="Z122" s="77">
        <v>189444</v>
      </c>
      <c r="AA122" s="77">
        <v>189444</v>
      </c>
      <c r="AB122" s="77">
        <v>1240088</v>
      </c>
      <c r="AC122" s="77">
        <v>2247544</v>
      </c>
      <c r="AD122" s="77">
        <v>1233530</v>
      </c>
      <c r="AE122" s="77">
        <v>1409699</v>
      </c>
      <c r="AF122" s="77">
        <v>2064683</v>
      </c>
      <c r="AG122" s="77">
        <v>2822670</v>
      </c>
      <c r="AH122" s="77">
        <v>11207658</v>
      </c>
      <c r="AI122" s="83"/>
      <c r="AJ122" s="83"/>
      <c r="AK122" s="77">
        <v>0</v>
      </c>
      <c r="AL122" s="77">
        <v>222393.52769727947</v>
      </c>
      <c r="AM122" s="77">
        <v>1455773.4474307126</v>
      </c>
      <c r="AN122" s="77">
        <v>2638453.7848380222</v>
      </c>
      <c r="AO122" s="77">
        <v>1448074.8306646035</v>
      </c>
      <c r="AP122" s="77">
        <v>1654884.470351804</v>
      </c>
      <c r="AQ122" s="77">
        <v>2423788.2220951947</v>
      </c>
      <c r="AR122" s="77">
        <v>3313610.0315939267</v>
      </c>
      <c r="AS122" s="77">
        <v>13156978.314671542</v>
      </c>
      <c r="AT122" s="78"/>
    </row>
    <row r="123" spans="1:46" ht="69" x14ac:dyDescent="0.25">
      <c r="A123" s="79">
        <v>4</v>
      </c>
      <c r="B123" s="87" t="s">
        <v>138</v>
      </c>
      <c r="C123" s="81" t="s">
        <v>210</v>
      </c>
      <c r="D123" s="87" t="s">
        <v>225</v>
      </c>
      <c r="E123" s="81" t="s">
        <v>226</v>
      </c>
      <c r="F123" s="79" t="s">
        <v>229</v>
      </c>
      <c r="G123" s="81" t="s">
        <v>230</v>
      </c>
      <c r="H123" s="62" t="s">
        <v>41</v>
      </c>
      <c r="I123" s="73">
        <v>12575937</v>
      </c>
      <c r="J123" s="73">
        <v>14795220</v>
      </c>
      <c r="K123" s="73">
        <v>2219283</v>
      </c>
      <c r="L123" s="82" t="s">
        <v>19</v>
      </c>
      <c r="M123" s="79" t="s">
        <v>29</v>
      </c>
      <c r="N123" s="76">
        <v>0</v>
      </c>
      <c r="O123" s="77">
        <v>0</v>
      </c>
      <c r="P123" s="77">
        <v>0</v>
      </c>
      <c r="Q123" s="77">
        <v>0</v>
      </c>
      <c r="R123" s="77">
        <v>0</v>
      </c>
      <c r="S123" s="77">
        <v>0</v>
      </c>
      <c r="T123" s="77">
        <v>0</v>
      </c>
      <c r="U123" s="77">
        <v>0</v>
      </c>
      <c r="V123" s="77">
        <v>0</v>
      </c>
      <c r="W123" s="77">
        <v>0</v>
      </c>
      <c r="X123" s="77">
        <v>0</v>
      </c>
      <c r="Y123" s="77">
        <v>0</v>
      </c>
      <c r="Z123" s="77">
        <v>0</v>
      </c>
      <c r="AA123" s="77">
        <v>0</v>
      </c>
      <c r="AB123" s="77">
        <v>912250.98375554488</v>
      </c>
      <c r="AC123" s="77">
        <v>2356203.7658740794</v>
      </c>
      <c r="AD123" s="77">
        <v>2886634.140504533</v>
      </c>
      <c r="AE123" s="77">
        <v>1928477.5338125827</v>
      </c>
      <c r="AF123" s="77">
        <v>1800206.8866778894</v>
      </c>
      <c r="AG123" s="77">
        <v>2692163.6893753689</v>
      </c>
      <c r="AH123" s="77">
        <v>12575936.999999998</v>
      </c>
      <c r="AI123" s="83"/>
      <c r="AJ123" s="83"/>
      <c r="AK123" s="77">
        <v>0</v>
      </c>
      <c r="AL123" s="77">
        <v>0</v>
      </c>
      <c r="AM123" s="77">
        <v>1073236.4514771113</v>
      </c>
      <c r="AN123" s="77">
        <v>2772004.4304400925</v>
      </c>
      <c r="AO123" s="77">
        <v>3396040.1652994496</v>
      </c>
      <c r="AP123" s="77">
        <v>2268797.0986030377</v>
      </c>
      <c r="AQ123" s="77">
        <v>2117890.4549151631</v>
      </c>
      <c r="AR123" s="77">
        <v>3167251.3992651389</v>
      </c>
      <c r="AS123" s="77">
        <v>14795219.999999994</v>
      </c>
      <c r="AT123" s="78"/>
    </row>
    <row r="124" spans="1:46" ht="69" x14ac:dyDescent="0.25">
      <c r="A124" s="79">
        <v>4</v>
      </c>
      <c r="B124" s="87" t="s">
        <v>138</v>
      </c>
      <c r="C124" s="81" t="s">
        <v>210</v>
      </c>
      <c r="D124" s="87" t="s">
        <v>225</v>
      </c>
      <c r="E124" s="81" t="s">
        <v>226</v>
      </c>
      <c r="F124" s="79" t="s">
        <v>231</v>
      </c>
      <c r="G124" s="81" t="s">
        <v>232</v>
      </c>
      <c r="H124" s="62" t="s">
        <v>41</v>
      </c>
      <c r="I124" s="73">
        <v>961350</v>
      </c>
      <c r="J124" s="73">
        <v>1131000</v>
      </c>
      <c r="K124" s="73">
        <v>169650</v>
      </c>
      <c r="L124" s="82" t="s">
        <v>19</v>
      </c>
      <c r="M124" s="79" t="s">
        <v>29</v>
      </c>
      <c r="N124" s="76">
        <v>0</v>
      </c>
      <c r="O124" s="77">
        <v>0</v>
      </c>
      <c r="P124" s="77">
        <v>0</v>
      </c>
      <c r="Q124" s="77">
        <v>0</v>
      </c>
      <c r="R124" s="77">
        <v>0</v>
      </c>
      <c r="S124" s="77">
        <v>0</v>
      </c>
      <c r="T124" s="77">
        <v>0</v>
      </c>
      <c r="U124" s="77">
        <v>0</v>
      </c>
      <c r="V124" s="77">
        <v>0</v>
      </c>
      <c r="W124" s="77">
        <v>0</v>
      </c>
      <c r="X124" s="77">
        <v>0</v>
      </c>
      <c r="Y124" s="77">
        <v>0</v>
      </c>
      <c r="Z124" s="77">
        <v>0</v>
      </c>
      <c r="AA124" s="77">
        <v>0</v>
      </c>
      <c r="AB124" s="77">
        <v>98408</v>
      </c>
      <c r="AC124" s="77">
        <v>344639</v>
      </c>
      <c r="AD124" s="77">
        <v>416276</v>
      </c>
      <c r="AE124" s="77">
        <v>102027</v>
      </c>
      <c r="AF124" s="77">
        <v>0</v>
      </c>
      <c r="AG124" s="77">
        <v>0</v>
      </c>
      <c r="AH124" s="77">
        <v>961350</v>
      </c>
      <c r="AI124" s="83"/>
      <c r="AJ124" s="83"/>
      <c r="AK124" s="77">
        <v>0</v>
      </c>
      <c r="AL124" s="77">
        <v>0</v>
      </c>
      <c r="AM124" s="77">
        <v>115690.52934190065</v>
      </c>
      <c r="AN124" s="77">
        <v>405164.90876619075</v>
      </c>
      <c r="AO124" s="77">
        <v>489382.88342745544</v>
      </c>
      <c r="AP124" s="77">
        <v>119945.10240189922</v>
      </c>
      <c r="AQ124" s="77">
        <v>0</v>
      </c>
      <c r="AR124" s="77">
        <v>0</v>
      </c>
      <c r="AS124" s="77">
        <v>1130183.423937446</v>
      </c>
      <c r="AT124" s="78"/>
    </row>
    <row r="125" spans="1:46" ht="69" x14ac:dyDescent="0.25">
      <c r="A125" s="79">
        <v>4</v>
      </c>
      <c r="B125" s="87" t="s">
        <v>138</v>
      </c>
      <c r="C125" s="81" t="s">
        <v>210</v>
      </c>
      <c r="D125" s="87" t="s">
        <v>225</v>
      </c>
      <c r="E125" s="81" t="s">
        <v>226</v>
      </c>
      <c r="F125" s="79" t="s">
        <v>233</v>
      </c>
      <c r="G125" s="81" t="s">
        <v>234</v>
      </c>
      <c r="H125" s="62" t="s">
        <v>41</v>
      </c>
      <c r="I125" s="73">
        <v>443700</v>
      </c>
      <c r="J125" s="73">
        <v>522000</v>
      </c>
      <c r="K125" s="73">
        <v>78300</v>
      </c>
      <c r="L125" s="82" t="s">
        <v>19</v>
      </c>
      <c r="M125" s="79" t="s">
        <v>29</v>
      </c>
      <c r="N125" s="76">
        <v>0</v>
      </c>
      <c r="O125" s="77">
        <v>0</v>
      </c>
      <c r="P125" s="77">
        <v>0</v>
      </c>
      <c r="Q125" s="77">
        <v>0</v>
      </c>
      <c r="R125" s="77">
        <v>0</v>
      </c>
      <c r="S125" s="77">
        <v>0</v>
      </c>
      <c r="T125" s="77">
        <v>0</v>
      </c>
      <c r="U125" s="77">
        <v>0</v>
      </c>
      <c r="V125" s="77">
        <v>0</v>
      </c>
      <c r="W125" s="77">
        <v>0</v>
      </c>
      <c r="X125" s="77">
        <v>0</v>
      </c>
      <c r="Y125" s="77">
        <v>0</v>
      </c>
      <c r="Z125" s="77">
        <v>0</v>
      </c>
      <c r="AA125" s="77">
        <v>0</v>
      </c>
      <c r="AB125" s="77">
        <v>42118</v>
      </c>
      <c r="AC125" s="77">
        <v>144840</v>
      </c>
      <c r="AD125" s="77">
        <v>79018</v>
      </c>
      <c r="AE125" s="77">
        <v>53964</v>
      </c>
      <c r="AF125" s="77">
        <v>95529</v>
      </c>
      <c r="AG125" s="77">
        <v>28231</v>
      </c>
      <c r="AH125" s="77">
        <v>443700</v>
      </c>
      <c r="AI125" s="83"/>
      <c r="AJ125" s="83"/>
      <c r="AK125" s="77">
        <v>0</v>
      </c>
      <c r="AL125" s="77">
        <v>0</v>
      </c>
      <c r="AM125" s="77">
        <v>49456.568810090961</v>
      </c>
      <c r="AN125" s="77">
        <v>170076.67568387804</v>
      </c>
      <c r="AO125" s="77">
        <v>92785.962159546223</v>
      </c>
      <c r="AP125" s="77">
        <v>63366.595737398464</v>
      </c>
      <c r="AQ125" s="77">
        <v>112173.81076639867</v>
      </c>
      <c r="AR125" s="77">
        <v>33149.921508088657</v>
      </c>
      <c r="AS125" s="77">
        <v>521009.53466540104</v>
      </c>
      <c r="AT125" s="78"/>
    </row>
    <row r="126" spans="1:46" ht="69" x14ac:dyDescent="0.25">
      <c r="A126" s="79">
        <v>4</v>
      </c>
      <c r="B126" s="87" t="s">
        <v>138</v>
      </c>
      <c r="C126" s="81" t="s">
        <v>210</v>
      </c>
      <c r="D126" s="87" t="s">
        <v>225</v>
      </c>
      <c r="E126" s="81" t="s">
        <v>226</v>
      </c>
      <c r="F126" s="79" t="s">
        <v>235</v>
      </c>
      <c r="G126" s="81" t="s">
        <v>236</v>
      </c>
      <c r="H126" s="62" t="s">
        <v>41</v>
      </c>
      <c r="I126" s="73">
        <v>5686755</v>
      </c>
      <c r="J126" s="73">
        <v>6690300</v>
      </c>
      <c r="K126" s="73">
        <v>1003545</v>
      </c>
      <c r="L126" s="82" t="s">
        <v>19</v>
      </c>
      <c r="M126" s="79" t="s">
        <v>29</v>
      </c>
      <c r="N126" s="76">
        <v>0</v>
      </c>
      <c r="O126" s="77">
        <v>0</v>
      </c>
      <c r="P126" s="77">
        <v>0</v>
      </c>
      <c r="Q126" s="77">
        <v>0</v>
      </c>
      <c r="R126" s="77">
        <v>0</v>
      </c>
      <c r="S126" s="77">
        <v>0</v>
      </c>
      <c r="T126" s="77">
        <v>0</v>
      </c>
      <c r="U126" s="77">
        <v>0</v>
      </c>
      <c r="V126" s="77">
        <v>0</v>
      </c>
      <c r="W126" s="77">
        <v>0</v>
      </c>
      <c r="X126" s="77">
        <v>63750</v>
      </c>
      <c r="Y126" s="77">
        <v>0</v>
      </c>
      <c r="Z126" s="77">
        <v>0</v>
      </c>
      <c r="AA126" s="77">
        <v>63750</v>
      </c>
      <c r="AB126" s="77">
        <v>971110.13</v>
      </c>
      <c r="AC126" s="77">
        <v>970918.88</v>
      </c>
      <c r="AD126" s="77">
        <v>1049337.75</v>
      </c>
      <c r="AE126" s="77">
        <v>1049337.75</v>
      </c>
      <c r="AF126" s="77">
        <v>1042962.75</v>
      </c>
      <c r="AG126" s="77">
        <v>539337.74</v>
      </c>
      <c r="AH126" s="77">
        <v>5686755</v>
      </c>
      <c r="AI126" s="83"/>
      <c r="AJ126" s="83"/>
      <c r="AK126" s="77">
        <v>0</v>
      </c>
      <c r="AL126" s="77">
        <v>74999.999999999971</v>
      </c>
      <c r="AM126" s="77">
        <v>1142482.5058823526</v>
      </c>
      <c r="AN126" s="77">
        <v>1142257.5058823526</v>
      </c>
      <c r="AO126" s="77">
        <v>1234514.9999999995</v>
      </c>
      <c r="AP126" s="77">
        <v>1234514.9999999995</v>
      </c>
      <c r="AQ126" s="77">
        <v>1227014.9999999995</v>
      </c>
      <c r="AR126" s="77">
        <v>634514.98823529389</v>
      </c>
      <c r="AS126" s="77">
        <v>6690299.9999999972</v>
      </c>
      <c r="AT126" s="78"/>
    </row>
    <row r="127" spans="1:46" ht="69" x14ac:dyDescent="0.25">
      <c r="A127" s="79">
        <v>4</v>
      </c>
      <c r="B127" s="87" t="s">
        <v>138</v>
      </c>
      <c r="C127" s="81" t="s">
        <v>210</v>
      </c>
      <c r="D127" s="87" t="s">
        <v>225</v>
      </c>
      <c r="E127" s="81" t="s">
        <v>226</v>
      </c>
      <c r="F127" s="79" t="s">
        <v>237</v>
      </c>
      <c r="G127" s="81" t="s">
        <v>238</v>
      </c>
      <c r="H127" s="62" t="s">
        <v>41</v>
      </c>
      <c r="I127" s="73">
        <v>14790000</v>
      </c>
      <c r="J127" s="73">
        <v>17400000</v>
      </c>
      <c r="K127" s="73">
        <v>2610000</v>
      </c>
      <c r="L127" s="82" t="s">
        <v>19</v>
      </c>
      <c r="M127" s="79" t="s">
        <v>29</v>
      </c>
      <c r="N127" s="76">
        <v>0</v>
      </c>
      <c r="O127" s="77">
        <v>0</v>
      </c>
      <c r="P127" s="77">
        <v>0</v>
      </c>
      <c r="Q127" s="77">
        <v>0</v>
      </c>
      <c r="R127" s="77">
        <v>0</v>
      </c>
      <c r="S127" s="77">
        <v>0</v>
      </c>
      <c r="T127" s="77">
        <v>0</v>
      </c>
      <c r="U127" s="77">
        <v>0</v>
      </c>
      <c r="V127" s="77">
        <v>0</v>
      </c>
      <c r="W127" s="77">
        <v>0</v>
      </c>
      <c r="X127" s="77">
        <v>0</v>
      </c>
      <c r="Y127" s="77">
        <v>0</v>
      </c>
      <c r="Z127" s="77">
        <v>420000</v>
      </c>
      <c r="AA127" s="77">
        <v>420000</v>
      </c>
      <c r="AB127" s="77">
        <v>560000</v>
      </c>
      <c r="AC127" s="77">
        <v>640000</v>
      </c>
      <c r="AD127" s="77">
        <v>1440000</v>
      </c>
      <c r="AE127" s="77">
        <v>1440000</v>
      </c>
      <c r="AF127" s="77">
        <v>6227776</v>
      </c>
      <c r="AG127" s="77">
        <v>4062224</v>
      </c>
      <c r="AH127" s="77">
        <v>14790000</v>
      </c>
      <c r="AI127" s="83"/>
      <c r="AJ127" s="83"/>
      <c r="AK127" s="77">
        <v>0</v>
      </c>
      <c r="AL127" s="77">
        <v>492641.30139387812</v>
      </c>
      <c r="AM127" s="77">
        <v>656855.06852517079</v>
      </c>
      <c r="AN127" s="77">
        <v>750691.50688590948</v>
      </c>
      <c r="AO127" s="77">
        <v>1689055.8904932963</v>
      </c>
      <c r="AP127" s="77">
        <v>1689055.8904932963</v>
      </c>
      <c r="AQ127" s="77">
        <v>7304903.9843560969</v>
      </c>
      <c r="AR127" s="77">
        <v>4764807.8997939173</v>
      </c>
      <c r="AS127" s="77">
        <v>17348011.541941568</v>
      </c>
      <c r="AT127" s="78"/>
    </row>
    <row r="128" spans="1:46" ht="69" x14ac:dyDescent="0.25">
      <c r="A128" s="79">
        <v>4</v>
      </c>
      <c r="B128" s="87" t="s">
        <v>138</v>
      </c>
      <c r="C128" s="81" t="s">
        <v>210</v>
      </c>
      <c r="D128" s="87" t="s">
        <v>225</v>
      </c>
      <c r="E128" s="81" t="s">
        <v>226</v>
      </c>
      <c r="F128" s="79" t="s">
        <v>239</v>
      </c>
      <c r="G128" s="81" t="s">
        <v>240</v>
      </c>
      <c r="H128" s="62" t="s">
        <v>41</v>
      </c>
      <c r="I128" s="73">
        <v>2588250</v>
      </c>
      <c r="J128" s="73">
        <v>3045000</v>
      </c>
      <c r="K128" s="73">
        <v>456750</v>
      </c>
      <c r="L128" s="82" t="s">
        <v>19</v>
      </c>
      <c r="M128" s="79" t="s">
        <v>29</v>
      </c>
      <c r="N128" s="76">
        <v>0</v>
      </c>
      <c r="O128" s="77">
        <v>0</v>
      </c>
      <c r="P128" s="77">
        <v>0</v>
      </c>
      <c r="Q128" s="77">
        <v>0</v>
      </c>
      <c r="R128" s="77">
        <v>0</v>
      </c>
      <c r="S128" s="77">
        <v>0</v>
      </c>
      <c r="T128" s="77">
        <v>0</v>
      </c>
      <c r="U128" s="77">
        <v>0</v>
      </c>
      <c r="V128" s="77">
        <v>0</v>
      </c>
      <c r="W128" s="77">
        <v>0</v>
      </c>
      <c r="X128" s="77">
        <v>0</v>
      </c>
      <c r="Y128" s="77">
        <v>0</v>
      </c>
      <c r="Z128" s="77">
        <v>0</v>
      </c>
      <c r="AA128" s="77">
        <v>0</v>
      </c>
      <c r="AB128" s="77">
        <v>498683.95809700468</v>
      </c>
      <c r="AC128" s="77">
        <v>498683.95809700468</v>
      </c>
      <c r="AD128" s="77">
        <v>498683.95809700468</v>
      </c>
      <c r="AE128" s="77">
        <v>498683.95809700468</v>
      </c>
      <c r="AF128" s="77">
        <v>498683.95809700468</v>
      </c>
      <c r="AG128" s="77">
        <v>94830</v>
      </c>
      <c r="AH128" s="77">
        <v>2588249.7904850235</v>
      </c>
      <c r="AI128" s="83"/>
      <c r="AJ128" s="83"/>
      <c r="AK128" s="77">
        <v>0</v>
      </c>
      <c r="AL128" s="77">
        <v>0</v>
      </c>
      <c r="AM128" s="77">
        <v>583622.69999999995</v>
      </c>
      <c r="AN128" s="77">
        <v>583622.69999999995</v>
      </c>
      <c r="AO128" s="77">
        <v>583622.69999999995</v>
      </c>
      <c r="AP128" s="77">
        <v>583622.69999999995</v>
      </c>
      <c r="AQ128" s="77">
        <v>583622.69999999995</v>
      </c>
      <c r="AR128" s="77">
        <v>110981.99519430747</v>
      </c>
      <c r="AS128" s="77">
        <v>3029095.4951943075</v>
      </c>
      <c r="AT128" s="78"/>
    </row>
    <row r="129" spans="1:46" ht="69" x14ac:dyDescent="0.25">
      <c r="A129" s="79">
        <v>4</v>
      </c>
      <c r="B129" s="87" t="s">
        <v>138</v>
      </c>
      <c r="C129" s="81" t="s">
        <v>210</v>
      </c>
      <c r="D129" s="87" t="s">
        <v>225</v>
      </c>
      <c r="E129" s="81" t="s">
        <v>226</v>
      </c>
      <c r="F129" s="79" t="s">
        <v>241</v>
      </c>
      <c r="G129" s="81" t="s">
        <v>242</v>
      </c>
      <c r="H129" s="62" t="s">
        <v>41</v>
      </c>
      <c r="I129" s="73">
        <v>2550000</v>
      </c>
      <c r="J129" s="73">
        <v>3000000</v>
      </c>
      <c r="K129" s="73">
        <v>450000</v>
      </c>
      <c r="L129" s="82" t="s">
        <v>19</v>
      </c>
      <c r="M129" s="79" t="s">
        <v>29</v>
      </c>
      <c r="N129" s="76">
        <v>0</v>
      </c>
      <c r="O129" s="77">
        <v>0</v>
      </c>
      <c r="P129" s="77">
        <v>0</v>
      </c>
      <c r="Q129" s="77">
        <v>0</v>
      </c>
      <c r="R129" s="77">
        <v>0</v>
      </c>
      <c r="S129" s="77">
        <v>0</v>
      </c>
      <c r="T129" s="77">
        <v>0</v>
      </c>
      <c r="U129" s="77">
        <v>0</v>
      </c>
      <c r="V129" s="77">
        <v>0</v>
      </c>
      <c r="W129" s="77">
        <v>0</v>
      </c>
      <c r="X129" s="77">
        <v>0</v>
      </c>
      <c r="Y129" s="77">
        <v>0</v>
      </c>
      <c r="Z129" s="77">
        <v>0</v>
      </c>
      <c r="AA129" s="77">
        <v>0</v>
      </c>
      <c r="AB129" s="77">
        <v>4845</v>
      </c>
      <c r="AC129" s="77">
        <v>383775</v>
      </c>
      <c r="AD129" s="77">
        <v>641835.00000000012</v>
      </c>
      <c r="AE129" s="77">
        <v>570690</v>
      </c>
      <c r="AF129" s="77">
        <v>456705</v>
      </c>
      <c r="AG129" s="77">
        <v>492150</v>
      </c>
      <c r="AH129" s="77">
        <v>2550000</v>
      </c>
      <c r="AI129" s="83"/>
      <c r="AJ129" s="83"/>
      <c r="AK129" s="77">
        <v>0</v>
      </c>
      <c r="AL129" s="77">
        <v>0</v>
      </c>
      <c r="AM129" s="77">
        <v>5700</v>
      </c>
      <c r="AN129" s="77">
        <v>451500</v>
      </c>
      <c r="AO129" s="77">
        <v>755100.00000000012</v>
      </c>
      <c r="AP129" s="77">
        <v>671400</v>
      </c>
      <c r="AQ129" s="77">
        <v>537300</v>
      </c>
      <c r="AR129" s="77">
        <v>579000</v>
      </c>
      <c r="AS129" s="77">
        <v>3000000</v>
      </c>
      <c r="AT129" s="78"/>
    </row>
    <row r="130" spans="1:46" ht="69" x14ac:dyDescent="0.25">
      <c r="A130" s="79">
        <v>4</v>
      </c>
      <c r="B130" s="87" t="s">
        <v>243</v>
      </c>
      <c r="C130" s="81" t="s">
        <v>244</v>
      </c>
      <c r="D130" s="87" t="s">
        <v>245</v>
      </c>
      <c r="E130" s="81" t="s">
        <v>246</v>
      </c>
      <c r="F130" s="79" t="s">
        <v>247</v>
      </c>
      <c r="G130" s="81" t="s">
        <v>248</v>
      </c>
      <c r="H130" s="62" t="s">
        <v>41</v>
      </c>
      <c r="I130" s="73">
        <v>3697500</v>
      </c>
      <c r="J130" s="73">
        <v>4350000</v>
      </c>
      <c r="K130" s="73">
        <v>652500</v>
      </c>
      <c r="L130" s="82" t="s">
        <v>11</v>
      </c>
      <c r="M130" s="79" t="s">
        <v>30</v>
      </c>
      <c r="N130" s="76">
        <v>0</v>
      </c>
      <c r="O130" s="77">
        <v>0</v>
      </c>
      <c r="P130" s="77">
        <v>0</v>
      </c>
      <c r="Q130" s="77">
        <v>0</v>
      </c>
      <c r="R130" s="77">
        <v>0</v>
      </c>
      <c r="S130" s="77">
        <v>0</v>
      </c>
      <c r="T130" s="77">
        <v>0</v>
      </c>
      <c r="U130" s="77">
        <v>0</v>
      </c>
      <c r="V130" s="77">
        <v>0</v>
      </c>
      <c r="W130" s="77">
        <v>0</v>
      </c>
      <c r="X130" s="77">
        <v>0</v>
      </c>
      <c r="Y130" s="77">
        <v>0</v>
      </c>
      <c r="Z130" s="77">
        <v>0</v>
      </c>
      <c r="AA130" s="77">
        <v>0</v>
      </c>
      <c r="AB130" s="77">
        <v>0</v>
      </c>
      <c r="AC130" s="77">
        <v>152981.05240236022</v>
      </c>
      <c r="AD130" s="77">
        <v>335387.20332140499</v>
      </c>
      <c r="AE130" s="77">
        <v>1601084.5149778193</v>
      </c>
      <c r="AF130" s="77">
        <v>932187.18018627132</v>
      </c>
      <c r="AG130" s="77">
        <v>675860.04911214439</v>
      </c>
      <c r="AH130" s="77">
        <v>3697500</v>
      </c>
      <c r="AI130" s="83"/>
      <c r="AJ130" s="83"/>
      <c r="AK130" s="77">
        <v>0</v>
      </c>
      <c r="AL130" s="77">
        <v>0</v>
      </c>
      <c r="AM130" s="77">
        <v>0</v>
      </c>
      <c r="AN130" s="77">
        <v>179977.70870865908</v>
      </c>
      <c r="AO130" s="77">
        <v>394573.18037812354</v>
      </c>
      <c r="AP130" s="77">
        <v>1883628.8411503758</v>
      </c>
      <c r="AQ130" s="77">
        <v>1096690.8002191428</v>
      </c>
      <c r="AR130" s="77">
        <v>795129.46954369929</v>
      </c>
      <c r="AS130" s="77">
        <v>4350000.0000000009</v>
      </c>
      <c r="AT130" s="78"/>
    </row>
    <row r="131" spans="1:46" ht="69" x14ac:dyDescent="0.25">
      <c r="A131" s="79">
        <v>4</v>
      </c>
      <c r="B131" s="87" t="s">
        <v>243</v>
      </c>
      <c r="C131" s="81" t="s">
        <v>244</v>
      </c>
      <c r="D131" s="87" t="s">
        <v>245</v>
      </c>
      <c r="E131" s="81" t="s">
        <v>246</v>
      </c>
      <c r="F131" s="79" t="s">
        <v>249</v>
      </c>
      <c r="G131" s="81" t="s">
        <v>250</v>
      </c>
      <c r="H131" s="62" t="s">
        <v>41</v>
      </c>
      <c r="I131" s="73">
        <v>1479000</v>
      </c>
      <c r="J131" s="73">
        <v>1740000</v>
      </c>
      <c r="K131" s="73">
        <v>261000</v>
      </c>
      <c r="L131" s="82" t="s">
        <v>11</v>
      </c>
      <c r="M131" s="79" t="s">
        <v>30</v>
      </c>
      <c r="N131" s="76">
        <v>0</v>
      </c>
      <c r="O131" s="77">
        <v>0</v>
      </c>
      <c r="P131" s="77">
        <v>0</v>
      </c>
      <c r="Q131" s="77">
        <v>0</v>
      </c>
      <c r="R131" s="77">
        <v>0</v>
      </c>
      <c r="S131" s="77">
        <v>0</v>
      </c>
      <c r="T131" s="77">
        <v>0</v>
      </c>
      <c r="U131" s="77">
        <v>0</v>
      </c>
      <c r="V131" s="77">
        <v>0</v>
      </c>
      <c r="W131" s="77">
        <v>0</v>
      </c>
      <c r="X131" s="77">
        <v>0</v>
      </c>
      <c r="Y131" s="77">
        <v>0</v>
      </c>
      <c r="Z131" s="77">
        <v>0</v>
      </c>
      <c r="AA131" s="77">
        <v>0</v>
      </c>
      <c r="AB131" s="77">
        <v>0</v>
      </c>
      <c r="AC131" s="77">
        <v>61192.420960944524</v>
      </c>
      <c r="AD131" s="77">
        <v>134154.88132856198</v>
      </c>
      <c r="AE131" s="77">
        <v>640433.80599112739</v>
      </c>
      <c r="AF131" s="77">
        <v>372874.87207450846</v>
      </c>
      <c r="AG131" s="77">
        <v>270344.01964485768</v>
      </c>
      <c r="AH131" s="77">
        <v>1479000</v>
      </c>
      <c r="AI131" s="83"/>
      <c r="AJ131" s="83"/>
      <c r="AK131" s="77">
        <v>0</v>
      </c>
      <c r="AL131" s="77">
        <v>0</v>
      </c>
      <c r="AM131" s="77">
        <v>0</v>
      </c>
      <c r="AN131" s="77">
        <v>71991.083483464143</v>
      </c>
      <c r="AO131" s="77">
        <v>157829.2721512494</v>
      </c>
      <c r="AP131" s="77">
        <v>753451.53646014992</v>
      </c>
      <c r="AQ131" s="77">
        <v>438676.32008765702</v>
      </c>
      <c r="AR131" s="77">
        <v>318051.78781747964</v>
      </c>
      <c r="AS131" s="77">
        <v>1740000</v>
      </c>
      <c r="AT131" s="78"/>
    </row>
    <row r="132" spans="1:46" ht="69" x14ac:dyDescent="0.25">
      <c r="A132" s="79">
        <v>4</v>
      </c>
      <c r="B132" s="87" t="s">
        <v>243</v>
      </c>
      <c r="C132" s="81" t="s">
        <v>244</v>
      </c>
      <c r="D132" s="87" t="s">
        <v>245</v>
      </c>
      <c r="E132" s="81" t="s">
        <v>251</v>
      </c>
      <c r="F132" s="79" t="s">
        <v>252</v>
      </c>
      <c r="G132" s="81" t="s">
        <v>253</v>
      </c>
      <c r="H132" s="62" t="s">
        <v>41</v>
      </c>
      <c r="I132" s="73">
        <v>14790000</v>
      </c>
      <c r="J132" s="73">
        <v>17400000</v>
      </c>
      <c r="K132" s="73">
        <v>2610000</v>
      </c>
      <c r="L132" s="82" t="s">
        <v>11</v>
      </c>
      <c r="M132" s="79" t="s">
        <v>30</v>
      </c>
      <c r="N132" s="76">
        <v>0</v>
      </c>
      <c r="O132" s="77">
        <v>0</v>
      </c>
      <c r="P132" s="77">
        <v>0</v>
      </c>
      <c r="Q132" s="77">
        <v>0</v>
      </c>
      <c r="R132" s="77">
        <v>0</v>
      </c>
      <c r="S132" s="77">
        <v>0</v>
      </c>
      <c r="T132" s="77">
        <v>0</v>
      </c>
      <c r="U132" s="77">
        <v>0</v>
      </c>
      <c r="V132" s="77">
        <v>0</v>
      </c>
      <c r="W132" s="77">
        <v>0</v>
      </c>
      <c r="X132" s="77">
        <v>0</v>
      </c>
      <c r="Y132" s="77">
        <v>0</v>
      </c>
      <c r="Z132" s="77">
        <v>0</v>
      </c>
      <c r="AA132" s="77">
        <v>0</v>
      </c>
      <c r="AB132" s="77">
        <v>3401700</v>
      </c>
      <c r="AC132" s="77">
        <v>4437000</v>
      </c>
      <c r="AD132" s="77">
        <v>4437000</v>
      </c>
      <c r="AE132" s="77">
        <v>2514300</v>
      </c>
      <c r="AF132" s="77">
        <v>0</v>
      </c>
      <c r="AG132" s="77">
        <v>0</v>
      </c>
      <c r="AH132" s="77">
        <v>14790000</v>
      </c>
      <c r="AI132" s="83"/>
      <c r="AJ132" s="83"/>
      <c r="AK132" s="77">
        <v>0</v>
      </c>
      <c r="AL132" s="77">
        <v>0</v>
      </c>
      <c r="AM132" s="77">
        <v>3401700</v>
      </c>
      <c r="AN132" s="77">
        <v>4437000</v>
      </c>
      <c r="AO132" s="77">
        <v>4437000</v>
      </c>
      <c r="AP132" s="77">
        <v>2514300</v>
      </c>
      <c r="AQ132" s="77">
        <v>0</v>
      </c>
      <c r="AR132" s="77">
        <v>0</v>
      </c>
      <c r="AS132" s="77">
        <v>14790000</v>
      </c>
      <c r="AT132" s="78"/>
    </row>
    <row r="133" spans="1:46" ht="69" x14ac:dyDescent="0.25">
      <c r="A133" s="79">
        <v>4</v>
      </c>
      <c r="B133" s="87" t="s">
        <v>243</v>
      </c>
      <c r="C133" s="81" t="s">
        <v>244</v>
      </c>
      <c r="D133" s="87" t="s">
        <v>245</v>
      </c>
      <c r="E133" s="81" t="s">
        <v>246</v>
      </c>
      <c r="F133" s="79" t="s">
        <v>254</v>
      </c>
      <c r="G133" s="81" t="s">
        <v>255</v>
      </c>
      <c r="H133" s="62" t="s">
        <v>41</v>
      </c>
      <c r="I133" s="73">
        <v>3279958</v>
      </c>
      <c r="J133" s="73">
        <v>3858774.1176470588</v>
      </c>
      <c r="K133" s="73">
        <v>578816.1176470588</v>
      </c>
      <c r="L133" s="91" t="s">
        <v>11</v>
      </c>
      <c r="M133" s="79" t="s">
        <v>30</v>
      </c>
      <c r="N133" s="76">
        <v>0</v>
      </c>
      <c r="O133" s="77">
        <v>0</v>
      </c>
      <c r="P133" s="77">
        <v>0</v>
      </c>
      <c r="Q133" s="77">
        <v>0</v>
      </c>
      <c r="R133" s="77">
        <v>0</v>
      </c>
      <c r="S133" s="77">
        <v>0</v>
      </c>
      <c r="T133" s="77">
        <v>0</v>
      </c>
      <c r="U133" s="77">
        <v>0</v>
      </c>
      <c r="V133" s="77">
        <v>0</v>
      </c>
      <c r="W133" s="77">
        <v>0</v>
      </c>
      <c r="X133" s="77">
        <v>0</v>
      </c>
      <c r="Y133" s="77">
        <v>0</v>
      </c>
      <c r="Z133" s="77">
        <v>0</v>
      </c>
      <c r="AA133" s="77">
        <v>0</v>
      </c>
      <c r="AB133" s="77">
        <v>580634</v>
      </c>
      <c r="AC133" s="77">
        <v>1121986</v>
      </c>
      <c r="AD133" s="77">
        <v>839912</v>
      </c>
      <c r="AE133" s="77">
        <v>497949</v>
      </c>
      <c r="AF133" s="77">
        <v>239477</v>
      </c>
      <c r="AG133" s="77">
        <v>0</v>
      </c>
      <c r="AH133" s="77">
        <v>3279958</v>
      </c>
      <c r="AI133" s="83"/>
      <c r="AJ133" s="83"/>
      <c r="AK133" s="77">
        <v>0</v>
      </c>
      <c r="AL133" s="77">
        <v>0</v>
      </c>
      <c r="AM133" s="77">
        <v>580634.35404965561</v>
      </c>
      <c r="AN133" s="77">
        <v>1121986.6841465654</v>
      </c>
      <c r="AO133" s="77">
        <v>839912.51214802149</v>
      </c>
      <c r="AP133" s="77">
        <v>497949.303631327</v>
      </c>
      <c r="AQ133" s="77">
        <v>239477.14602443081</v>
      </c>
      <c r="AR133" s="77">
        <v>0</v>
      </c>
      <c r="AS133" s="77">
        <v>3279960.0000000005</v>
      </c>
      <c r="AT133" s="78"/>
    </row>
    <row r="134" spans="1:46" ht="69" x14ac:dyDescent="0.25">
      <c r="A134" s="79">
        <v>4</v>
      </c>
      <c r="B134" s="87" t="s">
        <v>243</v>
      </c>
      <c r="C134" s="81" t="s">
        <v>244</v>
      </c>
      <c r="D134" s="87" t="s">
        <v>245</v>
      </c>
      <c r="E134" s="81" t="s">
        <v>246</v>
      </c>
      <c r="F134" s="79" t="s">
        <v>256</v>
      </c>
      <c r="G134" s="81" t="s">
        <v>257</v>
      </c>
      <c r="H134" s="62">
        <v>1</v>
      </c>
      <c r="I134" s="73">
        <v>21250000</v>
      </c>
      <c r="J134" s="73">
        <v>25000000</v>
      </c>
      <c r="K134" s="73">
        <v>3750000</v>
      </c>
      <c r="L134" s="91" t="s">
        <v>11</v>
      </c>
      <c r="M134" s="79" t="s">
        <v>30</v>
      </c>
      <c r="N134" s="76">
        <v>0</v>
      </c>
      <c r="O134" s="77">
        <v>0</v>
      </c>
      <c r="P134" s="77">
        <v>0</v>
      </c>
      <c r="Q134" s="77">
        <v>0</v>
      </c>
      <c r="R134" s="77">
        <v>0</v>
      </c>
      <c r="S134" s="77">
        <v>0</v>
      </c>
      <c r="T134" s="77">
        <v>0</v>
      </c>
      <c r="U134" s="77">
        <v>0</v>
      </c>
      <c r="V134" s="77">
        <v>0</v>
      </c>
      <c r="W134" s="77">
        <v>0</v>
      </c>
      <c r="X134" s="77">
        <v>0</v>
      </c>
      <c r="Y134" s="77">
        <v>0</v>
      </c>
      <c r="Z134" s="77">
        <v>35700</v>
      </c>
      <c r="AA134" s="77">
        <v>35700</v>
      </c>
      <c r="AB134" s="77">
        <v>21214300</v>
      </c>
      <c r="AC134" s="77">
        <v>0</v>
      </c>
      <c r="AD134" s="77">
        <v>0</v>
      </c>
      <c r="AE134" s="77">
        <v>0</v>
      </c>
      <c r="AF134" s="77">
        <v>0</v>
      </c>
      <c r="AG134" s="77">
        <v>0</v>
      </c>
      <c r="AH134" s="77">
        <v>21250000</v>
      </c>
      <c r="AI134" s="83"/>
      <c r="AJ134" s="83"/>
      <c r="AK134" s="77">
        <v>0</v>
      </c>
      <c r="AL134" s="77">
        <v>42000</v>
      </c>
      <c r="AM134" s="77">
        <v>24958000</v>
      </c>
      <c r="AN134" s="77">
        <v>0</v>
      </c>
      <c r="AO134" s="77">
        <v>0</v>
      </c>
      <c r="AP134" s="77">
        <v>0</v>
      </c>
      <c r="AQ134" s="77">
        <v>0</v>
      </c>
      <c r="AR134" s="77">
        <v>0</v>
      </c>
      <c r="AS134" s="77">
        <v>25000000</v>
      </c>
      <c r="AT134" s="78"/>
    </row>
    <row r="135" spans="1:46" ht="69" x14ac:dyDescent="0.25">
      <c r="A135" s="79">
        <v>4</v>
      </c>
      <c r="B135" s="87" t="s">
        <v>243</v>
      </c>
      <c r="C135" s="81" t="s">
        <v>244</v>
      </c>
      <c r="D135" s="87" t="s">
        <v>245</v>
      </c>
      <c r="E135" s="81" t="s">
        <v>246</v>
      </c>
      <c r="F135" s="79" t="s">
        <v>256</v>
      </c>
      <c r="G135" s="81" t="s">
        <v>257</v>
      </c>
      <c r="H135" s="62">
        <v>2</v>
      </c>
      <c r="I135" s="73">
        <v>33053439</v>
      </c>
      <c r="J135" s="73">
        <v>38886398.823529415</v>
      </c>
      <c r="K135" s="73">
        <v>5832959.8235294148</v>
      </c>
      <c r="L135" s="91" t="s">
        <v>11</v>
      </c>
      <c r="M135" s="79" t="s">
        <v>30</v>
      </c>
      <c r="N135" s="76">
        <v>0</v>
      </c>
      <c r="O135" s="77">
        <v>0</v>
      </c>
      <c r="P135" s="77">
        <v>0</v>
      </c>
      <c r="Q135" s="77">
        <v>0</v>
      </c>
      <c r="R135" s="77">
        <v>0</v>
      </c>
      <c r="S135" s="77">
        <v>0</v>
      </c>
      <c r="T135" s="77">
        <v>0</v>
      </c>
      <c r="U135" s="77">
        <v>0</v>
      </c>
      <c r="V135" s="77">
        <v>0</v>
      </c>
      <c r="W135" s="77">
        <v>0</v>
      </c>
      <c r="X135" s="77">
        <v>0</v>
      </c>
      <c r="Y135" s="77">
        <v>0</v>
      </c>
      <c r="Z135" s="77">
        <v>0</v>
      </c>
      <c r="AA135" s="77">
        <v>0</v>
      </c>
      <c r="AB135" s="77">
        <v>4250000</v>
      </c>
      <c r="AC135" s="77">
        <v>13930422</v>
      </c>
      <c r="AD135" s="77">
        <v>12000000</v>
      </c>
      <c r="AE135" s="77">
        <v>2873017</v>
      </c>
      <c r="AF135" s="77">
        <v>0</v>
      </c>
      <c r="AG135" s="77">
        <v>0</v>
      </c>
      <c r="AH135" s="77">
        <v>33053439</v>
      </c>
      <c r="AI135" s="83"/>
      <c r="AJ135" s="83"/>
      <c r="AK135" s="77">
        <v>0</v>
      </c>
      <c r="AL135" s="77">
        <v>0</v>
      </c>
      <c r="AM135" s="77">
        <v>4250000.0345024085</v>
      </c>
      <c r="AN135" s="77">
        <v>13930422.113090143</v>
      </c>
      <c r="AO135" s="77">
        <v>12000000.097418563</v>
      </c>
      <c r="AP135" s="77">
        <v>2873017.023323766</v>
      </c>
      <c r="AQ135" s="77">
        <v>0</v>
      </c>
      <c r="AR135" s="77">
        <v>0</v>
      </c>
      <c r="AS135" s="77">
        <v>33053439.26833488</v>
      </c>
      <c r="AT135" s="78"/>
    </row>
    <row r="136" spans="1:46" ht="69" x14ac:dyDescent="0.25">
      <c r="A136" s="79">
        <v>4</v>
      </c>
      <c r="B136" s="87" t="s">
        <v>243</v>
      </c>
      <c r="C136" s="81" t="s">
        <v>244</v>
      </c>
      <c r="D136" s="87" t="s">
        <v>245</v>
      </c>
      <c r="E136" s="81" t="s">
        <v>246</v>
      </c>
      <c r="F136" s="79" t="s">
        <v>256</v>
      </c>
      <c r="G136" s="81" t="s">
        <v>257</v>
      </c>
      <c r="H136" s="62">
        <v>3</v>
      </c>
      <c r="I136" s="73">
        <v>13018473</v>
      </c>
      <c r="J136" s="73">
        <v>15315850.588235294</v>
      </c>
      <c r="K136" s="73">
        <v>2297377.5882352944</v>
      </c>
      <c r="L136" s="91" t="s">
        <v>11</v>
      </c>
      <c r="M136" s="79" t="s">
        <v>30</v>
      </c>
      <c r="N136" s="76">
        <v>0</v>
      </c>
      <c r="O136" s="77">
        <v>0</v>
      </c>
      <c r="P136" s="77">
        <v>0</v>
      </c>
      <c r="Q136" s="77">
        <v>0</v>
      </c>
      <c r="R136" s="77">
        <v>0</v>
      </c>
      <c r="S136" s="77">
        <v>0</v>
      </c>
      <c r="T136" s="77">
        <v>0</v>
      </c>
      <c r="U136" s="77">
        <v>0</v>
      </c>
      <c r="V136" s="77">
        <v>0</v>
      </c>
      <c r="W136" s="77">
        <v>0</v>
      </c>
      <c r="X136" s="77">
        <v>0</v>
      </c>
      <c r="Y136" s="77">
        <v>0</v>
      </c>
      <c r="Z136" s="77">
        <v>0</v>
      </c>
      <c r="AA136" s="77">
        <v>0</v>
      </c>
      <c r="AB136" s="77">
        <v>0</v>
      </c>
      <c r="AC136" s="77">
        <v>1000000</v>
      </c>
      <c r="AD136" s="77">
        <v>5000000</v>
      </c>
      <c r="AE136" s="77">
        <v>7018473</v>
      </c>
      <c r="AF136" s="77">
        <v>0</v>
      </c>
      <c r="AG136" s="77">
        <v>0</v>
      </c>
      <c r="AH136" s="77">
        <v>13018473</v>
      </c>
      <c r="AI136" s="83"/>
      <c r="AJ136" s="83"/>
      <c r="AK136" s="77">
        <v>0</v>
      </c>
      <c r="AL136" s="77">
        <v>0</v>
      </c>
      <c r="AM136" s="77">
        <v>0</v>
      </c>
      <c r="AN136" s="77">
        <v>1176470.5882352942</v>
      </c>
      <c r="AO136" s="77">
        <v>5882352.9411764704</v>
      </c>
      <c r="AP136" s="77">
        <v>8257027.0588235296</v>
      </c>
      <c r="AQ136" s="77">
        <v>0</v>
      </c>
      <c r="AR136" s="77">
        <v>0</v>
      </c>
      <c r="AS136" s="77">
        <v>15315850.588235294</v>
      </c>
      <c r="AT136" s="78"/>
    </row>
    <row r="137" spans="1:46" ht="69" x14ac:dyDescent="0.25">
      <c r="A137" s="79">
        <v>4</v>
      </c>
      <c r="B137" s="87" t="s">
        <v>243</v>
      </c>
      <c r="C137" s="81" t="s">
        <v>244</v>
      </c>
      <c r="D137" s="87" t="s">
        <v>245</v>
      </c>
      <c r="E137" s="81" t="s">
        <v>246</v>
      </c>
      <c r="F137" s="79" t="s">
        <v>258</v>
      </c>
      <c r="G137" s="81" t="s">
        <v>259</v>
      </c>
      <c r="H137" s="62">
        <v>1</v>
      </c>
      <c r="I137" s="73">
        <v>21644414</v>
      </c>
      <c r="J137" s="73">
        <v>25464016.470588237</v>
      </c>
      <c r="K137" s="73">
        <v>3819602.470588237</v>
      </c>
      <c r="L137" s="91" t="s">
        <v>11</v>
      </c>
      <c r="M137" s="79" t="s">
        <v>30</v>
      </c>
      <c r="N137" s="76">
        <v>0</v>
      </c>
      <c r="O137" s="77">
        <v>0</v>
      </c>
      <c r="P137" s="77">
        <v>0</v>
      </c>
      <c r="Q137" s="77">
        <v>0</v>
      </c>
      <c r="R137" s="77">
        <v>0</v>
      </c>
      <c r="S137" s="77">
        <v>0</v>
      </c>
      <c r="T137" s="77">
        <v>0</v>
      </c>
      <c r="U137" s="77">
        <v>0</v>
      </c>
      <c r="V137" s="77">
        <v>0</v>
      </c>
      <c r="W137" s="77">
        <v>0</v>
      </c>
      <c r="X137" s="77">
        <v>0</v>
      </c>
      <c r="Y137" s="77">
        <v>0</v>
      </c>
      <c r="Z137" s="77">
        <v>0</v>
      </c>
      <c r="AA137" s="77">
        <v>0</v>
      </c>
      <c r="AB137" s="77">
        <v>4237985</v>
      </c>
      <c r="AC137" s="77">
        <v>4046315</v>
      </c>
      <c r="AD137" s="77">
        <v>5635639</v>
      </c>
      <c r="AE137" s="77">
        <v>4200307</v>
      </c>
      <c r="AF137" s="77">
        <v>3524168</v>
      </c>
      <c r="AG137" s="77">
        <v>0</v>
      </c>
      <c r="AH137" s="77">
        <v>21644414</v>
      </c>
      <c r="AI137" s="83"/>
      <c r="AJ137" s="83"/>
      <c r="AK137" s="77">
        <v>567333.87</v>
      </c>
      <c r="AL137" s="77">
        <v>0</v>
      </c>
      <c r="AM137" s="77">
        <v>4985864.7058823528</v>
      </c>
      <c r="AN137" s="77">
        <v>4760370.5882352944</v>
      </c>
      <c r="AO137" s="77">
        <v>6630163.5294117648</v>
      </c>
      <c r="AP137" s="77">
        <v>4941537.6470588241</v>
      </c>
      <c r="AQ137" s="77">
        <v>3578746.1300000027</v>
      </c>
      <c r="AR137" s="77">
        <v>0</v>
      </c>
      <c r="AS137" s="77">
        <v>25464016.470588237</v>
      </c>
      <c r="AT137" s="78"/>
    </row>
    <row r="138" spans="1:46" ht="69" x14ac:dyDescent="0.25">
      <c r="A138" s="79">
        <v>4</v>
      </c>
      <c r="B138" s="87" t="s">
        <v>243</v>
      </c>
      <c r="C138" s="81" t="s">
        <v>244</v>
      </c>
      <c r="D138" s="87" t="s">
        <v>245</v>
      </c>
      <c r="E138" s="81" t="s">
        <v>246</v>
      </c>
      <c r="F138" s="79" t="s">
        <v>258</v>
      </c>
      <c r="G138" s="81" t="s">
        <v>259</v>
      </c>
      <c r="H138" s="62">
        <v>2</v>
      </c>
      <c r="I138" s="73">
        <v>7395000</v>
      </c>
      <c r="J138" s="73">
        <v>8700000</v>
      </c>
      <c r="K138" s="73">
        <v>1305000</v>
      </c>
      <c r="L138" s="91" t="s">
        <v>11</v>
      </c>
      <c r="M138" s="79" t="s">
        <v>30</v>
      </c>
      <c r="N138" s="76">
        <v>0</v>
      </c>
      <c r="O138" s="77">
        <v>0</v>
      </c>
      <c r="P138" s="77">
        <v>0</v>
      </c>
      <c r="Q138" s="77">
        <v>0</v>
      </c>
      <c r="R138" s="77">
        <v>0</v>
      </c>
      <c r="S138" s="77">
        <v>0</v>
      </c>
      <c r="T138" s="77">
        <v>0</v>
      </c>
      <c r="U138" s="77">
        <v>0</v>
      </c>
      <c r="V138" s="77">
        <v>0</v>
      </c>
      <c r="W138" s="77">
        <v>0</v>
      </c>
      <c r="X138" s="77">
        <v>0</v>
      </c>
      <c r="Y138" s="77">
        <v>0</v>
      </c>
      <c r="Z138" s="77">
        <v>0</v>
      </c>
      <c r="AA138" s="77">
        <v>0</v>
      </c>
      <c r="AB138" s="77">
        <v>2218500</v>
      </c>
      <c r="AC138" s="77">
        <v>2588250</v>
      </c>
      <c r="AD138" s="77">
        <v>2588250</v>
      </c>
      <c r="AE138" s="77">
        <v>0</v>
      </c>
      <c r="AF138" s="77">
        <v>0</v>
      </c>
      <c r="AG138" s="77">
        <v>0</v>
      </c>
      <c r="AH138" s="77">
        <v>7395000</v>
      </c>
      <c r="AI138" s="83"/>
      <c r="AJ138" s="83"/>
      <c r="AK138" s="77">
        <v>0</v>
      </c>
      <c r="AL138" s="77">
        <v>0</v>
      </c>
      <c r="AM138" s="77">
        <v>2610000</v>
      </c>
      <c r="AN138" s="77">
        <v>3045000</v>
      </c>
      <c r="AO138" s="77">
        <v>3045000</v>
      </c>
      <c r="AP138" s="77">
        <v>0</v>
      </c>
      <c r="AQ138" s="77">
        <v>0</v>
      </c>
      <c r="AR138" s="77">
        <v>0</v>
      </c>
      <c r="AS138" s="77">
        <v>8700000</v>
      </c>
      <c r="AT138" s="78"/>
    </row>
    <row r="139" spans="1:46" ht="69" x14ac:dyDescent="0.25">
      <c r="A139" s="79">
        <v>4</v>
      </c>
      <c r="B139" s="87" t="s">
        <v>243</v>
      </c>
      <c r="C139" s="81" t="s">
        <v>244</v>
      </c>
      <c r="D139" s="87" t="s">
        <v>245</v>
      </c>
      <c r="E139" s="81" t="s">
        <v>246</v>
      </c>
      <c r="F139" s="79" t="s">
        <v>258</v>
      </c>
      <c r="G139" s="81" t="s">
        <v>259</v>
      </c>
      <c r="H139" s="62">
        <v>3</v>
      </c>
      <c r="I139" s="73">
        <v>7646510</v>
      </c>
      <c r="J139" s="73">
        <v>8995894.1176470593</v>
      </c>
      <c r="K139" s="73">
        <v>1349384.1176470593</v>
      </c>
      <c r="L139" s="91" t="s">
        <v>11</v>
      </c>
      <c r="M139" s="79" t="s">
        <v>30</v>
      </c>
      <c r="N139" s="76">
        <v>0</v>
      </c>
      <c r="O139" s="77">
        <v>0</v>
      </c>
      <c r="P139" s="77">
        <v>0</v>
      </c>
      <c r="Q139" s="77">
        <v>0</v>
      </c>
      <c r="R139" s="77">
        <v>0</v>
      </c>
      <c r="S139" s="77">
        <v>0</v>
      </c>
      <c r="T139" s="77">
        <v>0</v>
      </c>
      <c r="U139" s="77">
        <v>0</v>
      </c>
      <c r="V139" s="77">
        <v>0</v>
      </c>
      <c r="W139" s="77">
        <v>0</v>
      </c>
      <c r="X139" s="77">
        <v>0</v>
      </c>
      <c r="Y139" s="77">
        <v>0</v>
      </c>
      <c r="Z139" s="77">
        <v>0</v>
      </c>
      <c r="AA139" s="77">
        <v>0</v>
      </c>
      <c r="AB139" s="77">
        <v>3443129</v>
      </c>
      <c r="AC139" s="77">
        <v>2735715</v>
      </c>
      <c r="AD139" s="77">
        <v>1467666</v>
      </c>
      <c r="AE139" s="77">
        <v>0</v>
      </c>
      <c r="AF139" s="77">
        <v>0</v>
      </c>
      <c r="AG139" s="77">
        <v>0</v>
      </c>
      <c r="AH139" s="77">
        <v>7646510</v>
      </c>
      <c r="AI139" s="83"/>
      <c r="AJ139" s="83"/>
      <c r="AK139" s="77">
        <v>0</v>
      </c>
      <c r="AL139" s="77">
        <v>0</v>
      </c>
      <c r="AM139" s="77">
        <v>4050740</v>
      </c>
      <c r="AN139" s="77">
        <v>3218488.2352941176</v>
      </c>
      <c r="AO139" s="77">
        <v>1726665.8823529412</v>
      </c>
      <c r="AP139" s="77">
        <v>0</v>
      </c>
      <c r="AQ139" s="77">
        <v>0</v>
      </c>
      <c r="AR139" s="77">
        <v>0</v>
      </c>
      <c r="AS139" s="77">
        <v>8995894.1176470593</v>
      </c>
      <c r="AT139" s="78"/>
    </row>
    <row r="140" spans="1:46" ht="69" x14ac:dyDescent="0.25">
      <c r="A140" s="79">
        <v>4</v>
      </c>
      <c r="B140" s="87" t="s">
        <v>243</v>
      </c>
      <c r="C140" s="81" t="s">
        <v>244</v>
      </c>
      <c r="D140" s="87" t="s">
        <v>245</v>
      </c>
      <c r="E140" s="81" t="s">
        <v>246</v>
      </c>
      <c r="F140" s="79" t="s">
        <v>258</v>
      </c>
      <c r="G140" s="81" t="s">
        <v>259</v>
      </c>
      <c r="H140" s="62">
        <v>4</v>
      </c>
      <c r="I140" s="73">
        <v>3885739</v>
      </c>
      <c r="J140" s="73">
        <v>4571457.6470588241</v>
      </c>
      <c r="K140" s="73">
        <v>685718.64705882408</v>
      </c>
      <c r="L140" s="91" t="s">
        <v>11</v>
      </c>
      <c r="M140" s="79" t="s">
        <v>30</v>
      </c>
      <c r="N140" s="76">
        <v>0</v>
      </c>
      <c r="O140" s="77">
        <v>0</v>
      </c>
      <c r="P140" s="77">
        <v>0</v>
      </c>
      <c r="Q140" s="77">
        <v>0</v>
      </c>
      <c r="R140" s="77">
        <v>0</v>
      </c>
      <c r="S140" s="77">
        <v>0</v>
      </c>
      <c r="T140" s="77">
        <v>0</v>
      </c>
      <c r="U140" s="77">
        <v>0</v>
      </c>
      <c r="V140" s="77">
        <v>0</v>
      </c>
      <c r="W140" s="77">
        <v>0</v>
      </c>
      <c r="X140" s="77">
        <v>0</v>
      </c>
      <c r="Y140" s="77">
        <v>0</v>
      </c>
      <c r="Z140" s="77">
        <v>2710149</v>
      </c>
      <c r="AA140" s="77">
        <v>2710149</v>
      </c>
      <c r="AB140" s="77">
        <v>1175590</v>
      </c>
      <c r="AC140" s="77">
        <v>0</v>
      </c>
      <c r="AD140" s="77">
        <v>0</v>
      </c>
      <c r="AE140" s="77">
        <v>0</v>
      </c>
      <c r="AF140" s="77">
        <v>0</v>
      </c>
      <c r="AG140" s="77">
        <v>0</v>
      </c>
      <c r="AH140" s="77">
        <v>3885739</v>
      </c>
      <c r="AI140" s="83"/>
      <c r="AJ140" s="83"/>
      <c r="AK140" s="77">
        <v>0</v>
      </c>
      <c r="AL140" s="77">
        <v>3188410.5882352944</v>
      </c>
      <c r="AM140" s="77">
        <v>1383047.0588235294</v>
      </c>
      <c r="AN140" s="77">
        <v>0</v>
      </c>
      <c r="AO140" s="77">
        <v>0</v>
      </c>
      <c r="AP140" s="77">
        <v>0</v>
      </c>
      <c r="AQ140" s="77">
        <v>0</v>
      </c>
      <c r="AR140" s="77">
        <v>0</v>
      </c>
      <c r="AS140" s="77">
        <v>4571457.6470588241</v>
      </c>
      <c r="AT140" s="78"/>
    </row>
    <row r="141" spans="1:46" ht="69" x14ac:dyDescent="0.25">
      <c r="A141" s="79">
        <v>4</v>
      </c>
      <c r="B141" s="87" t="s">
        <v>243</v>
      </c>
      <c r="C141" s="81" t="s">
        <v>244</v>
      </c>
      <c r="D141" s="87" t="s">
        <v>245</v>
      </c>
      <c r="E141" s="81" t="s">
        <v>246</v>
      </c>
      <c r="F141" s="89" t="s">
        <v>260</v>
      </c>
      <c r="G141" s="81" t="s">
        <v>261</v>
      </c>
      <c r="H141" s="62" t="s">
        <v>41</v>
      </c>
      <c r="I141" s="73">
        <v>48981715</v>
      </c>
      <c r="J141" s="73">
        <v>57625547.058823533</v>
      </c>
      <c r="K141" s="73">
        <v>8643832.0588235334</v>
      </c>
      <c r="L141" s="86" t="s">
        <v>17</v>
      </c>
      <c r="M141" s="79" t="s">
        <v>30</v>
      </c>
      <c r="N141" s="76">
        <v>0</v>
      </c>
      <c r="O141" s="77">
        <v>0</v>
      </c>
      <c r="P141" s="77">
        <v>0</v>
      </c>
      <c r="Q141" s="77">
        <v>0</v>
      </c>
      <c r="R141" s="77">
        <v>0</v>
      </c>
      <c r="S141" s="77">
        <v>0</v>
      </c>
      <c r="T141" s="77">
        <v>0</v>
      </c>
      <c r="U141" s="77">
        <v>0</v>
      </c>
      <c r="V141" s="77">
        <v>0</v>
      </c>
      <c r="W141" s="77">
        <v>535319.48389138945</v>
      </c>
      <c r="X141" s="77">
        <v>224604.56844844724</v>
      </c>
      <c r="Y141" s="77">
        <v>529714</v>
      </c>
      <c r="Z141" s="77">
        <v>368058.1800548021</v>
      </c>
      <c r="AA141" s="77">
        <v>1657696.2323946389</v>
      </c>
      <c r="AB141" s="77">
        <v>18276741</v>
      </c>
      <c r="AC141" s="77">
        <v>12624683.0986731</v>
      </c>
      <c r="AD141" s="77">
        <v>9226796.1921006292</v>
      </c>
      <c r="AE141" s="77">
        <v>3886582.8857294698</v>
      </c>
      <c r="AF141" s="77">
        <v>3309215.5911022001</v>
      </c>
      <c r="AG141" s="77">
        <v>0</v>
      </c>
      <c r="AH141" s="77">
        <v>48981715.000000037</v>
      </c>
      <c r="AI141" s="83"/>
      <c r="AJ141" s="83"/>
      <c r="AK141" s="77">
        <v>0</v>
      </c>
      <c r="AL141" s="77">
        <v>1657696.2323946389</v>
      </c>
      <c r="AM141" s="77">
        <v>18276741</v>
      </c>
      <c r="AN141" s="77">
        <v>12624683.0986731</v>
      </c>
      <c r="AO141" s="77">
        <v>9226796.1921006292</v>
      </c>
      <c r="AP141" s="77">
        <v>3886582.8857294698</v>
      </c>
      <c r="AQ141" s="77">
        <v>3309215.5911022001</v>
      </c>
      <c r="AR141" s="77">
        <v>0</v>
      </c>
      <c r="AS141" s="77">
        <v>48981715.000000037</v>
      </c>
      <c r="AT141" s="78"/>
    </row>
    <row r="142" spans="1:46" ht="69" x14ac:dyDescent="0.25">
      <c r="A142" s="79">
        <v>4</v>
      </c>
      <c r="B142" s="87" t="s">
        <v>243</v>
      </c>
      <c r="C142" s="81" t="s">
        <v>244</v>
      </c>
      <c r="D142" s="87" t="s">
        <v>245</v>
      </c>
      <c r="E142" s="81" t="s">
        <v>246</v>
      </c>
      <c r="F142" s="89" t="s">
        <v>262</v>
      </c>
      <c r="G142" s="81" t="s">
        <v>263</v>
      </c>
      <c r="H142" s="62" t="s">
        <v>41</v>
      </c>
      <c r="I142" s="73">
        <v>28126500</v>
      </c>
      <c r="J142" s="73">
        <v>33090000</v>
      </c>
      <c r="K142" s="73">
        <v>4963500</v>
      </c>
      <c r="L142" s="91" t="s">
        <v>11</v>
      </c>
      <c r="M142" s="79" t="s">
        <v>30</v>
      </c>
      <c r="N142" s="76">
        <v>0</v>
      </c>
      <c r="O142" s="77">
        <v>0</v>
      </c>
      <c r="P142" s="77">
        <v>0</v>
      </c>
      <c r="Q142" s="77">
        <v>0</v>
      </c>
      <c r="R142" s="77">
        <v>0</v>
      </c>
      <c r="S142" s="77">
        <v>0</v>
      </c>
      <c r="T142" s="77">
        <v>0</v>
      </c>
      <c r="U142" s="77">
        <v>0</v>
      </c>
      <c r="V142" s="77">
        <v>0</v>
      </c>
      <c r="W142" s="77">
        <v>0</v>
      </c>
      <c r="X142" s="77">
        <v>0</v>
      </c>
      <c r="Y142" s="77">
        <v>0</v>
      </c>
      <c r="Z142" s="77">
        <v>0</v>
      </c>
      <c r="AA142" s="77">
        <v>0</v>
      </c>
      <c r="AB142" s="77">
        <v>2449785</v>
      </c>
      <c r="AC142" s="77">
        <v>8513554</v>
      </c>
      <c r="AD142" s="77">
        <v>7149504</v>
      </c>
      <c r="AE142" s="77">
        <v>4271590</v>
      </c>
      <c r="AF142" s="77">
        <v>3613654</v>
      </c>
      <c r="AG142" s="77">
        <v>2128413</v>
      </c>
      <c r="AH142" s="77">
        <v>28126500</v>
      </c>
      <c r="AI142" s="83"/>
      <c r="AJ142" s="83"/>
      <c r="AK142" s="77">
        <v>0</v>
      </c>
      <c r="AL142" s="77">
        <v>0</v>
      </c>
      <c r="AM142" s="77">
        <v>2882100</v>
      </c>
      <c r="AN142" s="77">
        <v>10015945.882352941</v>
      </c>
      <c r="AO142" s="77">
        <v>8411181.1764705889</v>
      </c>
      <c r="AP142" s="77">
        <v>5025400</v>
      </c>
      <c r="AQ142" s="77">
        <v>4251357.6470588241</v>
      </c>
      <c r="AR142" s="77">
        <v>2504015.2941176472</v>
      </c>
      <c r="AS142" s="77">
        <v>33090000.000000004</v>
      </c>
      <c r="AT142" s="78"/>
    </row>
    <row r="143" spans="1:46" ht="80.5" x14ac:dyDescent="0.25">
      <c r="A143" s="79">
        <v>4</v>
      </c>
      <c r="B143" s="87" t="s">
        <v>243</v>
      </c>
      <c r="C143" s="81" t="s">
        <v>244</v>
      </c>
      <c r="D143" s="87" t="s">
        <v>264</v>
      </c>
      <c r="E143" s="81" t="s">
        <v>265</v>
      </c>
      <c r="F143" s="79" t="s">
        <v>266</v>
      </c>
      <c r="G143" s="81" t="s">
        <v>267</v>
      </c>
      <c r="H143" s="62" t="s">
        <v>41</v>
      </c>
      <c r="I143" s="73">
        <v>4384192</v>
      </c>
      <c r="J143" s="73">
        <v>5157872.9411764704</v>
      </c>
      <c r="K143" s="73">
        <v>773680.94117647037</v>
      </c>
      <c r="L143" s="91" t="s">
        <v>11</v>
      </c>
      <c r="M143" s="79" t="s">
        <v>29</v>
      </c>
      <c r="N143" s="76">
        <v>0</v>
      </c>
      <c r="O143" s="77">
        <v>0</v>
      </c>
      <c r="P143" s="77">
        <v>0</v>
      </c>
      <c r="Q143" s="77">
        <v>0</v>
      </c>
      <c r="R143" s="77">
        <v>0</v>
      </c>
      <c r="S143" s="77">
        <v>0</v>
      </c>
      <c r="T143" s="77">
        <v>0</v>
      </c>
      <c r="U143" s="77">
        <v>0</v>
      </c>
      <c r="V143" s="77">
        <v>0</v>
      </c>
      <c r="W143" s="77">
        <v>0</v>
      </c>
      <c r="X143" s="77">
        <v>0</v>
      </c>
      <c r="Y143" s="77">
        <v>0</v>
      </c>
      <c r="Z143" s="77">
        <v>0</v>
      </c>
      <c r="AA143" s="77">
        <v>0</v>
      </c>
      <c r="AB143" s="77">
        <v>219210</v>
      </c>
      <c r="AC143" s="77">
        <v>1096048</v>
      </c>
      <c r="AD143" s="77">
        <v>1534467</v>
      </c>
      <c r="AE143" s="77">
        <v>1534467</v>
      </c>
      <c r="AF143" s="77">
        <v>0</v>
      </c>
      <c r="AG143" s="77">
        <v>0</v>
      </c>
      <c r="AH143" s="77">
        <v>4384192</v>
      </c>
      <c r="AI143" s="83"/>
      <c r="AJ143" s="83"/>
      <c r="AK143" s="77">
        <v>0</v>
      </c>
      <c r="AL143" s="77">
        <v>0</v>
      </c>
      <c r="AM143" s="77">
        <v>219210.01684453027</v>
      </c>
      <c r="AN143" s="77">
        <v>1096048.0842224977</v>
      </c>
      <c r="AO143" s="77">
        <v>1534467.1179114813</v>
      </c>
      <c r="AP143" s="77">
        <v>1534467.1179114813</v>
      </c>
      <c r="AQ143" s="77">
        <v>0</v>
      </c>
      <c r="AR143" s="77">
        <v>0</v>
      </c>
      <c r="AS143" s="77">
        <v>4384192.3368899906</v>
      </c>
      <c r="AT143" s="78"/>
    </row>
    <row r="144" spans="1:46" ht="80.5" x14ac:dyDescent="0.25">
      <c r="A144" s="79">
        <v>4</v>
      </c>
      <c r="B144" s="87" t="s">
        <v>243</v>
      </c>
      <c r="C144" s="81" t="s">
        <v>244</v>
      </c>
      <c r="D144" s="87" t="s">
        <v>264</v>
      </c>
      <c r="E144" s="81" t="s">
        <v>265</v>
      </c>
      <c r="F144" s="79" t="s">
        <v>268</v>
      </c>
      <c r="G144" s="81" t="s">
        <v>269</v>
      </c>
      <c r="H144" s="62" t="s">
        <v>41</v>
      </c>
      <c r="I144" s="73">
        <v>28773968</v>
      </c>
      <c r="J144" s="73">
        <v>33851728</v>
      </c>
      <c r="K144" s="73">
        <v>5077760</v>
      </c>
      <c r="L144" s="91" t="s">
        <v>11</v>
      </c>
      <c r="M144" s="79" t="s">
        <v>29</v>
      </c>
      <c r="N144" s="76">
        <v>0</v>
      </c>
      <c r="O144" s="77">
        <v>0</v>
      </c>
      <c r="P144" s="77">
        <v>0</v>
      </c>
      <c r="Q144" s="77">
        <v>0</v>
      </c>
      <c r="R144" s="77">
        <v>0</v>
      </c>
      <c r="S144" s="77">
        <v>0</v>
      </c>
      <c r="T144" s="77">
        <v>0</v>
      </c>
      <c r="U144" s="77">
        <v>0</v>
      </c>
      <c r="V144" s="77">
        <v>0</v>
      </c>
      <c r="W144" s="77">
        <v>0</v>
      </c>
      <c r="X144" s="77">
        <v>0</v>
      </c>
      <c r="Y144" s="77">
        <v>0</v>
      </c>
      <c r="Z144" s="77">
        <v>0</v>
      </c>
      <c r="AA144" s="77">
        <v>0</v>
      </c>
      <c r="AB144" s="77">
        <v>3138464</v>
      </c>
      <c r="AC144" s="77">
        <v>7846160</v>
      </c>
      <c r="AD144" s="77">
        <v>10984624</v>
      </c>
      <c r="AE144" s="77">
        <v>6804720</v>
      </c>
      <c r="AF144" s="77">
        <v>0</v>
      </c>
      <c r="AG144" s="77">
        <v>0</v>
      </c>
      <c r="AH144" s="77">
        <v>28773968</v>
      </c>
      <c r="AI144" s="83"/>
      <c r="AJ144" s="83"/>
      <c r="AK144" s="77">
        <v>0</v>
      </c>
      <c r="AL144" s="77">
        <v>0</v>
      </c>
      <c r="AM144" s="77">
        <v>3138464.0508513963</v>
      </c>
      <c r="AN144" s="77">
        <v>7846160.1271284912</v>
      </c>
      <c r="AO144" s="77">
        <v>10984624.177979888</v>
      </c>
      <c r="AP144" s="77">
        <v>6804720.1102544153</v>
      </c>
      <c r="AQ144" s="77">
        <v>0</v>
      </c>
      <c r="AR144" s="77">
        <v>0</v>
      </c>
      <c r="AS144" s="77">
        <v>28773968.466214187</v>
      </c>
      <c r="AT144" s="78"/>
    </row>
    <row r="145" spans="1:46" ht="80.5" x14ac:dyDescent="0.25">
      <c r="A145" s="79">
        <v>4</v>
      </c>
      <c r="B145" s="87" t="s">
        <v>243</v>
      </c>
      <c r="C145" s="81" t="s">
        <v>244</v>
      </c>
      <c r="D145" s="87" t="s">
        <v>264</v>
      </c>
      <c r="E145" s="81" t="s">
        <v>265</v>
      </c>
      <c r="F145" s="79" t="s">
        <v>270</v>
      </c>
      <c r="G145" s="110" t="s">
        <v>584</v>
      </c>
      <c r="H145" s="62" t="s">
        <v>41</v>
      </c>
      <c r="I145" s="73">
        <v>57664877</v>
      </c>
      <c r="J145" s="73">
        <v>67841031.764705881</v>
      </c>
      <c r="K145" s="73">
        <v>10176154.764705881</v>
      </c>
      <c r="L145" s="91" t="s">
        <v>11</v>
      </c>
      <c r="M145" s="79" t="s">
        <v>29</v>
      </c>
      <c r="N145" s="76">
        <v>0</v>
      </c>
      <c r="O145" s="77">
        <v>0</v>
      </c>
      <c r="P145" s="77">
        <v>0</v>
      </c>
      <c r="Q145" s="77">
        <v>0</v>
      </c>
      <c r="R145" s="77">
        <v>0</v>
      </c>
      <c r="S145" s="77">
        <v>0</v>
      </c>
      <c r="T145" s="77">
        <v>0</v>
      </c>
      <c r="U145" s="77">
        <v>0</v>
      </c>
      <c r="V145" s="77">
        <v>0</v>
      </c>
      <c r="W145" s="77">
        <v>0</v>
      </c>
      <c r="X145" s="77">
        <v>0</v>
      </c>
      <c r="Y145" s="77">
        <v>0</v>
      </c>
      <c r="Z145" s="77">
        <v>0</v>
      </c>
      <c r="AA145" s="77">
        <v>0</v>
      </c>
      <c r="AB145" s="77">
        <v>3202318.5</v>
      </c>
      <c r="AC145" s="77">
        <v>13135293.5</v>
      </c>
      <c r="AD145" s="77">
        <v>13532975</v>
      </c>
      <c r="AE145" s="77">
        <v>11094826</v>
      </c>
      <c r="AF145" s="77">
        <v>8649732</v>
      </c>
      <c r="AG145" s="77">
        <v>8049732</v>
      </c>
      <c r="AH145" s="77">
        <v>57664877</v>
      </c>
      <c r="AI145" s="83"/>
      <c r="AJ145" s="83"/>
      <c r="AK145" s="77">
        <v>0</v>
      </c>
      <c r="AL145" s="77">
        <v>0</v>
      </c>
      <c r="AM145" s="77">
        <v>3767433.5294117648</v>
      </c>
      <c r="AN145" s="77">
        <v>15453286.470588235</v>
      </c>
      <c r="AO145" s="77">
        <v>15921147.05882353</v>
      </c>
      <c r="AP145" s="77">
        <v>13052736.470588235</v>
      </c>
      <c r="AQ145" s="77">
        <v>10176155.294117648</v>
      </c>
      <c r="AR145" s="77">
        <v>9470272.9411764704</v>
      </c>
      <c r="AS145" s="77">
        <v>67841031.764705881</v>
      </c>
      <c r="AT145" s="78"/>
    </row>
    <row r="146" spans="1:46" ht="80.5" x14ac:dyDescent="0.25">
      <c r="A146" s="79">
        <v>4</v>
      </c>
      <c r="B146" s="87" t="s">
        <v>243</v>
      </c>
      <c r="C146" s="81" t="s">
        <v>244</v>
      </c>
      <c r="D146" s="87" t="s">
        <v>264</v>
      </c>
      <c r="E146" s="81" t="s">
        <v>265</v>
      </c>
      <c r="F146" s="79" t="s">
        <v>271</v>
      </c>
      <c r="G146" s="81" t="s">
        <v>272</v>
      </c>
      <c r="H146" s="62" t="s">
        <v>41</v>
      </c>
      <c r="I146" s="73">
        <v>18095404</v>
      </c>
      <c r="J146" s="73">
        <v>21288711</v>
      </c>
      <c r="K146" s="73">
        <v>3193307</v>
      </c>
      <c r="L146" s="91" t="s">
        <v>11</v>
      </c>
      <c r="M146" s="79" t="s">
        <v>29</v>
      </c>
      <c r="N146" s="76">
        <v>0</v>
      </c>
      <c r="O146" s="77">
        <v>0</v>
      </c>
      <c r="P146" s="77">
        <v>0</v>
      </c>
      <c r="Q146" s="77">
        <v>0</v>
      </c>
      <c r="R146" s="77">
        <v>0</v>
      </c>
      <c r="S146" s="77">
        <v>0</v>
      </c>
      <c r="T146" s="77">
        <v>0</v>
      </c>
      <c r="U146" s="77">
        <v>0</v>
      </c>
      <c r="V146" s="77">
        <v>0</v>
      </c>
      <c r="W146" s="77">
        <v>0</v>
      </c>
      <c r="X146" s="77">
        <v>0</v>
      </c>
      <c r="Y146" s="77">
        <v>0</v>
      </c>
      <c r="Z146" s="77">
        <v>0</v>
      </c>
      <c r="AA146" s="77">
        <v>0</v>
      </c>
      <c r="AB146" s="77">
        <v>4652390</v>
      </c>
      <c r="AC146" s="77">
        <v>3851882</v>
      </c>
      <c r="AD146" s="77">
        <v>3651882</v>
      </c>
      <c r="AE146" s="77">
        <v>3285638</v>
      </c>
      <c r="AF146" s="77">
        <v>2653612</v>
      </c>
      <c r="AG146" s="77">
        <v>0</v>
      </c>
      <c r="AH146" s="77">
        <v>18095404</v>
      </c>
      <c r="AI146" s="83"/>
      <c r="AJ146" s="83"/>
      <c r="AK146" s="77">
        <v>0</v>
      </c>
      <c r="AL146" s="77">
        <v>0</v>
      </c>
      <c r="AM146" s="77">
        <v>5473400</v>
      </c>
      <c r="AN146" s="77">
        <v>4531625.8823529417</v>
      </c>
      <c r="AO146" s="77">
        <v>4296331.7647058824</v>
      </c>
      <c r="AP146" s="77">
        <v>3865456.4705882357</v>
      </c>
      <c r="AQ146" s="77">
        <v>3121896.4705882352</v>
      </c>
      <c r="AR146" s="77">
        <v>0</v>
      </c>
      <c r="AS146" s="77">
        <v>21288710.588235296</v>
      </c>
      <c r="AT146" s="78"/>
    </row>
    <row r="147" spans="1:46" ht="80.5" x14ac:dyDescent="0.25">
      <c r="A147" s="79">
        <v>4</v>
      </c>
      <c r="B147" s="87" t="s">
        <v>243</v>
      </c>
      <c r="C147" s="81" t="s">
        <v>244</v>
      </c>
      <c r="D147" s="87" t="s">
        <v>264</v>
      </c>
      <c r="E147" s="81" t="s">
        <v>265</v>
      </c>
      <c r="F147" s="79" t="s">
        <v>273</v>
      </c>
      <c r="G147" s="81" t="s">
        <v>274</v>
      </c>
      <c r="H147" s="62" t="s">
        <v>41</v>
      </c>
      <c r="I147" s="73">
        <v>5810265</v>
      </c>
      <c r="J147" s="73">
        <v>6835605.8823529417</v>
      </c>
      <c r="K147" s="73">
        <v>1025340.8823529417</v>
      </c>
      <c r="L147" s="91" t="s">
        <v>11</v>
      </c>
      <c r="M147" s="79" t="s">
        <v>29</v>
      </c>
      <c r="N147" s="76">
        <v>0</v>
      </c>
      <c r="O147" s="77">
        <v>0</v>
      </c>
      <c r="P147" s="77">
        <v>71324.929999999993</v>
      </c>
      <c r="Q147" s="77">
        <v>0</v>
      </c>
      <c r="R147" s="77">
        <v>0</v>
      </c>
      <c r="S147" s="77">
        <v>0</v>
      </c>
      <c r="T147" s="77">
        <v>120986.45</v>
      </c>
      <c r="U147" s="77">
        <v>0</v>
      </c>
      <c r="V147" s="77">
        <v>0</v>
      </c>
      <c r="W147" s="77">
        <v>85912.48</v>
      </c>
      <c r="X147" s="77">
        <v>0</v>
      </c>
      <c r="Y147" s="77">
        <v>0</v>
      </c>
      <c r="Z147" s="77">
        <v>93709.45</v>
      </c>
      <c r="AA147" s="77">
        <v>371933.31</v>
      </c>
      <c r="AB147" s="77">
        <v>557653</v>
      </c>
      <c r="AC147" s="77">
        <v>827101</v>
      </c>
      <c r="AD147" s="77">
        <v>1070053</v>
      </c>
      <c r="AE147" s="77">
        <v>996706</v>
      </c>
      <c r="AF147" s="77">
        <v>1986818.69</v>
      </c>
      <c r="AG147" s="77">
        <v>0</v>
      </c>
      <c r="AH147" s="77">
        <v>5810265</v>
      </c>
      <c r="AI147" s="83"/>
      <c r="AJ147" s="83">
        <v>143723.38</v>
      </c>
      <c r="AK147" s="77">
        <v>351214.26</v>
      </c>
      <c r="AL147" s="77">
        <v>437568.60000000003</v>
      </c>
      <c r="AM147" s="77">
        <v>656062.3529411765</v>
      </c>
      <c r="AN147" s="77">
        <v>973060</v>
      </c>
      <c r="AO147" s="77">
        <v>1258885.8823529412</v>
      </c>
      <c r="AP147" s="77">
        <v>1172595.294117647</v>
      </c>
      <c r="AQ147" s="77">
        <v>1842496.1129411766</v>
      </c>
      <c r="AR147" s="77">
        <v>0</v>
      </c>
      <c r="AS147" s="77">
        <v>6691882.5023529418</v>
      </c>
      <c r="AT147" s="78"/>
    </row>
    <row r="148" spans="1:46" ht="80.5" x14ac:dyDescent="0.25">
      <c r="A148" s="79">
        <v>4</v>
      </c>
      <c r="B148" s="87" t="s">
        <v>243</v>
      </c>
      <c r="C148" s="81" t="s">
        <v>244</v>
      </c>
      <c r="D148" s="87" t="s">
        <v>264</v>
      </c>
      <c r="E148" s="81" t="s">
        <v>265</v>
      </c>
      <c r="F148" s="79" t="s">
        <v>275</v>
      </c>
      <c r="G148" s="81" t="s">
        <v>276</v>
      </c>
      <c r="H148" s="62" t="s">
        <v>41</v>
      </c>
      <c r="I148" s="73">
        <v>739500</v>
      </c>
      <c r="J148" s="73">
        <v>870000</v>
      </c>
      <c r="K148" s="73">
        <v>130500</v>
      </c>
      <c r="L148" s="91" t="s">
        <v>11</v>
      </c>
      <c r="M148" s="79" t="s">
        <v>29</v>
      </c>
      <c r="N148" s="76">
        <v>0</v>
      </c>
      <c r="O148" s="77">
        <v>0</v>
      </c>
      <c r="P148" s="77">
        <v>0</v>
      </c>
      <c r="Q148" s="77">
        <v>0</v>
      </c>
      <c r="R148" s="77">
        <v>0</v>
      </c>
      <c r="S148" s="77">
        <v>0</v>
      </c>
      <c r="T148" s="77">
        <v>0</v>
      </c>
      <c r="U148" s="77">
        <v>0</v>
      </c>
      <c r="V148" s="77">
        <v>0</v>
      </c>
      <c r="W148" s="77">
        <v>0</v>
      </c>
      <c r="X148" s="77">
        <v>0</v>
      </c>
      <c r="Y148" s="77">
        <v>0</v>
      </c>
      <c r="Z148" s="77">
        <v>0</v>
      </c>
      <c r="AA148" s="77">
        <v>0</v>
      </c>
      <c r="AB148" s="77">
        <v>218680</v>
      </c>
      <c r="AC148" s="77">
        <v>218680</v>
      </c>
      <c r="AD148" s="77">
        <v>218680</v>
      </c>
      <c r="AE148" s="77">
        <v>83459.925000000003</v>
      </c>
      <c r="AF148" s="77">
        <v>0</v>
      </c>
      <c r="AG148" s="77">
        <v>7.5200657399060844E-2</v>
      </c>
      <c r="AH148" s="77">
        <v>739500.00020065741</v>
      </c>
      <c r="AI148" s="83"/>
      <c r="AJ148" s="83"/>
      <c r="AK148" s="77">
        <v>0</v>
      </c>
      <c r="AL148" s="77">
        <v>0</v>
      </c>
      <c r="AM148" s="77">
        <v>257270.58823529413</v>
      </c>
      <c r="AN148" s="77">
        <v>257270.58823529413</v>
      </c>
      <c r="AO148" s="77">
        <v>257270.58823529413</v>
      </c>
      <c r="AP148" s="77">
        <v>98188.147058823539</v>
      </c>
      <c r="AQ148" s="77">
        <v>0</v>
      </c>
      <c r="AR148" s="77">
        <v>8.8235294097103179E-2</v>
      </c>
      <c r="AS148" s="77">
        <v>870000</v>
      </c>
      <c r="AT148" s="78"/>
    </row>
    <row r="149" spans="1:46" ht="80.5" x14ac:dyDescent="0.25">
      <c r="A149" s="79">
        <v>4</v>
      </c>
      <c r="B149" s="87" t="s">
        <v>243</v>
      </c>
      <c r="C149" s="81" t="s">
        <v>244</v>
      </c>
      <c r="D149" s="87" t="s">
        <v>264</v>
      </c>
      <c r="E149" s="81" t="s">
        <v>265</v>
      </c>
      <c r="F149" s="79" t="s">
        <v>277</v>
      </c>
      <c r="G149" s="81" t="s">
        <v>278</v>
      </c>
      <c r="H149" s="62" t="s">
        <v>41</v>
      </c>
      <c r="I149" s="73">
        <v>2911964</v>
      </c>
      <c r="J149" s="73">
        <v>3425840</v>
      </c>
      <c r="K149" s="73">
        <v>513876</v>
      </c>
      <c r="L149" s="91" t="s">
        <v>11</v>
      </c>
      <c r="M149" s="79" t="s">
        <v>29</v>
      </c>
      <c r="N149" s="76">
        <v>115102.51</v>
      </c>
      <c r="O149" s="77">
        <v>0</v>
      </c>
      <c r="P149" s="77">
        <v>0</v>
      </c>
      <c r="Q149" s="77">
        <v>0</v>
      </c>
      <c r="R149" s="77">
        <v>83070</v>
      </c>
      <c r="S149" s="77">
        <v>0</v>
      </c>
      <c r="T149" s="77">
        <v>0</v>
      </c>
      <c r="U149" s="77">
        <v>46439.27</v>
      </c>
      <c r="V149" s="77">
        <v>0</v>
      </c>
      <c r="W149" s="77">
        <v>0</v>
      </c>
      <c r="X149" s="77">
        <v>28846.44</v>
      </c>
      <c r="Y149" s="77">
        <v>0</v>
      </c>
      <c r="Z149" s="77">
        <v>0</v>
      </c>
      <c r="AA149" s="77">
        <v>158355.71</v>
      </c>
      <c r="AB149" s="77">
        <v>1202553.06</v>
      </c>
      <c r="AC149" s="77">
        <v>1435952.5</v>
      </c>
      <c r="AD149" s="77">
        <v>0</v>
      </c>
      <c r="AE149" s="77">
        <v>0</v>
      </c>
      <c r="AF149" s="77">
        <v>0</v>
      </c>
      <c r="AG149" s="77">
        <v>0</v>
      </c>
      <c r="AH149" s="77">
        <v>2911963.7800000003</v>
      </c>
      <c r="AI149" s="83"/>
      <c r="AJ149" s="83"/>
      <c r="AK149" s="77">
        <v>135414.71999999997</v>
      </c>
      <c r="AL149" s="77">
        <v>186300.83529411766</v>
      </c>
      <c r="AM149" s="77">
        <v>1414768.3058823531</v>
      </c>
      <c r="AN149" s="77">
        <v>1689355.8823529412</v>
      </c>
      <c r="AO149" s="77">
        <v>0</v>
      </c>
      <c r="AP149" s="77">
        <v>0</v>
      </c>
      <c r="AQ149" s="77">
        <v>0</v>
      </c>
      <c r="AR149" s="77">
        <v>0</v>
      </c>
      <c r="AS149" s="77">
        <v>3425839.743529412</v>
      </c>
      <c r="AT149" s="78"/>
    </row>
    <row r="150" spans="1:46" ht="80.5" x14ac:dyDescent="0.25">
      <c r="A150" s="79">
        <v>4</v>
      </c>
      <c r="B150" s="87" t="s">
        <v>243</v>
      </c>
      <c r="C150" s="81" t="s">
        <v>244</v>
      </c>
      <c r="D150" s="87" t="s">
        <v>264</v>
      </c>
      <c r="E150" s="81" t="s">
        <v>279</v>
      </c>
      <c r="F150" s="79" t="s">
        <v>280</v>
      </c>
      <c r="G150" s="81" t="s">
        <v>281</v>
      </c>
      <c r="H150" s="62" t="s">
        <v>41</v>
      </c>
      <c r="I150" s="73">
        <v>621180</v>
      </c>
      <c r="J150" s="73">
        <v>730800</v>
      </c>
      <c r="K150" s="73">
        <v>109620</v>
      </c>
      <c r="L150" s="91" t="s">
        <v>11</v>
      </c>
      <c r="M150" s="79" t="s">
        <v>29</v>
      </c>
      <c r="N150" s="76">
        <v>0</v>
      </c>
      <c r="O150" s="77">
        <v>0</v>
      </c>
      <c r="P150" s="77">
        <v>0</v>
      </c>
      <c r="Q150" s="77">
        <v>0</v>
      </c>
      <c r="R150" s="77">
        <v>0</v>
      </c>
      <c r="S150" s="77">
        <v>0</v>
      </c>
      <c r="T150" s="77">
        <v>0</v>
      </c>
      <c r="U150" s="77">
        <v>0</v>
      </c>
      <c r="V150" s="77">
        <v>0</v>
      </c>
      <c r="W150" s="77">
        <v>0</v>
      </c>
      <c r="X150" s="77">
        <v>0</v>
      </c>
      <c r="Y150" s="77">
        <v>0</v>
      </c>
      <c r="Z150" s="77">
        <v>0</v>
      </c>
      <c r="AA150" s="77">
        <v>0</v>
      </c>
      <c r="AB150" s="77">
        <v>64941</v>
      </c>
      <c r="AC150" s="77">
        <v>150616</v>
      </c>
      <c r="AD150" s="77">
        <v>164028</v>
      </c>
      <c r="AE150" s="77">
        <v>127649</v>
      </c>
      <c r="AF150" s="77">
        <v>113946</v>
      </c>
      <c r="AG150" s="77">
        <v>0</v>
      </c>
      <c r="AH150" s="77">
        <v>621180</v>
      </c>
      <c r="AI150" s="83"/>
      <c r="AJ150" s="83"/>
      <c r="AK150" s="77">
        <v>0</v>
      </c>
      <c r="AL150" s="77">
        <v>0</v>
      </c>
      <c r="AM150" s="77">
        <v>76401.176470588238</v>
      </c>
      <c r="AN150" s="77">
        <v>177195.29411764708</v>
      </c>
      <c r="AO150" s="77">
        <v>192974.11764705883</v>
      </c>
      <c r="AP150" s="77">
        <v>150175.29411764708</v>
      </c>
      <c r="AQ150" s="77">
        <v>134054.11764705883</v>
      </c>
      <c r="AR150" s="77">
        <v>0</v>
      </c>
      <c r="AS150" s="77">
        <v>730800</v>
      </c>
      <c r="AT150" s="78"/>
    </row>
    <row r="151" spans="1:46" ht="80.5" x14ac:dyDescent="0.25">
      <c r="A151" s="79">
        <v>4</v>
      </c>
      <c r="B151" s="87" t="s">
        <v>243</v>
      </c>
      <c r="C151" s="81" t="s">
        <v>244</v>
      </c>
      <c r="D151" s="87" t="s">
        <v>264</v>
      </c>
      <c r="E151" s="81" t="s">
        <v>279</v>
      </c>
      <c r="F151" s="79" t="s">
        <v>282</v>
      </c>
      <c r="G151" s="81" t="s">
        <v>283</v>
      </c>
      <c r="H151" s="62">
        <v>1</v>
      </c>
      <c r="I151" s="73">
        <v>8839650</v>
      </c>
      <c r="J151" s="73">
        <v>10399588.235294119</v>
      </c>
      <c r="K151" s="73">
        <v>1559938.2352941185</v>
      </c>
      <c r="L151" s="91" t="s">
        <v>11</v>
      </c>
      <c r="M151" s="79" t="s">
        <v>29</v>
      </c>
      <c r="N151" s="76">
        <v>0</v>
      </c>
      <c r="O151" s="77">
        <v>0</v>
      </c>
      <c r="P151" s="77">
        <v>0</v>
      </c>
      <c r="Q151" s="77">
        <v>0</v>
      </c>
      <c r="R151" s="77">
        <v>0</v>
      </c>
      <c r="S151" s="77">
        <v>0</v>
      </c>
      <c r="T151" s="77">
        <v>0</v>
      </c>
      <c r="U151" s="77">
        <v>0</v>
      </c>
      <c r="V151" s="77">
        <v>0</v>
      </c>
      <c r="W151" s="77">
        <v>0</v>
      </c>
      <c r="X151" s="77">
        <v>315718</v>
      </c>
      <c r="Y151" s="77">
        <v>0</v>
      </c>
      <c r="Z151" s="77">
        <v>0</v>
      </c>
      <c r="AA151" s="77">
        <v>315718</v>
      </c>
      <c r="AB151" s="77">
        <v>1000000</v>
      </c>
      <c r="AC151" s="77">
        <v>2222306</v>
      </c>
      <c r="AD151" s="77">
        <v>1927248</v>
      </c>
      <c r="AE151" s="77">
        <v>1387005</v>
      </c>
      <c r="AF151" s="77">
        <v>1987373</v>
      </c>
      <c r="AG151" s="77">
        <v>0</v>
      </c>
      <c r="AH151" s="77">
        <v>8839650</v>
      </c>
      <c r="AI151" s="83"/>
      <c r="AJ151" s="83"/>
      <c r="AK151" s="77">
        <v>202996.90999999997</v>
      </c>
      <c r="AL151" s="77">
        <v>371432.9411764706</v>
      </c>
      <c r="AM151" s="77">
        <v>1176470.5882352942</v>
      </c>
      <c r="AN151" s="77">
        <v>2614477.6470588236</v>
      </c>
      <c r="AO151" s="77">
        <v>2267350.588235294</v>
      </c>
      <c r="AP151" s="77">
        <v>1631770.5882352942</v>
      </c>
      <c r="AQ151" s="77">
        <v>2135088.9723529425</v>
      </c>
      <c r="AR151" s="77">
        <v>0</v>
      </c>
      <c r="AS151" s="77">
        <v>10399588.235294119</v>
      </c>
      <c r="AT151" s="78"/>
    </row>
    <row r="152" spans="1:46" ht="80.5" x14ac:dyDescent="0.25">
      <c r="A152" s="79">
        <v>4</v>
      </c>
      <c r="B152" s="87" t="s">
        <v>243</v>
      </c>
      <c r="C152" s="81" t="s">
        <v>244</v>
      </c>
      <c r="D152" s="87" t="s">
        <v>264</v>
      </c>
      <c r="E152" s="81" t="s">
        <v>279</v>
      </c>
      <c r="F152" s="79" t="s">
        <v>282</v>
      </c>
      <c r="G152" s="81" t="s">
        <v>283</v>
      </c>
      <c r="H152" s="62">
        <v>2</v>
      </c>
      <c r="I152" s="73">
        <v>3272500</v>
      </c>
      <c r="J152" s="73">
        <v>3850000</v>
      </c>
      <c r="K152" s="73">
        <v>577500</v>
      </c>
      <c r="L152" s="91" t="s">
        <v>11</v>
      </c>
      <c r="M152" s="79" t="s">
        <v>29</v>
      </c>
      <c r="N152" s="76">
        <v>0</v>
      </c>
      <c r="O152" s="77">
        <v>0</v>
      </c>
      <c r="P152" s="77">
        <v>0</v>
      </c>
      <c r="Q152" s="77">
        <v>0</v>
      </c>
      <c r="R152" s="77">
        <v>138583</v>
      </c>
      <c r="S152" s="77">
        <v>0</v>
      </c>
      <c r="T152" s="77">
        <v>0</v>
      </c>
      <c r="U152" s="77">
        <v>0</v>
      </c>
      <c r="V152" s="77">
        <v>0</v>
      </c>
      <c r="W152" s="77">
        <v>102450</v>
      </c>
      <c r="X152" s="77">
        <v>0</v>
      </c>
      <c r="Y152" s="77">
        <v>0</v>
      </c>
      <c r="Z152" s="77">
        <v>158967</v>
      </c>
      <c r="AA152" s="77">
        <v>400000</v>
      </c>
      <c r="AB152" s="77">
        <v>700000</v>
      </c>
      <c r="AC152" s="77">
        <v>777750</v>
      </c>
      <c r="AD152" s="77">
        <v>667250</v>
      </c>
      <c r="AE152" s="77">
        <v>727500</v>
      </c>
      <c r="AF152" s="77">
        <v>0</v>
      </c>
      <c r="AG152" s="77">
        <v>0</v>
      </c>
      <c r="AH152" s="77">
        <v>3272500</v>
      </c>
      <c r="AI152" s="83"/>
      <c r="AJ152" s="83"/>
      <c r="AK152" s="77">
        <v>0</v>
      </c>
      <c r="AL152" s="77">
        <v>470588.23529411765</v>
      </c>
      <c r="AM152" s="77">
        <v>823529.4117647059</v>
      </c>
      <c r="AN152" s="77">
        <v>915000</v>
      </c>
      <c r="AO152" s="77">
        <v>785000</v>
      </c>
      <c r="AP152" s="77">
        <v>855882.3529411765</v>
      </c>
      <c r="AQ152" s="77">
        <v>0</v>
      </c>
      <c r="AR152" s="77">
        <v>0</v>
      </c>
      <c r="AS152" s="77">
        <v>3850000</v>
      </c>
      <c r="AT152" s="78"/>
    </row>
    <row r="153" spans="1:46" ht="80.5" x14ac:dyDescent="0.25">
      <c r="A153" s="79">
        <v>4</v>
      </c>
      <c r="B153" s="87" t="s">
        <v>243</v>
      </c>
      <c r="C153" s="81" t="s">
        <v>244</v>
      </c>
      <c r="D153" s="87" t="s">
        <v>264</v>
      </c>
      <c r="E153" s="81" t="s">
        <v>279</v>
      </c>
      <c r="F153" s="79" t="s">
        <v>282</v>
      </c>
      <c r="G153" s="81" t="s">
        <v>283</v>
      </c>
      <c r="H153" s="62">
        <v>3</v>
      </c>
      <c r="I153" s="73">
        <v>4675000</v>
      </c>
      <c r="J153" s="73">
        <v>5500000</v>
      </c>
      <c r="K153" s="73">
        <v>825000</v>
      </c>
      <c r="L153" s="91" t="s">
        <v>11</v>
      </c>
      <c r="M153" s="79" t="s">
        <v>29</v>
      </c>
      <c r="N153" s="76">
        <v>0</v>
      </c>
      <c r="O153" s="77">
        <v>0</v>
      </c>
      <c r="P153" s="77">
        <v>0</v>
      </c>
      <c r="Q153" s="77">
        <v>0</v>
      </c>
      <c r="R153" s="77">
        <v>0</v>
      </c>
      <c r="S153" s="77">
        <v>0</v>
      </c>
      <c r="T153" s="77">
        <v>0</v>
      </c>
      <c r="U153" s="77">
        <v>0</v>
      </c>
      <c r="V153" s="77">
        <v>0</v>
      </c>
      <c r="W153" s="77">
        <v>0</v>
      </c>
      <c r="X153" s="77">
        <v>0</v>
      </c>
      <c r="Y153" s="77">
        <v>0</v>
      </c>
      <c r="Z153" s="77">
        <v>0</v>
      </c>
      <c r="AA153" s="77">
        <v>0</v>
      </c>
      <c r="AB153" s="77">
        <v>0</v>
      </c>
      <c r="AC153" s="77">
        <v>935000</v>
      </c>
      <c r="AD153" s="77">
        <v>1402500</v>
      </c>
      <c r="AE153" s="77">
        <v>1402500</v>
      </c>
      <c r="AF153" s="77">
        <v>935000</v>
      </c>
      <c r="AG153" s="77">
        <v>0</v>
      </c>
      <c r="AH153" s="77">
        <v>4675000</v>
      </c>
      <c r="AI153" s="83"/>
      <c r="AJ153" s="83"/>
      <c r="AK153" s="77">
        <v>0</v>
      </c>
      <c r="AL153" s="77">
        <v>0</v>
      </c>
      <c r="AM153" s="77">
        <v>0</v>
      </c>
      <c r="AN153" s="77">
        <v>1100000</v>
      </c>
      <c r="AO153" s="77">
        <v>1650000</v>
      </c>
      <c r="AP153" s="77">
        <v>1650000</v>
      </c>
      <c r="AQ153" s="77">
        <v>1100000</v>
      </c>
      <c r="AR153" s="77">
        <v>0</v>
      </c>
      <c r="AS153" s="77">
        <v>5500000</v>
      </c>
      <c r="AT153" s="78"/>
    </row>
    <row r="154" spans="1:46" ht="80.5" x14ac:dyDescent="0.25">
      <c r="A154" s="79">
        <v>4</v>
      </c>
      <c r="B154" s="87" t="s">
        <v>243</v>
      </c>
      <c r="C154" s="81" t="s">
        <v>244</v>
      </c>
      <c r="D154" s="87" t="s">
        <v>264</v>
      </c>
      <c r="E154" s="81" t="s">
        <v>279</v>
      </c>
      <c r="F154" s="79" t="s">
        <v>284</v>
      </c>
      <c r="G154" s="81" t="s">
        <v>285</v>
      </c>
      <c r="H154" s="62" t="s">
        <v>41</v>
      </c>
      <c r="I154" s="73">
        <v>12016875</v>
      </c>
      <c r="J154" s="73">
        <v>14137500</v>
      </c>
      <c r="K154" s="73">
        <v>2120625</v>
      </c>
      <c r="L154" s="91" t="s">
        <v>11</v>
      </c>
      <c r="M154" s="79" t="s">
        <v>29</v>
      </c>
      <c r="N154" s="76">
        <v>0</v>
      </c>
      <c r="O154" s="77">
        <v>0</v>
      </c>
      <c r="P154" s="77">
        <v>0</v>
      </c>
      <c r="Q154" s="77">
        <v>0</v>
      </c>
      <c r="R154" s="77">
        <v>0</v>
      </c>
      <c r="S154" s="77">
        <v>0</v>
      </c>
      <c r="T154" s="77">
        <v>0</v>
      </c>
      <c r="U154" s="77">
        <v>0</v>
      </c>
      <c r="V154" s="77">
        <v>0</v>
      </c>
      <c r="W154" s="77">
        <v>0</v>
      </c>
      <c r="X154" s="77">
        <v>0</v>
      </c>
      <c r="Y154" s="77">
        <v>0</v>
      </c>
      <c r="Z154" s="77">
        <v>0</v>
      </c>
      <c r="AA154" s="77">
        <v>0</v>
      </c>
      <c r="AB154" s="77">
        <v>750000</v>
      </c>
      <c r="AC154" s="77">
        <v>3605062.5</v>
      </c>
      <c r="AD154" s="77">
        <v>6258437.5</v>
      </c>
      <c r="AE154" s="77">
        <v>1403375</v>
      </c>
      <c r="AF154" s="77">
        <v>0</v>
      </c>
      <c r="AG154" s="77">
        <v>0</v>
      </c>
      <c r="AH154" s="77">
        <v>12016875</v>
      </c>
      <c r="AI154" s="83"/>
      <c r="AJ154" s="83"/>
      <c r="AK154" s="77">
        <v>0</v>
      </c>
      <c r="AL154" s="77">
        <v>0</v>
      </c>
      <c r="AM154" s="77">
        <v>882352.9411764706</v>
      </c>
      <c r="AN154" s="77">
        <v>4241250</v>
      </c>
      <c r="AO154" s="77">
        <v>7362867.6470588241</v>
      </c>
      <c r="AP154" s="77">
        <v>1651029.411764706</v>
      </c>
      <c r="AQ154" s="77">
        <v>0</v>
      </c>
      <c r="AR154" s="77">
        <v>0</v>
      </c>
      <c r="AS154" s="77">
        <v>14137500</v>
      </c>
      <c r="AT154" s="78"/>
    </row>
    <row r="155" spans="1:46" ht="80.5" x14ac:dyDescent="0.25">
      <c r="A155" s="79">
        <v>4</v>
      </c>
      <c r="B155" s="87" t="s">
        <v>243</v>
      </c>
      <c r="C155" s="81" t="s">
        <v>244</v>
      </c>
      <c r="D155" s="87" t="s">
        <v>264</v>
      </c>
      <c r="E155" s="81" t="s">
        <v>279</v>
      </c>
      <c r="F155" s="79" t="s">
        <v>286</v>
      </c>
      <c r="G155" s="81" t="s">
        <v>287</v>
      </c>
      <c r="H155" s="62" t="s">
        <v>41</v>
      </c>
      <c r="I155" s="73">
        <v>22185000</v>
      </c>
      <c r="J155" s="73">
        <v>26100000</v>
      </c>
      <c r="K155" s="73">
        <v>3915000</v>
      </c>
      <c r="L155" s="91" t="s">
        <v>11</v>
      </c>
      <c r="M155" s="79" t="s">
        <v>29</v>
      </c>
      <c r="N155" s="76">
        <v>0</v>
      </c>
      <c r="O155" s="77">
        <v>0</v>
      </c>
      <c r="P155" s="77">
        <v>0</v>
      </c>
      <c r="Q155" s="77">
        <v>0</v>
      </c>
      <c r="R155" s="77">
        <v>0</v>
      </c>
      <c r="S155" s="77">
        <v>0</v>
      </c>
      <c r="T155" s="77">
        <v>0</v>
      </c>
      <c r="U155" s="77">
        <v>0</v>
      </c>
      <c r="V155" s="77">
        <v>0</v>
      </c>
      <c r="W155" s="77">
        <v>0</v>
      </c>
      <c r="X155" s="77">
        <v>0</v>
      </c>
      <c r="Y155" s="77">
        <v>0</v>
      </c>
      <c r="Z155" s="77">
        <v>0</v>
      </c>
      <c r="AA155" s="77">
        <v>0</v>
      </c>
      <c r="AB155" s="77">
        <v>1500000</v>
      </c>
      <c r="AC155" s="77">
        <v>4437000</v>
      </c>
      <c r="AD155" s="77">
        <v>5546250</v>
      </c>
      <c r="AE155" s="77">
        <v>5546250</v>
      </c>
      <c r="AF155" s="77">
        <v>5155500</v>
      </c>
      <c r="AG155" s="77">
        <v>0</v>
      </c>
      <c r="AH155" s="77">
        <v>22185000</v>
      </c>
      <c r="AI155" s="83"/>
      <c r="AJ155" s="83"/>
      <c r="AK155" s="77">
        <v>0</v>
      </c>
      <c r="AL155" s="77">
        <v>0</v>
      </c>
      <c r="AM155" s="77">
        <v>1764705.8823529412</v>
      </c>
      <c r="AN155" s="77">
        <v>5220000</v>
      </c>
      <c r="AO155" s="77">
        <v>6525000</v>
      </c>
      <c r="AP155" s="77">
        <v>6525000</v>
      </c>
      <c r="AQ155" s="77">
        <v>6065294.1176470593</v>
      </c>
      <c r="AR155" s="77">
        <v>0</v>
      </c>
      <c r="AS155" s="77">
        <v>26100000</v>
      </c>
      <c r="AT155" s="78"/>
    </row>
    <row r="156" spans="1:46" ht="115" x14ac:dyDescent="0.25">
      <c r="A156" s="79">
        <v>4</v>
      </c>
      <c r="B156" s="87" t="s">
        <v>243</v>
      </c>
      <c r="C156" s="81" t="s">
        <v>244</v>
      </c>
      <c r="D156" s="87" t="s">
        <v>288</v>
      </c>
      <c r="E156" s="81" t="s">
        <v>289</v>
      </c>
      <c r="F156" s="79" t="s">
        <v>290</v>
      </c>
      <c r="G156" s="81" t="s">
        <v>291</v>
      </c>
      <c r="H156" s="62" t="s">
        <v>41</v>
      </c>
      <c r="I156" s="73">
        <v>19966500</v>
      </c>
      <c r="J156" s="73">
        <v>23490000</v>
      </c>
      <c r="K156" s="73">
        <v>3523500</v>
      </c>
      <c r="L156" s="82" t="s">
        <v>11</v>
      </c>
      <c r="M156" s="79" t="s">
        <v>29</v>
      </c>
      <c r="N156" s="76">
        <v>0</v>
      </c>
      <c r="O156" s="77">
        <v>0</v>
      </c>
      <c r="P156" s="77">
        <v>0</v>
      </c>
      <c r="Q156" s="77">
        <v>0</v>
      </c>
      <c r="R156" s="77">
        <v>0</v>
      </c>
      <c r="S156" s="77">
        <v>0</v>
      </c>
      <c r="T156" s="77">
        <v>0</v>
      </c>
      <c r="U156" s="77">
        <v>0</v>
      </c>
      <c r="V156" s="77">
        <v>0</v>
      </c>
      <c r="W156" s="77">
        <v>0</v>
      </c>
      <c r="X156" s="77">
        <v>0</v>
      </c>
      <c r="Y156" s="77">
        <v>0</v>
      </c>
      <c r="Z156" s="77">
        <v>0</v>
      </c>
      <c r="AA156" s="77">
        <v>0</v>
      </c>
      <c r="AB156" s="77">
        <v>2000000</v>
      </c>
      <c r="AC156" s="77">
        <v>4335000</v>
      </c>
      <c r="AD156" s="77">
        <v>4389105</v>
      </c>
      <c r="AE156" s="77">
        <v>3800000</v>
      </c>
      <c r="AF156" s="77">
        <v>5442395</v>
      </c>
      <c r="AG156" s="77">
        <v>0</v>
      </c>
      <c r="AH156" s="77">
        <v>19966500</v>
      </c>
      <c r="AI156" s="83"/>
      <c r="AJ156" s="83"/>
      <c r="AK156" s="77">
        <v>0</v>
      </c>
      <c r="AL156" s="77">
        <v>0</v>
      </c>
      <c r="AM156" s="77">
        <v>2352941.1764705884</v>
      </c>
      <c r="AN156" s="77">
        <v>5100000</v>
      </c>
      <c r="AO156" s="77">
        <v>5163652.9411764704</v>
      </c>
      <c r="AP156" s="77">
        <v>4470588.2352941176</v>
      </c>
      <c r="AQ156" s="77">
        <v>6402817.6470588241</v>
      </c>
      <c r="AR156" s="77">
        <v>0</v>
      </c>
      <c r="AS156" s="77">
        <v>23490000</v>
      </c>
      <c r="AT156" s="78"/>
    </row>
    <row r="157" spans="1:46" ht="115" x14ac:dyDescent="0.25">
      <c r="A157" s="79">
        <v>4</v>
      </c>
      <c r="B157" s="87" t="s">
        <v>243</v>
      </c>
      <c r="C157" s="81" t="s">
        <v>244</v>
      </c>
      <c r="D157" s="87" t="s">
        <v>288</v>
      </c>
      <c r="E157" s="81" t="s">
        <v>289</v>
      </c>
      <c r="F157" s="79" t="s">
        <v>292</v>
      </c>
      <c r="G157" s="81" t="s">
        <v>293</v>
      </c>
      <c r="H157" s="62" t="s">
        <v>41</v>
      </c>
      <c r="I157" s="73">
        <v>1377000</v>
      </c>
      <c r="J157" s="73">
        <v>1620000</v>
      </c>
      <c r="K157" s="73">
        <v>243000</v>
      </c>
      <c r="L157" s="82" t="s">
        <v>11</v>
      </c>
      <c r="M157" s="79" t="s">
        <v>29</v>
      </c>
      <c r="N157" s="76">
        <v>0</v>
      </c>
      <c r="O157" s="77">
        <v>0</v>
      </c>
      <c r="P157" s="77">
        <v>0</v>
      </c>
      <c r="Q157" s="77">
        <v>0</v>
      </c>
      <c r="R157" s="77">
        <v>0</v>
      </c>
      <c r="S157" s="77">
        <v>0</v>
      </c>
      <c r="T157" s="77">
        <v>0</v>
      </c>
      <c r="U157" s="77">
        <v>0</v>
      </c>
      <c r="V157" s="77">
        <v>0</v>
      </c>
      <c r="W157" s="77">
        <v>0</v>
      </c>
      <c r="X157" s="77">
        <v>0</v>
      </c>
      <c r="Y157" s="77">
        <v>0</v>
      </c>
      <c r="Z157" s="77">
        <v>0</v>
      </c>
      <c r="AA157" s="77">
        <v>0</v>
      </c>
      <c r="AB157" s="77">
        <v>468350</v>
      </c>
      <c r="AC157" s="77">
        <v>688500</v>
      </c>
      <c r="AD157" s="77">
        <v>220150</v>
      </c>
      <c r="AE157" s="77">
        <v>0</v>
      </c>
      <c r="AF157" s="77">
        <v>0</v>
      </c>
      <c r="AG157" s="77">
        <v>0</v>
      </c>
      <c r="AH157" s="77">
        <v>1377000</v>
      </c>
      <c r="AI157" s="83"/>
      <c r="AJ157" s="83"/>
      <c r="AK157" s="77">
        <v>0</v>
      </c>
      <c r="AL157" s="77">
        <v>0</v>
      </c>
      <c r="AM157" s="77">
        <v>468350.02389937104</v>
      </c>
      <c r="AN157" s="77">
        <v>688500.03513337672</v>
      </c>
      <c r="AO157" s="77">
        <v>220150.01123400565</v>
      </c>
      <c r="AP157" s="77">
        <v>0</v>
      </c>
      <c r="AQ157" s="77">
        <v>0</v>
      </c>
      <c r="AR157" s="77">
        <v>0</v>
      </c>
      <c r="AS157" s="77">
        <v>1377000.0702667534</v>
      </c>
      <c r="AT157" s="78"/>
    </row>
    <row r="158" spans="1:46" ht="115" x14ac:dyDescent="0.25">
      <c r="A158" s="79">
        <v>4</v>
      </c>
      <c r="B158" s="87" t="s">
        <v>243</v>
      </c>
      <c r="C158" s="81" t="s">
        <v>244</v>
      </c>
      <c r="D158" s="87" t="s">
        <v>288</v>
      </c>
      <c r="E158" s="81" t="s">
        <v>289</v>
      </c>
      <c r="F158" s="62" t="s">
        <v>294</v>
      </c>
      <c r="G158" s="81" t="s">
        <v>295</v>
      </c>
      <c r="H158" s="62" t="s">
        <v>41</v>
      </c>
      <c r="I158" s="73">
        <v>1775148</v>
      </c>
      <c r="J158" s="73">
        <v>2088409.411764706</v>
      </c>
      <c r="K158" s="73">
        <v>313261.41176470602</v>
      </c>
      <c r="L158" s="91" t="s">
        <v>13</v>
      </c>
      <c r="M158" s="79" t="s">
        <v>29</v>
      </c>
      <c r="N158" s="76">
        <v>0</v>
      </c>
      <c r="O158" s="77">
        <v>0</v>
      </c>
      <c r="P158" s="77">
        <v>0</v>
      </c>
      <c r="Q158" s="77">
        <v>0</v>
      </c>
      <c r="R158" s="77">
        <v>0</v>
      </c>
      <c r="S158" s="77">
        <v>0</v>
      </c>
      <c r="T158" s="77">
        <v>0</v>
      </c>
      <c r="U158" s="77">
        <v>0</v>
      </c>
      <c r="V158" s="77">
        <v>0</v>
      </c>
      <c r="W158" s="77">
        <v>0</v>
      </c>
      <c r="X158" s="77">
        <v>0</v>
      </c>
      <c r="Y158" s="77">
        <v>0</v>
      </c>
      <c r="Z158" s="77">
        <v>0</v>
      </c>
      <c r="AA158" s="77">
        <v>0</v>
      </c>
      <c r="AB158" s="77">
        <v>17439.795356477513</v>
      </c>
      <c r="AC158" s="77">
        <v>183911.83061642703</v>
      </c>
      <c r="AD158" s="77">
        <v>493069.76134703663</v>
      </c>
      <c r="AE158" s="77">
        <v>424902.52276557987</v>
      </c>
      <c r="AF158" s="77">
        <v>325101.6387725065</v>
      </c>
      <c r="AG158" s="77">
        <v>330722.45114197274</v>
      </c>
      <c r="AH158" s="77">
        <v>1775148.0000000005</v>
      </c>
      <c r="AI158" s="83"/>
      <c r="AJ158" s="83"/>
      <c r="AK158" s="77">
        <v>0</v>
      </c>
      <c r="AL158" s="77">
        <v>0</v>
      </c>
      <c r="AM158" s="77">
        <v>20516.933195220612</v>
      </c>
      <c r="AN158" s="77">
        <v>216361.87039124145</v>
      </c>
      <c r="AO158" s="77">
        <v>580068.69618358894</v>
      </c>
      <c r="AP158" s="77">
        <v>499873.79415115487</v>
      </c>
      <c r="AQ158" s="77">
        <v>382463.6968503673</v>
      </c>
      <c r="AR158" s="77">
        <v>389076.26480371633</v>
      </c>
      <c r="AS158" s="77">
        <v>2088361.2555752895</v>
      </c>
      <c r="AT158" s="78"/>
    </row>
    <row r="159" spans="1:46" ht="115" x14ac:dyDescent="0.25">
      <c r="A159" s="79">
        <v>4</v>
      </c>
      <c r="B159" s="87" t="s">
        <v>243</v>
      </c>
      <c r="C159" s="81" t="s">
        <v>244</v>
      </c>
      <c r="D159" s="87" t="s">
        <v>288</v>
      </c>
      <c r="E159" s="81" t="s">
        <v>296</v>
      </c>
      <c r="F159" s="79" t="s">
        <v>297</v>
      </c>
      <c r="G159" s="81" t="s">
        <v>298</v>
      </c>
      <c r="H159" s="62" t="s">
        <v>41</v>
      </c>
      <c r="I159" s="73">
        <v>5546250</v>
      </c>
      <c r="J159" s="73">
        <v>6525000</v>
      </c>
      <c r="K159" s="73">
        <v>978750</v>
      </c>
      <c r="L159" s="82" t="s">
        <v>11</v>
      </c>
      <c r="M159" s="79" t="s">
        <v>29</v>
      </c>
      <c r="N159" s="76">
        <v>0</v>
      </c>
      <c r="O159" s="77">
        <v>0</v>
      </c>
      <c r="P159" s="77">
        <v>0</v>
      </c>
      <c r="Q159" s="77">
        <v>0</v>
      </c>
      <c r="R159" s="77">
        <v>0</v>
      </c>
      <c r="S159" s="77">
        <v>0</v>
      </c>
      <c r="T159" s="77">
        <v>0</v>
      </c>
      <c r="U159" s="77">
        <v>0</v>
      </c>
      <c r="V159" s="77">
        <v>0</v>
      </c>
      <c r="W159" s="77">
        <v>146650</v>
      </c>
      <c r="X159" s="77">
        <v>0</v>
      </c>
      <c r="Y159" s="77">
        <v>0</v>
      </c>
      <c r="Z159" s="77">
        <v>265012.5</v>
      </c>
      <c r="AA159" s="77">
        <v>411662.5</v>
      </c>
      <c r="AB159" s="77">
        <v>588337.5</v>
      </c>
      <c r="AC159" s="77">
        <v>1100000</v>
      </c>
      <c r="AD159" s="77">
        <v>1182907</v>
      </c>
      <c r="AE159" s="77">
        <v>1243681</v>
      </c>
      <c r="AF159" s="77">
        <v>1019662</v>
      </c>
      <c r="AG159" s="77">
        <v>0</v>
      </c>
      <c r="AH159" s="77">
        <v>5546250</v>
      </c>
      <c r="AI159" s="83"/>
      <c r="AJ159" s="83"/>
      <c r="AK159" s="77">
        <v>0</v>
      </c>
      <c r="AL159" s="77">
        <v>484308.82352941181</v>
      </c>
      <c r="AM159" s="77">
        <v>692161.76470588241</v>
      </c>
      <c r="AN159" s="77">
        <v>1294117.6470588236</v>
      </c>
      <c r="AO159" s="77">
        <v>1391655.294117647</v>
      </c>
      <c r="AP159" s="77">
        <v>1463154.1176470588</v>
      </c>
      <c r="AQ159" s="77">
        <v>1199602.3529411766</v>
      </c>
      <c r="AR159" s="77">
        <v>0</v>
      </c>
      <c r="AS159" s="77">
        <v>6525000.0000000009</v>
      </c>
      <c r="AT159" s="78"/>
    </row>
    <row r="160" spans="1:46" ht="92" x14ac:dyDescent="0.25">
      <c r="A160" s="79">
        <v>4</v>
      </c>
      <c r="B160" s="87" t="s">
        <v>243</v>
      </c>
      <c r="C160" s="81" t="s">
        <v>244</v>
      </c>
      <c r="D160" s="87" t="s">
        <v>299</v>
      </c>
      <c r="E160" s="81" t="s">
        <v>300</v>
      </c>
      <c r="F160" s="79" t="s">
        <v>301</v>
      </c>
      <c r="G160" s="81" t="s">
        <v>302</v>
      </c>
      <c r="H160" s="62">
        <v>1</v>
      </c>
      <c r="I160" s="73">
        <v>12331910</v>
      </c>
      <c r="J160" s="73">
        <v>14508129.411764706</v>
      </c>
      <c r="K160" s="73">
        <v>2176219.4117647056</v>
      </c>
      <c r="L160" s="95" t="s">
        <v>7</v>
      </c>
      <c r="M160" s="79" t="s">
        <v>29</v>
      </c>
      <c r="N160" s="76">
        <v>0</v>
      </c>
      <c r="O160" s="77">
        <v>0</v>
      </c>
      <c r="P160" s="77">
        <v>0</v>
      </c>
      <c r="Q160" s="77">
        <v>0</v>
      </c>
      <c r="R160" s="77">
        <v>0</v>
      </c>
      <c r="S160" s="77">
        <v>0</v>
      </c>
      <c r="T160" s="77">
        <v>0</v>
      </c>
      <c r="U160" s="77">
        <v>0</v>
      </c>
      <c r="V160" s="77">
        <v>0</v>
      </c>
      <c r="W160" s="77">
        <v>0</v>
      </c>
      <c r="X160" s="77">
        <v>0</v>
      </c>
      <c r="Y160" s="77">
        <v>0</v>
      </c>
      <c r="Z160" s="77">
        <v>0</v>
      </c>
      <c r="AA160" s="77">
        <v>0</v>
      </c>
      <c r="AB160" s="77">
        <v>3346381</v>
      </c>
      <c r="AC160" s="77">
        <v>2466382</v>
      </c>
      <c r="AD160" s="77">
        <v>2466382</v>
      </c>
      <c r="AE160" s="77">
        <v>2466382</v>
      </c>
      <c r="AF160" s="77">
        <v>1586383</v>
      </c>
      <c r="AG160" s="77">
        <v>0</v>
      </c>
      <c r="AH160" s="77">
        <v>12331910</v>
      </c>
      <c r="AI160" s="83"/>
      <c r="AJ160" s="83"/>
      <c r="AK160" s="77">
        <v>0</v>
      </c>
      <c r="AL160" s="77">
        <v>0</v>
      </c>
      <c r="AM160" s="77">
        <v>3936918.823529412</v>
      </c>
      <c r="AN160" s="77">
        <v>2901625.8823529412</v>
      </c>
      <c r="AO160" s="77">
        <v>2901625.8823529412</v>
      </c>
      <c r="AP160" s="77">
        <v>2901625.8823529412</v>
      </c>
      <c r="AQ160" s="77">
        <v>1866332.9411764706</v>
      </c>
      <c r="AR160" s="77">
        <v>0</v>
      </c>
      <c r="AS160" s="77">
        <v>14508129.411764706</v>
      </c>
      <c r="AT160" s="78"/>
    </row>
    <row r="161" spans="1:46" ht="92" x14ac:dyDescent="0.25">
      <c r="A161" s="79">
        <v>4</v>
      </c>
      <c r="B161" s="87" t="s">
        <v>243</v>
      </c>
      <c r="C161" s="81" t="s">
        <v>244</v>
      </c>
      <c r="D161" s="87" t="s">
        <v>299</v>
      </c>
      <c r="E161" s="81" t="s">
        <v>300</v>
      </c>
      <c r="F161" s="79" t="s">
        <v>301</v>
      </c>
      <c r="G161" s="81" t="s">
        <v>302</v>
      </c>
      <c r="H161" s="62">
        <v>2</v>
      </c>
      <c r="I161" s="73">
        <v>4898317</v>
      </c>
      <c r="J161" s="73">
        <v>5762725.8823529417</v>
      </c>
      <c r="K161" s="73">
        <v>864408.88235294167</v>
      </c>
      <c r="L161" s="95" t="s">
        <v>11</v>
      </c>
      <c r="M161" s="79" t="s">
        <v>29</v>
      </c>
      <c r="N161" s="76">
        <v>0</v>
      </c>
      <c r="O161" s="77">
        <v>0</v>
      </c>
      <c r="P161" s="77">
        <v>0</v>
      </c>
      <c r="Q161" s="77">
        <v>0</v>
      </c>
      <c r="R161" s="77">
        <v>0</v>
      </c>
      <c r="S161" s="77">
        <v>0</v>
      </c>
      <c r="T161" s="77">
        <v>0</v>
      </c>
      <c r="U161" s="77">
        <v>0</v>
      </c>
      <c r="V161" s="77">
        <v>0</v>
      </c>
      <c r="W161" s="77">
        <v>0</v>
      </c>
      <c r="X161" s="77">
        <v>0</v>
      </c>
      <c r="Y161" s="77">
        <v>0</v>
      </c>
      <c r="Z161" s="77">
        <v>0</v>
      </c>
      <c r="AA161" s="77">
        <v>0</v>
      </c>
      <c r="AB161" s="77">
        <v>283415</v>
      </c>
      <c r="AC161" s="77">
        <v>663176</v>
      </c>
      <c r="AD161" s="77">
        <v>540197</v>
      </c>
      <c r="AE161" s="77">
        <v>1253808</v>
      </c>
      <c r="AF161" s="77">
        <v>1083440</v>
      </c>
      <c r="AG161" s="77">
        <v>1074281</v>
      </c>
      <c r="AH161" s="77">
        <v>4898317</v>
      </c>
      <c r="AI161" s="83"/>
      <c r="AJ161" s="83"/>
      <c r="AK161" s="77">
        <v>0</v>
      </c>
      <c r="AL161" s="77">
        <v>0</v>
      </c>
      <c r="AM161" s="77">
        <v>333429.4117647059</v>
      </c>
      <c r="AN161" s="77">
        <v>780207.0588235294</v>
      </c>
      <c r="AO161" s="77">
        <v>635525.8823529412</v>
      </c>
      <c r="AP161" s="77">
        <v>1475068.2352941176</v>
      </c>
      <c r="AQ161" s="77">
        <v>1274635.294117647</v>
      </c>
      <c r="AR161" s="77">
        <v>1263860</v>
      </c>
      <c r="AS161" s="77">
        <v>5762725.8823529407</v>
      </c>
      <c r="AT161" s="78"/>
    </row>
    <row r="162" spans="1:46" ht="92" x14ac:dyDescent="0.25">
      <c r="A162" s="79">
        <v>4</v>
      </c>
      <c r="B162" s="87" t="s">
        <v>243</v>
      </c>
      <c r="C162" s="81" t="s">
        <v>244</v>
      </c>
      <c r="D162" s="87" t="s">
        <v>299</v>
      </c>
      <c r="E162" s="81" t="s">
        <v>300</v>
      </c>
      <c r="F162" s="79" t="s">
        <v>303</v>
      </c>
      <c r="G162" s="81" t="s">
        <v>304</v>
      </c>
      <c r="H162" s="62" t="s">
        <v>41</v>
      </c>
      <c r="I162" s="73">
        <v>29429946</v>
      </c>
      <c r="J162" s="73">
        <v>34623465.882352941</v>
      </c>
      <c r="K162" s="73">
        <v>5193519.8823529407</v>
      </c>
      <c r="L162" s="95" t="s">
        <v>11</v>
      </c>
      <c r="M162" s="79" t="s">
        <v>29</v>
      </c>
      <c r="N162" s="76">
        <v>0</v>
      </c>
      <c r="O162" s="77">
        <v>0</v>
      </c>
      <c r="P162" s="77">
        <v>0</v>
      </c>
      <c r="Q162" s="77">
        <v>0</v>
      </c>
      <c r="R162" s="77">
        <v>0</v>
      </c>
      <c r="S162" s="77">
        <v>0</v>
      </c>
      <c r="T162" s="77">
        <v>0</v>
      </c>
      <c r="U162" s="77">
        <v>0</v>
      </c>
      <c r="V162" s="77">
        <v>0</v>
      </c>
      <c r="W162" s="77">
        <v>0</v>
      </c>
      <c r="X162" s="77">
        <v>0</v>
      </c>
      <c r="Y162" s="77">
        <v>0</v>
      </c>
      <c r="Z162" s="77">
        <v>0</v>
      </c>
      <c r="AA162" s="77">
        <v>0</v>
      </c>
      <c r="AB162" s="77">
        <v>2400000</v>
      </c>
      <c r="AC162" s="77">
        <v>4251109</v>
      </c>
      <c r="AD162" s="77">
        <v>4251109</v>
      </c>
      <c r="AE162" s="77">
        <v>4251109</v>
      </c>
      <c r="AF162" s="77">
        <v>4251109</v>
      </c>
      <c r="AG162" s="77">
        <v>10025510</v>
      </c>
      <c r="AH162" s="77">
        <v>29429946</v>
      </c>
      <c r="AI162" s="83"/>
      <c r="AJ162" s="83"/>
      <c r="AK162" s="77">
        <v>0</v>
      </c>
      <c r="AL162" s="77">
        <v>0</v>
      </c>
      <c r="AM162" s="77">
        <v>2823529.411764706</v>
      </c>
      <c r="AN162" s="77">
        <v>5001304.7058823528</v>
      </c>
      <c r="AO162" s="77">
        <v>5001304.7058823528</v>
      </c>
      <c r="AP162" s="77">
        <v>5001304.7058823528</v>
      </c>
      <c r="AQ162" s="77">
        <v>5001304.7058823528</v>
      </c>
      <c r="AR162" s="77">
        <v>11794717.647058824</v>
      </c>
      <c r="AS162" s="77">
        <v>34623465.882352941</v>
      </c>
      <c r="AT162" s="78"/>
    </row>
    <row r="163" spans="1:46" ht="92" x14ac:dyDescent="0.25">
      <c r="A163" s="79">
        <v>4</v>
      </c>
      <c r="B163" s="87" t="s">
        <v>243</v>
      </c>
      <c r="C163" s="81" t="s">
        <v>244</v>
      </c>
      <c r="D163" s="87" t="s">
        <v>299</v>
      </c>
      <c r="E163" s="81" t="s">
        <v>300</v>
      </c>
      <c r="F163" s="89" t="s">
        <v>305</v>
      </c>
      <c r="G163" s="81" t="s">
        <v>306</v>
      </c>
      <c r="H163" s="62" t="s">
        <v>41</v>
      </c>
      <c r="I163" s="73">
        <v>3685037</v>
      </c>
      <c r="J163" s="73">
        <v>4335337.6470588241</v>
      </c>
      <c r="K163" s="73">
        <v>650300.64705882408</v>
      </c>
      <c r="L163" s="86" t="s">
        <v>17</v>
      </c>
      <c r="M163" s="79" t="s">
        <v>29</v>
      </c>
      <c r="N163" s="76">
        <v>0</v>
      </c>
      <c r="O163" s="77">
        <v>0</v>
      </c>
      <c r="P163" s="77">
        <v>0</v>
      </c>
      <c r="Q163" s="77">
        <v>0</v>
      </c>
      <c r="R163" s="77">
        <v>0</v>
      </c>
      <c r="S163" s="77">
        <v>0</v>
      </c>
      <c r="T163" s="77">
        <v>0</v>
      </c>
      <c r="U163" s="77">
        <v>0</v>
      </c>
      <c r="V163" s="77">
        <v>0</v>
      </c>
      <c r="W163" s="77">
        <v>0</v>
      </c>
      <c r="X163" s="77">
        <v>0</v>
      </c>
      <c r="Y163" s="77">
        <v>0</v>
      </c>
      <c r="Z163" s="77">
        <v>0</v>
      </c>
      <c r="AA163" s="77">
        <v>0</v>
      </c>
      <c r="AB163" s="77">
        <v>22250.144440656299</v>
      </c>
      <c r="AC163" s="77">
        <v>349595.86709148303</v>
      </c>
      <c r="AD163" s="77">
        <v>679434.86230948498</v>
      </c>
      <c r="AE163" s="77">
        <v>1292916.5456749587</v>
      </c>
      <c r="AF163" s="77">
        <v>928628.6499269309</v>
      </c>
      <c r="AG163" s="77">
        <v>412210.93055648601</v>
      </c>
      <c r="AH163" s="77">
        <v>3685036.9999999995</v>
      </c>
      <c r="AI163" s="83"/>
      <c r="AJ163" s="83"/>
      <c r="AK163" s="77">
        <v>0</v>
      </c>
      <c r="AL163" s="77">
        <v>0</v>
      </c>
      <c r="AM163" s="77">
        <v>26114.73002116269</v>
      </c>
      <c r="AN163" s="77">
        <v>410316.51322345587</v>
      </c>
      <c r="AO163" s="77">
        <v>797444.62079791713</v>
      </c>
      <c r="AP163" s="77">
        <v>1517480.7795180266</v>
      </c>
      <c r="AQ163" s="77">
        <v>1089920.4069186389</v>
      </c>
      <c r="AR163" s="77">
        <v>483807.0688469361</v>
      </c>
      <c r="AS163" s="77">
        <v>4325084.119326137</v>
      </c>
      <c r="AT163" s="78"/>
    </row>
    <row r="164" spans="1:46" ht="80.5" x14ac:dyDescent="0.25">
      <c r="A164" s="79">
        <v>4</v>
      </c>
      <c r="B164" s="87" t="s">
        <v>307</v>
      </c>
      <c r="C164" s="81" t="s">
        <v>308</v>
      </c>
      <c r="D164" s="87" t="s">
        <v>309</v>
      </c>
      <c r="E164" s="81" t="s">
        <v>310</v>
      </c>
      <c r="F164" s="79" t="s">
        <v>311</v>
      </c>
      <c r="G164" s="81" t="s">
        <v>312</v>
      </c>
      <c r="H164" s="62" t="s">
        <v>41</v>
      </c>
      <c r="I164" s="73">
        <v>0</v>
      </c>
      <c r="J164" s="73">
        <v>0</v>
      </c>
      <c r="K164" s="73">
        <v>0</v>
      </c>
      <c r="L164" s="82" t="s">
        <v>14</v>
      </c>
      <c r="M164" s="79" t="s">
        <v>30</v>
      </c>
      <c r="N164" s="76">
        <v>0</v>
      </c>
      <c r="O164" s="77">
        <v>0</v>
      </c>
      <c r="P164" s="77">
        <v>0</v>
      </c>
      <c r="Q164" s="77">
        <v>0</v>
      </c>
      <c r="R164" s="77">
        <v>0</v>
      </c>
      <c r="S164" s="77">
        <v>0</v>
      </c>
      <c r="T164" s="77">
        <v>0</v>
      </c>
      <c r="U164" s="77">
        <v>0</v>
      </c>
      <c r="V164" s="77">
        <v>0</v>
      </c>
      <c r="W164" s="77">
        <v>0</v>
      </c>
      <c r="X164" s="77">
        <v>0</v>
      </c>
      <c r="Y164" s="77">
        <v>0</v>
      </c>
      <c r="Z164" s="77">
        <v>0</v>
      </c>
      <c r="AA164" s="77">
        <v>0</v>
      </c>
      <c r="AB164" s="77">
        <v>0</v>
      </c>
      <c r="AC164" s="77">
        <v>0</v>
      </c>
      <c r="AD164" s="77">
        <v>0</v>
      </c>
      <c r="AE164" s="77">
        <v>0</v>
      </c>
      <c r="AF164" s="77">
        <v>0</v>
      </c>
      <c r="AG164" s="77">
        <v>0</v>
      </c>
      <c r="AH164" s="77">
        <v>0</v>
      </c>
      <c r="AI164" s="83"/>
      <c r="AJ164" s="83"/>
      <c r="AK164" s="77">
        <v>0</v>
      </c>
      <c r="AL164" s="77">
        <v>0</v>
      </c>
      <c r="AM164" s="77">
        <v>0</v>
      </c>
      <c r="AN164" s="77">
        <v>0</v>
      </c>
      <c r="AO164" s="77">
        <v>0</v>
      </c>
      <c r="AP164" s="77">
        <v>0</v>
      </c>
      <c r="AQ164" s="77">
        <v>0</v>
      </c>
      <c r="AR164" s="77">
        <v>0</v>
      </c>
      <c r="AS164" s="77">
        <v>0</v>
      </c>
      <c r="AT164" s="78"/>
    </row>
    <row r="165" spans="1:46" ht="80.5" x14ac:dyDescent="0.25">
      <c r="A165" s="79">
        <v>4</v>
      </c>
      <c r="B165" s="87" t="s">
        <v>307</v>
      </c>
      <c r="C165" s="81" t="s">
        <v>308</v>
      </c>
      <c r="D165" s="87" t="s">
        <v>309</v>
      </c>
      <c r="E165" s="81" t="s">
        <v>310</v>
      </c>
      <c r="F165" s="79" t="s">
        <v>313</v>
      </c>
      <c r="G165" s="81" t="s">
        <v>314</v>
      </c>
      <c r="H165" s="62" t="s">
        <v>41</v>
      </c>
      <c r="I165" s="73">
        <v>22203111</v>
      </c>
      <c r="J165" s="73">
        <v>26121307.05882353</v>
      </c>
      <c r="K165" s="73">
        <v>3918196.0588235296</v>
      </c>
      <c r="L165" s="82" t="s">
        <v>14</v>
      </c>
      <c r="M165" s="79" t="s">
        <v>30</v>
      </c>
      <c r="N165" s="76">
        <v>0</v>
      </c>
      <c r="O165" s="77">
        <v>0</v>
      </c>
      <c r="P165" s="77">
        <v>0</v>
      </c>
      <c r="Q165" s="77">
        <v>0</v>
      </c>
      <c r="R165" s="77">
        <v>0</v>
      </c>
      <c r="S165" s="77">
        <v>0</v>
      </c>
      <c r="T165" s="77">
        <v>0</v>
      </c>
      <c r="U165" s="77">
        <v>0</v>
      </c>
      <c r="V165" s="77">
        <v>0</v>
      </c>
      <c r="W165" s="77">
        <v>0</v>
      </c>
      <c r="X165" s="77">
        <v>0</v>
      </c>
      <c r="Y165" s="77">
        <v>0</v>
      </c>
      <c r="Z165" s="77">
        <v>40640</v>
      </c>
      <c r="AA165" s="77">
        <v>40640</v>
      </c>
      <c r="AB165" s="77">
        <v>845485</v>
      </c>
      <c r="AC165" s="77">
        <v>1941188</v>
      </c>
      <c r="AD165" s="77">
        <v>5546250</v>
      </c>
      <c r="AE165" s="77">
        <v>8319375</v>
      </c>
      <c r="AF165" s="77">
        <v>4673672</v>
      </c>
      <c r="AG165" s="77">
        <v>836501</v>
      </c>
      <c r="AH165" s="77">
        <v>22203111</v>
      </c>
      <c r="AI165" s="83"/>
      <c r="AJ165" s="83"/>
      <c r="AK165" s="77">
        <v>0</v>
      </c>
      <c r="AL165" s="77">
        <v>47811.764705882357</v>
      </c>
      <c r="AM165" s="77">
        <v>994688.23529411771</v>
      </c>
      <c r="AN165" s="77">
        <v>2283750.588235294</v>
      </c>
      <c r="AO165" s="77">
        <v>6525000</v>
      </c>
      <c r="AP165" s="77">
        <v>9787500</v>
      </c>
      <c r="AQ165" s="77">
        <v>5498437.6470588241</v>
      </c>
      <c r="AR165" s="77">
        <v>984118.82352941181</v>
      </c>
      <c r="AS165" s="77">
        <v>26121307.05882353</v>
      </c>
      <c r="AT165" s="78"/>
    </row>
    <row r="166" spans="1:46" ht="80.5" x14ac:dyDescent="0.25">
      <c r="A166" s="79">
        <v>4</v>
      </c>
      <c r="B166" s="87" t="s">
        <v>307</v>
      </c>
      <c r="C166" s="81" t="s">
        <v>308</v>
      </c>
      <c r="D166" s="87" t="s">
        <v>309</v>
      </c>
      <c r="E166" s="81" t="s">
        <v>310</v>
      </c>
      <c r="F166" s="79" t="s">
        <v>315</v>
      </c>
      <c r="G166" s="81" t="s">
        <v>316</v>
      </c>
      <c r="H166" s="79">
        <v>1</v>
      </c>
      <c r="I166" s="73">
        <v>39015000</v>
      </c>
      <c r="J166" s="73">
        <v>45900000</v>
      </c>
      <c r="K166" s="73">
        <v>6885000</v>
      </c>
      <c r="L166" s="82" t="s">
        <v>7</v>
      </c>
      <c r="M166" s="79" t="s">
        <v>30</v>
      </c>
      <c r="N166" s="76">
        <v>0</v>
      </c>
      <c r="O166" s="77">
        <v>0</v>
      </c>
      <c r="P166" s="77">
        <v>0</v>
      </c>
      <c r="Q166" s="77">
        <v>0</v>
      </c>
      <c r="R166" s="77">
        <v>0</v>
      </c>
      <c r="S166" s="77">
        <v>0</v>
      </c>
      <c r="T166" s="77">
        <v>0</v>
      </c>
      <c r="U166" s="77">
        <v>0</v>
      </c>
      <c r="V166" s="77">
        <v>0</v>
      </c>
      <c r="W166" s="77">
        <v>205915</v>
      </c>
      <c r="X166" s="77">
        <v>1101674</v>
      </c>
      <c r="Y166" s="77">
        <v>1399564</v>
      </c>
      <c r="Z166" s="77">
        <v>1392847</v>
      </c>
      <c r="AA166" s="77">
        <v>4100000</v>
      </c>
      <c r="AB166" s="77">
        <v>5494538</v>
      </c>
      <c r="AC166" s="77">
        <v>8219185</v>
      </c>
      <c r="AD166" s="77">
        <v>8000000</v>
      </c>
      <c r="AE166" s="77">
        <v>6441766</v>
      </c>
      <c r="AF166" s="77">
        <v>6296505</v>
      </c>
      <c r="AG166" s="77">
        <v>463006</v>
      </c>
      <c r="AH166" s="77">
        <v>39015000</v>
      </c>
      <c r="AI166" s="83"/>
      <c r="AJ166" s="83"/>
      <c r="AK166" s="77">
        <v>0</v>
      </c>
      <c r="AL166" s="77">
        <v>4100000</v>
      </c>
      <c r="AM166" s="77">
        <v>5494538</v>
      </c>
      <c r="AN166" s="77">
        <v>8219185</v>
      </c>
      <c r="AO166" s="77">
        <v>8000000</v>
      </c>
      <c r="AP166" s="77">
        <v>6441766</v>
      </c>
      <c r="AQ166" s="77">
        <v>6296505</v>
      </c>
      <c r="AR166" s="77">
        <v>463006</v>
      </c>
      <c r="AS166" s="77">
        <v>39015000</v>
      </c>
      <c r="AT166" s="78"/>
    </row>
    <row r="167" spans="1:46" ht="80.5" x14ac:dyDescent="0.25">
      <c r="A167" s="79">
        <v>4</v>
      </c>
      <c r="B167" s="87" t="s">
        <v>307</v>
      </c>
      <c r="C167" s="81" t="s">
        <v>308</v>
      </c>
      <c r="D167" s="87" t="s">
        <v>309</v>
      </c>
      <c r="E167" s="81" t="s">
        <v>310</v>
      </c>
      <c r="F167" s="79" t="s">
        <v>315</v>
      </c>
      <c r="G167" s="81" t="s">
        <v>316</v>
      </c>
      <c r="H167" s="79">
        <v>2</v>
      </c>
      <c r="I167" s="73">
        <v>31237500</v>
      </c>
      <c r="J167" s="73">
        <v>36750000</v>
      </c>
      <c r="K167" s="73">
        <v>5512500</v>
      </c>
      <c r="L167" s="82" t="s">
        <v>7</v>
      </c>
      <c r="M167" s="79" t="s">
        <v>30</v>
      </c>
      <c r="N167" s="76">
        <v>0</v>
      </c>
      <c r="O167" s="77">
        <v>0</v>
      </c>
      <c r="P167" s="77">
        <v>0</v>
      </c>
      <c r="Q167" s="77">
        <v>0</v>
      </c>
      <c r="R167" s="77">
        <v>0</v>
      </c>
      <c r="S167" s="77">
        <v>0</v>
      </c>
      <c r="T167" s="77">
        <v>0</v>
      </c>
      <c r="U167" s="77">
        <v>0</v>
      </c>
      <c r="V167" s="77">
        <v>0</v>
      </c>
      <c r="W167" s="77">
        <v>0</v>
      </c>
      <c r="X167" s="77">
        <v>0</v>
      </c>
      <c r="Y167" s="77">
        <v>0</v>
      </c>
      <c r="Z167" s="77">
        <v>0</v>
      </c>
      <c r="AA167" s="77">
        <v>0</v>
      </c>
      <c r="AB167" s="77">
        <v>1500000</v>
      </c>
      <c r="AC167" s="77">
        <v>4000000</v>
      </c>
      <c r="AD167" s="77">
        <v>7000000</v>
      </c>
      <c r="AE167" s="77">
        <v>5000000</v>
      </c>
      <c r="AF167" s="77">
        <v>9237500</v>
      </c>
      <c r="AG167" s="77">
        <v>4500000</v>
      </c>
      <c r="AH167" s="77">
        <v>31237500</v>
      </c>
      <c r="AI167" s="83"/>
      <c r="AJ167" s="83"/>
      <c r="AK167" s="77">
        <v>0</v>
      </c>
      <c r="AL167" s="77">
        <v>0</v>
      </c>
      <c r="AM167" s="77">
        <v>1500000</v>
      </c>
      <c r="AN167" s="77">
        <v>4000000</v>
      </c>
      <c r="AO167" s="77">
        <v>7000000</v>
      </c>
      <c r="AP167" s="77">
        <v>5000000</v>
      </c>
      <c r="AQ167" s="77">
        <v>9237500</v>
      </c>
      <c r="AR167" s="77">
        <v>4500000</v>
      </c>
      <c r="AS167" s="77">
        <v>31237500</v>
      </c>
      <c r="AT167" s="78"/>
    </row>
    <row r="168" spans="1:46" ht="80.5" x14ac:dyDescent="0.25">
      <c r="A168" s="79">
        <v>4</v>
      </c>
      <c r="B168" s="87" t="s">
        <v>307</v>
      </c>
      <c r="C168" s="81" t="s">
        <v>308</v>
      </c>
      <c r="D168" s="87" t="s">
        <v>309</v>
      </c>
      <c r="E168" s="81" t="s">
        <v>310</v>
      </c>
      <c r="F168" s="79" t="s">
        <v>317</v>
      </c>
      <c r="G168" s="81" t="s">
        <v>318</v>
      </c>
      <c r="H168" s="79" t="s">
        <v>41</v>
      </c>
      <c r="I168" s="73">
        <v>0</v>
      </c>
      <c r="J168" s="73">
        <v>0</v>
      </c>
      <c r="K168" s="73">
        <v>0</v>
      </c>
      <c r="L168" s="82" t="s">
        <v>7</v>
      </c>
      <c r="M168" s="79" t="s">
        <v>30</v>
      </c>
      <c r="N168" s="76">
        <v>0</v>
      </c>
      <c r="O168" s="77">
        <v>0</v>
      </c>
      <c r="P168" s="77">
        <v>0</v>
      </c>
      <c r="Q168" s="77">
        <v>0</v>
      </c>
      <c r="R168" s="77">
        <v>0</v>
      </c>
      <c r="S168" s="77">
        <v>0</v>
      </c>
      <c r="T168" s="77">
        <v>0</v>
      </c>
      <c r="U168" s="77">
        <v>0</v>
      </c>
      <c r="V168" s="77">
        <v>0</v>
      </c>
      <c r="W168" s="77">
        <v>0</v>
      </c>
      <c r="X168" s="77">
        <v>0</v>
      </c>
      <c r="Y168" s="77">
        <v>0</v>
      </c>
      <c r="Z168" s="77">
        <v>0</v>
      </c>
      <c r="AA168" s="77">
        <v>0</v>
      </c>
      <c r="AB168" s="77">
        <v>0</v>
      </c>
      <c r="AC168" s="77">
        <v>0</v>
      </c>
      <c r="AD168" s="77">
        <v>0</v>
      </c>
      <c r="AE168" s="77">
        <v>0</v>
      </c>
      <c r="AF168" s="77">
        <v>0</v>
      </c>
      <c r="AG168" s="77">
        <v>0</v>
      </c>
      <c r="AH168" s="77">
        <v>0</v>
      </c>
      <c r="AI168" s="83"/>
      <c r="AJ168" s="83"/>
      <c r="AK168" s="77">
        <v>0</v>
      </c>
      <c r="AL168" s="77">
        <v>0</v>
      </c>
      <c r="AM168" s="77">
        <v>0</v>
      </c>
      <c r="AN168" s="77">
        <v>0</v>
      </c>
      <c r="AO168" s="77">
        <v>0</v>
      </c>
      <c r="AP168" s="77">
        <v>0</v>
      </c>
      <c r="AQ168" s="77">
        <v>0</v>
      </c>
      <c r="AR168" s="77">
        <v>0</v>
      </c>
      <c r="AS168" s="77">
        <v>0</v>
      </c>
      <c r="AT168" s="78"/>
    </row>
    <row r="169" spans="1:46" ht="80.5" x14ac:dyDescent="0.25">
      <c r="A169" s="79">
        <v>4</v>
      </c>
      <c r="B169" s="87" t="s">
        <v>307</v>
      </c>
      <c r="C169" s="81" t="s">
        <v>308</v>
      </c>
      <c r="D169" s="87" t="s">
        <v>309</v>
      </c>
      <c r="E169" s="81" t="s">
        <v>310</v>
      </c>
      <c r="F169" s="79" t="s">
        <v>319</v>
      </c>
      <c r="G169" s="81" t="s">
        <v>320</v>
      </c>
      <c r="H169" s="79" t="s">
        <v>41</v>
      </c>
      <c r="I169" s="73">
        <v>9977402</v>
      </c>
      <c r="J169" s="73">
        <v>11738120</v>
      </c>
      <c r="K169" s="73">
        <v>1760718</v>
      </c>
      <c r="L169" s="82" t="s">
        <v>14</v>
      </c>
      <c r="M169" s="79" t="s">
        <v>30</v>
      </c>
      <c r="N169" s="76">
        <v>0</v>
      </c>
      <c r="O169" s="77">
        <v>0</v>
      </c>
      <c r="P169" s="77">
        <v>0</v>
      </c>
      <c r="Q169" s="77">
        <v>0</v>
      </c>
      <c r="R169" s="77">
        <v>0</v>
      </c>
      <c r="S169" s="77">
        <v>0</v>
      </c>
      <c r="T169" s="77">
        <v>0</v>
      </c>
      <c r="U169" s="77">
        <v>0</v>
      </c>
      <c r="V169" s="77">
        <v>0</v>
      </c>
      <c r="W169" s="77">
        <v>0</v>
      </c>
      <c r="X169" s="77">
        <v>0</v>
      </c>
      <c r="Y169" s="77">
        <v>0</v>
      </c>
      <c r="Z169" s="77">
        <v>24707</v>
      </c>
      <c r="AA169" s="77">
        <v>24707</v>
      </c>
      <c r="AB169" s="77">
        <v>1144720</v>
      </c>
      <c r="AC169" s="77">
        <v>2157675</v>
      </c>
      <c r="AD169" s="77">
        <v>2594151</v>
      </c>
      <c r="AE169" s="77">
        <v>3208880</v>
      </c>
      <c r="AF169" s="77">
        <v>847269</v>
      </c>
      <c r="AG169" s="77">
        <v>0</v>
      </c>
      <c r="AH169" s="77">
        <v>9977402</v>
      </c>
      <c r="AI169" s="83"/>
      <c r="AJ169" s="83"/>
      <c r="AK169" s="77">
        <v>0</v>
      </c>
      <c r="AL169" s="77">
        <v>24707</v>
      </c>
      <c r="AM169" s="77">
        <v>1144720</v>
      </c>
      <c r="AN169" s="77">
        <v>2157675</v>
      </c>
      <c r="AO169" s="77">
        <v>2594151</v>
      </c>
      <c r="AP169" s="77">
        <v>3208880</v>
      </c>
      <c r="AQ169" s="77">
        <v>847269</v>
      </c>
      <c r="AR169" s="77">
        <v>0</v>
      </c>
      <c r="AS169" s="77">
        <v>9977402</v>
      </c>
      <c r="AT169" s="78"/>
    </row>
    <row r="170" spans="1:46" ht="34.5" x14ac:dyDescent="0.25">
      <c r="A170" s="79">
        <v>4</v>
      </c>
      <c r="B170" s="87" t="s">
        <v>307</v>
      </c>
      <c r="C170" s="81" t="s">
        <v>308</v>
      </c>
      <c r="D170" s="87" t="s">
        <v>321</v>
      </c>
      <c r="E170" s="81" t="s">
        <v>322</v>
      </c>
      <c r="F170" s="62" t="s">
        <v>323</v>
      </c>
      <c r="G170" s="81" t="s">
        <v>322</v>
      </c>
      <c r="H170" s="62" t="s">
        <v>41</v>
      </c>
      <c r="I170" s="73">
        <v>18922024</v>
      </c>
      <c r="J170" s="73">
        <v>22261204.705882352</v>
      </c>
      <c r="K170" s="73">
        <v>3339180.7058823518</v>
      </c>
      <c r="L170" s="82" t="s">
        <v>13</v>
      </c>
      <c r="M170" s="79" t="s">
        <v>30</v>
      </c>
      <c r="N170" s="76">
        <v>0</v>
      </c>
      <c r="O170" s="77">
        <v>0</v>
      </c>
      <c r="P170" s="77">
        <v>0</v>
      </c>
      <c r="Q170" s="77">
        <v>0</v>
      </c>
      <c r="R170" s="77">
        <v>0</v>
      </c>
      <c r="S170" s="77">
        <v>0</v>
      </c>
      <c r="T170" s="77">
        <v>0</v>
      </c>
      <c r="U170" s="77">
        <v>0</v>
      </c>
      <c r="V170" s="77">
        <v>0</v>
      </c>
      <c r="W170" s="77">
        <v>0</v>
      </c>
      <c r="X170" s="77">
        <v>0</v>
      </c>
      <c r="Y170" s="77">
        <v>0</v>
      </c>
      <c r="Z170" s="77">
        <v>0</v>
      </c>
      <c r="AA170" s="77">
        <v>0</v>
      </c>
      <c r="AB170" s="77">
        <v>1431303.9262988546</v>
      </c>
      <c r="AC170" s="77">
        <v>3039561.8229282661</v>
      </c>
      <c r="AD170" s="77">
        <v>5290711.0217453307</v>
      </c>
      <c r="AE170" s="77">
        <v>4460821.7006970523</v>
      </c>
      <c r="AF170" s="77">
        <v>2816505.0496911528</v>
      </c>
      <c r="AG170" s="77">
        <v>1883120.47863935</v>
      </c>
      <c r="AH170" s="77">
        <v>18922024.000000004</v>
      </c>
      <c r="AI170" s="83"/>
      <c r="AJ170" s="83"/>
      <c r="AK170" s="77">
        <v>0</v>
      </c>
      <c r="AL170" s="77">
        <v>0</v>
      </c>
      <c r="AM170" s="77">
        <v>1683886.9721162997</v>
      </c>
      <c r="AN170" s="77">
        <v>3575955.0857979604</v>
      </c>
      <c r="AO170" s="77">
        <v>6224365.9079356836</v>
      </c>
      <c r="AP170" s="77">
        <v>5248025.530231826</v>
      </c>
      <c r="AQ170" s="77">
        <v>3313535.3525778269</v>
      </c>
      <c r="AR170" s="77">
        <v>2215435.8572227648</v>
      </c>
      <c r="AS170" s="77">
        <v>22261204.705882363</v>
      </c>
      <c r="AT170" s="78"/>
    </row>
    <row r="171" spans="1:46" ht="92" x14ac:dyDescent="0.25">
      <c r="A171" s="79">
        <v>4</v>
      </c>
      <c r="B171" s="87" t="s">
        <v>307</v>
      </c>
      <c r="C171" s="81" t="s">
        <v>308</v>
      </c>
      <c r="D171" s="87" t="s">
        <v>324</v>
      </c>
      <c r="E171" s="81" t="s">
        <v>325</v>
      </c>
      <c r="F171" s="79" t="s">
        <v>326</v>
      </c>
      <c r="G171" s="81" t="s">
        <v>327</v>
      </c>
      <c r="H171" s="62" t="s">
        <v>41</v>
      </c>
      <c r="I171" s="73">
        <v>40672500</v>
      </c>
      <c r="J171" s="73">
        <v>47850000</v>
      </c>
      <c r="K171" s="73">
        <v>7177500</v>
      </c>
      <c r="L171" s="82" t="s">
        <v>14</v>
      </c>
      <c r="M171" s="79" t="s">
        <v>29</v>
      </c>
      <c r="N171" s="76">
        <v>0</v>
      </c>
      <c r="O171" s="77">
        <v>0</v>
      </c>
      <c r="P171" s="77">
        <v>0</v>
      </c>
      <c r="Q171" s="77">
        <v>0</v>
      </c>
      <c r="R171" s="77">
        <v>0</v>
      </c>
      <c r="S171" s="77">
        <v>0</v>
      </c>
      <c r="T171" s="77">
        <v>0</v>
      </c>
      <c r="U171" s="77">
        <v>0</v>
      </c>
      <c r="V171" s="77">
        <v>0</v>
      </c>
      <c r="W171" s="77">
        <v>0</v>
      </c>
      <c r="X171" s="77">
        <v>0</v>
      </c>
      <c r="Y171" s="77">
        <v>0</v>
      </c>
      <c r="Z171" s="77">
        <v>0</v>
      </c>
      <c r="AA171" s="77">
        <v>0</v>
      </c>
      <c r="AB171" s="77">
        <v>0</v>
      </c>
      <c r="AC171" s="77">
        <v>7321050</v>
      </c>
      <c r="AD171" s="77">
        <v>10066444</v>
      </c>
      <c r="AE171" s="77">
        <v>10168125</v>
      </c>
      <c r="AF171" s="77">
        <v>10473169</v>
      </c>
      <c r="AG171" s="77">
        <v>2643712</v>
      </c>
      <c r="AH171" s="77">
        <v>40672500</v>
      </c>
      <c r="AI171" s="83"/>
      <c r="AJ171" s="83"/>
      <c r="AK171" s="77">
        <v>0</v>
      </c>
      <c r="AL171" s="77">
        <v>0</v>
      </c>
      <c r="AM171" s="77">
        <v>0</v>
      </c>
      <c r="AN171" s="77">
        <v>8613000</v>
      </c>
      <c r="AO171" s="77">
        <v>11842875.294117648</v>
      </c>
      <c r="AP171" s="77">
        <v>11962500</v>
      </c>
      <c r="AQ171" s="77">
        <v>12321375.294117648</v>
      </c>
      <c r="AR171" s="77">
        <v>3110249.411764706</v>
      </c>
      <c r="AS171" s="77">
        <v>47850000</v>
      </c>
      <c r="AT171" s="78"/>
    </row>
    <row r="172" spans="1:46" ht="92" x14ac:dyDescent="0.25">
      <c r="A172" s="79">
        <v>4</v>
      </c>
      <c r="B172" s="87" t="s">
        <v>307</v>
      </c>
      <c r="C172" s="81" t="s">
        <v>308</v>
      </c>
      <c r="D172" s="87" t="s">
        <v>324</v>
      </c>
      <c r="E172" s="81" t="s">
        <v>325</v>
      </c>
      <c r="F172" s="79" t="s">
        <v>328</v>
      </c>
      <c r="G172" s="81" t="s">
        <v>329</v>
      </c>
      <c r="H172" s="62" t="s">
        <v>41</v>
      </c>
      <c r="I172" s="73">
        <v>55437650</v>
      </c>
      <c r="J172" s="73">
        <v>65220764.705882356</v>
      </c>
      <c r="K172" s="73">
        <v>9783114.7058823556</v>
      </c>
      <c r="L172" s="82" t="s">
        <v>14</v>
      </c>
      <c r="M172" s="79" t="s">
        <v>29</v>
      </c>
      <c r="N172" s="76">
        <v>0</v>
      </c>
      <c r="O172" s="77">
        <v>0</v>
      </c>
      <c r="P172" s="77">
        <v>0</v>
      </c>
      <c r="Q172" s="77">
        <v>0</v>
      </c>
      <c r="R172" s="77">
        <v>0</v>
      </c>
      <c r="S172" s="77">
        <v>0</v>
      </c>
      <c r="T172" s="77">
        <v>0</v>
      </c>
      <c r="U172" s="77">
        <v>0</v>
      </c>
      <c r="V172" s="77">
        <v>0</v>
      </c>
      <c r="W172" s="77">
        <v>0</v>
      </c>
      <c r="X172" s="77">
        <v>1841112</v>
      </c>
      <c r="Y172" s="77">
        <v>0</v>
      </c>
      <c r="Z172" s="77">
        <v>0</v>
      </c>
      <c r="AA172" s="77">
        <v>1841112</v>
      </c>
      <c r="AB172" s="77">
        <v>9580230</v>
      </c>
      <c r="AC172" s="77">
        <v>11115944</v>
      </c>
      <c r="AD172" s="77">
        <v>12672759</v>
      </c>
      <c r="AE172" s="77">
        <v>11560862</v>
      </c>
      <c r="AF172" s="77">
        <v>7191743</v>
      </c>
      <c r="AG172" s="77">
        <v>1475000</v>
      </c>
      <c r="AH172" s="77">
        <v>55437650</v>
      </c>
      <c r="AI172" s="83"/>
      <c r="AJ172" s="83"/>
      <c r="AK172" s="77">
        <v>31541.53</v>
      </c>
      <c r="AL172" s="77">
        <v>2166014.1176470583</v>
      </c>
      <c r="AM172" s="77">
        <v>11270858.823529409</v>
      </c>
      <c r="AN172" s="77">
        <v>13077581.176470587</v>
      </c>
      <c r="AO172" s="77">
        <v>14909128.235294115</v>
      </c>
      <c r="AP172" s="77">
        <v>13601014.117647057</v>
      </c>
      <c r="AQ172" s="77">
        <v>8460874.1176470574</v>
      </c>
      <c r="AR172" s="77">
        <v>1703752.5876470506</v>
      </c>
      <c r="AS172" s="77">
        <v>65220764.705882341</v>
      </c>
      <c r="AT172" s="78"/>
    </row>
    <row r="173" spans="1:46" ht="92" x14ac:dyDescent="0.25">
      <c r="A173" s="79">
        <v>4</v>
      </c>
      <c r="B173" s="87" t="s">
        <v>307</v>
      </c>
      <c r="C173" s="81" t="s">
        <v>308</v>
      </c>
      <c r="D173" s="87" t="s">
        <v>324</v>
      </c>
      <c r="E173" s="81" t="s">
        <v>325</v>
      </c>
      <c r="F173" s="79" t="s">
        <v>330</v>
      </c>
      <c r="G173" s="81" t="s">
        <v>331</v>
      </c>
      <c r="H173" s="62" t="s">
        <v>41</v>
      </c>
      <c r="I173" s="73">
        <v>10200000</v>
      </c>
      <c r="J173" s="73">
        <v>12000000</v>
      </c>
      <c r="K173" s="73">
        <v>1800000</v>
      </c>
      <c r="L173" s="82" t="s">
        <v>14</v>
      </c>
      <c r="M173" s="79" t="s">
        <v>29</v>
      </c>
      <c r="N173" s="76">
        <v>0</v>
      </c>
      <c r="O173" s="77">
        <v>0</v>
      </c>
      <c r="P173" s="77">
        <v>0</v>
      </c>
      <c r="Q173" s="77">
        <v>0</v>
      </c>
      <c r="R173" s="77">
        <v>0</v>
      </c>
      <c r="S173" s="77">
        <v>0</v>
      </c>
      <c r="T173" s="77">
        <v>0</v>
      </c>
      <c r="U173" s="77">
        <v>0</v>
      </c>
      <c r="V173" s="77">
        <v>0</v>
      </c>
      <c r="W173" s="77">
        <v>0</v>
      </c>
      <c r="X173" s="77">
        <v>0</v>
      </c>
      <c r="Y173" s="77">
        <v>0</v>
      </c>
      <c r="Z173" s="77">
        <v>667628</v>
      </c>
      <c r="AA173" s="77">
        <v>667628</v>
      </c>
      <c r="AB173" s="77">
        <v>1879134</v>
      </c>
      <c r="AC173" s="77">
        <v>2331343</v>
      </c>
      <c r="AD173" s="77">
        <v>2439128</v>
      </c>
      <c r="AE173" s="77">
        <v>1996159</v>
      </c>
      <c r="AF173" s="77">
        <v>780024</v>
      </c>
      <c r="AG173" s="77">
        <v>106584</v>
      </c>
      <c r="AH173" s="77">
        <v>10200000</v>
      </c>
      <c r="AI173" s="83"/>
      <c r="AJ173" s="83"/>
      <c r="AK173" s="77">
        <v>0</v>
      </c>
      <c r="AL173" s="77">
        <v>785444.70588235313</v>
      </c>
      <c r="AM173" s="77">
        <v>2210745.8823529417</v>
      </c>
      <c r="AN173" s="77">
        <v>2742756.4705882361</v>
      </c>
      <c r="AO173" s="77">
        <v>2869562.3529411773</v>
      </c>
      <c r="AP173" s="77">
        <v>2348422.3529411769</v>
      </c>
      <c r="AQ173" s="77">
        <v>917675.29411764722</v>
      </c>
      <c r="AR173" s="77">
        <v>125392.94117647062</v>
      </c>
      <c r="AS173" s="77">
        <v>12000000.000000004</v>
      </c>
      <c r="AT173" s="78"/>
    </row>
    <row r="174" spans="1:46" ht="57.5" x14ac:dyDescent="0.25">
      <c r="A174" s="79">
        <v>4</v>
      </c>
      <c r="B174" s="87" t="s">
        <v>307</v>
      </c>
      <c r="C174" s="81" t="s">
        <v>308</v>
      </c>
      <c r="D174" s="87" t="s">
        <v>324</v>
      </c>
      <c r="E174" s="81" t="s">
        <v>332</v>
      </c>
      <c r="F174" s="79" t="s">
        <v>333</v>
      </c>
      <c r="G174" s="81" t="s">
        <v>334</v>
      </c>
      <c r="H174" s="62" t="s">
        <v>41</v>
      </c>
      <c r="I174" s="73">
        <v>1262250</v>
      </c>
      <c r="J174" s="73">
        <v>1485000</v>
      </c>
      <c r="K174" s="73">
        <v>222750</v>
      </c>
      <c r="L174" s="82" t="s">
        <v>14</v>
      </c>
      <c r="M174" s="79" t="s">
        <v>29</v>
      </c>
      <c r="N174" s="76">
        <v>0</v>
      </c>
      <c r="O174" s="77">
        <v>0</v>
      </c>
      <c r="P174" s="77">
        <v>0</v>
      </c>
      <c r="Q174" s="77">
        <v>0</v>
      </c>
      <c r="R174" s="77">
        <v>0</v>
      </c>
      <c r="S174" s="77">
        <v>0</v>
      </c>
      <c r="T174" s="77">
        <v>0</v>
      </c>
      <c r="U174" s="77">
        <v>0</v>
      </c>
      <c r="V174" s="77">
        <v>0</v>
      </c>
      <c r="W174" s="77">
        <v>0</v>
      </c>
      <c r="X174" s="77">
        <v>82922</v>
      </c>
      <c r="Y174" s="77">
        <v>0</v>
      </c>
      <c r="Z174" s="77">
        <v>27641</v>
      </c>
      <c r="AA174" s="77">
        <v>110563</v>
      </c>
      <c r="AB174" s="77">
        <v>217890</v>
      </c>
      <c r="AC174" s="77">
        <v>222762</v>
      </c>
      <c r="AD174" s="77">
        <v>217984</v>
      </c>
      <c r="AE174" s="77">
        <v>220067</v>
      </c>
      <c r="AF174" s="77">
        <v>218527</v>
      </c>
      <c r="AG174" s="77">
        <v>54457</v>
      </c>
      <c r="AH174" s="77">
        <v>1262250</v>
      </c>
      <c r="AI174" s="83"/>
      <c r="AJ174" s="83"/>
      <c r="AK174" s="77">
        <v>0</v>
      </c>
      <c r="AL174" s="77">
        <v>130074.11764705883</v>
      </c>
      <c r="AM174" s="77">
        <v>256341.17647058825</v>
      </c>
      <c r="AN174" s="77">
        <v>262072.9411764706</v>
      </c>
      <c r="AO174" s="77">
        <v>256451.76470588235</v>
      </c>
      <c r="AP174" s="77">
        <v>258902.35294117648</v>
      </c>
      <c r="AQ174" s="77">
        <v>257090.58823529413</v>
      </c>
      <c r="AR174" s="77">
        <v>64067.058823529413</v>
      </c>
      <c r="AS174" s="77">
        <v>1485000</v>
      </c>
      <c r="AT174" s="78"/>
    </row>
    <row r="175" spans="1:46" ht="57.5" x14ac:dyDescent="0.25">
      <c r="A175" s="79">
        <v>4</v>
      </c>
      <c r="B175" s="87" t="s">
        <v>307</v>
      </c>
      <c r="C175" s="81" t="s">
        <v>308</v>
      </c>
      <c r="D175" s="87" t="s">
        <v>324</v>
      </c>
      <c r="E175" s="81" t="s">
        <v>332</v>
      </c>
      <c r="F175" s="79" t="s">
        <v>335</v>
      </c>
      <c r="G175" s="81" t="s">
        <v>336</v>
      </c>
      <c r="H175" s="62" t="s">
        <v>41</v>
      </c>
      <c r="I175" s="73">
        <v>10924527</v>
      </c>
      <c r="J175" s="73">
        <v>12852384.705882354</v>
      </c>
      <c r="K175" s="73">
        <v>1927857.7058823537</v>
      </c>
      <c r="L175" s="82" t="s">
        <v>14</v>
      </c>
      <c r="M175" s="79" t="s">
        <v>29</v>
      </c>
      <c r="N175" s="76">
        <v>0</v>
      </c>
      <c r="O175" s="77">
        <v>0</v>
      </c>
      <c r="P175" s="77">
        <v>0</v>
      </c>
      <c r="Q175" s="77">
        <v>0</v>
      </c>
      <c r="R175" s="77">
        <v>0</v>
      </c>
      <c r="S175" s="77">
        <v>0</v>
      </c>
      <c r="T175" s="77">
        <v>0</v>
      </c>
      <c r="U175" s="77">
        <v>0</v>
      </c>
      <c r="V175" s="77">
        <v>0</v>
      </c>
      <c r="W175" s="77">
        <v>0</v>
      </c>
      <c r="X175" s="77">
        <v>0</v>
      </c>
      <c r="Y175" s="77">
        <v>0</v>
      </c>
      <c r="Z175" s="77">
        <v>73741</v>
      </c>
      <c r="AA175" s="77">
        <v>73741</v>
      </c>
      <c r="AB175" s="77">
        <v>1626390</v>
      </c>
      <c r="AC175" s="77">
        <v>2254550</v>
      </c>
      <c r="AD175" s="77">
        <v>2294151</v>
      </c>
      <c r="AE175" s="77">
        <v>2294151</v>
      </c>
      <c r="AF175" s="77">
        <v>1929543</v>
      </c>
      <c r="AG175" s="77">
        <v>452001</v>
      </c>
      <c r="AH175" s="77">
        <v>10924527</v>
      </c>
      <c r="AI175" s="83"/>
      <c r="AJ175" s="83"/>
      <c r="AK175" s="77">
        <v>0</v>
      </c>
      <c r="AL175" s="77">
        <v>86754.117647058811</v>
      </c>
      <c r="AM175" s="77">
        <v>1913399.9999999998</v>
      </c>
      <c r="AN175" s="77">
        <v>2652411.7647058819</v>
      </c>
      <c r="AO175" s="77">
        <v>2699001.176470588</v>
      </c>
      <c r="AP175" s="77">
        <v>2699001.176470588</v>
      </c>
      <c r="AQ175" s="77">
        <v>2270050.588235294</v>
      </c>
      <c r="AR175" s="77">
        <v>531765.88235294109</v>
      </c>
      <c r="AS175" s="77">
        <v>12852384.705882352</v>
      </c>
      <c r="AT175" s="78"/>
    </row>
    <row r="176" spans="1:46" ht="92" x14ac:dyDescent="0.25">
      <c r="A176" s="79">
        <v>4</v>
      </c>
      <c r="B176" s="87" t="s">
        <v>307</v>
      </c>
      <c r="C176" s="81" t="s">
        <v>308</v>
      </c>
      <c r="D176" s="87" t="s">
        <v>324</v>
      </c>
      <c r="E176" s="81" t="s">
        <v>325</v>
      </c>
      <c r="F176" s="79" t="s">
        <v>337</v>
      </c>
      <c r="G176" s="81" t="s">
        <v>338</v>
      </c>
      <c r="H176" s="62" t="s">
        <v>41</v>
      </c>
      <c r="I176" s="73">
        <v>6800000</v>
      </c>
      <c r="J176" s="73">
        <v>8000000</v>
      </c>
      <c r="K176" s="73">
        <v>1200000</v>
      </c>
      <c r="L176" s="82" t="s">
        <v>14</v>
      </c>
      <c r="M176" s="79" t="s">
        <v>29</v>
      </c>
      <c r="N176" s="76">
        <v>0</v>
      </c>
      <c r="O176" s="77">
        <v>0</v>
      </c>
      <c r="P176" s="77">
        <v>0</v>
      </c>
      <c r="Q176" s="77">
        <v>0</v>
      </c>
      <c r="R176" s="77">
        <v>0</v>
      </c>
      <c r="S176" s="77">
        <v>0</v>
      </c>
      <c r="T176" s="77">
        <v>0</v>
      </c>
      <c r="U176" s="77">
        <v>0</v>
      </c>
      <c r="V176" s="77">
        <v>0</v>
      </c>
      <c r="W176" s="77">
        <v>0</v>
      </c>
      <c r="X176" s="77">
        <v>58258</v>
      </c>
      <c r="Y176" s="77">
        <v>0</v>
      </c>
      <c r="Z176" s="77">
        <v>174772</v>
      </c>
      <c r="AA176" s="77">
        <v>233030</v>
      </c>
      <c r="AB176" s="77">
        <v>1220092</v>
      </c>
      <c r="AC176" s="77">
        <v>1891541</v>
      </c>
      <c r="AD176" s="77">
        <v>1734147</v>
      </c>
      <c r="AE176" s="77">
        <v>1393440</v>
      </c>
      <c r="AF176" s="77">
        <v>327750</v>
      </c>
      <c r="AG176" s="77">
        <v>0</v>
      </c>
      <c r="AH176" s="77">
        <v>6800000</v>
      </c>
      <c r="AI176" s="83"/>
      <c r="AJ176" s="83"/>
      <c r="AK176" s="77">
        <v>0</v>
      </c>
      <c r="AL176" s="77">
        <v>274152.9411764706</v>
      </c>
      <c r="AM176" s="77">
        <v>1435402.3529411766</v>
      </c>
      <c r="AN176" s="77">
        <v>2225342.3529411764</v>
      </c>
      <c r="AO176" s="77">
        <v>2040172.9411764706</v>
      </c>
      <c r="AP176" s="77">
        <v>1639341.1764705882</v>
      </c>
      <c r="AQ176" s="77">
        <v>385588.23529411765</v>
      </c>
      <c r="AR176" s="77">
        <v>0</v>
      </c>
      <c r="AS176" s="77">
        <v>8000000</v>
      </c>
      <c r="AT176" s="78"/>
    </row>
    <row r="177" spans="1:46" ht="92" x14ac:dyDescent="0.25">
      <c r="A177" s="79">
        <v>4</v>
      </c>
      <c r="B177" s="87" t="s">
        <v>307</v>
      </c>
      <c r="C177" s="81" t="s">
        <v>308</v>
      </c>
      <c r="D177" s="87" t="s">
        <v>324</v>
      </c>
      <c r="E177" s="81" t="s">
        <v>325</v>
      </c>
      <c r="F177" s="79" t="s">
        <v>339</v>
      </c>
      <c r="G177" s="81" t="s">
        <v>340</v>
      </c>
      <c r="H177" s="62" t="s">
        <v>41</v>
      </c>
      <c r="I177" s="73">
        <v>4249999</v>
      </c>
      <c r="J177" s="73">
        <v>4999998.823529412</v>
      </c>
      <c r="K177" s="73">
        <v>749999.82352941204</v>
      </c>
      <c r="L177" s="82" t="s">
        <v>14</v>
      </c>
      <c r="M177" s="79" t="s">
        <v>29</v>
      </c>
      <c r="N177" s="76">
        <v>0</v>
      </c>
      <c r="O177" s="77">
        <v>0</v>
      </c>
      <c r="P177" s="77">
        <v>0</v>
      </c>
      <c r="Q177" s="77">
        <v>0</v>
      </c>
      <c r="R177" s="77">
        <v>0</v>
      </c>
      <c r="S177" s="77">
        <v>0</v>
      </c>
      <c r="T177" s="77">
        <v>0</v>
      </c>
      <c r="U177" s="77">
        <v>0</v>
      </c>
      <c r="V177" s="77">
        <v>0</v>
      </c>
      <c r="W177" s="77">
        <v>0</v>
      </c>
      <c r="X177" s="77">
        <v>0</v>
      </c>
      <c r="Y177" s="77">
        <v>0</v>
      </c>
      <c r="Z177" s="77">
        <v>189777</v>
      </c>
      <c r="AA177" s="77">
        <v>189777</v>
      </c>
      <c r="AB177" s="77">
        <v>649950</v>
      </c>
      <c r="AC177" s="77">
        <v>839641</v>
      </c>
      <c r="AD177" s="77">
        <v>895584</v>
      </c>
      <c r="AE177" s="77">
        <v>745444</v>
      </c>
      <c r="AF177" s="77">
        <v>740409</v>
      </c>
      <c r="AG177" s="77">
        <v>189194</v>
      </c>
      <c r="AH177" s="77">
        <v>4249999</v>
      </c>
      <c r="AI177" s="83"/>
      <c r="AJ177" s="83"/>
      <c r="AK177" s="77">
        <v>0</v>
      </c>
      <c r="AL177" s="77">
        <v>223267.05882352943</v>
      </c>
      <c r="AM177" s="77">
        <v>764647.0588235294</v>
      </c>
      <c r="AN177" s="77">
        <v>987812.9411764706</v>
      </c>
      <c r="AO177" s="77">
        <v>1053628.2352941176</v>
      </c>
      <c r="AP177" s="77">
        <v>876992.9411764706</v>
      </c>
      <c r="AQ177" s="77">
        <v>871069.4117647059</v>
      </c>
      <c r="AR177" s="77">
        <v>222581.17647058825</v>
      </c>
      <c r="AS177" s="77">
        <v>4999998.8235294111</v>
      </c>
      <c r="AT177" s="78"/>
    </row>
    <row r="178" spans="1:46" ht="57.5" x14ac:dyDescent="0.25">
      <c r="A178" s="79">
        <v>4</v>
      </c>
      <c r="B178" s="87" t="s">
        <v>307</v>
      </c>
      <c r="C178" s="81" t="s">
        <v>308</v>
      </c>
      <c r="D178" s="87" t="s">
        <v>341</v>
      </c>
      <c r="E178" s="81" t="s">
        <v>342</v>
      </c>
      <c r="F178" s="79" t="s">
        <v>343</v>
      </c>
      <c r="G178" s="81" t="s">
        <v>344</v>
      </c>
      <c r="H178" s="62" t="s">
        <v>41</v>
      </c>
      <c r="I178" s="73">
        <v>1700000</v>
      </c>
      <c r="J178" s="73">
        <v>2000000</v>
      </c>
      <c r="K178" s="73">
        <v>300000</v>
      </c>
      <c r="L178" s="82" t="s">
        <v>14</v>
      </c>
      <c r="M178" s="79" t="s">
        <v>29</v>
      </c>
      <c r="N178" s="76">
        <v>0</v>
      </c>
      <c r="O178" s="77">
        <v>0</v>
      </c>
      <c r="P178" s="77">
        <v>0</v>
      </c>
      <c r="Q178" s="77">
        <v>0</v>
      </c>
      <c r="R178" s="77">
        <v>0</v>
      </c>
      <c r="S178" s="77">
        <v>0</v>
      </c>
      <c r="T178" s="77">
        <v>10711</v>
      </c>
      <c r="U178" s="77">
        <v>0</v>
      </c>
      <c r="V178" s="77">
        <v>0</v>
      </c>
      <c r="W178" s="77">
        <v>17112</v>
      </c>
      <c r="X178" s="77">
        <v>0</v>
      </c>
      <c r="Y178" s="77">
        <v>0</v>
      </c>
      <c r="Z178" s="77">
        <v>28104</v>
      </c>
      <c r="AA178" s="77">
        <v>55927</v>
      </c>
      <c r="AB178" s="77">
        <v>347325</v>
      </c>
      <c r="AC178" s="77">
        <v>227367</v>
      </c>
      <c r="AD178" s="77">
        <v>301725</v>
      </c>
      <c r="AE178" s="77">
        <v>325648</v>
      </c>
      <c r="AF178" s="77">
        <v>324208</v>
      </c>
      <c r="AG178" s="77">
        <v>117800</v>
      </c>
      <c r="AH178" s="77">
        <v>1700000</v>
      </c>
      <c r="AI178" s="83"/>
      <c r="AJ178" s="83"/>
      <c r="AK178" s="77">
        <v>10788.66</v>
      </c>
      <c r="AL178" s="77">
        <v>65796.470588235301</v>
      </c>
      <c r="AM178" s="77">
        <v>408617.64705882355</v>
      </c>
      <c r="AN178" s="77">
        <v>267490.58823529416</v>
      </c>
      <c r="AO178" s="77">
        <v>354970.58823529416</v>
      </c>
      <c r="AP178" s="77">
        <v>383115.29411764705</v>
      </c>
      <c r="AQ178" s="77">
        <v>381421.17647058825</v>
      </c>
      <c r="AR178" s="77">
        <v>127799.57529411768</v>
      </c>
      <c r="AS178" s="77">
        <v>2000000</v>
      </c>
      <c r="AT178" s="78"/>
    </row>
    <row r="179" spans="1:46" ht="57.5" x14ac:dyDescent="0.25">
      <c r="A179" s="79">
        <v>4</v>
      </c>
      <c r="B179" s="87" t="s">
        <v>307</v>
      </c>
      <c r="C179" s="81" t="s">
        <v>308</v>
      </c>
      <c r="D179" s="87" t="s">
        <v>341</v>
      </c>
      <c r="E179" s="81" t="s">
        <v>342</v>
      </c>
      <c r="F179" s="79" t="s">
        <v>345</v>
      </c>
      <c r="G179" s="81" t="s">
        <v>346</v>
      </c>
      <c r="H179" s="62" t="s">
        <v>41</v>
      </c>
      <c r="I179" s="73">
        <v>4744700</v>
      </c>
      <c r="J179" s="73">
        <v>5582000</v>
      </c>
      <c r="K179" s="73">
        <v>837300</v>
      </c>
      <c r="L179" s="82" t="s">
        <v>14</v>
      </c>
      <c r="M179" s="79" t="s">
        <v>29</v>
      </c>
      <c r="N179" s="76">
        <v>0</v>
      </c>
      <c r="O179" s="77">
        <v>0</v>
      </c>
      <c r="P179" s="77">
        <v>0</v>
      </c>
      <c r="Q179" s="77">
        <v>0</v>
      </c>
      <c r="R179" s="77">
        <v>0</v>
      </c>
      <c r="S179" s="77">
        <v>0</v>
      </c>
      <c r="T179" s="77">
        <v>0</v>
      </c>
      <c r="U179" s="77">
        <v>0</v>
      </c>
      <c r="V179" s="77">
        <v>0</v>
      </c>
      <c r="W179" s="77">
        <v>0</v>
      </c>
      <c r="X179" s="77">
        <v>0</v>
      </c>
      <c r="Y179" s="77">
        <v>0</v>
      </c>
      <c r="Z179" s="77">
        <v>0</v>
      </c>
      <c r="AA179" s="77">
        <v>0</v>
      </c>
      <c r="AB179" s="77">
        <v>825717</v>
      </c>
      <c r="AC179" s="77">
        <v>1318718</v>
      </c>
      <c r="AD179" s="77">
        <v>1164151</v>
      </c>
      <c r="AE179" s="77">
        <v>1145113</v>
      </c>
      <c r="AF179" s="77">
        <v>291001</v>
      </c>
      <c r="AG179" s="77">
        <v>0</v>
      </c>
      <c r="AH179" s="77">
        <v>4744700</v>
      </c>
      <c r="AI179" s="83"/>
      <c r="AJ179" s="83"/>
      <c r="AK179" s="77">
        <v>0</v>
      </c>
      <c r="AL179" s="77">
        <v>0</v>
      </c>
      <c r="AM179" s="77">
        <v>971431.76470588241</v>
      </c>
      <c r="AN179" s="77">
        <v>1551432.9411764706</v>
      </c>
      <c r="AO179" s="77">
        <v>1369589.411764706</v>
      </c>
      <c r="AP179" s="77">
        <v>1347191.7647058824</v>
      </c>
      <c r="AQ179" s="77">
        <v>342354.11764705885</v>
      </c>
      <c r="AR179" s="77">
        <v>0</v>
      </c>
      <c r="AS179" s="77">
        <v>5582000</v>
      </c>
      <c r="AT179" s="78"/>
    </row>
    <row r="180" spans="1:46" ht="57.5" x14ac:dyDescent="0.25">
      <c r="A180" s="79">
        <v>4</v>
      </c>
      <c r="B180" s="87" t="s">
        <v>307</v>
      </c>
      <c r="C180" s="81" t="s">
        <v>308</v>
      </c>
      <c r="D180" s="87" t="s">
        <v>341</v>
      </c>
      <c r="E180" s="81" t="s">
        <v>342</v>
      </c>
      <c r="F180" s="79" t="s">
        <v>347</v>
      </c>
      <c r="G180" s="81" t="s">
        <v>348</v>
      </c>
      <c r="H180" s="62">
        <v>1</v>
      </c>
      <c r="I180" s="73">
        <v>4513381</v>
      </c>
      <c r="J180" s="73">
        <v>5309860</v>
      </c>
      <c r="K180" s="73">
        <v>796479</v>
      </c>
      <c r="L180" s="82" t="s">
        <v>14</v>
      </c>
      <c r="M180" s="79" t="s">
        <v>29</v>
      </c>
      <c r="N180" s="76">
        <v>0</v>
      </c>
      <c r="O180" s="77">
        <v>0</v>
      </c>
      <c r="P180" s="77">
        <v>0</v>
      </c>
      <c r="Q180" s="77">
        <v>0</v>
      </c>
      <c r="R180" s="77">
        <v>0</v>
      </c>
      <c r="S180" s="77">
        <v>0</v>
      </c>
      <c r="T180" s="77">
        <v>0</v>
      </c>
      <c r="U180" s="77">
        <v>0</v>
      </c>
      <c r="V180" s="77">
        <v>66515</v>
      </c>
      <c r="W180" s="77">
        <v>0</v>
      </c>
      <c r="X180" s="77">
        <v>0</v>
      </c>
      <c r="Y180" s="77">
        <v>0</v>
      </c>
      <c r="Z180" s="77">
        <v>155202</v>
      </c>
      <c r="AA180" s="77">
        <v>221717</v>
      </c>
      <c r="AB180" s="77">
        <v>416812</v>
      </c>
      <c r="AC180" s="77">
        <v>927721</v>
      </c>
      <c r="AD180" s="77">
        <v>823005</v>
      </c>
      <c r="AE180" s="77">
        <v>1262254</v>
      </c>
      <c r="AF180" s="77">
        <v>736263</v>
      </c>
      <c r="AG180" s="77">
        <v>125609</v>
      </c>
      <c r="AH180" s="77">
        <v>4513381</v>
      </c>
      <c r="AI180" s="83"/>
      <c r="AJ180" s="83"/>
      <c r="AK180" s="77">
        <v>0</v>
      </c>
      <c r="AL180" s="77">
        <v>260843.52941176473</v>
      </c>
      <c r="AM180" s="77">
        <v>490367.05882352946</v>
      </c>
      <c r="AN180" s="77">
        <v>1091436.4705882354</v>
      </c>
      <c r="AO180" s="77">
        <v>968241.17647058831</v>
      </c>
      <c r="AP180" s="77">
        <v>1485004.705882353</v>
      </c>
      <c r="AQ180" s="77">
        <v>866191.76470588241</v>
      </c>
      <c r="AR180" s="77">
        <v>147775.29411764708</v>
      </c>
      <c r="AS180" s="77">
        <v>5309860.0000000009</v>
      </c>
      <c r="AT180" s="78"/>
    </row>
    <row r="181" spans="1:46" ht="57.5" x14ac:dyDescent="0.25">
      <c r="A181" s="79">
        <v>4</v>
      </c>
      <c r="B181" s="87" t="s">
        <v>307</v>
      </c>
      <c r="C181" s="81" t="s">
        <v>308</v>
      </c>
      <c r="D181" s="87" t="s">
        <v>341</v>
      </c>
      <c r="E181" s="81" t="s">
        <v>342</v>
      </c>
      <c r="F181" s="79" t="s">
        <v>347</v>
      </c>
      <c r="G181" s="81" t="s">
        <v>348</v>
      </c>
      <c r="H181" s="62">
        <v>2</v>
      </c>
      <c r="I181" s="73">
        <v>0</v>
      </c>
      <c r="J181" s="73">
        <v>0</v>
      </c>
      <c r="K181" s="73">
        <v>0</v>
      </c>
      <c r="L181" s="82" t="s">
        <v>14</v>
      </c>
      <c r="M181" s="79" t="s">
        <v>29</v>
      </c>
      <c r="N181" s="76">
        <v>0</v>
      </c>
      <c r="O181" s="77">
        <v>0</v>
      </c>
      <c r="P181" s="77">
        <v>0</v>
      </c>
      <c r="Q181" s="77">
        <v>0</v>
      </c>
      <c r="R181" s="77">
        <v>0</v>
      </c>
      <c r="S181" s="77">
        <v>0</v>
      </c>
      <c r="T181" s="77">
        <v>0</v>
      </c>
      <c r="U181" s="77">
        <v>0</v>
      </c>
      <c r="V181" s="77">
        <v>0</v>
      </c>
      <c r="W181" s="77">
        <v>0</v>
      </c>
      <c r="X181" s="77">
        <v>0</v>
      </c>
      <c r="Y181" s="77">
        <v>0</v>
      </c>
      <c r="Z181" s="77">
        <v>0</v>
      </c>
      <c r="AA181" s="77">
        <v>0</v>
      </c>
      <c r="AB181" s="77">
        <v>0</v>
      </c>
      <c r="AC181" s="77">
        <v>0</v>
      </c>
      <c r="AD181" s="77">
        <v>0</v>
      </c>
      <c r="AE181" s="77">
        <v>0</v>
      </c>
      <c r="AF181" s="77">
        <v>0</v>
      </c>
      <c r="AG181" s="77">
        <v>0</v>
      </c>
      <c r="AH181" s="77">
        <v>0</v>
      </c>
      <c r="AI181" s="83"/>
      <c r="AJ181" s="83"/>
      <c r="AK181" s="77">
        <v>0</v>
      </c>
      <c r="AL181" s="77">
        <v>0</v>
      </c>
      <c r="AM181" s="77">
        <v>0</v>
      </c>
      <c r="AN181" s="77">
        <v>0</v>
      </c>
      <c r="AO181" s="77">
        <v>0</v>
      </c>
      <c r="AP181" s="77">
        <v>0</v>
      </c>
      <c r="AQ181" s="77">
        <v>0</v>
      </c>
      <c r="AR181" s="77">
        <v>0</v>
      </c>
      <c r="AS181" s="77">
        <v>0</v>
      </c>
      <c r="AT181" s="78"/>
    </row>
    <row r="182" spans="1:46" ht="57.5" x14ac:dyDescent="0.25">
      <c r="A182" s="79">
        <v>4</v>
      </c>
      <c r="B182" s="87" t="s">
        <v>307</v>
      </c>
      <c r="C182" s="81" t="s">
        <v>308</v>
      </c>
      <c r="D182" s="87" t="s">
        <v>341</v>
      </c>
      <c r="E182" s="81" t="s">
        <v>342</v>
      </c>
      <c r="F182" s="62" t="s">
        <v>349</v>
      </c>
      <c r="G182" s="81" t="s">
        <v>350</v>
      </c>
      <c r="H182" s="62" t="s">
        <v>41</v>
      </c>
      <c r="I182" s="73">
        <v>1479000</v>
      </c>
      <c r="J182" s="73">
        <v>1740000</v>
      </c>
      <c r="K182" s="73">
        <v>261000</v>
      </c>
      <c r="L182" s="91" t="s">
        <v>18</v>
      </c>
      <c r="M182" s="79" t="s">
        <v>29</v>
      </c>
      <c r="N182" s="76">
        <v>0</v>
      </c>
      <c r="O182" s="77">
        <v>0</v>
      </c>
      <c r="P182" s="77">
        <v>0</v>
      </c>
      <c r="Q182" s="77">
        <v>0</v>
      </c>
      <c r="R182" s="77">
        <v>0</v>
      </c>
      <c r="S182" s="77">
        <v>0</v>
      </c>
      <c r="T182" s="77"/>
      <c r="U182" s="77">
        <v>0</v>
      </c>
      <c r="V182" s="77">
        <v>0</v>
      </c>
      <c r="W182" s="77">
        <v>0</v>
      </c>
      <c r="X182" s="77">
        <v>0</v>
      </c>
      <c r="Y182" s="77">
        <v>0</v>
      </c>
      <c r="Z182" s="77">
        <v>21165</v>
      </c>
      <c r="AA182" s="77">
        <v>21165</v>
      </c>
      <c r="AB182" s="77">
        <v>559210.08400000003</v>
      </c>
      <c r="AC182" s="77">
        <v>529060.55560000008</v>
      </c>
      <c r="AD182" s="77">
        <v>369564.60279999999</v>
      </c>
      <c r="AE182" s="77">
        <v>0</v>
      </c>
      <c r="AF182" s="77">
        <v>0</v>
      </c>
      <c r="AG182" s="77">
        <v>0</v>
      </c>
      <c r="AH182" s="77">
        <v>1479000.2424000001</v>
      </c>
      <c r="AI182" s="83"/>
      <c r="AJ182" s="83"/>
      <c r="AK182" s="77">
        <v>0</v>
      </c>
      <c r="AL182" s="77">
        <v>24886.969936748228</v>
      </c>
      <c r="AM182" s="77">
        <v>657549.94324755273</v>
      </c>
      <c r="AN182" s="77">
        <v>622098.47115220968</v>
      </c>
      <c r="AO182" s="77">
        <v>434554.0811230042</v>
      </c>
      <c r="AP182" s="77">
        <v>0</v>
      </c>
      <c r="AQ182" s="77">
        <v>0</v>
      </c>
      <c r="AR182" s="77">
        <v>0</v>
      </c>
      <c r="AS182" s="77">
        <v>1739089.4654595149</v>
      </c>
      <c r="AT182" s="78"/>
    </row>
    <row r="183" spans="1:46" ht="57.5" x14ac:dyDescent="0.25">
      <c r="A183" s="79">
        <v>4</v>
      </c>
      <c r="B183" s="87" t="s">
        <v>307</v>
      </c>
      <c r="C183" s="81" t="s">
        <v>308</v>
      </c>
      <c r="D183" s="87" t="s">
        <v>341</v>
      </c>
      <c r="E183" s="81" t="s">
        <v>342</v>
      </c>
      <c r="F183" s="62" t="s">
        <v>351</v>
      </c>
      <c r="G183" s="81" t="s">
        <v>352</v>
      </c>
      <c r="H183" s="62" t="s">
        <v>41</v>
      </c>
      <c r="I183" s="73">
        <v>1479000</v>
      </c>
      <c r="J183" s="73">
        <v>1740000</v>
      </c>
      <c r="K183" s="73">
        <v>261000</v>
      </c>
      <c r="L183" s="91" t="s">
        <v>18</v>
      </c>
      <c r="M183" s="79" t="s">
        <v>29</v>
      </c>
      <c r="N183" s="76">
        <v>0</v>
      </c>
      <c r="O183" s="77">
        <v>0</v>
      </c>
      <c r="P183" s="77">
        <v>0</v>
      </c>
      <c r="Q183" s="77">
        <v>0</v>
      </c>
      <c r="R183" s="77">
        <v>0</v>
      </c>
      <c r="S183" s="77">
        <v>0</v>
      </c>
      <c r="T183" s="77">
        <v>0</v>
      </c>
      <c r="U183" s="77">
        <v>0</v>
      </c>
      <c r="V183" s="77">
        <v>20172</v>
      </c>
      <c r="W183" s="77">
        <v>0</v>
      </c>
      <c r="X183" s="77">
        <v>0</v>
      </c>
      <c r="Y183" s="77">
        <v>43562</v>
      </c>
      <c r="Z183" s="77">
        <v>0</v>
      </c>
      <c r="AA183" s="77">
        <v>63734</v>
      </c>
      <c r="AB183" s="77">
        <v>190130</v>
      </c>
      <c r="AC183" s="77">
        <v>307942</v>
      </c>
      <c r="AD183" s="77">
        <v>376785</v>
      </c>
      <c r="AE183" s="77">
        <v>333084</v>
      </c>
      <c r="AF183" s="77">
        <v>207325</v>
      </c>
      <c r="AG183" s="77">
        <v>0</v>
      </c>
      <c r="AH183" s="77">
        <v>1479000</v>
      </c>
      <c r="AI183" s="83"/>
      <c r="AJ183" s="83"/>
      <c r="AK183" s="77">
        <v>0</v>
      </c>
      <c r="AL183" s="77">
        <v>74981.176470588238</v>
      </c>
      <c r="AM183" s="77">
        <v>223682.35294117648</v>
      </c>
      <c r="AN183" s="77">
        <v>362284.70588235295</v>
      </c>
      <c r="AO183" s="77">
        <v>443276.4705882353</v>
      </c>
      <c r="AP183" s="77">
        <v>391863.5294117647</v>
      </c>
      <c r="AQ183" s="77">
        <v>243911.76470588235</v>
      </c>
      <c r="AR183" s="77">
        <v>0</v>
      </c>
      <c r="AS183" s="77">
        <v>1740000</v>
      </c>
      <c r="AT183" s="78"/>
    </row>
    <row r="184" spans="1:46" ht="69" x14ac:dyDescent="0.25">
      <c r="A184" s="79">
        <v>4</v>
      </c>
      <c r="B184" s="87" t="s">
        <v>307</v>
      </c>
      <c r="C184" s="81" t="s">
        <v>308</v>
      </c>
      <c r="D184" s="87" t="s">
        <v>341</v>
      </c>
      <c r="E184" s="81" t="s">
        <v>342</v>
      </c>
      <c r="F184" s="62" t="s">
        <v>353</v>
      </c>
      <c r="G184" s="81" t="s">
        <v>354</v>
      </c>
      <c r="H184" s="62" t="s">
        <v>41</v>
      </c>
      <c r="I184" s="73">
        <v>2865562</v>
      </c>
      <c r="J184" s="73">
        <v>3371250.411764706</v>
      </c>
      <c r="K184" s="73">
        <v>505688.41176470602</v>
      </c>
      <c r="L184" s="91" t="s">
        <v>16</v>
      </c>
      <c r="M184" s="79" t="s">
        <v>29</v>
      </c>
      <c r="N184" s="76">
        <v>0</v>
      </c>
      <c r="O184" s="77">
        <v>0</v>
      </c>
      <c r="P184" s="77">
        <v>0</v>
      </c>
      <c r="Q184" s="77">
        <v>0</v>
      </c>
      <c r="R184" s="77">
        <v>0</v>
      </c>
      <c r="S184" s="77">
        <v>0</v>
      </c>
      <c r="T184" s="77">
        <v>0</v>
      </c>
      <c r="U184" s="77">
        <v>0</v>
      </c>
      <c r="V184" s="77">
        <v>0</v>
      </c>
      <c r="W184" s="77">
        <v>95306</v>
      </c>
      <c r="X184" s="77">
        <v>0</v>
      </c>
      <c r="Y184" s="77">
        <v>0</v>
      </c>
      <c r="Z184" s="77">
        <v>0</v>
      </c>
      <c r="AA184" s="77">
        <v>95306</v>
      </c>
      <c r="AB184" s="77">
        <v>482116</v>
      </c>
      <c r="AC184" s="77">
        <v>556761</v>
      </c>
      <c r="AD184" s="77">
        <v>678682</v>
      </c>
      <c r="AE184" s="77">
        <v>1052697</v>
      </c>
      <c r="AF184" s="77">
        <v>0</v>
      </c>
      <c r="AG184" s="77">
        <v>0</v>
      </c>
      <c r="AH184" s="77">
        <v>2865562</v>
      </c>
      <c r="AI184" s="83"/>
      <c r="AJ184" s="83"/>
      <c r="AK184" s="77">
        <v>0</v>
      </c>
      <c r="AL184" s="77">
        <v>111549.19637401744</v>
      </c>
      <c r="AM184" s="77">
        <v>564284.0152672003</v>
      </c>
      <c r="AN184" s="77">
        <v>651650.91518261516</v>
      </c>
      <c r="AO184" s="77">
        <v>794351.16040449613</v>
      </c>
      <c r="AP184" s="77">
        <v>1232110.3012962355</v>
      </c>
      <c r="AQ184" s="77">
        <v>0</v>
      </c>
      <c r="AR184" s="77">
        <v>0</v>
      </c>
      <c r="AS184" s="77">
        <v>3353945.5885245646</v>
      </c>
      <c r="AT184" s="78"/>
    </row>
    <row r="185" spans="1:46" ht="57.5" x14ac:dyDescent="0.25">
      <c r="A185" s="79">
        <v>4</v>
      </c>
      <c r="B185" s="87" t="s">
        <v>307</v>
      </c>
      <c r="C185" s="81" t="s">
        <v>308</v>
      </c>
      <c r="D185" s="87" t="s">
        <v>341</v>
      </c>
      <c r="E185" s="81" t="s">
        <v>342</v>
      </c>
      <c r="F185" s="62" t="s">
        <v>355</v>
      </c>
      <c r="G185" s="81" t="s">
        <v>356</v>
      </c>
      <c r="H185" s="62" t="s">
        <v>41</v>
      </c>
      <c r="I185" s="73">
        <v>2865563</v>
      </c>
      <c r="J185" s="73">
        <v>3371250.588235294</v>
      </c>
      <c r="K185" s="73">
        <v>505687.58823529398</v>
      </c>
      <c r="L185" s="91" t="s">
        <v>16</v>
      </c>
      <c r="M185" s="79" t="s">
        <v>29</v>
      </c>
      <c r="N185" s="76">
        <v>0</v>
      </c>
      <c r="O185" s="77">
        <v>0</v>
      </c>
      <c r="P185" s="77">
        <v>0</v>
      </c>
      <c r="Q185" s="77">
        <v>0</v>
      </c>
      <c r="R185" s="77">
        <v>0</v>
      </c>
      <c r="S185" s="77">
        <v>0</v>
      </c>
      <c r="T185" s="77">
        <v>0</v>
      </c>
      <c r="U185" s="77">
        <v>0</v>
      </c>
      <c r="V185" s="77">
        <v>0</v>
      </c>
      <c r="W185" s="77">
        <v>0</v>
      </c>
      <c r="X185" s="77">
        <v>0</v>
      </c>
      <c r="Y185" s="77">
        <v>0</v>
      </c>
      <c r="Z185" s="77">
        <v>0</v>
      </c>
      <c r="AA185" s="77">
        <v>0</v>
      </c>
      <c r="AB185" s="77">
        <v>217387.55993185716</v>
      </c>
      <c r="AC185" s="77">
        <v>280505.0690521404</v>
      </c>
      <c r="AD185" s="77">
        <v>518169.3</v>
      </c>
      <c r="AE185" s="77">
        <v>963730.4</v>
      </c>
      <c r="AF185" s="77">
        <v>885770.3</v>
      </c>
      <c r="AG185" s="77">
        <v>0</v>
      </c>
      <c r="AH185" s="77">
        <v>2865562.6289839977</v>
      </c>
      <c r="AI185" s="83"/>
      <c r="AJ185" s="83"/>
      <c r="AK185" s="77">
        <v>0</v>
      </c>
      <c r="AL185" s="77">
        <v>0</v>
      </c>
      <c r="AM185" s="77">
        <v>254743.26207679574</v>
      </c>
      <c r="AN185" s="77">
        <v>328706.83281885175</v>
      </c>
      <c r="AO185" s="77">
        <v>607211.09262842312</v>
      </c>
      <c r="AP185" s="77">
        <v>1129337.0510048112</v>
      </c>
      <c r="AQ185" s="77">
        <v>1037980.3505935342</v>
      </c>
      <c r="AR185" s="77">
        <v>0</v>
      </c>
      <c r="AS185" s="77">
        <v>3357978.589122416</v>
      </c>
      <c r="AT185" s="78"/>
    </row>
    <row r="186" spans="1:46" ht="57.5" x14ac:dyDescent="0.25">
      <c r="A186" s="79">
        <v>4</v>
      </c>
      <c r="B186" s="87" t="s">
        <v>307</v>
      </c>
      <c r="C186" s="81" t="s">
        <v>308</v>
      </c>
      <c r="D186" s="87" t="s">
        <v>341</v>
      </c>
      <c r="E186" s="81" t="s">
        <v>342</v>
      </c>
      <c r="F186" s="62" t="s">
        <v>357</v>
      </c>
      <c r="G186" s="81" t="s">
        <v>358</v>
      </c>
      <c r="H186" s="62" t="s">
        <v>41</v>
      </c>
      <c r="I186" s="73">
        <v>2218500</v>
      </c>
      <c r="J186" s="73">
        <v>2610000</v>
      </c>
      <c r="K186" s="73">
        <v>391500</v>
      </c>
      <c r="L186" s="82" t="s">
        <v>13</v>
      </c>
      <c r="M186" s="79" t="s">
        <v>29</v>
      </c>
      <c r="N186" s="76">
        <v>0</v>
      </c>
      <c r="O186" s="77">
        <v>0</v>
      </c>
      <c r="P186" s="77">
        <v>0</v>
      </c>
      <c r="Q186" s="77">
        <v>0</v>
      </c>
      <c r="R186" s="77">
        <v>0</v>
      </c>
      <c r="S186" s="77">
        <v>0</v>
      </c>
      <c r="T186" s="77">
        <v>55235.96</v>
      </c>
      <c r="U186" s="77">
        <v>0</v>
      </c>
      <c r="V186" s="77">
        <v>0</v>
      </c>
      <c r="W186" s="77">
        <v>49948.31</v>
      </c>
      <c r="X186" s="77">
        <v>0</v>
      </c>
      <c r="Y186" s="77">
        <v>0</v>
      </c>
      <c r="Z186" s="77">
        <v>49948.31</v>
      </c>
      <c r="AA186" s="77">
        <v>155132.57999999999</v>
      </c>
      <c r="AB186" s="77">
        <v>108964.87938647668</v>
      </c>
      <c r="AC186" s="77">
        <v>186720.8784917084</v>
      </c>
      <c r="AD186" s="77">
        <v>274147.74506799236</v>
      </c>
      <c r="AE186" s="77">
        <v>505505.88354158087</v>
      </c>
      <c r="AF186" s="77">
        <v>483639.38831407222</v>
      </c>
      <c r="AG186" s="77">
        <v>504389.11321684101</v>
      </c>
      <c r="AH186" s="77">
        <v>2218500.4680186715</v>
      </c>
      <c r="AI186" s="83"/>
      <c r="AJ186" s="83"/>
      <c r="AK186" s="77">
        <v>13590.65</v>
      </c>
      <c r="AL186" s="77">
        <v>182444.10497949502</v>
      </c>
      <c r="AM186" s="77">
        <v>128148.45143337631</v>
      </c>
      <c r="AN186" s="77">
        <v>219593.61184739391</v>
      </c>
      <c r="AO186" s="77">
        <v>322412.22302289202</v>
      </c>
      <c r="AP186" s="77">
        <v>594501.60942732065</v>
      </c>
      <c r="AQ186" s="77">
        <v>568785.45650302048</v>
      </c>
      <c r="AR186" s="77">
        <v>579597.02814600943</v>
      </c>
      <c r="AS186" s="77">
        <v>2609073.135359508</v>
      </c>
      <c r="AT186" s="78"/>
    </row>
    <row r="187" spans="1:46" ht="57.5" x14ac:dyDescent="0.25">
      <c r="A187" s="79">
        <v>4</v>
      </c>
      <c r="B187" s="87" t="s">
        <v>307</v>
      </c>
      <c r="C187" s="81" t="s">
        <v>308</v>
      </c>
      <c r="D187" s="87" t="s">
        <v>341</v>
      </c>
      <c r="E187" s="81" t="s">
        <v>342</v>
      </c>
      <c r="F187" s="62" t="s">
        <v>359</v>
      </c>
      <c r="G187" s="81" t="s">
        <v>360</v>
      </c>
      <c r="H187" s="62" t="s">
        <v>41</v>
      </c>
      <c r="I187" s="73">
        <v>3697500</v>
      </c>
      <c r="J187" s="73">
        <v>4350000</v>
      </c>
      <c r="K187" s="73">
        <v>652500</v>
      </c>
      <c r="L187" s="91" t="s">
        <v>13</v>
      </c>
      <c r="M187" s="79" t="s">
        <v>29</v>
      </c>
      <c r="N187" s="76">
        <v>0</v>
      </c>
      <c r="O187" s="77">
        <v>0</v>
      </c>
      <c r="P187" s="77">
        <v>0</v>
      </c>
      <c r="Q187" s="77">
        <v>0</v>
      </c>
      <c r="R187" s="77">
        <v>0</v>
      </c>
      <c r="S187" s="77">
        <v>0</v>
      </c>
      <c r="T187" s="77">
        <v>0</v>
      </c>
      <c r="U187" s="77">
        <v>0</v>
      </c>
      <c r="V187" s="77">
        <v>0</v>
      </c>
      <c r="W187" s="77">
        <v>0</v>
      </c>
      <c r="X187" s="77">
        <v>0</v>
      </c>
      <c r="Y187" s="77">
        <v>0</v>
      </c>
      <c r="Z187" s="77">
        <v>0</v>
      </c>
      <c r="AA187" s="77">
        <v>0</v>
      </c>
      <c r="AB187" s="77">
        <v>36325.784289859555</v>
      </c>
      <c r="AC187" s="77">
        <v>383074.5344637399</v>
      </c>
      <c r="AD187" s="77">
        <v>1027027.2915726845</v>
      </c>
      <c r="AE187" s="77">
        <v>885040.05182989314</v>
      </c>
      <c r="AF187" s="77">
        <v>677162.30385373079</v>
      </c>
      <c r="AG187" s="77">
        <v>688870.03399009188</v>
      </c>
      <c r="AH187" s="77">
        <v>3697500</v>
      </c>
      <c r="AI187" s="83"/>
      <c r="AJ187" s="83"/>
      <c r="AK187" s="77">
        <v>0</v>
      </c>
      <c r="AL187" s="77">
        <v>0</v>
      </c>
      <c r="AM187" s="77">
        <v>42694.347659174498</v>
      </c>
      <c r="AN187" s="77">
        <v>450234.39062640996</v>
      </c>
      <c r="AO187" s="77">
        <v>1207083.6486827054</v>
      </c>
      <c r="AP187" s="77">
        <v>1040203.4919220561</v>
      </c>
      <c r="AQ187" s="77">
        <v>795881.03567771637</v>
      </c>
      <c r="AR187" s="77">
        <v>809641.34149115835</v>
      </c>
      <c r="AS187" s="77">
        <v>4345738.2560592201</v>
      </c>
      <c r="AT187" s="78"/>
    </row>
    <row r="188" spans="1:46" ht="80.5" x14ac:dyDescent="0.25">
      <c r="A188" s="79">
        <v>4</v>
      </c>
      <c r="B188" s="87" t="s">
        <v>307</v>
      </c>
      <c r="C188" s="81" t="s">
        <v>308</v>
      </c>
      <c r="D188" s="87" t="s">
        <v>361</v>
      </c>
      <c r="E188" s="81" t="s">
        <v>362</v>
      </c>
      <c r="F188" s="79" t="s">
        <v>363</v>
      </c>
      <c r="G188" s="81" t="s">
        <v>364</v>
      </c>
      <c r="H188" s="62">
        <v>1</v>
      </c>
      <c r="I188" s="73">
        <v>50223001</v>
      </c>
      <c r="J188" s="73">
        <v>59085883.529411763</v>
      </c>
      <c r="K188" s="73">
        <v>8862882.529411763</v>
      </c>
      <c r="L188" s="82" t="s">
        <v>14</v>
      </c>
      <c r="M188" s="79" t="s">
        <v>29</v>
      </c>
      <c r="N188" s="76">
        <v>0</v>
      </c>
      <c r="O188" s="77">
        <v>0</v>
      </c>
      <c r="P188" s="77">
        <v>0</v>
      </c>
      <c r="Q188" s="77">
        <v>0</v>
      </c>
      <c r="R188" s="77">
        <v>0</v>
      </c>
      <c r="S188" s="77">
        <v>0</v>
      </c>
      <c r="T188" s="77">
        <v>0</v>
      </c>
      <c r="U188" s="77">
        <v>0</v>
      </c>
      <c r="V188" s="77">
        <v>0</v>
      </c>
      <c r="W188" s="77">
        <v>0</v>
      </c>
      <c r="X188" s="77">
        <v>0</v>
      </c>
      <c r="Y188" s="77">
        <v>0</v>
      </c>
      <c r="Z188" s="77">
        <v>0</v>
      </c>
      <c r="AA188" s="77">
        <v>0</v>
      </c>
      <c r="AB188" s="77">
        <v>9416813</v>
      </c>
      <c r="AC188" s="77">
        <v>12555750</v>
      </c>
      <c r="AD188" s="77">
        <v>12932423</v>
      </c>
      <c r="AE188" s="77">
        <v>10421273</v>
      </c>
      <c r="AF188" s="77">
        <v>4268955</v>
      </c>
      <c r="AG188" s="77">
        <v>627787</v>
      </c>
      <c r="AH188" s="77">
        <v>50223001</v>
      </c>
      <c r="AI188" s="83"/>
      <c r="AJ188" s="83"/>
      <c r="AK188" s="77">
        <v>0</v>
      </c>
      <c r="AL188" s="77">
        <v>0</v>
      </c>
      <c r="AM188" s="77">
        <v>9416812.9999999981</v>
      </c>
      <c r="AN188" s="77">
        <v>12555749.999999998</v>
      </c>
      <c r="AO188" s="77">
        <v>12932422.999999998</v>
      </c>
      <c r="AP188" s="77">
        <v>10421272.999999998</v>
      </c>
      <c r="AQ188" s="77">
        <v>4268954.9999999991</v>
      </c>
      <c r="AR188" s="77">
        <v>627786.99999999988</v>
      </c>
      <c r="AS188" s="77">
        <v>50223000.999999993</v>
      </c>
      <c r="AT188" s="78"/>
    </row>
    <row r="189" spans="1:46" ht="80.5" x14ac:dyDescent="0.25">
      <c r="A189" s="79">
        <v>4</v>
      </c>
      <c r="B189" s="87" t="s">
        <v>307</v>
      </c>
      <c r="C189" s="81" t="s">
        <v>308</v>
      </c>
      <c r="D189" s="87" t="s">
        <v>361</v>
      </c>
      <c r="E189" s="81" t="s">
        <v>362</v>
      </c>
      <c r="F189" s="79" t="s">
        <v>363</v>
      </c>
      <c r="G189" s="81" t="s">
        <v>364</v>
      </c>
      <c r="H189" s="62">
        <v>2</v>
      </c>
      <c r="I189" s="73">
        <v>13430158</v>
      </c>
      <c r="J189" s="73">
        <v>15800185.882352941</v>
      </c>
      <c r="K189" s="73">
        <v>2370027.8823529407</v>
      </c>
      <c r="L189" s="82" t="s">
        <v>14</v>
      </c>
      <c r="M189" s="79" t="s">
        <v>29</v>
      </c>
      <c r="N189" s="76">
        <v>0</v>
      </c>
      <c r="O189" s="77">
        <v>0</v>
      </c>
      <c r="P189" s="77">
        <v>0</v>
      </c>
      <c r="Q189" s="77">
        <v>0</v>
      </c>
      <c r="R189" s="77">
        <v>0</v>
      </c>
      <c r="S189" s="77">
        <v>0</v>
      </c>
      <c r="T189" s="77">
        <v>0</v>
      </c>
      <c r="U189" s="77">
        <v>0</v>
      </c>
      <c r="V189" s="77">
        <v>0</v>
      </c>
      <c r="W189" s="77">
        <v>0</v>
      </c>
      <c r="X189" s="77">
        <v>0</v>
      </c>
      <c r="Y189" s="77">
        <v>0</v>
      </c>
      <c r="Z189" s="77">
        <v>0</v>
      </c>
      <c r="AA189" s="77">
        <v>0</v>
      </c>
      <c r="AB189" s="77">
        <v>1653631</v>
      </c>
      <c r="AC189" s="77">
        <v>4704186</v>
      </c>
      <c r="AD189" s="77">
        <v>5561448</v>
      </c>
      <c r="AE189" s="77">
        <v>1510893</v>
      </c>
      <c r="AF189" s="77">
        <v>0</v>
      </c>
      <c r="AG189" s="77">
        <v>0</v>
      </c>
      <c r="AH189" s="77">
        <v>13430158</v>
      </c>
      <c r="AI189" s="83"/>
      <c r="AJ189" s="83"/>
      <c r="AK189" s="77">
        <v>0</v>
      </c>
      <c r="AL189" s="77">
        <v>0</v>
      </c>
      <c r="AM189" s="77">
        <v>1653631</v>
      </c>
      <c r="AN189" s="77">
        <v>4704186</v>
      </c>
      <c r="AO189" s="77">
        <v>5561448</v>
      </c>
      <c r="AP189" s="77">
        <v>1510893</v>
      </c>
      <c r="AQ189" s="77">
        <v>0</v>
      </c>
      <c r="AR189" s="77">
        <v>0</v>
      </c>
      <c r="AS189" s="77">
        <v>13430158</v>
      </c>
      <c r="AT189" s="78"/>
    </row>
    <row r="190" spans="1:46" ht="80.5" x14ac:dyDescent="0.25">
      <c r="A190" s="79">
        <v>4</v>
      </c>
      <c r="B190" s="87" t="s">
        <v>307</v>
      </c>
      <c r="C190" s="81" t="s">
        <v>308</v>
      </c>
      <c r="D190" s="87" t="s">
        <v>361</v>
      </c>
      <c r="E190" s="81" t="s">
        <v>362</v>
      </c>
      <c r="F190" s="79" t="s">
        <v>363</v>
      </c>
      <c r="G190" s="81" t="s">
        <v>364</v>
      </c>
      <c r="H190" s="62">
        <v>3</v>
      </c>
      <c r="I190" s="73">
        <v>1690264</v>
      </c>
      <c r="J190" s="73">
        <v>1988545.8823529412</v>
      </c>
      <c r="K190" s="73">
        <v>298281.8823529412</v>
      </c>
      <c r="L190" s="82" t="s">
        <v>14</v>
      </c>
      <c r="M190" s="79" t="s">
        <v>29</v>
      </c>
      <c r="N190" s="76">
        <v>0</v>
      </c>
      <c r="O190" s="77">
        <v>0</v>
      </c>
      <c r="P190" s="77">
        <v>0</v>
      </c>
      <c r="Q190" s="77">
        <v>0</v>
      </c>
      <c r="R190" s="77">
        <v>0</v>
      </c>
      <c r="S190" s="77">
        <v>0</v>
      </c>
      <c r="T190" s="77">
        <v>0</v>
      </c>
      <c r="U190" s="77">
        <v>0</v>
      </c>
      <c r="V190" s="77">
        <v>0</v>
      </c>
      <c r="W190" s="77">
        <v>0</v>
      </c>
      <c r="X190" s="77">
        <v>0</v>
      </c>
      <c r="Y190" s="77">
        <v>0</v>
      </c>
      <c r="Z190" s="77">
        <v>0</v>
      </c>
      <c r="AA190" s="77">
        <v>0</v>
      </c>
      <c r="AB190" s="77">
        <v>0</v>
      </c>
      <c r="AC190" s="77">
        <v>0</v>
      </c>
      <c r="AD190" s="77">
        <v>126770</v>
      </c>
      <c r="AE190" s="77">
        <v>676106</v>
      </c>
      <c r="AF190" s="77">
        <v>718362</v>
      </c>
      <c r="AG190" s="77">
        <v>169026</v>
      </c>
      <c r="AH190" s="77">
        <v>1690264</v>
      </c>
      <c r="AI190" s="83"/>
      <c r="AJ190" s="83"/>
      <c r="AK190" s="77">
        <v>0</v>
      </c>
      <c r="AL190" s="77">
        <v>0</v>
      </c>
      <c r="AM190" s="77">
        <v>0</v>
      </c>
      <c r="AN190" s="77">
        <v>0</v>
      </c>
      <c r="AO190" s="77">
        <v>126770</v>
      </c>
      <c r="AP190" s="77">
        <v>676106</v>
      </c>
      <c r="AQ190" s="77">
        <v>718362</v>
      </c>
      <c r="AR190" s="77">
        <v>169026</v>
      </c>
      <c r="AS190" s="77">
        <v>1690264</v>
      </c>
      <c r="AT190" s="78"/>
    </row>
    <row r="191" spans="1:46" ht="80.5" x14ac:dyDescent="0.25">
      <c r="A191" s="79">
        <v>4</v>
      </c>
      <c r="B191" s="87" t="s">
        <v>307</v>
      </c>
      <c r="C191" s="81" t="s">
        <v>308</v>
      </c>
      <c r="D191" s="87" t="s">
        <v>361</v>
      </c>
      <c r="E191" s="81" t="s">
        <v>362</v>
      </c>
      <c r="F191" s="79" t="s">
        <v>365</v>
      </c>
      <c r="G191" s="81" t="s">
        <v>366</v>
      </c>
      <c r="H191" s="62" t="s">
        <v>41</v>
      </c>
      <c r="I191" s="73">
        <v>5950000</v>
      </c>
      <c r="J191" s="73">
        <v>7000000</v>
      </c>
      <c r="K191" s="73">
        <v>1050000</v>
      </c>
      <c r="L191" s="82" t="s">
        <v>14</v>
      </c>
      <c r="M191" s="79" t="s">
        <v>29</v>
      </c>
      <c r="N191" s="76">
        <v>0</v>
      </c>
      <c r="O191" s="77">
        <v>0</v>
      </c>
      <c r="P191" s="77">
        <v>0</v>
      </c>
      <c r="Q191" s="77">
        <v>0</v>
      </c>
      <c r="R191" s="77">
        <v>0</v>
      </c>
      <c r="S191" s="77">
        <v>0</v>
      </c>
      <c r="T191" s="77">
        <v>0</v>
      </c>
      <c r="U191" s="77">
        <v>0</v>
      </c>
      <c r="V191" s="77">
        <v>0</v>
      </c>
      <c r="W191" s="77">
        <v>0</v>
      </c>
      <c r="X191" s="77">
        <v>0</v>
      </c>
      <c r="Y191" s="77">
        <v>0</v>
      </c>
      <c r="Z191" s="77">
        <v>0</v>
      </c>
      <c r="AA191" s="77">
        <v>0</v>
      </c>
      <c r="AB191" s="77">
        <v>89250</v>
      </c>
      <c r="AC191" s="77">
        <v>699125</v>
      </c>
      <c r="AD191" s="77">
        <v>1785000</v>
      </c>
      <c r="AE191" s="77">
        <v>1859375</v>
      </c>
      <c r="AF191" s="77">
        <v>1249500</v>
      </c>
      <c r="AG191" s="77">
        <v>267750</v>
      </c>
      <c r="AH191" s="77">
        <v>5950000</v>
      </c>
      <c r="AI191" s="83"/>
      <c r="AJ191" s="83"/>
      <c r="AK191" s="77">
        <v>0</v>
      </c>
      <c r="AL191" s="77">
        <v>0</v>
      </c>
      <c r="AM191" s="77">
        <v>105000</v>
      </c>
      <c r="AN191" s="77">
        <v>822500</v>
      </c>
      <c r="AO191" s="77">
        <v>2100000</v>
      </c>
      <c r="AP191" s="77">
        <v>2187500</v>
      </c>
      <c r="AQ191" s="77">
        <v>1470000</v>
      </c>
      <c r="AR191" s="77">
        <v>315000</v>
      </c>
      <c r="AS191" s="77">
        <v>7000000</v>
      </c>
      <c r="AT191" s="78"/>
    </row>
    <row r="192" spans="1:46" ht="80.5" x14ac:dyDescent="0.25">
      <c r="A192" s="79">
        <v>4</v>
      </c>
      <c r="B192" s="87" t="s">
        <v>307</v>
      </c>
      <c r="C192" s="81" t="s">
        <v>308</v>
      </c>
      <c r="D192" s="87" t="s">
        <v>361</v>
      </c>
      <c r="E192" s="81" t="s">
        <v>362</v>
      </c>
      <c r="F192" s="79" t="s">
        <v>367</v>
      </c>
      <c r="G192" s="81" t="s">
        <v>368</v>
      </c>
      <c r="H192" s="62" t="s">
        <v>41</v>
      </c>
      <c r="I192" s="73">
        <v>6120000</v>
      </c>
      <c r="J192" s="73">
        <v>7200000</v>
      </c>
      <c r="K192" s="73">
        <v>1080000</v>
      </c>
      <c r="L192" s="82" t="s">
        <v>14</v>
      </c>
      <c r="M192" s="79" t="s">
        <v>29</v>
      </c>
      <c r="N192" s="76">
        <v>0</v>
      </c>
      <c r="O192" s="77">
        <v>0</v>
      </c>
      <c r="P192" s="77">
        <v>0</v>
      </c>
      <c r="Q192" s="77">
        <v>0</v>
      </c>
      <c r="R192" s="77">
        <v>0</v>
      </c>
      <c r="S192" s="77">
        <v>0</v>
      </c>
      <c r="T192" s="77">
        <v>0</v>
      </c>
      <c r="U192" s="77">
        <v>0</v>
      </c>
      <c r="V192" s="77">
        <v>0</v>
      </c>
      <c r="W192" s="77">
        <v>0</v>
      </c>
      <c r="X192" s="77">
        <v>0</v>
      </c>
      <c r="Y192" s="77">
        <v>0</v>
      </c>
      <c r="Z192" s="77">
        <v>91800</v>
      </c>
      <c r="AA192" s="77">
        <v>91800</v>
      </c>
      <c r="AB192" s="77">
        <v>489600</v>
      </c>
      <c r="AC192" s="77">
        <v>1162800</v>
      </c>
      <c r="AD192" s="77">
        <v>1346400</v>
      </c>
      <c r="AE192" s="77">
        <v>1346400</v>
      </c>
      <c r="AF192" s="77">
        <v>1346400</v>
      </c>
      <c r="AG192" s="77">
        <v>336600</v>
      </c>
      <c r="AH192" s="77">
        <v>6120000</v>
      </c>
      <c r="AI192" s="83"/>
      <c r="AJ192" s="83"/>
      <c r="AK192" s="77">
        <v>0</v>
      </c>
      <c r="AL192" s="77">
        <v>108000</v>
      </c>
      <c r="AM192" s="77">
        <v>576000</v>
      </c>
      <c r="AN192" s="77">
        <v>1368000</v>
      </c>
      <c r="AO192" s="77">
        <v>1584000</v>
      </c>
      <c r="AP192" s="77">
        <v>1584000</v>
      </c>
      <c r="AQ192" s="77">
        <v>1584000</v>
      </c>
      <c r="AR192" s="77">
        <v>396000</v>
      </c>
      <c r="AS192" s="77">
        <v>7200000</v>
      </c>
      <c r="AT192" s="78"/>
    </row>
    <row r="193" spans="1:46" ht="80.5" x14ac:dyDescent="0.25">
      <c r="A193" s="79">
        <v>4</v>
      </c>
      <c r="B193" s="87" t="s">
        <v>307</v>
      </c>
      <c r="C193" s="81" t="s">
        <v>308</v>
      </c>
      <c r="D193" s="87" t="s">
        <v>361</v>
      </c>
      <c r="E193" s="81" t="s">
        <v>362</v>
      </c>
      <c r="F193" s="79" t="s">
        <v>369</v>
      </c>
      <c r="G193" s="81" t="s">
        <v>370</v>
      </c>
      <c r="H193" s="62" t="s">
        <v>41</v>
      </c>
      <c r="I193" s="73">
        <v>10599500</v>
      </c>
      <c r="J193" s="73">
        <v>12470000</v>
      </c>
      <c r="K193" s="73">
        <v>1870500</v>
      </c>
      <c r="L193" s="82" t="s">
        <v>14</v>
      </c>
      <c r="M193" s="79" t="s">
        <v>29</v>
      </c>
      <c r="N193" s="76">
        <v>0</v>
      </c>
      <c r="O193" s="77">
        <v>0</v>
      </c>
      <c r="P193" s="77">
        <v>0</v>
      </c>
      <c r="Q193" s="77">
        <v>0</v>
      </c>
      <c r="R193" s="77">
        <v>0</v>
      </c>
      <c r="S193" s="77">
        <v>0</v>
      </c>
      <c r="T193" s="77">
        <v>0</v>
      </c>
      <c r="U193" s="77">
        <v>0</v>
      </c>
      <c r="V193" s="77">
        <v>0</v>
      </c>
      <c r="W193" s="77">
        <v>0</v>
      </c>
      <c r="X193" s="77">
        <v>0</v>
      </c>
      <c r="Y193" s="77">
        <v>0</v>
      </c>
      <c r="Z193" s="77">
        <v>1283333</v>
      </c>
      <c r="AA193" s="77">
        <v>1283333</v>
      </c>
      <c r="AB193" s="77">
        <v>2299461</v>
      </c>
      <c r="AC193" s="77">
        <v>2521755</v>
      </c>
      <c r="AD193" s="77">
        <v>2355182</v>
      </c>
      <c r="AE193" s="77">
        <v>1749108</v>
      </c>
      <c r="AF193" s="77">
        <v>390661</v>
      </c>
      <c r="AG193" s="77">
        <v>0</v>
      </c>
      <c r="AH193" s="77">
        <v>10599500</v>
      </c>
      <c r="AI193" s="83"/>
      <c r="AJ193" s="83">
        <v>11207.795824024248</v>
      </c>
      <c r="AK193" s="77">
        <v>273365.46999999997</v>
      </c>
      <c r="AL193" s="77">
        <v>1509803.5294117648</v>
      </c>
      <c r="AM193" s="77">
        <v>2705248.2352941176</v>
      </c>
      <c r="AN193" s="77">
        <v>2966770.5882352944</v>
      </c>
      <c r="AO193" s="77">
        <v>2770802.3529411764</v>
      </c>
      <c r="AP193" s="77">
        <v>2057774.1176470588</v>
      </c>
      <c r="AQ193" s="77">
        <v>175027.9106465634</v>
      </c>
      <c r="AR193" s="77">
        <v>0</v>
      </c>
      <c r="AS193" s="77">
        <v>12458792.204175975</v>
      </c>
      <c r="AT193" s="78"/>
    </row>
    <row r="194" spans="1:46" ht="80.5" x14ac:dyDescent="0.25">
      <c r="A194" s="79">
        <v>4</v>
      </c>
      <c r="B194" s="87" t="s">
        <v>307</v>
      </c>
      <c r="C194" s="81" t="s">
        <v>308</v>
      </c>
      <c r="D194" s="87" t="s">
        <v>361</v>
      </c>
      <c r="E194" s="81" t="s">
        <v>362</v>
      </c>
      <c r="F194" s="79" t="s">
        <v>371</v>
      </c>
      <c r="G194" s="88" t="s">
        <v>372</v>
      </c>
      <c r="H194" s="62" t="s">
        <v>41</v>
      </c>
      <c r="I194" s="73">
        <v>1109250</v>
      </c>
      <c r="J194" s="73">
        <v>1305000</v>
      </c>
      <c r="K194" s="73">
        <v>195750</v>
      </c>
      <c r="L194" s="82" t="s">
        <v>16</v>
      </c>
      <c r="M194" s="79" t="s">
        <v>29</v>
      </c>
      <c r="N194" s="76">
        <v>0</v>
      </c>
      <c r="O194" s="77">
        <v>0</v>
      </c>
      <c r="P194" s="77">
        <v>0</v>
      </c>
      <c r="Q194" s="77">
        <v>0</v>
      </c>
      <c r="R194" s="77">
        <v>0</v>
      </c>
      <c r="S194" s="77">
        <v>0</v>
      </c>
      <c r="T194" s="77">
        <v>0</v>
      </c>
      <c r="U194" s="77">
        <v>0</v>
      </c>
      <c r="V194" s="77">
        <v>0</v>
      </c>
      <c r="W194" s="77">
        <v>0</v>
      </c>
      <c r="X194" s="77">
        <v>0</v>
      </c>
      <c r="Y194" s="77">
        <v>0</v>
      </c>
      <c r="Z194" s="77">
        <v>0</v>
      </c>
      <c r="AA194" s="77">
        <v>0</v>
      </c>
      <c r="AB194" s="77">
        <v>22642.346352314798</v>
      </c>
      <c r="AC194" s="77">
        <v>475646</v>
      </c>
      <c r="AD194" s="77">
        <v>610962</v>
      </c>
      <c r="AE194" s="77">
        <v>0</v>
      </c>
      <c r="AF194" s="77">
        <v>0</v>
      </c>
      <c r="AG194" s="77">
        <v>0</v>
      </c>
      <c r="AH194" s="77">
        <v>1109250.3463523148</v>
      </c>
      <c r="AI194" s="83"/>
      <c r="AJ194" s="83"/>
      <c r="AK194" s="77">
        <v>0</v>
      </c>
      <c r="AL194" s="77">
        <v>0</v>
      </c>
      <c r="AM194" s="77">
        <v>26492.512592607756</v>
      </c>
      <c r="AN194" s="77">
        <v>556526.14126429812</v>
      </c>
      <c r="AO194" s="77">
        <v>714851.23719110596</v>
      </c>
      <c r="AP194" s="77">
        <v>0</v>
      </c>
      <c r="AQ194" s="77">
        <v>0</v>
      </c>
      <c r="AR194" s="77">
        <v>0</v>
      </c>
      <c r="AS194" s="77">
        <v>1297869.8910480118</v>
      </c>
      <c r="AT194" s="78"/>
    </row>
    <row r="195" spans="1:46" ht="69" x14ac:dyDescent="0.25">
      <c r="A195" s="79">
        <v>4</v>
      </c>
      <c r="B195" s="87" t="s">
        <v>307</v>
      </c>
      <c r="C195" s="81" t="s">
        <v>308</v>
      </c>
      <c r="D195" s="87" t="s">
        <v>373</v>
      </c>
      <c r="E195" s="81" t="s">
        <v>374</v>
      </c>
      <c r="F195" s="79" t="s">
        <v>375</v>
      </c>
      <c r="G195" s="81" t="s">
        <v>376</v>
      </c>
      <c r="H195" s="62" t="s">
        <v>41</v>
      </c>
      <c r="I195" s="73">
        <v>6732119</v>
      </c>
      <c r="J195" s="73">
        <v>7920140</v>
      </c>
      <c r="K195" s="73">
        <v>1188021</v>
      </c>
      <c r="L195" s="82" t="s">
        <v>14</v>
      </c>
      <c r="M195" s="79" t="s">
        <v>29</v>
      </c>
      <c r="N195" s="76">
        <v>0</v>
      </c>
      <c r="O195" s="77">
        <v>0</v>
      </c>
      <c r="P195" s="77">
        <v>0</v>
      </c>
      <c r="Q195" s="77">
        <v>0</v>
      </c>
      <c r="R195" s="77">
        <v>0</v>
      </c>
      <c r="S195" s="77">
        <v>0</v>
      </c>
      <c r="T195" s="77">
        <v>0</v>
      </c>
      <c r="U195" s="77">
        <v>0</v>
      </c>
      <c r="V195" s="77">
        <v>0</v>
      </c>
      <c r="W195" s="77">
        <v>0</v>
      </c>
      <c r="X195" s="77">
        <v>0</v>
      </c>
      <c r="Y195" s="77">
        <v>0</v>
      </c>
      <c r="Z195" s="77">
        <v>501520</v>
      </c>
      <c r="AA195" s="77">
        <v>501520</v>
      </c>
      <c r="AB195" s="77">
        <v>897289</v>
      </c>
      <c r="AC195" s="77">
        <v>1213812</v>
      </c>
      <c r="AD195" s="77">
        <v>1212489</v>
      </c>
      <c r="AE195" s="77">
        <v>1205180</v>
      </c>
      <c r="AF195" s="77">
        <v>1351881</v>
      </c>
      <c r="AG195" s="77">
        <v>349948</v>
      </c>
      <c r="AH195" s="77">
        <v>6732119</v>
      </c>
      <c r="AI195" s="83"/>
      <c r="AJ195" s="83">
        <v>19722.861550132944</v>
      </c>
      <c r="AK195" s="77">
        <v>261049.06</v>
      </c>
      <c r="AL195" s="77">
        <v>590023.51321975689</v>
      </c>
      <c r="AM195" s="77">
        <v>1055634.088677306</v>
      </c>
      <c r="AN195" s="77">
        <v>1428014.0784580866</v>
      </c>
      <c r="AO195" s="77">
        <v>1426457.6079125653</v>
      </c>
      <c r="AP195" s="77">
        <v>1417858.7846191311</v>
      </c>
      <c r="AQ195" s="77">
        <v>1590448.1916474679</v>
      </c>
      <c r="AR195" s="77">
        <v>130931.59656325635</v>
      </c>
      <c r="AS195" s="77">
        <v>7900416.9210975701</v>
      </c>
      <c r="AT195" s="78"/>
    </row>
    <row r="196" spans="1:46" ht="69" x14ac:dyDescent="0.25">
      <c r="A196" s="79">
        <v>4</v>
      </c>
      <c r="B196" s="87" t="s">
        <v>307</v>
      </c>
      <c r="C196" s="81" t="s">
        <v>308</v>
      </c>
      <c r="D196" s="87" t="s">
        <v>373</v>
      </c>
      <c r="E196" s="81" t="s">
        <v>374</v>
      </c>
      <c r="F196" s="79" t="s">
        <v>377</v>
      </c>
      <c r="G196" s="81" t="s">
        <v>378</v>
      </c>
      <c r="H196" s="62" t="s">
        <v>41</v>
      </c>
      <c r="I196" s="73">
        <v>850000</v>
      </c>
      <c r="J196" s="73">
        <v>1000000</v>
      </c>
      <c r="K196" s="73">
        <v>150000</v>
      </c>
      <c r="L196" s="82" t="s">
        <v>14</v>
      </c>
      <c r="M196" s="79" t="s">
        <v>29</v>
      </c>
      <c r="N196" s="76">
        <v>0</v>
      </c>
      <c r="O196" s="77">
        <v>0</v>
      </c>
      <c r="P196" s="77">
        <v>0</v>
      </c>
      <c r="Q196" s="77">
        <v>199749.96</v>
      </c>
      <c r="R196" s="77">
        <v>5594.01</v>
      </c>
      <c r="S196" s="77">
        <v>0</v>
      </c>
      <c r="T196" s="77">
        <v>22227.360000000001</v>
      </c>
      <c r="U196" s="77">
        <v>0</v>
      </c>
      <c r="V196" s="77">
        <v>0</v>
      </c>
      <c r="W196" s="77">
        <v>21836.16</v>
      </c>
      <c r="X196" s="77">
        <v>0</v>
      </c>
      <c r="Y196" s="77">
        <v>0</v>
      </c>
      <c r="Z196" s="77">
        <v>64902.09</v>
      </c>
      <c r="AA196" s="77">
        <v>314309.58</v>
      </c>
      <c r="AB196" s="77">
        <v>203350.85</v>
      </c>
      <c r="AC196" s="77">
        <v>332339.57</v>
      </c>
      <c r="AD196" s="77">
        <v>0</v>
      </c>
      <c r="AE196" s="77">
        <v>0</v>
      </c>
      <c r="AF196" s="77">
        <v>0</v>
      </c>
      <c r="AG196" s="77">
        <v>0</v>
      </c>
      <c r="AH196" s="77">
        <v>850000</v>
      </c>
      <c r="AI196" s="83"/>
      <c r="AJ196" s="83">
        <v>36971.122625842807</v>
      </c>
      <c r="AK196" s="77">
        <v>192168.13</v>
      </c>
      <c r="AL196" s="77">
        <v>365953.64754590252</v>
      </c>
      <c r="AM196" s="77">
        <v>236763.33788190514</v>
      </c>
      <c r="AN196" s="77">
        <v>157806.88457219233</v>
      </c>
      <c r="AO196" s="77">
        <v>0</v>
      </c>
      <c r="AP196" s="77">
        <v>0</v>
      </c>
      <c r="AQ196" s="77">
        <v>0</v>
      </c>
      <c r="AR196" s="77">
        <v>0</v>
      </c>
      <c r="AS196" s="77">
        <v>952692</v>
      </c>
      <c r="AT196" s="78"/>
    </row>
    <row r="197" spans="1:46" ht="34.5" x14ac:dyDescent="0.25">
      <c r="A197" s="79">
        <v>4</v>
      </c>
      <c r="B197" s="87" t="s">
        <v>307</v>
      </c>
      <c r="C197" s="81" t="s">
        <v>308</v>
      </c>
      <c r="D197" s="87" t="s">
        <v>373</v>
      </c>
      <c r="E197" s="81" t="s">
        <v>374</v>
      </c>
      <c r="F197" s="79" t="s">
        <v>379</v>
      </c>
      <c r="G197" s="81" t="s">
        <v>380</v>
      </c>
      <c r="H197" s="62" t="s">
        <v>41</v>
      </c>
      <c r="I197" s="73">
        <v>3697500</v>
      </c>
      <c r="J197" s="73">
        <v>4350000</v>
      </c>
      <c r="K197" s="73">
        <v>652500</v>
      </c>
      <c r="L197" s="82" t="s">
        <v>14</v>
      </c>
      <c r="M197" s="79" t="s">
        <v>29</v>
      </c>
      <c r="N197" s="76">
        <v>680000</v>
      </c>
      <c r="O197" s="77">
        <v>0</v>
      </c>
      <c r="P197" s="77">
        <v>194692.8</v>
      </c>
      <c r="Q197" s="77">
        <v>108708.85</v>
      </c>
      <c r="R197" s="77">
        <v>0</v>
      </c>
      <c r="S197" s="77">
        <v>0</v>
      </c>
      <c r="T197" s="77">
        <v>0</v>
      </c>
      <c r="U197" s="77">
        <v>104902</v>
      </c>
      <c r="V197" s="77">
        <v>0</v>
      </c>
      <c r="W197" s="77">
        <v>0</v>
      </c>
      <c r="X197" s="77">
        <v>106284</v>
      </c>
      <c r="Y197" s="77">
        <v>0</v>
      </c>
      <c r="Z197" s="77">
        <v>106284</v>
      </c>
      <c r="AA197" s="77">
        <v>620871.65</v>
      </c>
      <c r="AB197" s="77">
        <v>570996</v>
      </c>
      <c r="AC197" s="77">
        <v>912974</v>
      </c>
      <c r="AD197" s="77">
        <v>912658</v>
      </c>
      <c r="AE197" s="77">
        <v>0</v>
      </c>
      <c r="AF197" s="77">
        <v>0</v>
      </c>
      <c r="AG197" s="77">
        <v>0</v>
      </c>
      <c r="AH197" s="77">
        <v>3697499.65</v>
      </c>
      <c r="AI197" s="83"/>
      <c r="AJ197" s="83"/>
      <c r="AK197" s="77">
        <v>800000</v>
      </c>
      <c r="AL197" s="77">
        <v>730437.23529411771</v>
      </c>
      <c r="AM197" s="77">
        <v>671760</v>
      </c>
      <c r="AN197" s="77">
        <v>1074087.0588235294</v>
      </c>
      <c r="AO197" s="77">
        <v>1073715.294117647</v>
      </c>
      <c r="AP197" s="77">
        <v>0</v>
      </c>
      <c r="AQ197" s="77">
        <v>0</v>
      </c>
      <c r="AR197" s="77">
        <v>0</v>
      </c>
      <c r="AS197" s="77">
        <v>4349999.5882352944</v>
      </c>
      <c r="AT197" s="78"/>
    </row>
    <row r="198" spans="1:46" ht="34.5" x14ac:dyDescent="0.25">
      <c r="A198" s="79">
        <v>4</v>
      </c>
      <c r="B198" s="87" t="s">
        <v>307</v>
      </c>
      <c r="C198" s="81" t="s">
        <v>308</v>
      </c>
      <c r="D198" s="87" t="s">
        <v>373</v>
      </c>
      <c r="E198" s="81" t="s">
        <v>374</v>
      </c>
      <c r="F198" s="79" t="s">
        <v>381</v>
      </c>
      <c r="G198" s="81" t="s">
        <v>382</v>
      </c>
      <c r="H198" s="90">
        <v>1</v>
      </c>
      <c r="I198" s="73">
        <v>8035359</v>
      </c>
      <c r="J198" s="73">
        <v>9453363.5294117648</v>
      </c>
      <c r="K198" s="73">
        <v>1418004.5294117648</v>
      </c>
      <c r="L198" s="82" t="s">
        <v>14</v>
      </c>
      <c r="M198" s="79" t="s">
        <v>29</v>
      </c>
      <c r="N198" s="76">
        <v>0</v>
      </c>
      <c r="O198" s="77">
        <v>0</v>
      </c>
      <c r="P198" s="77">
        <v>0</v>
      </c>
      <c r="Q198" s="77">
        <v>0</v>
      </c>
      <c r="R198" s="77">
        <v>0</v>
      </c>
      <c r="S198" s="77">
        <v>0</v>
      </c>
      <c r="T198" s="77">
        <v>0</v>
      </c>
      <c r="U198" s="77">
        <v>0</v>
      </c>
      <c r="V198" s="77">
        <v>0</v>
      </c>
      <c r="W198" s="77">
        <v>0</v>
      </c>
      <c r="X198" s="77">
        <v>0</v>
      </c>
      <c r="Y198" s="77">
        <v>0</v>
      </c>
      <c r="Z198" s="77">
        <v>565688</v>
      </c>
      <c r="AA198" s="77">
        <v>565688</v>
      </c>
      <c r="AB198" s="77">
        <v>1667416</v>
      </c>
      <c r="AC198" s="77">
        <v>2140743</v>
      </c>
      <c r="AD198" s="77">
        <v>1718927</v>
      </c>
      <c r="AE198" s="77">
        <v>992461</v>
      </c>
      <c r="AF198" s="77">
        <v>762808</v>
      </c>
      <c r="AG198" s="77">
        <v>187316</v>
      </c>
      <c r="AH198" s="77">
        <v>8035359</v>
      </c>
      <c r="AI198" s="83"/>
      <c r="AJ198" s="83"/>
      <c r="AK198" s="77">
        <v>0</v>
      </c>
      <c r="AL198" s="77">
        <v>665515.29411764711</v>
      </c>
      <c r="AM198" s="77">
        <v>1961665.8823529412</v>
      </c>
      <c r="AN198" s="77">
        <v>2518521.1764705884</v>
      </c>
      <c r="AO198" s="77">
        <v>2022267.0588235294</v>
      </c>
      <c r="AP198" s="77">
        <v>1167601.1764705882</v>
      </c>
      <c r="AQ198" s="77">
        <v>897421.17647058831</v>
      </c>
      <c r="AR198" s="77">
        <v>220371.76470588235</v>
      </c>
      <c r="AS198" s="77">
        <v>9453363.5294117648</v>
      </c>
      <c r="AT198" s="78"/>
    </row>
    <row r="199" spans="1:46" ht="34.5" x14ac:dyDescent="0.25">
      <c r="A199" s="79">
        <v>4</v>
      </c>
      <c r="B199" s="87" t="s">
        <v>307</v>
      </c>
      <c r="C199" s="81" t="s">
        <v>308</v>
      </c>
      <c r="D199" s="87" t="s">
        <v>373</v>
      </c>
      <c r="E199" s="81" t="s">
        <v>374</v>
      </c>
      <c r="F199" s="79" t="s">
        <v>381</v>
      </c>
      <c r="G199" s="81" t="s">
        <v>382</v>
      </c>
      <c r="H199" s="90">
        <v>2</v>
      </c>
      <c r="I199" s="73">
        <v>1280641</v>
      </c>
      <c r="J199" s="73">
        <v>1506636.4705882354</v>
      </c>
      <c r="K199" s="73">
        <v>225995.47058823542</v>
      </c>
      <c r="L199" s="82" t="s">
        <v>14</v>
      </c>
      <c r="M199" s="79" t="s">
        <v>29</v>
      </c>
      <c r="N199" s="76">
        <v>0</v>
      </c>
      <c r="O199" s="77">
        <v>0</v>
      </c>
      <c r="P199" s="77">
        <v>0</v>
      </c>
      <c r="Q199" s="77">
        <v>0</v>
      </c>
      <c r="R199" s="77">
        <v>0</v>
      </c>
      <c r="S199" s="77">
        <v>0</v>
      </c>
      <c r="T199" s="77">
        <v>0</v>
      </c>
      <c r="U199" s="77">
        <v>0</v>
      </c>
      <c r="V199" s="77">
        <v>0</v>
      </c>
      <c r="W199" s="77">
        <v>0</v>
      </c>
      <c r="X199" s="77">
        <v>0</v>
      </c>
      <c r="Y199" s="77">
        <v>0</v>
      </c>
      <c r="Z199" s="77">
        <v>0</v>
      </c>
      <c r="AA199" s="77">
        <v>0</v>
      </c>
      <c r="AB199" s="77">
        <v>48024</v>
      </c>
      <c r="AC199" s="77">
        <v>236918</v>
      </c>
      <c r="AD199" s="77">
        <v>294547</v>
      </c>
      <c r="AE199" s="77">
        <v>361782</v>
      </c>
      <c r="AF199" s="77">
        <v>278540</v>
      </c>
      <c r="AG199" s="77">
        <v>60830</v>
      </c>
      <c r="AH199" s="77">
        <v>1280641</v>
      </c>
      <c r="AI199" s="83"/>
      <c r="AJ199" s="83"/>
      <c r="AK199" s="77">
        <v>0</v>
      </c>
      <c r="AL199" s="77">
        <v>0</v>
      </c>
      <c r="AM199" s="77">
        <v>56498.823529411769</v>
      </c>
      <c r="AN199" s="77">
        <v>278727.0588235294</v>
      </c>
      <c r="AO199" s="77">
        <v>346525.8823529412</v>
      </c>
      <c r="AP199" s="77">
        <v>425625.8823529412</v>
      </c>
      <c r="AQ199" s="77">
        <v>327694.11764705885</v>
      </c>
      <c r="AR199" s="77">
        <v>71564.705882352937</v>
      </c>
      <c r="AS199" s="77">
        <v>1506636.4705882354</v>
      </c>
      <c r="AT199" s="78"/>
    </row>
    <row r="200" spans="1:46" ht="34.5" x14ac:dyDescent="0.25">
      <c r="A200" s="79">
        <v>4</v>
      </c>
      <c r="B200" s="87" t="s">
        <v>307</v>
      </c>
      <c r="C200" s="81" t="s">
        <v>308</v>
      </c>
      <c r="D200" s="87" t="s">
        <v>373</v>
      </c>
      <c r="E200" s="81" t="s">
        <v>374</v>
      </c>
      <c r="F200" s="79" t="s">
        <v>383</v>
      </c>
      <c r="G200" s="81" t="s">
        <v>384</v>
      </c>
      <c r="H200" s="62" t="s">
        <v>41</v>
      </c>
      <c r="I200" s="73">
        <v>11092500</v>
      </c>
      <c r="J200" s="73">
        <v>13050000</v>
      </c>
      <c r="K200" s="73">
        <v>1957500</v>
      </c>
      <c r="L200" s="82" t="s">
        <v>14</v>
      </c>
      <c r="M200" s="79" t="s">
        <v>29</v>
      </c>
      <c r="N200" s="76">
        <v>0</v>
      </c>
      <c r="O200" s="77">
        <v>0</v>
      </c>
      <c r="P200" s="77">
        <v>0</v>
      </c>
      <c r="Q200" s="77">
        <v>0</v>
      </c>
      <c r="R200" s="77">
        <v>0</v>
      </c>
      <c r="S200" s="77">
        <v>0</v>
      </c>
      <c r="T200" s="77">
        <v>0</v>
      </c>
      <c r="U200" s="77">
        <v>0</v>
      </c>
      <c r="V200" s="77">
        <v>0</v>
      </c>
      <c r="W200" s="77">
        <v>241699</v>
      </c>
      <c r="X200" s="77">
        <v>0</v>
      </c>
      <c r="Y200" s="77">
        <v>0</v>
      </c>
      <c r="Z200" s="77">
        <v>362548</v>
      </c>
      <c r="AA200" s="77">
        <v>604247</v>
      </c>
      <c r="AB200" s="77">
        <v>1809783</v>
      </c>
      <c r="AC200" s="77">
        <v>3121727</v>
      </c>
      <c r="AD200" s="77">
        <v>2575047</v>
      </c>
      <c r="AE200" s="77">
        <v>1495775</v>
      </c>
      <c r="AF200" s="77">
        <v>1191501</v>
      </c>
      <c r="AG200" s="77">
        <v>294420</v>
      </c>
      <c r="AH200" s="77">
        <v>11092500</v>
      </c>
      <c r="AI200" s="83"/>
      <c r="AJ200" s="83"/>
      <c r="AK200" s="77">
        <v>0</v>
      </c>
      <c r="AL200" s="77">
        <v>710878.82352941181</v>
      </c>
      <c r="AM200" s="77">
        <v>2129156.4705882352</v>
      </c>
      <c r="AN200" s="77">
        <v>3672620</v>
      </c>
      <c r="AO200" s="77">
        <v>3029467.0588235296</v>
      </c>
      <c r="AP200" s="77">
        <v>1759735.2941176472</v>
      </c>
      <c r="AQ200" s="77">
        <v>1401765.8823529412</v>
      </c>
      <c r="AR200" s="77">
        <v>346376.4705882353</v>
      </c>
      <c r="AS200" s="77">
        <v>13050000.000000002</v>
      </c>
      <c r="AT200" s="78"/>
    </row>
    <row r="201" spans="1:46" ht="34.5" x14ac:dyDescent="0.25">
      <c r="A201" s="79">
        <v>4</v>
      </c>
      <c r="B201" s="87" t="s">
        <v>307</v>
      </c>
      <c r="C201" s="81" t="s">
        <v>308</v>
      </c>
      <c r="D201" s="87" t="s">
        <v>373</v>
      </c>
      <c r="E201" s="81" t="s">
        <v>374</v>
      </c>
      <c r="F201" s="89" t="s">
        <v>385</v>
      </c>
      <c r="G201" s="81" t="s">
        <v>386</v>
      </c>
      <c r="H201" s="62" t="s">
        <v>41</v>
      </c>
      <c r="I201" s="73">
        <v>16269000</v>
      </c>
      <c r="J201" s="73">
        <v>19140000</v>
      </c>
      <c r="K201" s="73">
        <v>2871000</v>
      </c>
      <c r="L201" s="86" t="s">
        <v>17</v>
      </c>
      <c r="M201" s="79" t="s">
        <v>29</v>
      </c>
      <c r="N201" s="76">
        <v>0</v>
      </c>
      <c r="O201" s="77">
        <v>0</v>
      </c>
      <c r="P201" s="77">
        <v>0</v>
      </c>
      <c r="Q201" s="77">
        <v>0</v>
      </c>
      <c r="R201" s="77">
        <v>0</v>
      </c>
      <c r="S201" s="77">
        <v>0</v>
      </c>
      <c r="T201" s="77">
        <v>0</v>
      </c>
      <c r="U201" s="77">
        <v>0</v>
      </c>
      <c r="V201" s="77">
        <v>0</v>
      </c>
      <c r="W201" s="77">
        <v>0</v>
      </c>
      <c r="X201" s="77">
        <v>0</v>
      </c>
      <c r="Y201" s="77">
        <v>4237.9620426066531</v>
      </c>
      <c r="Z201" s="77">
        <v>2240.0821547360338</v>
      </c>
      <c r="AA201" s="77">
        <v>6478.0441973426869</v>
      </c>
      <c r="AB201" s="77">
        <v>2900171.94092577</v>
      </c>
      <c r="AC201" s="77">
        <v>3392502.88462982</v>
      </c>
      <c r="AD201" s="77">
        <v>2233413.3596847444</v>
      </c>
      <c r="AE201" s="77">
        <v>2019705.0660811532</v>
      </c>
      <c r="AF201" s="77">
        <v>2164147.423014388</v>
      </c>
      <c r="AG201" s="77">
        <v>3552581.2814667793</v>
      </c>
      <c r="AH201" s="77">
        <v>16268999.999999996</v>
      </c>
      <c r="AI201" s="83"/>
      <c r="AJ201" s="83"/>
      <c r="AK201" s="77">
        <v>0</v>
      </c>
      <c r="AL201" s="77">
        <v>6446.7407880647552</v>
      </c>
      <c r="AM201" s="77">
        <v>2886157.6386954128</v>
      </c>
      <c r="AN201" s="77">
        <v>3376109.5253011365</v>
      </c>
      <c r="AO201" s="77">
        <v>2222620.9892786131</v>
      </c>
      <c r="AP201" s="77">
        <v>2009945.3836248056</v>
      </c>
      <c r="AQ201" s="77">
        <v>2153689.7616498377</v>
      </c>
      <c r="AR201" s="77">
        <v>3535414.3862652169</v>
      </c>
      <c r="AS201" s="77">
        <v>16190384.425603086</v>
      </c>
      <c r="AT201" s="78"/>
    </row>
    <row r="202" spans="1:46" ht="34.5" x14ac:dyDescent="0.25">
      <c r="A202" s="79">
        <v>4</v>
      </c>
      <c r="B202" s="87" t="s">
        <v>307</v>
      </c>
      <c r="C202" s="81" t="s">
        <v>308</v>
      </c>
      <c r="D202" s="87" t="s">
        <v>373</v>
      </c>
      <c r="E202" s="81" t="s">
        <v>374</v>
      </c>
      <c r="F202" s="79" t="s">
        <v>387</v>
      </c>
      <c r="G202" s="81" t="s">
        <v>388</v>
      </c>
      <c r="H202" s="62">
        <v>1</v>
      </c>
      <c r="I202" s="73">
        <v>19107939</v>
      </c>
      <c r="J202" s="73">
        <v>22479928.235294119</v>
      </c>
      <c r="K202" s="73">
        <v>3371989.2352941185</v>
      </c>
      <c r="L202" s="82" t="s">
        <v>18</v>
      </c>
      <c r="M202" s="79" t="s">
        <v>29</v>
      </c>
      <c r="N202" s="76">
        <v>0</v>
      </c>
      <c r="O202" s="77">
        <v>0</v>
      </c>
      <c r="P202" s="77">
        <v>0</v>
      </c>
      <c r="Q202" s="77">
        <v>0</v>
      </c>
      <c r="R202" s="77">
        <v>0</v>
      </c>
      <c r="S202" s="77">
        <v>0</v>
      </c>
      <c r="T202" s="77">
        <v>0</v>
      </c>
      <c r="U202" s="77">
        <v>0</v>
      </c>
      <c r="V202" s="77">
        <v>0</v>
      </c>
      <c r="W202" s="77">
        <v>630000</v>
      </c>
      <c r="X202" s="77">
        <v>0</v>
      </c>
      <c r="Y202" s="77">
        <v>0</v>
      </c>
      <c r="Z202" s="77">
        <v>570000</v>
      </c>
      <c r="AA202" s="77">
        <v>1200000</v>
      </c>
      <c r="AB202" s="77">
        <v>3500000</v>
      </c>
      <c r="AC202" s="77">
        <v>5450000</v>
      </c>
      <c r="AD202" s="77">
        <v>3000000</v>
      </c>
      <c r="AE202" s="77">
        <v>3000000</v>
      </c>
      <c r="AF202" s="77">
        <v>2057939</v>
      </c>
      <c r="AG202" s="77">
        <v>900000</v>
      </c>
      <c r="AH202" s="77">
        <v>19107939</v>
      </c>
      <c r="AI202" s="83"/>
      <c r="AJ202" s="83"/>
      <c r="AK202" s="77">
        <v>231672.16</v>
      </c>
      <c r="AL202" s="77">
        <v>1406987.5842923003</v>
      </c>
      <c r="AM202" s="77">
        <v>4103713.7875192091</v>
      </c>
      <c r="AN202" s="77">
        <v>6390068.6119941976</v>
      </c>
      <c r="AO202" s="77">
        <v>3517468.9607307506</v>
      </c>
      <c r="AP202" s="77">
        <v>3517468.9607307506</v>
      </c>
      <c r="AQ202" s="77">
        <v>2412912.1851924267</v>
      </c>
      <c r="AR202" s="77">
        <v>823568.52821922675</v>
      </c>
      <c r="AS202" s="77">
        <v>22403860.778678861</v>
      </c>
      <c r="AT202" s="78"/>
    </row>
    <row r="203" spans="1:46" ht="34.5" x14ac:dyDescent="0.25">
      <c r="A203" s="79">
        <v>4</v>
      </c>
      <c r="B203" s="87" t="s">
        <v>307</v>
      </c>
      <c r="C203" s="81" t="s">
        <v>308</v>
      </c>
      <c r="D203" s="87" t="s">
        <v>373</v>
      </c>
      <c r="E203" s="81" t="s">
        <v>374</v>
      </c>
      <c r="F203" s="79" t="s">
        <v>387</v>
      </c>
      <c r="G203" s="81" t="s">
        <v>388</v>
      </c>
      <c r="H203" s="62">
        <v>2</v>
      </c>
      <c r="I203" s="73">
        <v>16417962</v>
      </c>
      <c r="J203" s="73">
        <v>19315249.411764707</v>
      </c>
      <c r="K203" s="73">
        <v>2897287.4117647074</v>
      </c>
      <c r="L203" s="82" t="s">
        <v>18</v>
      </c>
      <c r="M203" s="79" t="s">
        <v>29</v>
      </c>
      <c r="N203" s="76">
        <v>0</v>
      </c>
      <c r="O203" s="77"/>
      <c r="P203" s="77"/>
      <c r="Q203" s="77"/>
      <c r="R203" s="77"/>
      <c r="S203" s="77"/>
      <c r="T203" s="77"/>
      <c r="U203" s="77"/>
      <c r="V203" s="77"/>
      <c r="W203" s="77"/>
      <c r="X203" s="77"/>
      <c r="Y203" s="77"/>
      <c r="Z203" s="77"/>
      <c r="AA203" s="77">
        <v>0</v>
      </c>
      <c r="AB203" s="77"/>
      <c r="AC203" s="77">
        <v>500000</v>
      </c>
      <c r="AD203" s="77">
        <v>3400000</v>
      </c>
      <c r="AE203" s="77">
        <v>4100000</v>
      </c>
      <c r="AF203" s="77">
        <v>4320000</v>
      </c>
      <c r="AG203" s="77">
        <v>4097962</v>
      </c>
      <c r="AH203" s="77">
        <v>16417962</v>
      </c>
      <c r="AI203" s="83"/>
      <c r="AJ203" s="83"/>
      <c r="AK203" s="77">
        <v>0</v>
      </c>
      <c r="AL203" s="77">
        <v>0</v>
      </c>
      <c r="AM203" s="77">
        <v>0</v>
      </c>
      <c r="AN203" s="77">
        <v>586244.82678845851</v>
      </c>
      <c r="AO203" s="77">
        <v>3986464.8221615176</v>
      </c>
      <c r="AP203" s="77">
        <v>4807207.5796653591</v>
      </c>
      <c r="AQ203" s="77">
        <v>5065155.3034522813</v>
      </c>
      <c r="AR203" s="77">
        <v>4804818.0457513696</v>
      </c>
      <c r="AS203" s="77">
        <v>19249890.577818986</v>
      </c>
      <c r="AT203" s="78"/>
    </row>
    <row r="204" spans="1:46" ht="34.5" x14ac:dyDescent="0.25">
      <c r="A204" s="79">
        <v>4</v>
      </c>
      <c r="B204" s="87" t="s">
        <v>307</v>
      </c>
      <c r="C204" s="81" t="s">
        <v>308</v>
      </c>
      <c r="D204" s="87" t="s">
        <v>373</v>
      </c>
      <c r="E204" s="81" t="s">
        <v>374</v>
      </c>
      <c r="F204" s="79" t="s">
        <v>389</v>
      </c>
      <c r="G204" s="81" t="s">
        <v>390</v>
      </c>
      <c r="H204" s="62" t="s">
        <v>41</v>
      </c>
      <c r="I204" s="73">
        <v>3697500</v>
      </c>
      <c r="J204" s="73">
        <v>4350000</v>
      </c>
      <c r="K204" s="73">
        <v>652500</v>
      </c>
      <c r="L204" s="82" t="s">
        <v>18</v>
      </c>
      <c r="M204" s="79" t="s">
        <v>29</v>
      </c>
      <c r="N204" s="76">
        <v>0</v>
      </c>
      <c r="O204" s="77">
        <v>0</v>
      </c>
      <c r="P204" s="77">
        <v>0</v>
      </c>
      <c r="Q204" s="77">
        <v>0</v>
      </c>
      <c r="R204" s="77">
        <v>0</v>
      </c>
      <c r="S204" s="77">
        <v>0</v>
      </c>
      <c r="T204" s="77">
        <v>0</v>
      </c>
      <c r="U204" s="77">
        <v>60000</v>
      </c>
      <c r="V204" s="77">
        <v>0</v>
      </c>
      <c r="W204" s="77">
        <v>0</v>
      </c>
      <c r="X204" s="77">
        <v>0</v>
      </c>
      <c r="Y204" s="77">
        <v>340000</v>
      </c>
      <c r="Z204" s="77">
        <v>0</v>
      </c>
      <c r="AA204" s="77">
        <v>400000</v>
      </c>
      <c r="AB204" s="77">
        <v>500000</v>
      </c>
      <c r="AC204" s="77">
        <v>650000</v>
      </c>
      <c r="AD204" s="77">
        <v>700000</v>
      </c>
      <c r="AE204" s="77">
        <v>800000</v>
      </c>
      <c r="AF204" s="77">
        <v>647500</v>
      </c>
      <c r="AG204" s="77">
        <v>0</v>
      </c>
      <c r="AH204" s="77">
        <v>3697500</v>
      </c>
      <c r="AI204" s="83"/>
      <c r="AJ204" s="83"/>
      <c r="AK204" s="77">
        <v>59350.5</v>
      </c>
      <c r="AL204" s="77">
        <v>469019.96543364372</v>
      </c>
      <c r="AM204" s="77">
        <v>586274.9567920547</v>
      </c>
      <c r="AN204" s="77">
        <v>762157.44382967101</v>
      </c>
      <c r="AO204" s="77">
        <v>820784.93950887653</v>
      </c>
      <c r="AP204" s="77">
        <v>938039.93086728745</v>
      </c>
      <c r="AQ204" s="77">
        <v>699875.56904571038</v>
      </c>
      <c r="AR204" s="77">
        <v>0</v>
      </c>
      <c r="AS204" s="77">
        <v>4335503.3054772438</v>
      </c>
      <c r="AT204" s="78"/>
    </row>
    <row r="205" spans="1:46" ht="34.5" x14ac:dyDescent="0.25">
      <c r="A205" s="79">
        <v>4</v>
      </c>
      <c r="B205" s="87" t="s">
        <v>307</v>
      </c>
      <c r="C205" s="81" t="s">
        <v>308</v>
      </c>
      <c r="D205" s="87" t="s">
        <v>373</v>
      </c>
      <c r="E205" s="81" t="s">
        <v>374</v>
      </c>
      <c r="F205" s="79" t="s">
        <v>391</v>
      </c>
      <c r="G205" s="81" t="s">
        <v>392</v>
      </c>
      <c r="H205" s="62" t="s">
        <v>41</v>
      </c>
      <c r="I205" s="73">
        <v>12941250</v>
      </c>
      <c r="J205" s="73">
        <v>15225000</v>
      </c>
      <c r="K205" s="73">
        <v>2283750</v>
      </c>
      <c r="L205" s="82" t="s">
        <v>18</v>
      </c>
      <c r="M205" s="79" t="s">
        <v>29</v>
      </c>
      <c r="N205" s="76">
        <v>0</v>
      </c>
      <c r="O205" s="77">
        <v>0</v>
      </c>
      <c r="P205" s="77">
        <v>0</v>
      </c>
      <c r="Q205" s="77">
        <v>0</v>
      </c>
      <c r="R205" s="77">
        <v>0</v>
      </c>
      <c r="S205" s="77">
        <v>0</v>
      </c>
      <c r="T205" s="77">
        <v>0</v>
      </c>
      <c r="U205" s="77">
        <v>0</v>
      </c>
      <c r="V205" s="77">
        <v>0</v>
      </c>
      <c r="W205" s="77">
        <v>0</v>
      </c>
      <c r="X205" s="77">
        <v>0</v>
      </c>
      <c r="Y205" s="77">
        <v>0</v>
      </c>
      <c r="Z205" s="77">
        <v>100000</v>
      </c>
      <c r="AA205" s="77">
        <v>100000</v>
      </c>
      <c r="AB205" s="77">
        <v>1400000</v>
      </c>
      <c r="AC205" s="77">
        <v>2500000</v>
      </c>
      <c r="AD205" s="77">
        <v>2500000</v>
      </c>
      <c r="AE205" s="77">
        <v>2500000</v>
      </c>
      <c r="AF205" s="77">
        <v>2000000</v>
      </c>
      <c r="AG205" s="77">
        <v>1941250</v>
      </c>
      <c r="AH205" s="77">
        <v>12941250</v>
      </c>
      <c r="AI205" s="83"/>
      <c r="AJ205" s="83"/>
      <c r="AK205" s="77">
        <v>0</v>
      </c>
      <c r="AL205" s="77">
        <v>117306.05896941377</v>
      </c>
      <c r="AM205" s="77">
        <v>1642284.8255717929</v>
      </c>
      <c r="AN205" s="77">
        <v>2932651.4742353442</v>
      </c>
      <c r="AO205" s="77">
        <v>2932651.4742353442</v>
      </c>
      <c r="AP205" s="77">
        <v>2932651.4742353442</v>
      </c>
      <c r="AQ205" s="77">
        <v>2346121.1793882754</v>
      </c>
      <c r="AR205" s="77">
        <v>2277203.8697437448</v>
      </c>
      <c r="AS205" s="77">
        <v>15180870.356379259</v>
      </c>
      <c r="AT205" s="78"/>
    </row>
    <row r="206" spans="1:46" ht="34.5" x14ac:dyDescent="0.25">
      <c r="A206" s="79">
        <v>4</v>
      </c>
      <c r="B206" s="87" t="s">
        <v>393</v>
      </c>
      <c r="C206" s="81" t="s">
        <v>394</v>
      </c>
      <c r="D206" s="87" t="s">
        <v>395</v>
      </c>
      <c r="E206" s="81" t="s">
        <v>396</v>
      </c>
      <c r="F206" s="79" t="s">
        <v>397</v>
      </c>
      <c r="G206" s="81" t="s">
        <v>398</v>
      </c>
      <c r="H206" s="62" t="s">
        <v>41</v>
      </c>
      <c r="I206" s="73">
        <v>12750000</v>
      </c>
      <c r="J206" s="73">
        <v>15000000</v>
      </c>
      <c r="K206" s="73">
        <v>2250000</v>
      </c>
      <c r="L206" s="82" t="s">
        <v>14</v>
      </c>
      <c r="M206" s="79" t="s">
        <v>29</v>
      </c>
      <c r="N206" s="76">
        <v>0</v>
      </c>
      <c r="O206" s="77">
        <v>0</v>
      </c>
      <c r="P206" s="77">
        <v>0</v>
      </c>
      <c r="Q206" s="77">
        <v>0</v>
      </c>
      <c r="R206" s="77">
        <v>0</v>
      </c>
      <c r="S206" s="77">
        <v>0</v>
      </c>
      <c r="T206" s="77">
        <v>0</v>
      </c>
      <c r="U206" s="77">
        <v>0</v>
      </c>
      <c r="V206" s="77">
        <v>0</v>
      </c>
      <c r="W206" s="77">
        <v>0</v>
      </c>
      <c r="X206" s="77">
        <v>0</v>
      </c>
      <c r="Y206" s="77">
        <v>0</v>
      </c>
      <c r="Z206" s="77">
        <v>231632</v>
      </c>
      <c r="AA206" s="77">
        <v>231632</v>
      </c>
      <c r="AB206" s="77">
        <v>2679100</v>
      </c>
      <c r="AC206" s="77">
        <v>4346544</v>
      </c>
      <c r="AD206" s="77">
        <v>2353173</v>
      </c>
      <c r="AE206" s="77">
        <v>543064</v>
      </c>
      <c r="AF206" s="77">
        <v>1959470</v>
      </c>
      <c r="AG206" s="77">
        <v>637017</v>
      </c>
      <c r="AH206" s="77">
        <v>12750000</v>
      </c>
      <c r="AI206" s="83"/>
      <c r="AJ206" s="83"/>
      <c r="AK206" s="77">
        <v>0</v>
      </c>
      <c r="AL206" s="77">
        <v>272508.23529411765</v>
      </c>
      <c r="AM206" s="77">
        <v>3151882.3529411764</v>
      </c>
      <c r="AN206" s="77">
        <v>5113581.176470588</v>
      </c>
      <c r="AO206" s="77">
        <v>2768438.823529412</v>
      </c>
      <c r="AP206" s="77">
        <v>638898.82352941181</v>
      </c>
      <c r="AQ206" s="77">
        <v>2305258.823529412</v>
      </c>
      <c r="AR206" s="77">
        <v>749431.76470588241</v>
      </c>
      <c r="AS206" s="77">
        <v>14999999.999999996</v>
      </c>
      <c r="AT206" s="78"/>
    </row>
    <row r="207" spans="1:46" ht="34.5" x14ac:dyDescent="0.25">
      <c r="A207" s="79">
        <v>4</v>
      </c>
      <c r="B207" s="87" t="s">
        <v>393</v>
      </c>
      <c r="C207" s="81" t="s">
        <v>394</v>
      </c>
      <c r="D207" s="87" t="s">
        <v>395</v>
      </c>
      <c r="E207" s="81" t="s">
        <v>396</v>
      </c>
      <c r="F207" s="79" t="s">
        <v>399</v>
      </c>
      <c r="G207" s="81" t="s">
        <v>400</v>
      </c>
      <c r="H207" s="62" t="s">
        <v>41</v>
      </c>
      <c r="I207" s="73">
        <v>3400000</v>
      </c>
      <c r="J207" s="73">
        <v>4000000</v>
      </c>
      <c r="K207" s="73">
        <v>600000</v>
      </c>
      <c r="L207" s="82" t="s">
        <v>14</v>
      </c>
      <c r="M207" s="79" t="s">
        <v>29</v>
      </c>
      <c r="N207" s="76">
        <v>0</v>
      </c>
      <c r="O207" s="77">
        <v>0</v>
      </c>
      <c r="P207" s="77">
        <v>0</v>
      </c>
      <c r="Q207" s="77">
        <v>0</v>
      </c>
      <c r="R207" s="77">
        <v>0</v>
      </c>
      <c r="S207" s="77">
        <v>0</v>
      </c>
      <c r="T207" s="77">
        <v>0</v>
      </c>
      <c r="U207" s="77">
        <v>0</v>
      </c>
      <c r="V207" s="77">
        <v>0</v>
      </c>
      <c r="W207" s="77">
        <v>0</v>
      </c>
      <c r="X207" s="77">
        <v>0</v>
      </c>
      <c r="Y207" s="77">
        <v>0</v>
      </c>
      <c r="Z207" s="77">
        <v>0</v>
      </c>
      <c r="AA207" s="77">
        <v>0</v>
      </c>
      <c r="AB207" s="77">
        <v>25500</v>
      </c>
      <c r="AC207" s="77">
        <v>391000</v>
      </c>
      <c r="AD207" s="77">
        <v>841500</v>
      </c>
      <c r="AE207" s="77">
        <v>952000</v>
      </c>
      <c r="AF207" s="77">
        <v>952000</v>
      </c>
      <c r="AG207" s="77">
        <v>238000</v>
      </c>
      <c r="AH207" s="77">
        <v>3400000</v>
      </c>
      <c r="AI207" s="83"/>
      <c r="AJ207" s="83"/>
      <c r="AK207" s="77">
        <v>0</v>
      </c>
      <c r="AL207" s="77">
        <v>0</v>
      </c>
      <c r="AM207" s="77">
        <v>30000</v>
      </c>
      <c r="AN207" s="77">
        <v>460000</v>
      </c>
      <c r="AO207" s="77">
        <v>990000</v>
      </c>
      <c r="AP207" s="77">
        <v>1120000</v>
      </c>
      <c r="AQ207" s="77">
        <v>1120000</v>
      </c>
      <c r="AR207" s="77">
        <v>280000</v>
      </c>
      <c r="AS207" s="77">
        <v>4000000</v>
      </c>
      <c r="AT207" s="78"/>
    </row>
    <row r="208" spans="1:46" ht="46" x14ac:dyDescent="0.25">
      <c r="A208" s="79">
        <v>5</v>
      </c>
      <c r="B208" s="87" t="s">
        <v>401</v>
      </c>
      <c r="C208" s="81" t="s">
        <v>402</v>
      </c>
      <c r="D208" s="87" t="s">
        <v>403</v>
      </c>
      <c r="E208" s="81" t="s">
        <v>404</v>
      </c>
      <c r="F208" s="89" t="s">
        <v>405</v>
      </c>
      <c r="G208" s="81" t="s">
        <v>406</v>
      </c>
      <c r="H208" s="62">
        <v>1</v>
      </c>
      <c r="I208" s="73">
        <v>39933000</v>
      </c>
      <c r="J208" s="73">
        <v>46980000</v>
      </c>
      <c r="K208" s="73">
        <v>7047000</v>
      </c>
      <c r="L208" s="86" t="s">
        <v>17</v>
      </c>
      <c r="M208" s="79" t="s">
        <v>30</v>
      </c>
      <c r="N208" s="76">
        <v>0</v>
      </c>
      <c r="O208" s="77">
        <v>0</v>
      </c>
      <c r="P208" s="77">
        <v>0</v>
      </c>
      <c r="Q208" s="77">
        <v>0</v>
      </c>
      <c r="R208" s="77">
        <v>0</v>
      </c>
      <c r="S208" s="77">
        <v>0</v>
      </c>
      <c r="T208" s="77">
        <v>0</v>
      </c>
      <c r="U208" s="77">
        <v>0</v>
      </c>
      <c r="V208" s="77">
        <v>0</v>
      </c>
      <c r="W208" s="77">
        <v>0</v>
      </c>
      <c r="X208" s="77">
        <v>0</v>
      </c>
      <c r="Y208" s="77">
        <v>0</v>
      </c>
      <c r="Z208" s="77">
        <v>0</v>
      </c>
      <c r="AA208" s="77">
        <v>0</v>
      </c>
      <c r="AB208" s="77">
        <v>9532213.4451113995</v>
      </c>
      <c r="AC208" s="77">
        <v>11736252.2390744</v>
      </c>
      <c r="AD208" s="77">
        <v>9574062.8288164232</v>
      </c>
      <c r="AE208" s="77">
        <v>2220775.51934032</v>
      </c>
      <c r="AF208" s="77">
        <v>4868732.8773232158</v>
      </c>
      <c r="AG208" s="77">
        <v>2000963.0903342245</v>
      </c>
      <c r="AH208" s="77">
        <v>39932999.999999985</v>
      </c>
      <c r="AI208" s="83"/>
      <c r="AJ208" s="83"/>
      <c r="AK208" s="77">
        <v>0</v>
      </c>
      <c r="AL208" s="77">
        <v>0</v>
      </c>
      <c r="AM208" s="77">
        <v>9532213.4451113995</v>
      </c>
      <c r="AN208" s="77">
        <v>11736252.2390744</v>
      </c>
      <c r="AO208" s="77">
        <v>9574062.8288164232</v>
      </c>
      <c r="AP208" s="77">
        <v>2220775.51934032</v>
      </c>
      <c r="AQ208" s="77">
        <v>4868732.8773232158</v>
      </c>
      <c r="AR208" s="77">
        <v>2000963.0903342245</v>
      </c>
      <c r="AS208" s="77">
        <v>39932999.999999985</v>
      </c>
      <c r="AT208" s="78"/>
    </row>
    <row r="209" spans="1:46" ht="46" x14ac:dyDescent="0.25">
      <c r="A209" s="79">
        <v>5</v>
      </c>
      <c r="B209" s="87" t="s">
        <v>401</v>
      </c>
      <c r="C209" s="81" t="s">
        <v>402</v>
      </c>
      <c r="D209" s="87" t="s">
        <v>403</v>
      </c>
      <c r="E209" s="81" t="s">
        <v>404</v>
      </c>
      <c r="F209" s="89" t="s">
        <v>405</v>
      </c>
      <c r="G209" s="81" t="s">
        <v>406</v>
      </c>
      <c r="H209" s="62">
        <v>2</v>
      </c>
      <c r="I209" s="73">
        <v>65940867</v>
      </c>
      <c r="J209" s="73">
        <v>77577490.588235289</v>
      </c>
      <c r="K209" s="73">
        <v>11636623.588235289</v>
      </c>
      <c r="L209" s="86" t="s">
        <v>17</v>
      </c>
      <c r="M209" s="79" t="s">
        <v>30</v>
      </c>
      <c r="N209" s="76">
        <v>0</v>
      </c>
      <c r="O209" s="77">
        <v>0</v>
      </c>
      <c r="P209" s="77">
        <v>0</v>
      </c>
      <c r="Q209" s="77">
        <v>0</v>
      </c>
      <c r="R209" s="77">
        <v>0</v>
      </c>
      <c r="S209" s="77">
        <v>0</v>
      </c>
      <c r="T209" s="77">
        <v>0</v>
      </c>
      <c r="U209" s="77">
        <v>0</v>
      </c>
      <c r="V209" s="77">
        <v>0</v>
      </c>
      <c r="W209" s="77">
        <v>0</v>
      </c>
      <c r="X209" s="77">
        <v>0</v>
      </c>
      <c r="Y209" s="77">
        <v>0</v>
      </c>
      <c r="Z209" s="77">
        <v>0</v>
      </c>
      <c r="AA209" s="77">
        <v>0</v>
      </c>
      <c r="AB209" s="77">
        <v>13837850.5246213</v>
      </c>
      <c r="AC209" s="77">
        <v>19979927.578074601</v>
      </c>
      <c r="AD209" s="77">
        <v>15809531.055633876</v>
      </c>
      <c r="AE209" s="77">
        <v>4969714.2002272801</v>
      </c>
      <c r="AF209" s="77">
        <v>8039678.1389351524</v>
      </c>
      <c r="AG209" s="77">
        <v>3304165.5025076512</v>
      </c>
      <c r="AH209" s="77">
        <v>65940866.999999858</v>
      </c>
      <c r="AI209" s="83"/>
      <c r="AJ209" s="83"/>
      <c r="AK209" s="77">
        <v>0</v>
      </c>
      <c r="AL209" s="77">
        <v>0</v>
      </c>
      <c r="AM209" s="77">
        <v>13837850.5246213</v>
      </c>
      <c r="AN209" s="77">
        <v>19979927.578074601</v>
      </c>
      <c r="AO209" s="77">
        <v>15809531.055633876</v>
      </c>
      <c r="AP209" s="77">
        <v>4969714.2002272801</v>
      </c>
      <c r="AQ209" s="77">
        <v>8039678.1389351524</v>
      </c>
      <c r="AR209" s="77">
        <v>3304165.5025076512</v>
      </c>
      <c r="AS209" s="77">
        <v>65940866.999999858</v>
      </c>
      <c r="AT209" s="78"/>
    </row>
    <row r="210" spans="1:46" ht="46" x14ac:dyDescent="0.25">
      <c r="A210" s="79">
        <v>5</v>
      </c>
      <c r="B210" s="87" t="s">
        <v>401</v>
      </c>
      <c r="C210" s="81" t="s">
        <v>402</v>
      </c>
      <c r="D210" s="87" t="s">
        <v>403</v>
      </c>
      <c r="E210" s="81" t="s">
        <v>404</v>
      </c>
      <c r="F210" s="89" t="s">
        <v>405</v>
      </c>
      <c r="G210" s="81" t="s">
        <v>406</v>
      </c>
      <c r="H210" s="62">
        <v>3</v>
      </c>
      <c r="I210" s="73">
        <v>27236133</v>
      </c>
      <c r="J210" s="73">
        <v>32042509.411764707</v>
      </c>
      <c r="K210" s="73">
        <v>4806376.4117647074</v>
      </c>
      <c r="L210" s="86" t="s">
        <v>17</v>
      </c>
      <c r="M210" s="79" t="s">
        <v>30</v>
      </c>
      <c r="N210" s="76">
        <v>0</v>
      </c>
      <c r="O210" s="77">
        <v>0</v>
      </c>
      <c r="P210" s="77">
        <v>0</v>
      </c>
      <c r="Q210" s="77">
        <v>0</v>
      </c>
      <c r="R210" s="77">
        <v>0</v>
      </c>
      <c r="S210" s="77">
        <v>0</v>
      </c>
      <c r="T210" s="77">
        <v>0</v>
      </c>
      <c r="U210" s="77">
        <v>0</v>
      </c>
      <c r="V210" s="77">
        <v>0</v>
      </c>
      <c r="W210" s="77">
        <v>0</v>
      </c>
      <c r="X210" s="77">
        <v>0</v>
      </c>
      <c r="Y210" s="77">
        <v>0</v>
      </c>
      <c r="Z210" s="77">
        <v>0</v>
      </c>
      <c r="AA210" s="77">
        <v>0</v>
      </c>
      <c r="AB210" s="77">
        <v>0</v>
      </c>
      <c r="AC210" s="77">
        <v>1478800.2438064599</v>
      </c>
      <c r="AD210" s="77">
        <v>5770377.3831929611</v>
      </c>
      <c r="AE210" s="77">
        <v>9439720.1312943548</v>
      </c>
      <c r="AF210" s="77">
        <v>6218567.8834641092</v>
      </c>
      <c r="AG210" s="77">
        <v>4328667.3582421094</v>
      </c>
      <c r="AH210" s="77">
        <v>27236132.999999993</v>
      </c>
      <c r="AI210" s="83"/>
      <c r="AJ210" s="83"/>
      <c r="AK210" s="77">
        <v>0</v>
      </c>
      <c r="AL210" s="77">
        <v>0</v>
      </c>
      <c r="AM210" s="77">
        <v>0</v>
      </c>
      <c r="AN210" s="77">
        <v>1478800.2438064599</v>
      </c>
      <c r="AO210" s="77">
        <v>5770377.3831929611</v>
      </c>
      <c r="AP210" s="77">
        <v>9439720.1312943548</v>
      </c>
      <c r="AQ210" s="77">
        <v>6218567.8834641092</v>
      </c>
      <c r="AR210" s="77">
        <v>4328667.3582421094</v>
      </c>
      <c r="AS210" s="77">
        <v>27236132.999999993</v>
      </c>
      <c r="AT210" s="78"/>
    </row>
    <row r="211" spans="1:46" ht="46" x14ac:dyDescent="0.25">
      <c r="A211" s="79">
        <v>5</v>
      </c>
      <c r="B211" s="87" t="s">
        <v>401</v>
      </c>
      <c r="C211" s="81" t="s">
        <v>402</v>
      </c>
      <c r="D211" s="87" t="s">
        <v>403</v>
      </c>
      <c r="E211" s="81" t="s">
        <v>404</v>
      </c>
      <c r="F211" s="89" t="s">
        <v>407</v>
      </c>
      <c r="G211" s="81" t="s">
        <v>408</v>
      </c>
      <c r="H211" s="62" t="s">
        <v>41</v>
      </c>
      <c r="I211" s="73">
        <v>377295</v>
      </c>
      <c r="J211" s="73">
        <v>443876.4705882353</v>
      </c>
      <c r="K211" s="73">
        <v>66581.470588235301</v>
      </c>
      <c r="L211" s="86" t="s">
        <v>17</v>
      </c>
      <c r="M211" s="79" t="s">
        <v>30</v>
      </c>
      <c r="N211" s="76">
        <v>0</v>
      </c>
      <c r="O211" s="77">
        <v>0</v>
      </c>
      <c r="P211" s="77">
        <v>0</v>
      </c>
      <c r="Q211" s="77">
        <v>0</v>
      </c>
      <c r="R211" s="77">
        <v>23566.27</v>
      </c>
      <c r="S211" s="77">
        <v>0</v>
      </c>
      <c r="T211" s="77">
        <v>0</v>
      </c>
      <c r="U211" s="77">
        <v>0</v>
      </c>
      <c r="V211" s="77">
        <v>73117.41</v>
      </c>
      <c r="W211" s="77">
        <v>0</v>
      </c>
      <c r="X211" s="77">
        <v>0</v>
      </c>
      <c r="Y211" s="77">
        <v>0</v>
      </c>
      <c r="Z211" s="77">
        <v>0</v>
      </c>
      <c r="AA211" s="77">
        <v>96683.680000000008</v>
      </c>
      <c r="AB211" s="77">
        <v>69219</v>
      </c>
      <c r="AC211" s="77">
        <v>55824</v>
      </c>
      <c r="AD211" s="77">
        <v>43353</v>
      </c>
      <c r="AE211" s="77">
        <v>35451</v>
      </c>
      <c r="AF211" s="77">
        <v>33490</v>
      </c>
      <c r="AG211" s="77">
        <v>43274</v>
      </c>
      <c r="AH211" s="77">
        <v>377294.68</v>
      </c>
      <c r="AI211" s="83"/>
      <c r="AJ211" s="83"/>
      <c r="AK211" s="77">
        <v>22540.66</v>
      </c>
      <c r="AL211" s="77">
        <v>113745.50588235295</v>
      </c>
      <c r="AM211" s="77">
        <v>81434.117647058825</v>
      </c>
      <c r="AN211" s="77">
        <v>65675.294117647063</v>
      </c>
      <c r="AO211" s="77">
        <v>51003.529411764706</v>
      </c>
      <c r="AP211" s="77">
        <v>41707.058823529413</v>
      </c>
      <c r="AQ211" s="77">
        <v>39400</v>
      </c>
      <c r="AR211" s="77">
        <v>28370.304705882387</v>
      </c>
      <c r="AS211" s="77">
        <v>443876.4705882353</v>
      </c>
      <c r="AT211" s="78"/>
    </row>
    <row r="212" spans="1:46" ht="46" x14ac:dyDescent="0.25">
      <c r="A212" s="79">
        <v>5</v>
      </c>
      <c r="B212" s="87" t="s">
        <v>401</v>
      </c>
      <c r="C212" s="81" t="s">
        <v>402</v>
      </c>
      <c r="D212" s="87" t="s">
        <v>403</v>
      </c>
      <c r="E212" s="81" t="s">
        <v>404</v>
      </c>
      <c r="F212" s="89" t="s">
        <v>409</v>
      </c>
      <c r="G212" s="81" t="s">
        <v>410</v>
      </c>
      <c r="H212" s="62" t="s">
        <v>41</v>
      </c>
      <c r="I212" s="73">
        <v>23664000</v>
      </c>
      <c r="J212" s="73">
        <v>27840000</v>
      </c>
      <c r="K212" s="73">
        <v>4176000</v>
      </c>
      <c r="L212" s="86" t="s">
        <v>17</v>
      </c>
      <c r="M212" s="79" t="s">
        <v>30</v>
      </c>
      <c r="N212" s="76">
        <v>0</v>
      </c>
      <c r="O212" s="77">
        <v>0</v>
      </c>
      <c r="P212" s="77">
        <v>0</v>
      </c>
      <c r="Q212" s="77">
        <v>0</v>
      </c>
      <c r="R212" s="77">
        <v>0</v>
      </c>
      <c r="S212" s="77">
        <v>0</v>
      </c>
      <c r="T212" s="77">
        <v>0</v>
      </c>
      <c r="U212" s="77">
        <v>0</v>
      </c>
      <c r="V212" s="77">
        <v>0</v>
      </c>
      <c r="W212" s="77">
        <v>346559.28735475818</v>
      </c>
      <c r="X212" s="77">
        <v>41868.82867660292</v>
      </c>
      <c r="Y212" s="77">
        <v>387521.28589611617</v>
      </c>
      <c r="Z212" s="77">
        <v>1818650.7242278098</v>
      </c>
      <c r="AA212" s="77">
        <v>2594600.126155287</v>
      </c>
      <c r="AB212" s="77">
        <v>16890719.116126098</v>
      </c>
      <c r="AC212" s="77">
        <v>4178680</v>
      </c>
      <c r="AD212" s="77">
        <v>0</v>
      </c>
      <c r="AE212" s="77">
        <v>0.15402634938557944</v>
      </c>
      <c r="AF212" s="77">
        <v>0.15402634938557944</v>
      </c>
      <c r="AG212" s="77">
        <v>0.15402634938557944</v>
      </c>
      <c r="AH212" s="77">
        <v>23663999.704360429</v>
      </c>
      <c r="AI212" s="83"/>
      <c r="AJ212" s="83"/>
      <c r="AK212" s="77">
        <v>0</v>
      </c>
      <c r="AL212" s="77">
        <v>2594600.126155287</v>
      </c>
      <c r="AM212" s="77">
        <v>16890719.116126098</v>
      </c>
      <c r="AN212" s="77">
        <v>4178680</v>
      </c>
      <c r="AO212" s="77">
        <v>0</v>
      </c>
      <c r="AP212" s="77">
        <v>0.15402634938557944</v>
      </c>
      <c r="AQ212" s="77">
        <v>0.15402634938557944</v>
      </c>
      <c r="AR212" s="77">
        <v>0.15402634938557944</v>
      </c>
      <c r="AS212" s="77">
        <v>23663999.704360429</v>
      </c>
      <c r="AT212" s="78"/>
    </row>
    <row r="213" spans="1:46" ht="46" x14ac:dyDescent="0.25">
      <c r="A213" s="79">
        <v>5</v>
      </c>
      <c r="B213" s="87" t="s">
        <v>401</v>
      </c>
      <c r="C213" s="81" t="s">
        <v>402</v>
      </c>
      <c r="D213" s="87" t="s">
        <v>403</v>
      </c>
      <c r="E213" s="81" t="s">
        <v>404</v>
      </c>
      <c r="F213" s="89" t="s">
        <v>411</v>
      </c>
      <c r="G213" s="81" t="s">
        <v>412</v>
      </c>
      <c r="H213" s="62" t="s">
        <v>41</v>
      </c>
      <c r="I213" s="73">
        <v>15529500</v>
      </c>
      <c r="J213" s="73">
        <v>18270000</v>
      </c>
      <c r="K213" s="73">
        <v>2740500</v>
      </c>
      <c r="L213" s="86" t="s">
        <v>17</v>
      </c>
      <c r="M213" s="79" t="s">
        <v>30</v>
      </c>
      <c r="N213" s="76">
        <v>0</v>
      </c>
      <c r="O213" s="77">
        <v>0</v>
      </c>
      <c r="P213" s="77">
        <v>0</v>
      </c>
      <c r="Q213" s="77">
        <v>0</v>
      </c>
      <c r="R213" s="77">
        <v>0</v>
      </c>
      <c r="S213" s="77">
        <v>0</v>
      </c>
      <c r="T213" s="77">
        <v>0</v>
      </c>
      <c r="U213" s="77">
        <v>0</v>
      </c>
      <c r="V213" s="77">
        <v>0</v>
      </c>
      <c r="W213" s="77">
        <v>0</v>
      </c>
      <c r="X213" s="77">
        <v>0</v>
      </c>
      <c r="Y213" s="77">
        <v>0</v>
      </c>
      <c r="Z213" s="77">
        <v>0</v>
      </c>
      <c r="AA213" s="77">
        <v>0</v>
      </c>
      <c r="AB213" s="77">
        <v>3135920</v>
      </c>
      <c r="AC213" s="77">
        <v>3266621</v>
      </c>
      <c r="AD213" s="77">
        <v>3442246</v>
      </c>
      <c r="AE213" s="77">
        <v>2899080</v>
      </c>
      <c r="AF213" s="77">
        <v>2123421</v>
      </c>
      <c r="AG213" s="77">
        <v>662212.49100000004</v>
      </c>
      <c r="AH213" s="77">
        <v>15529500.491</v>
      </c>
      <c r="AI213" s="83"/>
      <c r="AJ213" s="83"/>
      <c r="AK213" s="77">
        <v>0</v>
      </c>
      <c r="AL213" s="77">
        <v>0</v>
      </c>
      <c r="AM213" s="77">
        <v>3135920</v>
      </c>
      <c r="AN213" s="77">
        <v>3266621</v>
      </c>
      <c r="AO213" s="77">
        <v>3442246</v>
      </c>
      <c r="AP213" s="77">
        <v>2899080</v>
      </c>
      <c r="AQ213" s="77">
        <v>2123421</v>
      </c>
      <c r="AR213" s="77">
        <v>662212</v>
      </c>
      <c r="AS213" s="77">
        <v>15529500</v>
      </c>
      <c r="AT213" s="78"/>
    </row>
    <row r="214" spans="1:46" ht="46" x14ac:dyDescent="0.25">
      <c r="A214" s="79">
        <v>5</v>
      </c>
      <c r="B214" s="87" t="s">
        <v>401</v>
      </c>
      <c r="C214" s="81" t="s">
        <v>402</v>
      </c>
      <c r="D214" s="87" t="s">
        <v>403</v>
      </c>
      <c r="E214" s="81" t="s">
        <v>404</v>
      </c>
      <c r="F214" s="62" t="s">
        <v>413</v>
      </c>
      <c r="G214" s="81" t="s">
        <v>414</v>
      </c>
      <c r="H214" s="62" t="s">
        <v>41</v>
      </c>
      <c r="I214" s="73">
        <v>28655625</v>
      </c>
      <c r="J214" s="73">
        <v>33712500</v>
      </c>
      <c r="K214" s="73">
        <v>5056875</v>
      </c>
      <c r="L214" s="91" t="s">
        <v>13</v>
      </c>
      <c r="M214" s="79" t="s">
        <v>30</v>
      </c>
      <c r="N214" s="76">
        <v>0</v>
      </c>
      <c r="O214" s="77">
        <v>0</v>
      </c>
      <c r="P214" s="77">
        <v>0</v>
      </c>
      <c r="Q214" s="77">
        <v>0</v>
      </c>
      <c r="R214" s="77">
        <v>0</v>
      </c>
      <c r="S214" s="77">
        <v>0</v>
      </c>
      <c r="T214" s="77">
        <v>0</v>
      </c>
      <c r="U214" s="77">
        <v>301860</v>
      </c>
      <c r="V214" s="77">
        <v>334140</v>
      </c>
      <c r="W214" s="77">
        <v>500000</v>
      </c>
      <c r="X214" s="77">
        <v>0</v>
      </c>
      <c r="Y214" s="77">
        <v>500000</v>
      </c>
      <c r="Z214" s="77">
        <v>1037190</v>
      </c>
      <c r="AA214" s="77">
        <v>2673190</v>
      </c>
      <c r="AB214" s="77">
        <v>8622830</v>
      </c>
      <c r="AC214" s="77">
        <v>8775724</v>
      </c>
      <c r="AD214" s="77">
        <v>6358753</v>
      </c>
      <c r="AE214" s="77">
        <v>2225128</v>
      </c>
      <c r="AF214" s="77">
        <v>0</v>
      </c>
      <c r="AG214" s="77">
        <v>0</v>
      </c>
      <c r="AH214" s="77">
        <v>28655625</v>
      </c>
      <c r="AI214" s="83"/>
      <c r="AJ214" s="83"/>
      <c r="AK214" s="77">
        <v>0</v>
      </c>
      <c r="AL214" s="77">
        <v>3124095.0064103319</v>
      </c>
      <c r="AM214" s="77">
        <v>10077300.956581913</v>
      </c>
      <c r="AN214" s="77">
        <v>10255984.619886842</v>
      </c>
      <c r="AO214" s="77">
        <v>7431326.8021714576</v>
      </c>
      <c r="AP214" s="77">
        <v>2600455.3636007202</v>
      </c>
      <c r="AQ214" s="77">
        <v>0</v>
      </c>
      <c r="AR214" s="77">
        <v>0</v>
      </c>
      <c r="AS214" s="77">
        <v>33489162.748651266</v>
      </c>
      <c r="AT214" s="78"/>
    </row>
    <row r="215" spans="1:46" ht="46" x14ac:dyDescent="0.25">
      <c r="A215" s="79">
        <v>5</v>
      </c>
      <c r="B215" s="87" t="s">
        <v>401</v>
      </c>
      <c r="C215" s="81" t="s">
        <v>402</v>
      </c>
      <c r="D215" s="87" t="s">
        <v>403</v>
      </c>
      <c r="E215" s="81" t="s">
        <v>404</v>
      </c>
      <c r="F215" s="62" t="s">
        <v>413</v>
      </c>
      <c r="G215" s="81" t="s">
        <v>414</v>
      </c>
      <c r="H215" s="62">
        <v>2</v>
      </c>
      <c r="I215" s="73">
        <v>0</v>
      </c>
      <c r="J215" s="73">
        <v>6724982</v>
      </c>
      <c r="K215" s="73">
        <v>6724982</v>
      </c>
      <c r="L215" s="91" t="s">
        <v>13</v>
      </c>
      <c r="M215" s="79" t="s">
        <v>30</v>
      </c>
      <c r="N215" s="76">
        <v>0</v>
      </c>
      <c r="O215" s="77">
        <v>0</v>
      </c>
      <c r="P215" s="77">
        <v>0</v>
      </c>
      <c r="Q215" s="77">
        <v>0</v>
      </c>
      <c r="R215" s="77">
        <v>0</v>
      </c>
      <c r="S215" s="77">
        <v>0</v>
      </c>
      <c r="T215" s="77">
        <v>0</v>
      </c>
      <c r="U215" s="77">
        <v>0</v>
      </c>
      <c r="V215" s="77">
        <v>0</v>
      </c>
      <c r="W215" s="77">
        <v>0</v>
      </c>
      <c r="X215" s="77">
        <v>0</v>
      </c>
      <c r="Y215" s="77">
        <v>3000000</v>
      </c>
      <c r="Z215" s="77">
        <v>0</v>
      </c>
      <c r="AA215" s="77">
        <v>3000000</v>
      </c>
      <c r="AB215" s="77">
        <v>2716234.7</v>
      </c>
      <c r="AC215" s="77">
        <v>0</v>
      </c>
      <c r="AD215" s="77">
        <v>0</v>
      </c>
      <c r="AE215" s="77">
        <v>0</v>
      </c>
      <c r="AF215" s="77">
        <v>0</v>
      </c>
      <c r="AG215" s="77">
        <v>0</v>
      </c>
      <c r="AH215" s="77">
        <v>5716234.7000000002</v>
      </c>
      <c r="AI215" s="83"/>
      <c r="AJ215" s="83"/>
      <c r="AK215" s="77">
        <v>0</v>
      </c>
      <c r="AL215" s="77">
        <v>3506030.2556986208</v>
      </c>
      <c r="AM215" s="77">
        <v>3174400.3465928221</v>
      </c>
      <c r="AN215" s="77">
        <v>0</v>
      </c>
      <c r="AO215" s="77">
        <v>0</v>
      </c>
      <c r="AP215" s="77">
        <v>0</v>
      </c>
      <c r="AQ215" s="77">
        <v>0</v>
      </c>
      <c r="AR215" s="77">
        <v>0</v>
      </c>
      <c r="AS215" s="77">
        <v>6680430.6022914425</v>
      </c>
      <c r="AT215" s="78"/>
    </row>
    <row r="216" spans="1:46" ht="46" x14ac:dyDescent="0.25">
      <c r="A216" s="79">
        <v>5</v>
      </c>
      <c r="B216" s="87" t="s">
        <v>401</v>
      </c>
      <c r="C216" s="81" t="s">
        <v>402</v>
      </c>
      <c r="D216" s="87" t="s">
        <v>403</v>
      </c>
      <c r="E216" s="81" t="s">
        <v>404</v>
      </c>
      <c r="F216" s="62" t="s">
        <v>415</v>
      </c>
      <c r="G216" s="81" t="s">
        <v>416</v>
      </c>
      <c r="H216" s="62" t="s">
        <v>41</v>
      </c>
      <c r="I216" s="73">
        <v>7395000</v>
      </c>
      <c r="J216" s="73">
        <v>8700000</v>
      </c>
      <c r="K216" s="73">
        <v>1305000</v>
      </c>
      <c r="L216" s="91" t="s">
        <v>13</v>
      </c>
      <c r="M216" s="79" t="s">
        <v>30</v>
      </c>
      <c r="N216" s="76">
        <v>0</v>
      </c>
      <c r="O216" s="77">
        <v>0</v>
      </c>
      <c r="P216" s="77">
        <v>0</v>
      </c>
      <c r="Q216" s="77">
        <v>0</v>
      </c>
      <c r="R216" s="77">
        <v>0</v>
      </c>
      <c r="S216" s="77">
        <v>0</v>
      </c>
      <c r="T216" s="77">
        <v>0</v>
      </c>
      <c r="U216" s="77">
        <v>0</v>
      </c>
      <c r="V216" s="77">
        <v>0</v>
      </c>
      <c r="W216" s="77">
        <v>0</v>
      </c>
      <c r="X216" s="77">
        <v>0</v>
      </c>
      <c r="Y216" s="77">
        <v>0</v>
      </c>
      <c r="Z216" s="77">
        <v>0</v>
      </c>
      <c r="AA216" s="77">
        <v>0</v>
      </c>
      <c r="AB216" s="77">
        <v>751470.61075720459</v>
      </c>
      <c r="AC216" s="77">
        <v>1215757.0468811144</v>
      </c>
      <c r="AD216" s="77">
        <v>1968687.7737800721</v>
      </c>
      <c r="AE216" s="77">
        <v>1476676.018577863</v>
      </c>
      <c r="AF216" s="77">
        <v>896704.20682372397</v>
      </c>
      <c r="AG216" s="77">
        <v>1085704.3431800215</v>
      </c>
      <c r="AH216" s="77">
        <v>7394999.9999999991</v>
      </c>
      <c r="AI216" s="83"/>
      <c r="AJ216" s="83"/>
      <c r="AK216" s="77">
        <v>0</v>
      </c>
      <c r="AL216" s="77">
        <v>0</v>
      </c>
      <c r="AM216" s="77">
        <v>884083.0714790643</v>
      </c>
      <c r="AN216" s="77">
        <v>1430302.4080954287</v>
      </c>
      <c r="AO216" s="77">
        <v>2316103.2632706733</v>
      </c>
      <c r="AP216" s="77">
        <v>1737265.9042092506</v>
      </c>
      <c r="AQ216" s="77">
        <v>1054946.1256749695</v>
      </c>
      <c r="AR216" s="77">
        <v>1277299.2272706137</v>
      </c>
      <c r="AS216" s="77">
        <v>8700000</v>
      </c>
      <c r="AT216" s="78"/>
    </row>
    <row r="217" spans="1:46" ht="46" x14ac:dyDescent="0.25">
      <c r="A217" s="79">
        <v>5</v>
      </c>
      <c r="B217" s="87" t="s">
        <v>401</v>
      </c>
      <c r="C217" s="81" t="s">
        <v>402</v>
      </c>
      <c r="D217" s="87" t="s">
        <v>403</v>
      </c>
      <c r="E217" s="81" t="s">
        <v>404</v>
      </c>
      <c r="F217" s="62" t="s">
        <v>528</v>
      </c>
      <c r="G217" s="81" t="s">
        <v>417</v>
      </c>
      <c r="H217" s="62" t="s">
        <v>41</v>
      </c>
      <c r="I217" s="73">
        <v>14790000</v>
      </c>
      <c r="J217" s="73">
        <v>17400000</v>
      </c>
      <c r="K217" s="73">
        <v>2610000</v>
      </c>
      <c r="L217" s="91" t="s">
        <v>13</v>
      </c>
      <c r="M217" s="79" t="s">
        <v>30</v>
      </c>
      <c r="N217" s="76">
        <v>0</v>
      </c>
      <c r="O217" s="77">
        <v>0</v>
      </c>
      <c r="P217" s="77">
        <v>0</v>
      </c>
      <c r="Q217" s="77">
        <v>0</v>
      </c>
      <c r="R217" s="77">
        <v>0</v>
      </c>
      <c r="S217" s="77">
        <v>0</v>
      </c>
      <c r="T217" s="77">
        <v>0</v>
      </c>
      <c r="U217" s="77">
        <v>0</v>
      </c>
      <c r="V217" s="77">
        <v>1359500</v>
      </c>
      <c r="W217" s="77">
        <v>0</v>
      </c>
      <c r="X217" s="77">
        <v>0</v>
      </c>
      <c r="Y217" s="77">
        <v>3480500</v>
      </c>
      <c r="Z217" s="77">
        <v>0</v>
      </c>
      <c r="AA217" s="77">
        <v>4840000</v>
      </c>
      <c r="AB217" s="77">
        <v>3881795</v>
      </c>
      <c r="AC217" s="77">
        <v>4000785</v>
      </c>
      <c r="AD217" s="77">
        <v>2067420</v>
      </c>
      <c r="AE217" s="77">
        <v>0</v>
      </c>
      <c r="AF217" s="77">
        <v>0</v>
      </c>
      <c r="AG217" s="77">
        <v>0</v>
      </c>
      <c r="AH217" s="77">
        <v>14790000</v>
      </c>
      <c r="AI217" s="83"/>
      <c r="AJ217" s="83"/>
      <c r="AK217" s="77">
        <v>0</v>
      </c>
      <c r="AL217" s="77">
        <v>5694117.6470588222</v>
      </c>
      <c r="AM217" s="77">
        <v>4566817.6470588231</v>
      </c>
      <c r="AN217" s="77">
        <v>4706805.8823529407</v>
      </c>
      <c r="AO217" s="77">
        <v>2432258.8235294116</v>
      </c>
      <c r="AP217" s="77">
        <v>0</v>
      </c>
      <c r="AQ217" s="77">
        <v>0</v>
      </c>
      <c r="AR217" s="77">
        <v>0</v>
      </c>
      <c r="AS217" s="77">
        <v>17399999.999999996</v>
      </c>
      <c r="AT217" s="78"/>
    </row>
    <row r="218" spans="1:46" ht="34.5" x14ac:dyDescent="0.25">
      <c r="A218" s="79">
        <v>6</v>
      </c>
      <c r="B218" s="87" t="s">
        <v>418</v>
      </c>
      <c r="C218" s="81" t="s">
        <v>419</v>
      </c>
      <c r="D218" s="87" t="s">
        <v>420</v>
      </c>
      <c r="E218" s="81" t="s">
        <v>421</v>
      </c>
      <c r="F218" s="62" t="s">
        <v>422</v>
      </c>
      <c r="G218" s="81" t="s">
        <v>423</v>
      </c>
      <c r="H218" s="62">
        <v>1</v>
      </c>
      <c r="I218" s="73">
        <v>1916063</v>
      </c>
      <c r="J218" s="73">
        <v>2254191.7647058824</v>
      </c>
      <c r="K218" s="73">
        <v>338128.76470588241</v>
      </c>
      <c r="L218" s="91" t="s">
        <v>17</v>
      </c>
      <c r="M218" s="79" t="s">
        <v>32</v>
      </c>
      <c r="N218" s="76">
        <v>0</v>
      </c>
      <c r="O218" s="77">
        <v>0</v>
      </c>
      <c r="P218" s="77">
        <v>0</v>
      </c>
      <c r="Q218" s="77">
        <v>0</v>
      </c>
      <c r="R218" s="77">
        <v>0</v>
      </c>
      <c r="S218" s="77">
        <v>0</v>
      </c>
      <c r="T218" s="77">
        <v>0</v>
      </c>
      <c r="U218" s="77">
        <v>0</v>
      </c>
      <c r="V218" s="77">
        <v>0</v>
      </c>
      <c r="W218" s="77">
        <v>0</v>
      </c>
      <c r="X218" s="77">
        <v>0</v>
      </c>
      <c r="Y218" s="77">
        <v>0</v>
      </c>
      <c r="Z218" s="77">
        <v>0</v>
      </c>
      <c r="AA218" s="77">
        <v>0</v>
      </c>
      <c r="AB218" s="77">
        <v>1500000</v>
      </c>
      <c r="AC218" s="77">
        <v>416063</v>
      </c>
      <c r="AD218" s="77">
        <v>0</v>
      </c>
      <c r="AE218" s="77">
        <v>0</v>
      </c>
      <c r="AF218" s="77">
        <v>0</v>
      </c>
      <c r="AG218" s="77">
        <v>0</v>
      </c>
      <c r="AH218" s="77">
        <v>1916063</v>
      </c>
      <c r="AI218" s="83"/>
      <c r="AJ218" s="83"/>
      <c r="AK218" s="77">
        <v>0</v>
      </c>
      <c r="AL218" s="77">
        <v>0</v>
      </c>
      <c r="AM218" s="77">
        <v>1499999.987044133</v>
      </c>
      <c r="AN218" s="77">
        <v>416062.9964063621</v>
      </c>
      <c r="AO218" s="77">
        <v>0</v>
      </c>
      <c r="AP218" s="77">
        <v>0</v>
      </c>
      <c r="AQ218" s="77">
        <v>0</v>
      </c>
      <c r="AR218" s="77">
        <v>0</v>
      </c>
      <c r="AS218" s="77">
        <v>1916062.9834504952</v>
      </c>
      <c r="AT218" s="78"/>
    </row>
    <row r="219" spans="1:46" ht="34.5" x14ac:dyDescent="0.25">
      <c r="A219" s="79">
        <v>6</v>
      </c>
      <c r="B219" s="87" t="s">
        <v>418</v>
      </c>
      <c r="C219" s="81" t="s">
        <v>419</v>
      </c>
      <c r="D219" s="87" t="s">
        <v>420</v>
      </c>
      <c r="E219" s="81" t="s">
        <v>421</v>
      </c>
      <c r="F219" s="62" t="s">
        <v>422</v>
      </c>
      <c r="G219" s="81" t="s">
        <v>423</v>
      </c>
      <c r="H219" s="62">
        <v>2</v>
      </c>
      <c r="I219" s="73">
        <v>47000000</v>
      </c>
      <c r="J219" s="73">
        <v>55294117.647058822</v>
      </c>
      <c r="K219" s="73">
        <v>8294117.6470588222</v>
      </c>
      <c r="L219" s="91" t="s">
        <v>17</v>
      </c>
      <c r="M219" s="79" t="s">
        <v>32</v>
      </c>
      <c r="N219" s="76">
        <v>0</v>
      </c>
      <c r="O219" s="77">
        <v>0</v>
      </c>
      <c r="P219" s="77">
        <v>0</v>
      </c>
      <c r="Q219" s="77">
        <v>0</v>
      </c>
      <c r="R219" s="77">
        <v>0</v>
      </c>
      <c r="S219" s="77">
        <v>0</v>
      </c>
      <c r="T219" s="77">
        <v>0</v>
      </c>
      <c r="U219" s="77">
        <v>0</v>
      </c>
      <c r="V219" s="77">
        <v>0</v>
      </c>
      <c r="W219" s="77">
        <v>0</v>
      </c>
      <c r="X219" s="77">
        <v>0</v>
      </c>
      <c r="Y219" s="77">
        <v>0</v>
      </c>
      <c r="Z219" s="77">
        <v>0</v>
      </c>
      <c r="AA219" s="77">
        <v>0</v>
      </c>
      <c r="AB219" s="77">
        <v>3132926</v>
      </c>
      <c r="AC219" s="77">
        <v>7000000</v>
      </c>
      <c r="AD219" s="77">
        <v>15368213</v>
      </c>
      <c r="AE219" s="77">
        <v>14066435</v>
      </c>
      <c r="AF219" s="77">
        <v>5000841</v>
      </c>
      <c r="AG219" s="77">
        <v>2431585</v>
      </c>
      <c r="AH219" s="77">
        <v>47000000</v>
      </c>
      <c r="AI219" s="83"/>
      <c r="AJ219" s="83"/>
      <c r="AK219" s="77">
        <v>0</v>
      </c>
      <c r="AL219" s="77">
        <v>0</v>
      </c>
      <c r="AM219" s="77">
        <v>3132925.972940152</v>
      </c>
      <c r="AN219" s="77">
        <v>6999999.9395392882</v>
      </c>
      <c r="AO219" s="77">
        <v>15368212.867260985</v>
      </c>
      <c r="AP219" s="77">
        <v>14066434.878504761</v>
      </c>
      <c r="AQ219" s="77">
        <v>5000840.9568065135</v>
      </c>
      <c r="AR219" s="77">
        <v>2431584.9789978056</v>
      </c>
      <c r="AS219" s="77">
        <v>46999999.594049498</v>
      </c>
      <c r="AT219" s="78"/>
    </row>
    <row r="220" spans="1:46" ht="34.5" x14ac:dyDescent="0.25">
      <c r="A220" s="79">
        <v>6</v>
      </c>
      <c r="B220" s="87" t="s">
        <v>418</v>
      </c>
      <c r="C220" s="81" t="s">
        <v>419</v>
      </c>
      <c r="D220" s="87" t="s">
        <v>420</v>
      </c>
      <c r="E220" s="81" t="s">
        <v>421</v>
      </c>
      <c r="F220" s="62" t="s">
        <v>424</v>
      </c>
      <c r="G220" s="81" t="s">
        <v>425</v>
      </c>
      <c r="H220" s="62" t="s">
        <v>41</v>
      </c>
      <c r="I220" s="73">
        <v>5083937</v>
      </c>
      <c r="J220" s="73">
        <v>5981102.3529411769</v>
      </c>
      <c r="K220" s="73">
        <v>897165.35294117685</v>
      </c>
      <c r="L220" s="91" t="s">
        <v>11</v>
      </c>
      <c r="M220" s="79" t="s">
        <v>32</v>
      </c>
      <c r="N220" s="76">
        <v>0</v>
      </c>
      <c r="O220" s="77">
        <v>0</v>
      </c>
      <c r="P220" s="77">
        <v>0</v>
      </c>
      <c r="Q220" s="77">
        <v>0</v>
      </c>
      <c r="R220" s="77">
        <v>0</v>
      </c>
      <c r="S220" s="77">
        <v>0</v>
      </c>
      <c r="T220" s="77">
        <v>0</v>
      </c>
      <c r="U220" s="77">
        <v>0</v>
      </c>
      <c r="V220" s="77">
        <v>0</v>
      </c>
      <c r="W220" s="77">
        <v>0</v>
      </c>
      <c r="X220" s="77">
        <v>0</v>
      </c>
      <c r="Y220" s="77">
        <v>0</v>
      </c>
      <c r="Z220" s="77">
        <v>0</v>
      </c>
      <c r="AA220" s="77">
        <v>0</v>
      </c>
      <c r="AB220" s="77">
        <v>1016789</v>
      </c>
      <c r="AC220" s="77">
        <v>1016787</v>
      </c>
      <c r="AD220" s="77">
        <v>1016787</v>
      </c>
      <c r="AE220" s="77">
        <v>1016787</v>
      </c>
      <c r="AF220" s="77">
        <v>1016787</v>
      </c>
      <c r="AG220" s="77">
        <v>0</v>
      </c>
      <c r="AH220" s="77">
        <v>5083937</v>
      </c>
      <c r="AI220" s="83"/>
      <c r="AJ220" s="83"/>
      <c r="AK220" s="77">
        <v>0</v>
      </c>
      <c r="AL220" s="77">
        <v>0</v>
      </c>
      <c r="AM220" s="77">
        <v>1196222.3323529088</v>
      </c>
      <c r="AN220" s="77">
        <v>1196219.9794117727</v>
      </c>
      <c r="AO220" s="77">
        <v>1196219.9794117727</v>
      </c>
      <c r="AP220" s="77">
        <v>1196219.9794117727</v>
      </c>
      <c r="AQ220" s="77">
        <v>1196219.9794117727</v>
      </c>
      <c r="AR220" s="77">
        <v>0</v>
      </c>
      <c r="AS220" s="77">
        <v>5981102.2499999991</v>
      </c>
      <c r="AT220" s="78"/>
    </row>
    <row r="221" spans="1:46" ht="34.5" x14ac:dyDescent="0.25">
      <c r="A221" s="79">
        <v>6</v>
      </c>
      <c r="B221" s="87" t="s">
        <v>418</v>
      </c>
      <c r="C221" s="81" t="s">
        <v>419</v>
      </c>
      <c r="D221" s="87" t="s">
        <v>420</v>
      </c>
      <c r="E221" s="81" t="s">
        <v>421</v>
      </c>
      <c r="F221" s="62" t="s">
        <v>426</v>
      </c>
      <c r="G221" s="81" t="s">
        <v>427</v>
      </c>
      <c r="H221" s="62">
        <v>1</v>
      </c>
      <c r="I221" s="73">
        <v>46043092</v>
      </c>
      <c r="J221" s="73">
        <v>54168343.529411763</v>
      </c>
      <c r="K221" s="73">
        <v>8125251.529411763</v>
      </c>
      <c r="L221" s="96" t="s">
        <v>17</v>
      </c>
      <c r="M221" s="79" t="s">
        <v>32</v>
      </c>
      <c r="N221" s="76">
        <v>0</v>
      </c>
      <c r="O221" s="77">
        <v>0</v>
      </c>
      <c r="P221" s="77">
        <v>0</v>
      </c>
      <c r="Q221" s="77">
        <v>0</v>
      </c>
      <c r="R221" s="77">
        <v>0</v>
      </c>
      <c r="S221" s="77">
        <v>0</v>
      </c>
      <c r="T221" s="77">
        <v>0</v>
      </c>
      <c r="U221" s="77">
        <v>0</v>
      </c>
      <c r="V221" s="77">
        <v>0</v>
      </c>
      <c r="W221" s="77">
        <v>0</v>
      </c>
      <c r="X221" s="77">
        <v>340235.92533519038</v>
      </c>
      <c r="Y221" s="77">
        <v>125749</v>
      </c>
      <c r="Z221" s="77">
        <v>347032.24831607594</v>
      </c>
      <c r="AA221" s="77">
        <v>813017.17365126638</v>
      </c>
      <c r="AB221" s="77">
        <v>16376525</v>
      </c>
      <c r="AC221" s="77">
        <v>15141067</v>
      </c>
      <c r="AD221" s="77">
        <v>13712483</v>
      </c>
      <c r="AE221" s="77">
        <v>0</v>
      </c>
      <c r="AF221" s="77">
        <v>0</v>
      </c>
      <c r="AG221" s="77">
        <v>0</v>
      </c>
      <c r="AH221" s="77">
        <v>46043092.173651263</v>
      </c>
      <c r="AI221" s="83"/>
      <c r="AJ221" s="83"/>
      <c r="AK221" s="77">
        <v>0</v>
      </c>
      <c r="AL221" s="77">
        <v>813017.1687018699</v>
      </c>
      <c r="AM221" s="77">
        <v>16376524.900304794</v>
      </c>
      <c r="AN221" s="77">
        <v>15141066.90782588</v>
      </c>
      <c r="AO221" s="77">
        <v>13712482.742871393</v>
      </c>
      <c r="AP221" s="77">
        <v>0</v>
      </c>
      <c r="AQ221" s="77">
        <v>0</v>
      </c>
      <c r="AR221" s="77">
        <v>0</v>
      </c>
      <c r="AS221" s="77">
        <v>46043091.719703935</v>
      </c>
      <c r="AT221" s="78"/>
    </row>
    <row r="222" spans="1:46" ht="34.5" x14ac:dyDescent="0.25">
      <c r="A222" s="79">
        <v>6</v>
      </c>
      <c r="B222" s="87" t="s">
        <v>418</v>
      </c>
      <c r="C222" s="81" t="s">
        <v>419</v>
      </c>
      <c r="D222" s="87" t="s">
        <v>420</v>
      </c>
      <c r="E222" s="81" t="s">
        <v>421</v>
      </c>
      <c r="F222" s="62" t="s">
        <v>426</v>
      </c>
      <c r="G222" s="81" t="s">
        <v>427</v>
      </c>
      <c r="H222" s="62">
        <v>2</v>
      </c>
      <c r="I222" s="73">
        <v>3236687</v>
      </c>
      <c r="J222" s="73">
        <v>3807867.0588235296</v>
      </c>
      <c r="K222" s="73">
        <v>571180.05882352963</v>
      </c>
      <c r="L222" s="96" t="s">
        <v>17</v>
      </c>
      <c r="M222" s="79" t="s">
        <v>32</v>
      </c>
      <c r="N222" s="76">
        <v>0</v>
      </c>
      <c r="O222" s="77">
        <v>0</v>
      </c>
      <c r="P222" s="77">
        <v>0</v>
      </c>
      <c r="Q222" s="77">
        <v>0</v>
      </c>
      <c r="R222" s="77">
        <v>0</v>
      </c>
      <c r="S222" s="77">
        <v>0</v>
      </c>
      <c r="T222" s="77">
        <v>0</v>
      </c>
      <c r="U222" s="77">
        <v>0</v>
      </c>
      <c r="V222" s="77">
        <v>0</v>
      </c>
      <c r="W222" s="77">
        <v>0</v>
      </c>
      <c r="X222" s="77">
        <v>0</v>
      </c>
      <c r="Y222" s="77">
        <v>0</v>
      </c>
      <c r="Z222" s="77">
        <v>0</v>
      </c>
      <c r="AA222" s="77">
        <v>0</v>
      </c>
      <c r="AB222" s="77">
        <v>0</v>
      </c>
      <c r="AC222" s="77">
        <v>647337.4</v>
      </c>
      <c r="AD222" s="77">
        <v>647337.4</v>
      </c>
      <c r="AE222" s="77">
        <v>647337.4</v>
      </c>
      <c r="AF222" s="77">
        <v>647337.4</v>
      </c>
      <c r="AG222" s="77">
        <v>647337.4</v>
      </c>
      <c r="AH222" s="77">
        <v>3236687</v>
      </c>
      <c r="AI222" s="83"/>
      <c r="AJ222" s="83"/>
      <c r="AK222" s="77">
        <v>0</v>
      </c>
      <c r="AL222" s="77">
        <v>0</v>
      </c>
      <c r="AM222" s="77">
        <v>0</v>
      </c>
      <c r="AN222" s="77">
        <v>647337.39605921065</v>
      </c>
      <c r="AO222" s="77">
        <v>647337.39605921065</v>
      </c>
      <c r="AP222" s="77">
        <v>647337.39605921065</v>
      </c>
      <c r="AQ222" s="77">
        <v>647337.39605921065</v>
      </c>
      <c r="AR222" s="77">
        <v>647337.39605921065</v>
      </c>
      <c r="AS222" s="77">
        <v>3236686.980296053</v>
      </c>
      <c r="AT222" s="78"/>
    </row>
    <row r="223" spans="1:46" ht="46" x14ac:dyDescent="0.25">
      <c r="A223" s="79">
        <v>6</v>
      </c>
      <c r="B223" s="87" t="s">
        <v>418</v>
      </c>
      <c r="C223" s="81" t="s">
        <v>419</v>
      </c>
      <c r="D223" s="87" t="s">
        <v>420</v>
      </c>
      <c r="E223" s="81" t="s">
        <v>421</v>
      </c>
      <c r="F223" s="62" t="s">
        <v>428</v>
      </c>
      <c r="G223" s="81" t="s">
        <v>429</v>
      </c>
      <c r="H223" s="62" t="s">
        <v>41</v>
      </c>
      <c r="I223" s="73">
        <v>35298850</v>
      </c>
      <c r="J223" s="73">
        <v>41528058.823529415</v>
      </c>
      <c r="K223" s="73">
        <v>6229208.8235294148</v>
      </c>
      <c r="L223" s="91" t="s">
        <v>7</v>
      </c>
      <c r="M223" s="79" t="s">
        <v>32</v>
      </c>
      <c r="N223" s="76">
        <v>0</v>
      </c>
      <c r="O223" s="77">
        <v>0</v>
      </c>
      <c r="P223" s="77">
        <v>0</v>
      </c>
      <c r="Q223" s="77">
        <v>0</v>
      </c>
      <c r="R223" s="77">
        <v>0</v>
      </c>
      <c r="S223" s="77">
        <v>0</v>
      </c>
      <c r="T223" s="77">
        <v>0</v>
      </c>
      <c r="U223" s="77">
        <v>0</v>
      </c>
      <c r="V223" s="77">
        <v>0</v>
      </c>
      <c r="W223" s="77">
        <v>0</v>
      </c>
      <c r="X223" s="77">
        <v>0</v>
      </c>
      <c r="Y223" s="77">
        <v>0</v>
      </c>
      <c r="Z223" s="77">
        <v>0</v>
      </c>
      <c r="AA223" s="77">
        <v>0</v>
      </c>
      <c r="AB223" s="77">
        <v>0</v>
      </c>
      <c r="AC223" s="77">
        <v>6463575</v>
      </c>
      <c r="AD223" s="77">
        <v>6433763</v>
      </c>
      <c r="AE223" s="77">
        <v>6029478</v>
      </c>
      <c r="AF223" s="77">
        <v>6390941</v>
      </c>
      <c r="AG223" s="77">
        <v>9981093</v>
      </c>
      <c r="AH223" s="77">
        <v>35298850</v>
      </c>
      <c r="AI223" s="83"/>
      <c r="AJ223" s="83"/>
      <c r="AK223" s="77">
        <v>0</v>
      </c>
      <c r="AL223" s="77">
        <v>0</v>
      </c>
      <c r="AM223" s="77">
        <v>0</v>
      </c>
      <c r="AN223" s="77">
        <v>7604205.8823529417</v>
      </c>
      <c r="AO223" s="77">
        <v>7569132.9411764713</v>
      </c>
      <c r="AP223" s="77">
        <v>7093503.5294117648</v>
      </c>
      <c r="AQ223" s="77">
        <v>7518754.1176470593</v>
      </c>
      <c r="AR223" s="77">
        <v>11742462.352941178</v>
      </c>
      <c r="AS223" s="77">
        <v>41528058.823529415</v>
      </c>
      <c r="AT223" s="78"/>
    </row>
    <row r="224" spans="1:46" ht="34.5" x14ac:dyDescent="0.25">
      <c r="A224" s="79">
        <v>6</v>
      </c>
      <c r="B224" s="87" t="s">
        <v>418</v>
      </c>
      <c r="C224" s="81" t="s">
        <v>419</v>
      </c>
      <c r="D224" s="87" t="s">
        <v>420</v>
      </c>
      <c r="E224" s="81" t="s">
        <v>421</v>
      </c>
      <c r="F224" s="62" t="s">
        <v>430</v>
      </c>
      <c r="G224" s="81" t="s">
        <v>431</v>
      </c>
      <c r="H224" s="62" t="s">
        <v>41</v>
      </c>
      <c r="I224" s="73">
        <v>16946467</v>
      </c>
      <c r="J224" s="73">
        <v>19937020</v>
      </c>
      <c r="K224" s="73">
        <v>2990553</v>
      </c>
      <c r="L224" s="91" t="s">
        <v>11</v>
      </c>
      <c r="M224" s="79" t="s">
        <v>32</v>
      </c>
      <c r="N224" s="76">
        <v>0</v>
      </c>
      <c r="O224" s="77">
        <v>0</v>
      </c>
      <c r="P224" s="77">
        <v>0</v>
      </c>
      <c r="Q224" s="77">
        <v>0</v>
      </c>
      <c r="R224" s="77">
        <v>0</v>
      </c>
      <c r="S224" s="77">
        <v>0</v>
      </c>
      <c r="T224" s="77">
        <v>0</v>
      </c>
      <c r="U224" s="77">
        <v>0</v>
      </c>
      <c r="V224" s="77">
        <v>0</v>
      </c>
      <c r="W224" s="77">
        <v>0</v>
      </c>
      <c r="X224" s="77">
        <v>0</v>
      </c>
      <c r="Y224" s="77">
        <v>0</v>
      </c>
      <c r="Z224" s="77">
        <v>0</v>
      </c>
      <c r="AA224" s="77">
        <v>0</v>
      </c>
      <c r="AB224" s="77">
        <v>3847000.2831500098</v>
      </c>
      <c r="AC224" s="77">
        <v>3817456.9953197017</v>
      </c>
      <c r="AD224" s="77">
        <v>4071044.813727133</v>
      </c>
      <c r="AE224" s="77">
        <v>3255534.8407765701</v>
      </c>
      <c r="AF224" s="77">
        <v>1371615.1742604335</v>
      </c>
      <c r="AG224" s="77">
        <v>583814.89276615658</v>
      </c>
      <c r="AH224" s="77">
        <v>16946467.000000004</v>
      </c>
      <c r="AI224" s="83"/>
      <c r="AJ224" s="83"/>
      <c r="AK224" s="77">
        <v>0</v>
      </c>
      <c r="AL224" s="77">
        <v>0</v>
      </c>
      <c r="AM224" s="77">
        <v>4525882.6860588351</v>
      </c>
      <c r="AN224" s="77">
        <v>4491125.8768467084</v>
      </c>
      <c r="AO224" s="77">
        <v>4789464.4867378036</v>
      </c>
      <c r="AP224" s="77">
        <v>3830040.989148906</v>
      </c>
      <c r="AQ224" s="77">
        <v>1613664.9108946277</v>
      </c>
      <c r="AR224" s="77">
        <v>686841.05031312536</v>
      </c>
      <c r="AS224" s="77">
        <v>19937020.000000007</v>
      </c>
      <c r="AT224" s="78"/>
    </row>
    <row r="225" spans="1:46" ht="34.5" x14ac:dyDescent="0.25">
      <c r="A225" s="79">
        <v>6</v>
      </c>
      <c r="B225" s="87" t="s">
        <v>418</v>
      </c>
      <c r="C225" s="81" t="s">
        <v>419</v>
      </c>
      <c r="D225" s="87" t="s">
        <v>420</v>
      </c>
      <c r="E225" s="81" t="s">
        <v>421</v>
      </c>
      <c r="F225" s="62" t="s">
        <v>432</v>
      </c>
      <c r="G225" s="81" t="s">
        <v>433</v>
      </c>
      <c r="H225" s="62">
        <v>1</v>
      </c>
      <c r="I225" s="73">
        <v>19788257</v>
      </c>
      <c r="J225" s="73">
        <v>23280302.352941178</v>
      </c>
      <c r="K225" s="73">
        <v>3492045.3529411778</v>
      </c>
      <c r="L225" s="96" t="s">
        <v>17</v>
      </c>
      <c r="M225" s="79" t="s">
        <v>32</v>
      </c>
      <c r="N225" s="76">
        <v>0</v>
      </c>
      <c r="O225" s="77">
        <v>0</v>
      </c>
      <c r="P225" s="77">
        <v>0</v>
      </c>
      <c r="Q225" s="77">
        <v>0</v>
      </c>
      <c r="R225" s="77">
        <v>0</v>
      </c>
      <c r="S225" s="77">
        <v>0</v>
      </c>
      <c r="T225" s="77">
        <v>0</v>
      </c>
      <c r="U225" s="77">
        <v>0</v>
      </c>
      <c r="V225" s="77">
        <v>0</v>
      </c>
      <c r="W225" s="77">
        <v>0</v>
      </c>
      <c r="X225" s="77">
        <v>0</v>
      </c>
      <c r="Y225" s="77">
        <v>0</v>
      </c>
      <c r="Z225" s="77">
        <v>0</v>
      </c>
      <c r="AA225" s="77">
        <v>0</v>
      </c>
      <c r="AB225" s="77">
        <v>6000000</v>
      </c>
      <c r="AC225" s="77">
        <v>4755848</v>
      </c>
      <c r="AD225" s="77">
        <v>1798243</v>
      </c>
      <c r="AE225" s="77">
        <v>2623499</v>
      </c>
      <c r="AF225" s="77">
        <v>4610667</v>
      </c>
      <c r="AG225" s="77">
        <v>0</v>
      </c>
      <c r="AH225" s="77">
        <v>19788257</v>
      </c>
      <c r="AI225" s="83"/>
      <c r="AJ225" s="83"/>
      <c r="AK225" s="77">
        <v>0</v>
      </c>
      <c r="AL225" s="77">
        <v>0</v>
      </c>
      <c r="AM225" s="77">
        <v>6000000.0849886015</v>
      </c>
      <c r="AN225" s="77">
        <v>4755848.0673654787</v>
      </c>
      <c r="AO225" s="77">
        <v>1798243.0254716929</v>
      </c>
      <c r="AP225" s="77">
        <v>2623499.037161252</v>
      </c>
      <c r="AQ225" s="77">
        <v>4610667.0653090216</v>
      </c>
      <c r="AR225" s="77">
        <v>0</v>
      </c>
      <c r="AS225" s="77">
        <v>19788257.280296046</v>
      </c>
      <c r="AT225" s="78"/>
    </row>
    <row r="226" spans="1:46" ht="34.5" x14ac:dyDescent="0.25">
      <c r="A226" s="79">
        <v>6</v>
      </c>
      <c r="B226" s="87" t="s">
        <v>418</v>
      </c>
      <c r="C226" s="81" t="s">
        <v>419</v>
      </c>
      <c r="D226" s="87" t="s">
        <v>420</v>
      </c>
      <c r="E226" s="81" t="s">
        <v>421</v>
      </c>
      <c r="F226" s="62" t="s">
        <v>432</v>
      </c>
      <c r="G226" s="81" t="s">
        <v>433</v>
      </c>
      <c r="H226" s="62">
        <v>2</v>
      </c>
      <c r="I226" s="73">
        <v>1391054</v>
      </c>
      <c r="J226" s="73">
        <v>1636534.1176470588</v>
      </c>
      <c r="K226" s="73">
        <v>245480.1176470588</v>
      </c>
      <c r="L226" s="96" t="s">
        <v>17</v>
      </c>
      <c r="M226" s="79" t="s">
        <v>32</v>
      </c>
      <c r="N226" s="76">
        <v>0</v>
      </c>
      <c r="O226" s="77">
        <v>0</v>
      </c>
      <c r="P226" s="77">
        <v>0</v>
      </c>
      <c r="Q226" s="77">
        <v>0</v>
      </c>
      <c r="R226" s="77">
        <v>0</v>
      </c>
      <c r="S226" s="77">
        <v>0</v>
      </c>
      <c r="T226" s="77">
        <v>0</v>
      </c>
      <c r="U226" s="77">
        <v>0</v>
      </c>
      <c r="V226" s="77">
        <v>0</v>
      </c>
      <c r="W226" s="77">
        <v>0</v>
      </c>
      <c r="X226" s="77">
        <v>0</v>
      </c>
      <c r="Y226" s="77">
        <v>0</v>
      </c>
      <c r="Z226" s="77">
        <v>0</v>
      </c>
      <c r="AA226" s="77">
        <v>0</v>
      </c>
      <c r="AB226" s="77">
        <v>0</v>
      </c>
      <c r="AC226" s="77">
        <v>15613.453874894247</v>
      </c>
      <c r="AD226" s="77">
        <v>64063.290597798776</v>
      </c>
      <c r="AE226" s="77">
        <v>394886.29723323107</v>
      </c>
      <c r="AF226" s="77">
        <v>451799.92862643825</v>
      </c>
      <c r="AG226" s="77">
        <v>464691.02966763778</v>
      </c>
      <c r="AH226" s="77">
        <v>1391054</v>
      </c>
      <c r="AI226" s="83"/>
      <c r="AJ226" s="83"/>
      <c r="AK226" s="77">
        <v>0</v>
      </c>
      <c r="AL226" s="77">
        <v>0</v>
      </c>
      <c r="AM226" s="77">
        <v>0</v>
      </c>
      <c r="AN226" s="77">
        <v>15613.454096055182</v>
      </c>
      <c r="AO226" s="77">
        <v>64063.291505240355</v>
      </c>
      <c r="AP226" s="77">
        <v>394886.30282670341</v>
      </c>
      <c r="AQ226" s="77">
        <v>451799.93502607895</v>
      </c>
      <c r="AR226" s="77">
        <v>464691.03624987788</v>
      </c>
      <c r="AS226" s="77">
        <v>1391054.0197039559</v>
      </c>
      <c r="AT226" s="78"/>
    </row>
    <row r="227" spans="1:46" ht="34.5" x14ac:dyDescent="0.25">
      <c r="A227" s="79">
        <v>6</v>
      </c>
      <c r="B227" s="87" t="s">
        <v>418</v>
      </c>
      <c r="C227" s="81" t="s">
        <v>419</v>
      </c>
      <c r="D227" s="87" t="s">
        <v>420</v>
      </c>
      <c r="E227" s="81" t="s">
        <v>421</v>
      </c>
      <c r="F227" s="62" t="s">
        <v>434</v>
      </c>
      <c r="G227" s="81" t="s">
        <v>435</v>
      </c>
      <c r="H227" s="62" t="s">
        <v>41</v>
      </c>
      <c r="I227" s="73">
        <v>6000000</v>
      </c>
      <c r="J227" s="73">
        <v>7058823.5294117648</v>
      </c>
      <c r="K227" s="73">
        <v>1058823.5294117648</v>
      </c>
      <c r="L227" s="96" t="s">
        <v>17</v>
      </c>
      <c r="M227" s="79" t="s">
        <v>32</v>
      </c>
      <c r="N227" s="76">
        <v>0</v>
      </c>
      <c r="O227" s="77">
        <v>0</v>
      </c>
      <c r="P227" s="77">
        <v>0</v>
      </c>
      <c r="Q227" s="77">
        <v>0</v>
      </c>
      <c r="R227" s="77">
        <v>0</v>
      </c>
      <c r="S227" s="77">
        <v>0</v>
      </c>
      <c r="T227" s="77">
        <v>0</v>
      </c>
      <c r="U227" s="77">
        <v>0</v>
      </c>
      <c r="V227" s="77">
        <v>0</v>
      </c>
      <c r="W227" s="77">
        <v>0</v>
      </c>
      <c r="X227" s="77">
        <v>0</v>
      </c>
      <c r="Y227" s="77">
        <v>0</v>
      </c>
      <c r="Z227" s="77">
        <v>600000</v>
      </c>
      <c r="AA227" s="77">
        <v>600000</v>
      </c>
      <c r="AB227" s="77">
        <v>1000000</v>
      </c>
      <c r="AC227" s="77">
        <v>1200000</v>
      </c>
      <c r="AD227" s="77">
        <v>900000</v>
      </c>
      <c r="AE227" s="77">
        <v>1500000</v>
      </c>
      <c r="AF227" s="77">
        <v>800000</v>
      </c>
      <c r="AG227" s="77">
        <v>0</v>
      </c>
      <c r="AH227" s="77">
        <v>6000000</v>
      </c>
      <c r="AI227" s="83"/>
      <c r="AJ227" s="83"/>
      <c r="AK227" s="77">
        <v>0</v>
      </c>
      <c r="AL227" s="77">
        <v>705882.3529411765</v>
      </c>
      <c r="AM227" s="77">
        <v>1176470.5882352942</v>
      </c>
      <c r="AN227" s="77">
        <v>1411764.705882353</v>
      </c>
      <c r="AO227" s="77">
        <v>1058823.5294117648</v>
      </c>
      <c r="AP227" s="77">
        <v>1764705.8823529412</v>
      </c>
      <c r="AQ227" s="77">
        <v>941176.4705882353</v>
      </c>
      <c r="AR227" s="77">
        <v>0</v>
      </c>
      <c r="AS227" s="77">
        <v>7058823.5294117648</v>
      </c>
      <c r="AT227" s="78"/>
    </row>
    <row r="228" spans="1:46" ht="46" x14ac:dyDescent="0.25">
      <c r="A228" s="79">
        <v>6</v>
      </c>
      <c r="B228" s="87" t="s">
        <v>418</v>
      </c>
      <c r="C228" s="81" t="s">
        <v>419</v>
      </c>
      <c r="D228" s="87" t="s">
        <v>420</v>
      </c>
      <c r="E228" s="81" t="s">
        <v>421</v>
      </c>
      <c r="F228" s="62" t="s">
        <v>436</v>
      </c>
      <c r="G228" s="81" t="s">
        <v>437</v>
      </c>
      <c r="H228" s="62" t="s">
        <v>41</v>
      </c>
      <c r="I228" s="73">
        <v>1532920</v>
      </c>
      <c r="J228" s="73">
        <v>1803435.294117647</v>
      </c>
      <c r="K228" s="73">
        <v>270515.29411764699</v>
      </c>
      <c r="L228" s="96" t="s">
        <v>17</v>
      </c>
      <c r="M228" s="79" t="s">
        <v>32</v>
      </c>
      <c r="N228" s="76">
        <v>0</v>
      </c>
      <c r="O228" s="77">
        <v>0</v>
      </c>
      <c r="P228" s="77">
        <v>0</v>
      </c>
      <c r="Q228" s="77">
        <v>0</v>
      </c>
      <c r="R228" s="77">
        <v>0</v>
      </c>
      <c r="S228" s="77">
        <v>0</v>
      </c>
      <c r="T228" s="77">
        <v>0</v>
      </c>
      <c r="U228" s="77">
        <v>0</v>
      </c>
      <c r="V228" s="77">
        <v>0</v>
      </c>
      <c r="W228" s="77">
        <v>0</v>
      </c>
      <c r="X228" s="77">
        <v>153292</v>
      </c>
      <c r="Y228" s="77">
        <v>79609</v>
      </c>
      <c r="Z228" s="77">
        <v>76646</v>
      </c>
      <c r="AA228" s="77">
        <v>309547</v>
      </c>
      <c r="AB228" s="77">
        <v>412729</v>
      </c>
      <c r="AC228" s="77">
        <v>376826</v>
      </c>
      <c r="AD228" s="77">
        <v>160956</v>
      </c>
      <c r="AE228" s="77">
        <v>153292</v>
      </c>
      <c r="AF228" s="77">
        <v>119570</v>
      </c>
      <c r="AG228" s="77">
        <v>0</v>
      </c>
      <c r="AH228" s="77">
        <v>1532920</v>
      </c>
      <c r="AI228" s="83"/>
      <c r="AJ228" s="83"/>
      <c r="AK228" s="77">
        <v>0</v>
      </c>
      <c r="AL228" s="77">
        <v>364172.9411764706</v>
      </c>
      <c r="AM228" s="77">
        <v>485563.5294117647</v>
      </c>
      <c r="AN228" s="77">
        <v>443324.70588235295</v>
      </c>
      <c r="AO228" s="77">
        <v>189360</v>
      </c>
      <c r="AP228" s="77">
        <v>180343.5294117647</v>
      </c>
      <c r="AQ228" s="77">
        <v>140670.58823529413</v>
      </c>
      <c r="AR228" s="77">
        <v>0</v>
      </c>
      <c r="AS228" s="77">
        <v>1803435.294117647</v>
      </c>
      <c r="AT228" s="78"/>
    </row>
    <row r="229" spans="1:46" ht="23" x14ac:dyDescent="0.25">
      <c r="A229" s="79" t="s">
        <v>33</v>
      </c>
      <c r="B229" s="79" t="s">
        <v>438</v>
      </c>
      <c r="C229" s="81" t="s">
        <v>439</v>
      </c>
      <c r="D229" s="79" t="s">
        <v>440</v>
      </c>
      <c r="E229" s="62" t="s">
        <v>441</v>
      </c>
      <c r="F229" s="62" t="s">
        <v>442</v>
      </c>
      <c r="G229" s="81" t="s">
        <v>443</v>
      </c>
      <c r="H229" s="62" t="s">
        <v>41</v>
      </c>
      <c r="I229" s="73">
        <v>1643848</v>
      </c>
      <c r="J229" s="73">
        <v>1933938.8235294118</v>
      </c>
      <c r="K229" s="73">
        <v>290090.82352941181</v>
      </c>
      <c r="L229" s="96" t="s">
        <v>18</v>
      </c>
      <c r="M229" s="79" t="s">
        <v>29</v>
      </c>
      <c r="N229" s="76">
        <v>0</v>
      </c>
      <c r="O229" s="77">
        <v>0</v>
      </c>
      <c r="P229" s="77">
        <v>0</v>
      </c>
      <c r="Q229" s="77">
        <v>0</v>
      </c>
      <c r="R229" s="77">
        <v>0</v>
      </c>
      <c r="S229" s="77">
        <v>0</v>
      </c>
      <c r="T229" s="77">
        <v>0</v>
      </c>
      <c r="U229" s="77">
        <v>0</v>
      </c>
      <c r="V229" s="77">
        <v>0</v>
      </c>
      <c r="W229" s="77">
        <v>0</v>
      </c>
      <c r="X229" s="77">
        <v>0</v>
      </c>
      <c r="Y229" s="77">
        <v>0</v>
      </c>
      <c r="Z229" s="77">
        <v>0</v>
      </c>
      <c r="AA229" s="77">
        <v>0</v>
      </c>
      <c r="AB229" s="77">
        <v>625000</v>
      </c>
      <c r="AC229" s="77">
        <v>0</v>
      </c>
      <c r="AD229" s="77">
        <v>650000</v>
      </c>
      <c r="AE229" s="77">
        <v>0</v>
      </c>
      <c r="AF229" s="77">
        <v>368848</v>
      </c>
      <c r="AG229" s="77">
        <v>0</v>
      </c>
      <c r="AH229" s="77">
        <v>1643848</v>
      </c>
      <c r="AI229" s="83"/>
      <c r="AJ229" s="83"/>
      <c r="AK229" s="77">
        <v>0</v>
      </c>
      <c r="AL229" s="77">
        <v>0</v>
      </c>
      <c r="AM229" s="77">
        <v>735294.1176470588</v>
      </c>
      <c r="AN229" s="77">
        <v>0</v>
      </c>
      <c r="AO229" s="77">
        <v>764705.8823529412</v>
      </c>
      <c r="AP229" s="77">
        <v>0</v>
      </c>
      <c r="AQ229" s="77">
        <v>433938.82352941181</v>
      </c>
      <c r="AR229" s="77">
        <v>0</v>
      </c>
      <c r="AS229" s="77">
        <v>1933938.8235294118</v>
      </c>
      <c r="AT229" s="78"/>
    </row>
    <row r="230" spans="1:46" ht="34.5" x14ac:dyDescent="0.25">
      <c r="A230" s="79" t="s">
        <v>33</v>
      </c>
      <c r="B230" s="79" t="s">
        <v>438</v>
      </c>
      <c r="C230" s="81" t="s">
        <v>439</v>
      </c>
      <c r="D230" s="79" t="s">
        <v>444</v>
      </c>
      <c r="E230" s="62" t="s">
        <v>445</v>
      </c>
      <c r="F230" s="62" t="s">
        <v>446</v>
      </c>
      <c r="G230" s="81" t="s">
        <v>447</v>
      </c>
      <c r="H230" s="62" t="s">
        <v>41</v>
      </c>
      <c r="I230" s="73">
        <v>3000000</v>
      </c>
      <c r="J230" s="73">
        <v>3529411.7647058824</v>
      </c>
      <c r="K230" s="73">
        <v>529411.76470588241</v>
      </c>
      <c r="L230" s="97" t="s">
        <v>8</v>
      </c>
      <c r="M230" s="79" t="s">
        <v>30</v>
      </c>
      <c r="N230" s="76">
        <v>0</v>
      </c>
      <c r="O230" s="77">
        <v>0</v>
      </c>
      <c r="P230" s="77">
        <v>0</v>
      </c>
      <c r="Q230" s="77">
        <v>0</v>
      </c>
      <c r="R230" s="77">
        <v>0</v>
      </c>
      <c r="S230" s="77">
        <v>0</v>
      </c>
      <c r="T230" s="77">
        <v>0</v>
      </c>
      <c r="U230" s="77">
        <v>0</v>
      </c>
      <c r="V230" s="77">
        <v>0</v>
      </c>
      <c r="W230" s="77">
        <v>0</v>
      </c>
      <c r="X230" s="77">
        <v>0</v>
      </c>
      <c r="Y230" s="77">
        <v>0</v>
      </c>
      <c r="Z230" s="77">
        <v>0</v>
      </c>
      <c r="AA230" s="77">
        <v>0</v>
      </c>
      <c r="AB230" s="77">
        <v>1404553</v>
      </c>
      <c r="AC230" s="77">
        <v>0</v>
      </c>
      <c r="AD230" s="77">
        <v>1071000</v>
      </c>
      <c r="AE230" s="77">
        <v>0</v>
      </c>
      <c r="AF230" s="77">
        <v>524447</v>
      </c>
      <c r="AG230" s="77">
        <v>0</v>
      </c>
      <c r="AH230" s="77">
        <v>3000000</v>
      </c>
      <c r="AI230" s="83"/>
      <c r="AJ230" s="83"/>
      <c r="AK230" s="77">
        <v>0</v>
      </c>
      <c r="AL230" s="77">
        <v>0</v>
      </c>
      <c r="AM230" s="77">
        <v>1652415.2941176472</v>
      </c>
      <c r="AN230" s="77">
        <v>0</v>
      </c>
      <c r="AO230" s="77">
        <v>1260000</v>
      </c>
      <c r="AP230" s="77">
        <v>0</v>
      </c>
      <c r="AQ230" s="77">
        <v>616996.4705882353</v>
      </c>
      <c r="AR230" s="77">
        <v>0</v>
      </c>
      <c r="AS230" s="77">
        <v>3529411.7647058824</v>
      </c>
      <c r="AT230" s="78"/>
    </row>
    <row r="231" spans="1:46" x14ac:dyDescent="0.25">
      <c r="A231" s="98" t="s">
        <v>33</v>
      </c>
      <c r="B231" s="62" t="s">
        <v>33</v>
      </c>
      <c r="C231" s="99"/>
      <c r="D231" s="62" t="s">
        <v>33</v>
      </c>
      <c r="E231" s="62" t="s">
        <v>448</v>
      </c>
      <c r="F231" s="62" t="s">
        <v>33</v>
      </c>
      <c r="G231" s="81" t="s">
        <v>448</v>
      </c>
      <c r="H231" s="62" t="s">
        <v>41</v>
      </c>
      <c r="I231" s="73">
        <v>143925724</v>
      </c>
      <c r="J231" s="73">
        <v>169324381.17647061</v>
      </c>
      <c r="K231" s="73">
        <v>25398657.176470608</v>
      </c>
      <c r="L231" s="97" t="s">
        <v>9</v>
      </c>
      <c r="M231" s="79" t="s">
        <v>33</v>
      </c>
      <c r="N231" s="76">
        <v>0</v>
      </c>
      <c r="O231" s="77">
        <v>0</v>
      </c>
      <c r="P231" s="77">
        <v>0</v>
      </c>
      <c r="Q231" s="77">
        <v>0</v>
      </c>
      <c r="R231" s="77">
        <v>0</v>
      </c>
      <c r="S231" s="77">
        <v>0</v>
      </c>
      <c r="T231" s="77">
        <v>0</v>
      </c>
      <c r="U231" s="77">
        <v>0</v>
      </c>
      <c r="V231" s="77">
        <v>0</v>
      </c>
      <c r="W231" s="77">
        <v>0</v>
      </c>
      <c r="X231" s="77">
        <v>0</v>
      </c>
      <c r="Y231" s="77">
        <v>0</v>
      </c>
      <c r="Z231" s="77">
        <v>0</v>
      </c>
      <c r="AA231" s="77">
        <v>0</v>
      </c>
      <c r="AB231" s="77">
        <v>0</v>
      </c>
      <c r="AC231" s="77">
        <v>0</v>
      </c>
      <c r="AD231" s="77">
        <v>0</v>
      </c>
      <c r="AE231" s="77">
        <v>0</v>
      </c>
      <c r="AF231" s="77">
        <v>0</v>
      </c>
      <c r="AG231" s="77">
        <v>0</v>
      </c>
      <c r="AH231" s="77">
        <v>0</v>
      </c>
      <c r="AI231" s="83"/>
      <c r="AJ231" s="83">
        <v>12125372.219999999</v>
      </c>
      <c r="AK231" s="83">
        <v>21150264.580000002</v>
      </c>
      <c r="AL231" s="77">
        <v>28100116</v>
      </c>
      <c r="AM231" s="77">
        <v>27319770</v>
      </c>
      <c r="AN231" s="77">
        <v>28141145</v>
      </c>
      <c r="AO231" s="77">
        <v>27345759</v>
      </c>
      <c r="AP231" s="77">
        <v>25141954.376470596</v>
      </c>
      <c r="AQ231" s="77">
        <v>0</v>
      </c>
      <c r="AR231" s="77">
        <v>0</v>
      </c>
      <c r="AS231" s="77">
        <v>169324381.17647061</v>
      </c>
      <c r="AT231" s="78"/>
    </row>
    <row r="233" spans="1:46" ht="63.5" customHeight="1" x14ac:dyDescent="0.25">
      <c r="A233" s="133" t="s">
        <v>589</v>
      </c>
      <c r="B233" s="134"/>
      <c r="C233" s="134"/>
      <c r="D233" s="134"/>
      <c r="E233" s="134"/>
      <c r="F233" s="134"/>
      <c r="G233" s="134"/>
      <c r="H233" s="134"/>
      <c r="I233" s="134"/>
      <c r="J233" s="134"/>
      <c r="K233" s="134"/>
      <c r="L233" s="134"/>
      <c r="M233" s="134"/>
      <c r="AA233" s="59"/>
      <c r="AB233" s="59"/>
      <c r="AC233" s="59"/>
      <c r="AD233" s="59"/>
      <c r="AE233" s="59"/>
      <c r="AF233" s="59"/>
      <c r="AG233" s="59"/>
      <c r="AQ233" s="57"/>
    </row>
    <row r="234" spans="1:46" x14ac:dyDescent="0.25">
      <c r="I234" s="60"/>
      <c r="J234" s="60"/>
      <c r="K234" s="60"/>
      <c r="AA234" s="61"/>
      <c r="AB234" s="61"/>
      <c r="AC234" s="61"/>
      <c r="AD234" s="61"/>
      <c r="AE234" s="61"/>
      <c r="AF234" s="61"/>
      <c r="AG234" s="61"/>
      <c r="AQ234" s="57"/>
    </row>
    <row r="235" spans="1:46" ht="18" x14ac:dyDescent="0.4">
      <c r="B235" s="101" t="s">
        <v>572</v>
      </c>
      <c r="I235" s="100"/>
      <c r="J235" s="100"/>
      <c r="K235" s="100"/>
      <c r="X235" s="129" t="s">
        <v>573</v>
      </c>
      <c r="Y235" s="129"/>
      <c r="AA235" s="61"/>
      <c r="AB235" s="61"/>
      <c r="AC235" s="61"/>
      <c r="AD235" s="61"/>
      <c r="AE235" s="61"/>
      <c r="AF235" s="61"/>
      <c r="AG235" s="61"/>
    </row>
    <row r="236" spans="1:46" ht="24" customHeight="1" x14ac:dyDescent="0.25">
      <c r="I236" s="100"/>
      <c r="J236" s="100"/>
      <c r="K236" s="100"/>
      <c r="Q236" s="57"/>
      <c r="AB236" s="57"/>
      <c r="AC236" s="57"/>
      <c r="AD236" s="57"/>
      <c r="AE236" s="57"/>
      <c r="AF236" s="57"/>
      <c r="AG236" s="57"/>
    </row>
    <row r="237" spans="1:46" x14ac:dyDescent="0.25">
      <c r="B237" s="58" t="s">
        <v>577</v>
      </c>
      <c r="I237" s="100"/>
      <c r="J237" s="100"/>
      <c r="K237" s="100"/>
    </row>
    <row r="238" spans="1:46" ht="14" x14ac:dyDescent="0.3">
      <c r="B238" s="102" t="s">
        <v>574</v>
      </c>
      <c r="I238" s="100"/>
      <c r="J238" s="100"/>
      <c r="K238" s="100"/>
    </row>
    <row r="240" spans="1:46" x14ac:dyDescent="0.25">
      <c r="B240" s="58" t="s">
        <v>576</v>
      </c>
      <c r="R240" s="57"/>
      <c r="S240" s="57"/>
      <c r="T240" s="57"/>
      <c r="U240" s="57"/>
      <c r="V240" s="57"/>
      <c r="AB240" s="57"/>
      <c r="AC240" s="57"/>
      <c r="AD240" s="57"/>
      <c r="AE240" s="57"/>
      <c r="AF240" s="57"/>
      <c r="AG240" s="57"/>
    </row>
    <row r="241" spans="2:33" ht="14" x14ac:dyDescent="0.3">
      <c r="B241" s="102" t="s">
        <v>575</v>
      </c>
      <c r="AB241" s="57"/>
      <c r="AC241" s="57"/>
      <c r="AD241" s="57"/>
      <c r="AE241" s="57"/>
      <c r="AF241" s="57"/>
      <c r="AG241" s="57"/>
    </row>
    <row r="244" spans="2:33" x14ac:dyDescent="0.25">
      <c r="AA244" s="57"/>
    </row>
  </sheetData>
  <autoFilter ref="A14:AT231" xr:uid="{00000000-0009-0000-0000-000004000000}"/>
  <mergeCells count="19">
    <mergeCell ref="X235:Y235"/>
    <mergeCell ref="AI4:AS4"/>
    <mergeCell ref="A233:M233"/>
    <mergeCell ref="A2:AS2"/>
    <mergeCell ref="AQ1:AS1"/>
    <mergeCell ref="O6:AA6"/>
    <mergeCell ref="A7:A13"/>
    <mergeCell ref="B7:B13"/>
    <mergeCell ref="C7:C13"/>
    <mergeCell ref="D7:D13"/>
    <mergeCell ref="E7:E13"/>
    <mergeCell ref="F7:F13"/>
    <mergeCell ref="G7:G13"/>
    <mergeCell ref="H7:H13"/>
    <mergeCell ref="I7:I13"/>
    <mergeCell ref="J7:J13"/>
    <mergeCell ref="K7:K13"/>
    <mergeCell ref="L7:L13"/>
    <mergeCell ref="O4:AH4"/>
  </mergeCells>
  <pageMargins left="0.25" right="0.25" top="0.75" bottom="0.75" header="0.3" footer="0.3"/>
  <pageSetup paperSize="8" scale="26" fitToHeight="0" orientation="landscape" r:id="rId1"/>
  <headerFooter>
    <oddFooter>Page &amp;P&amp;R&amp;F</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3:G17"/>
  <sheetViews>
    <sheetView workbookViewId="0">
      <selection activeCell="B16" sqref="B16:G16"/>
    </sheetView>
  </sheetViews>
  <sheetFormatPr defaultRowHeight="14.5" x14ac:dyDescent="0.35"/>
  <cols>
    <col min="1" max="1" width="13.1796875" bestFit="1" customWidth="1"/>
    <col min="2" max="2" width="11.54296875" bestFit="1" customWidth="1"/>
    <col min="3" max="7" width="12.26953125" bestFit="1" customWidth="1"/>
  </cols>
  <sheetData>
    <row r="3" spans="1:7" x14ac:dyDescent="0.35">
      <c r="A3" s="1" t="s">
        <v>0</v>
      </c>
      <c r="B3" t="s">
        <v>1</v>
      </c>
      <c r="C3" t="s">
        <v>2</v>
      </c>
      <c r="D3" t="s">
        <v>3</v>
      </c>
      <c r="E3" t="s">
        <v>4</v>
      </c>
      <c r="F3" t="s">
        <v>5</v>
      </c>
      <c r="G3" t="s">
        <v>6</v>
      </c>
    </row>
    <row r="4" spans="1:7" x14ac:dyDescent="0.35">
      <c r="A4" s="2" t="s">
        <v>7</v>
      </c>
      <c r="B4" s="4">
        <v>161223856.87575307</v>
      </c>
      <c r="C4" s="4">
        <v>339506283.60607499</v>
      </c>
      <c r="D4" s="4">
        <v>470983471.50827825</v>
      </c>
      <c r="E4" s="4">
        <v>624595360.4902277</v>
      </c>
      <c r="F4" s="4">
        <v>759451812.52032733</v>
      </c>
      <c r="G4" s="4">
        <v>861759271</v>
      </c>
    </row>
    <row r="5" spans="1:7" x14ac:dyDescent="0.35">
      <c r="A5" s="2" t="s">
        <v>8</v>
      </c>
      <c r="B5" s="4">
        <v>3710972.6934981323</v>
      </c>
      <c r="C5" s="4">
        <v>17510609.217872746</v>
      </c>
      <c r="D5" s="4">
        <v>26156250.070310216</v>
      </c>
      <c r="E5" s="4">
        <v>36069066</v>
      </c>
      <c r="F5" s="4">
        <v>36069066</v>
      </c>
      <c r="G5" s="4">
        <v>36069066</v>
      </c>
    </row>
    <row r="6" spans="1:7" x14ac:dyDescent="0.35">
      <c r="A6" s="2" t="s">
        <v>9</v>
      </c>
      <c r="B6" s="4">
        <v>27015403.23791986</v>
      </c>
      <c r="C6" s="4">
        <v>53973374.008899271</v>
      </c>
      <c r="D6" s="4">
        <v>78063008.528062046</v>
      </c>
      <c r="E6" s="4">
        <v>106795201.13730697</v>
      </c>
      <c r="F6" s="4">
        <v>126937813.05340199</v>
      </c>
      <c r="G6" s="4">
        <v>146970790.825443</v>
      </c>
    </row>
    <row r="7" spans="1:7" x14ac:dyDescent="0.35">
      <c r="A7" s="2" t="s">
        <v>10</v>
      </c>
      <c r="B7" s="4">
        <v>20852137.955433138</v>
      </c>
      <c r="C7" s="4">
        <v>33260688.803137287</v>
      </c>
      <c r="D7" s="4">
        <v>49258502.680556715</v>
      </c>
      <c r="E7" s="4">
        <v>66872275.620353609</v>
      </c>
      <c r="F7" s="4">
        <v>66872275.620353609</v>
      </c>
      <c r="G7" s="4">
        <v>75373268</v>
      </c>
    </row>
    <row r="8" spans="1:7" x14ac:dyDescent="0.35">
      <c r="A8" s="2" t="s">
        <v>11</v>
      </c>
      <c r="B8" s="4">
        <v>91791354.974935606</v>
      </c>
      <c r="C8" s="4">
        <v>211115933.47748768</v>
      </c>
      <c r="D8" s="4">
        <v>344126344.98821205</v>
      </c>
      <c r="E8" s="4">
        <v>477123696.73471087</v>
      </c>
      <c r="F8" s="4">
        <v>550600955.27936435</v>
      </c>
      <c r="G8" s="4">
        <v>693887035</v>
      </c>
    </row>
    <row r="9" spans="1:7" x14ac:dyDescent="0.35">
      <c r="A9" s="2" t="s">
        <v>12</v>
      </c>
      <c r="B9" s="4">
        <v>12325710.317633253</v>
      </c>
      <c r="C9" s="4">
        <v>14211125.462986905</v>
      </c>
      <c r="D9" s="4">
        <v>14211125.462986905</v>
      </c>
      <c r="E9" s="4">
        <v>28220809.336619228</v>
      </c>
      <c r="F9" s="4">
        <v>45088277.769862533</v>
      </c>
      <c r="G9" s="4">
        <v>65686295</v>
      </c>
    </row>
    <row r="10" spans="1:7" x14ac:dyDescent="0.35">
      <c r="A10" s="2" t="s">
        <v>13</v>
      </c>
      <c r="B10" s="4">
        <v>14626482.347765774</v>
      </c>
      <c r="C10" s="4">
        <v>28165499.750994775</v>
      </c>
      <c r="D10" s="4">
        <v>44295446.887508042</v>
      </c>
      <c r="E10" s="4">
        <v>55768425.923029587</v>
      </c>
      <c r="F10" s="4">
        <v>61043825.011381909</v>
      </c>
      <c r="G10" s="4">
        <v>83170031.700000003</v>
      </c>
    </row>
    <row r="11" spans="1:7" x14ac:dyDescent="0.35">
      <c r="A11" s="2" t="s">
        <v>14</v>
      </c>
      <c r="B11" s="4">
        <v>38381698.918306001</v>
      </c>
      <c r="C11" s="4">
        <v>107446375.89114405</v>
      </c>
      <c r="D11" s="4">
        <v>177536487.8662048</v>
      </c>
      <c r="E11" s="4">
        <v>240218401.84766451</v>
      </c>
      <c r="F11" s="4">
        <v>277100094.14623207</v>
      </c>
      <c r="G11" s="4">
        <v>308536562</v>
      </c>
    </row>
    <row r="12" spans="1:7" x14ac:dyDescent="0.35">
      <c r="A12" s="2" t="s">
        <v>15</v>
      </c>
      <c r="B12" s="4">
        <v>200836461.12662834</v>
      </c>
      <c r="C12" s="4">
        <v>316363072.81342113</v>
      </c>
      <c r="D12" s="4">
        <v>398931390.31113851</v>
      </c>
      <c r="E12" s="4">
        <v>645228133.69293702</v>
      </c>
      <c r="F12" s="4">
        <v>774808201.52674472</v>
      </c>
      <c r="G12" s="4">
        <v>891698180</v>
      </c>
    </row>
    <row r="13" spans="1:7" x14ac:dyDescent="0.35">
      <c r="A13" s="2" t="s">
        <v>16</v>
      </c>
      <c r="B13" s="4">
        <v>1079786.811490247</v>
      </c>
      <c r="C13" s="4">
        <v>2546683.7852621013</v>
      </c>
      <c r="D13" s="4">
        <v>4240168.5083623081</v>
      </c>
      <c r="E13" s="4">
        <v>5767460.6932080649</v>
      </c>
      <c r="F13" s="4">
        <v>6617378.8800526578</v>
      </c>
      <c r="G13" s="4">
        <v>6840375</v>
      </c>
    </row>
    <row r="14" spans="1:7" x14ac:dyDescent="0.35">
      <c r="A14" s="2" t="s">
        <v>17</v>
      </c>
      <c r="B14" s="4">
        <v>144396627.59071943</v>
      </c>
      <c r="C14" s="4">
        <v>316038579.33260679</v>
      </c>
      <c r="D14" s="4">
        <v>473902989.6736716</v>
      </c>
      <c r="E14" s="4">
        <v>640922854.93222499</v>
      </c>
      <c r="F14" s="4">
        <v>788912773.53626335</v>
      </c>
      <c r="G14" s="4">
        <v>876873561</v>
      </c>
    </row>
    <row r="15" spans="1:7" x14ac:dyDescent="0.35">
      <c r="A15" s="2" t="s">
        <v>18</v>
      </c>
      <c r="B15" s="4">
        <v>6881717.6159033105</v>
      </c>
      <c r="C15" s="4">
        <v>17360239.756547399</v>
      </c>
      <c r="D15" s="4">
        <v>27914857.844719559</v>
      </c>
      <c r="E15" s="4">
        <v>37599330.896643735</v>
      </c>
      <c r="F15" s="4">
        <v>46344361.250970282</v>
      </c>
      <c r="G15" s="4">
        <v>57861271</v>
      </c>
    </row>
    <row r="16" spans="1:7" x14ac:dyDescent="0.35">
      <c r="A16" s="2" t="s">
        <v>19</v>
      </c>
      <c r="B16" s="4">
        <v>56771112.241962172</v>
      </c>
      <c r="C16" s="4">
        <v>120690871.5823876</v>
      </c>
      <c r="D16" s="4">
        <v>143504575.05603313</v>
      </c>
      <c r="E16" s="4">
        <v>171183718.61405018</v>
      </c>
      <c r="F16" s="4">
        <v>201886161.6786392</v>
      </c>
      <c r="G16" s="4">
        <v>323737657</v>
      </c>
    </row>
    <row r="17" spans="1:7" x14ac:dyDescent="0.35">
      <c r="A17" s="2" t="s">
        <v>20</v>
      </c>
      <c r="B17" s="4">
        <v>779893322.70794833</v>
      </c>
      <c r="C17" s="4">
        <v>1578189337.4888229</v>
      </c>
      <c r="D17" s="4">
        <v>2253124619.3860445</v>
      </c>
      <c r="E17" s="4">
        <v>3136364735.9189763</v>
      </c>
      <c r="F17" s="4">
        <v>3741732996.2735944</v>
      </c>
      <c r="G17" s="4">
        <v>4428463363.5254431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50"/>
  <sheetViews>
    <sheetView zoomScaleNormal="100" workbookViewId="0">
      <selection activeCell="L9" sqref="L9"/>
    </sheetView>
  </sheetViews>
  <sheetFormatPr defaultRowHeight="14.5" x14ac:dyDescent="0.35"/>
  <cols>
    <col min="1" max="1" width="49.54296875" customWidth="1"/>
    <col min="2" max="2" width="27.1796875" customWidth="1"/>
    <col min="3" max="3" width="16.26953125" customWidth="1"/>
    <col min="4" max="4" width="14" customWidth="1"/>
    <col min="5" max="8" width="14" bestFit="1" customWidth="1"/>
    <col min="10" max="10" width="15" bestFit="1" customWidth="1"/>
    <col min="11" max="11" width="11.453125" bestFit="1" customWidth="1"/>
  </cols>
  <sheetData>
    <row r="1" spans="1:16" ht="59.25" customHeight="1" x14ac:dyDescent="0.35">
      <c r="A1" s="138" t="s">
        <v>522</v>
      </c>
      <c r="B1" s="139"/>
      <c r="C1" s="139"/>
      <c r="D1" s="139"/>
      <c r="E1" s="139"/>
      <c r="F1" s="139"/>
      <c r="G1" s="139"/>
      <c r="H1" s="139"/>
    </row>
    <row r="2" spans="1:16" x14ac:dyDescent="0.35">
      <c r="A2" t="s">
        <v>521</v>
      </c>
      <c r="J2" s="4"/>
    </row>
    <row r="3" spans="1:16" x14ac:dyDescent="0.35">
      <c r="C3" s="7"/>
      <c r="D3" s="7"/>
      <c r="E3" s="7"/>
      <c r="F3" s="7"/>
      <c r="G3" s="7"/>
      <c r="J3" s="4"/>
    </row>
    <row r="4" spans="1:16" ht="15.5" x14ac:dyDescent="0.35">
      <c r="A4" s="140" t="s">
        <v>34</v>
      </c>
      <c r="B4" s="26" t="s">
        <v>449</v>
      </c>
      <c r="C4" s="24">
        <f>C8+C11+C14+C17+C20+C23+C26+C29+C32+C35+C38+C41+C42</f>
        <v>600837199.83500898</v>
      </c>
      <c r="D4" s="24">
        <f t="shared" ref="D4:H4" si="0">D8+D11+D14+D17+D20+D23+D26+D29+D32+D35+D38+D41+D42</f>
        <v>1355403780.6868079</v>
      </c>
      <c r="E4" s="24">
        <f t="shared" si="0"/>
        <v>2102667058.6922827</v>
      </c>
      <c r="F4" s="24">
        <f t="shared" si="0"/>
        <v>2875422128.1738844</v>
      </c>
      <c r="G4" s="24">
        <f t="shared" si="0"/>
        <v>3538961621.5645843</v>
      </c>
      <c r="H4" s="24">
        <f t="shared" si="0"/>
        <v>4401748922.9500999</v>
      </c>
      <c r="J4" s="4"/>
    </row>
    <row r="5" spans="1:16" ht="15.5" x14ac:dyDescent="0.35">
      <c r="A5" s="140"/>
      <c r="B5" s="27" t="s">
        <v>450</v>
      </c>
      <c r="C5" s="25">
        <f>C9+C12+C15+C18+C21+C24+C27+C30+C33+C36+C39+C44+C43</f>
        <v>779893322.70794833</v>
      </c>
      <c r="D5" s="25">
        <f t="shared" ref="D5:H5" si="1">D9+D12+D15+D18+D21+D24+D27+D30+D33+D36+D39+D44+D43</f>
        <v>1578189337.4888229</v>
      </c>
      <c r="E5" s="25">
        <f t="shared" si="1"/>
        <v>2253124619.386044</v>
      </c>
      <c r="F5" s="25">
        <f t="shared" si="1"/>
        <v>3136364735.9189768</v>
      </c>
      <c r="G5" s="25">
        <f t="shared" si="1"/>
        <v>3741732996.2735944</v>
      </c>
      <c r="H5" s="25">
        <f t="shared" si="1"/>
        <v>4428463363.3264799</v>
      </c>
      <c r="J5" s="4"/>
      <c r="K5" s="7"/>
      <c r="L5" s="7"/>
      <c r="M5" s="7"/>
      <c r="N5" s="7"/>
      <c r="O5" s="7"/>
      <c r="P5" s="7"/>
    </row>
    <row r="6" spans="1:16" ht="15.5" x14ac:dyDescent="0.35">
      <c r="A6" s="140"/>
      <c r="B6" s="32" t="s">
        <v>451</v>
      </c>
      <c r="C6" s="25">
        <f>C5-C4</f>
        <v>179056122.87293935</v>
      </c>
      <c r="D6" s="25">
        <f t="shared" ref="D6:H6" si="2">D5-D4</f>
        <v>222785556.80201507</v>
      </c>
      <c r="E6" s="25">
        <f t="shared" si="2"/>
        <v>150457560.69376135</v>
      </c>
      <c r="F6" s="25">
        <f t="shared" si="2"/>
        <v>260942607.74509239</v>
      </c>
      <c r="G6" s="25">
        <f t="shared" si="2"/>
        <v>202771374.70901012</v>
      </c>
      <c r="H6" s="25">
        <f t="shared" si="2"/>
        <v>26714440.376379967</v>
      </c>
      <c r="J6" s="4"/>
    </row>
    <row r="7" spans="1:16" x14ac:dyDescent="0.35">
      <c r="A7" s="28" t="s">
        <v>27</v>
      </c>
      <c r="B7" s="28" t="s">
        <v>28</v>
      </c>
      <c r="C7" s="28">
        <v>2025</v>
      </c>
      <c r="D7" s="28">
        <v>2026</v>
      </c>
      <c r="E7" s="28">
        <v>2027</v>
      </c>
      <c r="F7" s="28">
        <v>2028</v>
      </c>
      <c r="G7" s="28">
        <v>2029</v>
      </c>
      <c r="H7" s="28">
        <v>2030</v>
      </c>
    </row>
    <row r="8" spans="1:16" ht="15.5" x14ac:dyDescent="0.35">
      <c r="A8" s="141" t="s">
        <v>452</v>
      </c>
      <c r="B8" s="5" t="s">
        <v>449</v>
      </c>
      <c r="C8" s="6">
        <v>117085283.22134754</v>
      </c>
      <c r="D8" s="6">
        <v>264759763.17524841</v>
      </c>
      <c r="E8" s="6">
        <v>411231448.20398796</v>
      </c>
      <c r="F8" s="6">
        <v>563111530.27850795</v>
      </c>
      <c r="G8" s="6">
        <v>693396985.9947989</v>
      </c>
      <c r="H8" s="6">
        <v>863382018.8010366</v>
      </c>
      <c r="J8" s="7"/>
    </row>
    <row r="9" spans="1:16" ht="15.5" x14ac:dyDescent="0.35">
      <c r="A9" s="142"/>
      <c r="B9" s="8" t="s">
        <v>450</v>
      </c>
      <c r="C9" s="9">
        <v>161223856.87575307</v>
      </c>
      <c r="D9" s="9">
        <v>339506283.60607499</v>
      </c>
      <c r="E9" s="9">
        <v>470983471.50827825</v>
      </c>
      <c r="F9" s="9">
        <v>624595360.4902277</v>
      </c>
      <c r="G9" s="9">
        <v>759451812.52032733</v>
      </c>
      <c r="H9" s="9">
        <v>863382018.8010366</v>
      </c>
    </row>
    <row r="10" spans="1:16" ht="15.5" x14ac:dyDescent="0.35">
      <c r="A10" s="143"/>
      <c r="B10" s="8" t="s">
        <v>453</v>
      </c>
      <c r="C10" s="9">
        <f t="shared" ref="C10:H10" si="3">C9-C8</f>
        <v>44138573.654405534</v>
      </c>
      <c r="D10" s="9">
        <f t="shared" si="3"/>
        <v>74746520.430826575</v>
      </c>
      <c r="E10" s="9">
        <f t="shared" si="3"/>
        <v>59752023.304290295</v>
      </c>
      <c r="F10" s="9">
        <f t="shared" si="3"/>
        <v>61483830.211719751</v>
      </c>
      <c r="G10" s="9">
        <f t="shared" si="3"/>
        <v>66054826.525528431</v>
      </c>
      <c r="H10" s="9">
        <f t="shared" si="3"/>
        <v>0</v>
      </c>
      <c r="J10" s="10"/>
    </row>
    <row r="11" spans="1:16" ht="15.5" x14ac:dyDescent="0.35">
      <c r="A11" s="135" t="s">
        <v>454</v>
      </c>
      <c r="B11" s="11" t="s">
        <v>449</v>
      </c>
      <c r="C11" s="12">
        <v>8368133.3359607672</v>
      </c>
      <c r="D11" s="12">
        <v>19082469.887067925</v>
      </c>
      <c r="E11" s="12">
        <v>30488658.759355925</v>
      </c>
      <c r="F11" s="12">
        <v>42313063.292772517</v>
      </c>
      <c r="G11" s="12">
        <v>52469248.285001814</v>
      </c>
      <c r="H11" s="12">
        <v>65686295.000000007</v>
      </c>
      <c r="J11" s="7"/>
    </row>
    <row r="12" spans="1:16" ht="15.5" x14ac:dyDescent="0.35">
      <c r="A12" s="136"/>
      <c r="B12" s="13" t="s">
        <v>450</v>
      </c>
      <c r="C12" s="14">
        <v>12325710.317633253</v>
      </c>
      <c r="D12" s="14">
        <v>14211125.462986905</v>
      </c>
      <c r="E12" s="14">
        <v>14211125.462986905</v>
      </c>
      <c r="F12" s="14">
        <v>28220809.336619228</v>
      </c>
      <c r="G12" s="14">
        <v>45088277.769862533</v>
      </c>
      <c r="H12" s="14">
        <v>65686295</v>
      </c>
    </row>
    <row r="13" spans="1:16" ht="15.5" x14ac:dyDescent="0.35">
      <c r="A13" s="137"/>
      <c r="B13" s="13" t="s">
        <v>453</v>
      </c>
      <c r="C13" s="14">
        <f t="shared" ref="C13:H13" si="4">C12-C11</f>
        <v>3957576.9816724854</v>
      </c>
      <c r="D13" s="16">
        <f t="shared" si="4"/>
        <v>-4871344.4240810201</v>
      </c>
      <c r="E13" s="16">
        <f t="shared" si="4"/>
        <v>-16277533.29636902</v>
      </c>
      <c r="F13" s="16">
        <f t="shared" si="4"/>
        <v>-14092253.956153288</v>
      </c>
      <c r="G13" s="16">
        <f t="shared" si="4"/>
        <v>-7380970.5151392817</v>
      </c>
      <c r="H13" s="14">
        <f t="shared" si="4"/>
        <v>0</v>
      </c>
    </row>
    <row r="14" spans="1:16" ht="15.5" x14ac:dyDescent="0.35">
      <c r="A14" s="141" t="s">
        <v>455</v>
      </c>
      <c r="B14" s="5" t="s">
        <v>449</v>
      </c>
      <c r="C14" s="6">
        <v>6926821.2050509788</v>
      </c>
      <c r="D14" s="6">
        <v>15802295.338939944</v>
      </c>
      <c r="E14" s="6">
        <v>25241409.900535673</v>
      </c>
      <c r="F14" s="6">
        <v>35032324.122229449</v>
      </c>
      <c r="G14" s="6">
        <v>43436767.019960113</v>
      </c>
      <c r="H14" s="6">
        <v>54375063.000000007</v>
      </c>
      <c r="J14" s="7"/>
    </row>
    <row r="15" spans="1:16" ht="15.5" x14ac:dyDescent="0.35">
      <c r="A15" s="142"/>
      <c r="B15" s="8" t="s">
        <v>450</v>
      </c>
      <c r="C15" s="9">
        <v>20852137.955433138</v>
      </c>
      <c r="D15" s="9">
        <v>33260688.803137287</v>
      </c>
      <c r="E15" s="9">
        <v>49258502.680556715</v>
      </c>
      <c r="F15" s="9">
        <v>66872275.620353609</v>
      </c>
      <c r="G15" s="9">
        <v>66872275.620353609</v>
      </c>
      <c r="H15" s="9">
        <v>75373268</v>
      </c>
    </row>
    <row r="16" spans="1:16" ht="15.5" x14ac:dyDescent="0.35">
      <c r="A16" s="143"/>
      <c r="B16" s="8" t="s">
        <v>453</v>
      </c>
      <c r="C16" s="9">
        <f t="shared" ref="C16:H16" si="5">C15-C14</f>
        <v>13925316.750382159</v>
      </c>
      <c r="D16" s="9">
        <f t="shared" si="5"/>
        <v>17458393.464197345</v>
      </c>
      <c r="E16" s="9">
        <f t="shared" si="5"/>
        <v>24017092.780021042</v>
      </c>
      <c r="F16" s="9">
        <f t="shared" si="5"/>
        <v>31839951.49812416</v>
      </c>
      <c r="G16" s="9">
        <f t="shared" si="5"/>
        <v>23435508.600393496</v>
      </c>
      <c r="H16" s="9">
        <f t="shared" si="5"/>
        <v>20998204.999999993</v>
      </c>
    </row>
    <row r="17" spans="1:11" ht="15.5" x14ac:dyDescent="0.35">
      <c r="A17" s="135" t="s">
        <v>456</v>
      </c>
      <c r="B17" s="11" t="s">
        <v>449</v>
      </c>
      <c r="C17" s="12">
        <v>92751375.796340942</v>
      </c>
      <c r="D17" s="12">
        <v>210267059.56609559</v>
      </c>
      <c r="E17" s="12">
        <v>328530341.22847545</v>
      </c>
      <c r="F17" s="12">
        <v>451292657.46592808</v>
      </c>
      <c r="G17" s="12">
        <v>556531177.68873942</v>
      </c>
      <c r="H17" s="12">
        <v>693887034.87582469</v>
      </c>
      <c r="J17" s="7"/>
    </row>
    <row r="18" spans="1:11" ht="15.5" x14ac:dyDescent="0.35">
      <c r="A18" s="136"/>
      <c r="B18" s="13" t="s">
        <v>450</v>
      </c>
      <c r="C18" s="14">
        <v>91791354.974935606</v>
      </c>
      <c r="D18" s="14">
        <v>211115933.47748768</v>
      </c>
      <c r="E18" s="14">
        <v>344126344.98821205</v>
      </c>
      <c r="F18" s="14">
        <v>477123696.73471087</v>
      </c>
      <c r="G18" s="14">
        <v>550600955.27936435</v>
      </c>
      <c r="H18" s="14">
        <v>693887035</v>
      </c>
      <c r="J18" s="7"/>
    </row>
    <row r="19" spans="1:11" ht="15.5" x14ac:dyDescent="0.35">
      <c r="A19" s="137"/>
      <c r="B19" s="13" t="s">
        <v>453</v>
      </c>
      <c r="C19" s="16">
        <f>C18-C17</f>
        <v>-960020.82140533626</v>
      </c>
      <c r="D19" s="14">
        <f t="shared" ref="D19:H19" si="6">D18-D17</f>
        <v>848873.9113920927</v>
      </c>
      <c r="E19" s="14">
        <f t="shared" si="6"/>
        <v>15596003.759736598</v>
      </c>
      <c r="F19" s="14">
        <f t="shared" si="6"/>
        <v>25831039.268782794</v>
      </c>
      <c r="G19" s="16">
        <f t="shared" si="6"/>
        <v>-5930222.4093750715</v>
      </c>
      <c r="H19" s="14">
        <f t="shared" si="6"/>
        <v>0.1241753101348877</v>
      </c>
    </row>
    <row r="20" spans="1:11" ht="15.5" x14ac:dyDescent="0.35">
      <c r="A20" s="141" t="s">
        <v>457</v>
      </c>
      <c r="B20" s="5" t="s">
        <v>449</v>
      </c>
      <c r="C20" s="6">
        <v>9864274.9507848322</v>
      </c>
      <c r="D20" s="6">
        <v>22508326.232499592</v>
      </c>
      <c r="E20" s="6">
        <v>35951484.778946735</v>
      </c>
      <c r="F20" s="6">
        <v>49899924.802963212</v>
      </c>
      <c r="G20" s="6">
        <v>61870207.780151695</v>
      </c>
      <c r="H20" s="6">
        <v>77453797.000000015</v>
      </c>
      <c r="J20" s="7"/>
    </row>
    <row r="21" spans="1:11" ht="15.5" x14ac:dyDescent="0.35">
      <c r="A21" s="142"/>
      <c r="B21" s="8" t="s">
        <v>450</v>
      </c>
      <c r="C21" s="9">
        <v>14626482.347765774</v>
      </c>
      <c r="D21" s="9">
        <v>28165499.750994775</v>
      </c>
      <c r="E21" s="9">
        <v>44295446.887508042</v>
      </c>
      <c r="F21" s="9">
        <v>55768425.923029587</v>
      </c>
      <c r="G21" s="9">
        <v>61043825.011381909</v>
      </c>
      <c r="H21" s="9">
        <v>83170031.700000003</v>
      </c>
    </row>
    <row r="22" spans="1:11" ht="15.5" x14ac:dyDescent="0.35">
      <c r="A22" s="143"/>
      <c r="B22" s="8" t="s">
        <v>453</v>
      </c>
      <c r="C22" s="9">
        <f t="shared" ref="C22:H22" si="7">C21-C20</f>
        <v>4762207.3969809413</v>
      </c>
      <c r="D22" s="9">
        <f t="shared" si="7"/>
        <v>5657173.5184951834</v>
      </c>
      <c r="E22" s="9">
        <f t="shared" si="7"/>
        <v>8343962.1085613072</v>
      </c>
      <c r="F22" s="9">
        <f t="shared" si="7"/>
        <v>5868501.1200663745</v>
      </c>
      <c r="G22" s="15">
        <f t="shared" si="7"/>
        <v>-826382.76876978576</v>
      </c>
      <c r="H22" s="9">
        <f t="shared" si="7"/>
        <v>5716234.6999999881</v>
      </c>
    </row>
    <row r="23" spans="1:11" ht="15.5" x14ac:dyDescent="0.35">
      <c r="A23" s="135" t="s">
        <v>458</v>
      </c>
      <c r="B23" s="11" t="s">
        <v>449</v>
      </c>
      <c r="C23" s="12">
        <v>39213157.153440304</v>
      </c>
      <c r="D23" s="12">
        <v>89628759.527031302</v>
      </c>
      <c r="E23" s="12">
        <v>143107395.58451068</v>
      </c>
      <c r="F23" s="12">
        <v>198731892.63713592</v>
      </c>
      <c r="G23" s="12">
        <v>246373627.66447356</v>
      </c>
      <c r="H23" s="12">
        <v>308536562</v>
      </c>
      <c r="J23" s="7"/>
    </row>
    <row r="24" spans="1:11" ht="15.5" x14ac:dyDescent="0.35">
      <c r="A24" s="136"/>
      <c r="B24" s="13" t="s">
        <v>450</v>
      </c>
      <c r="C24" s="14">
        <v>38381698.918306001</v>
      </c>
      <c r="D24" s="14">
        <v>107446375.89114405</v>
      </c>
      <c r="E24" s="14">
        <v>177536487.8662048</v>
      </c>
      <c r="F24" s="14">
        <v>240218401.84766451</v>
      </c>
      <c r="G24" s="14">
        <v>277100094.14623207</v>
      </c>
      <c r="H24" s="14">
        <v>308536562</v>
      </c>
      <c r="K24" s="7"/>
    </row>
    <row r="25" spans="1:11" ht="15.5" x14ac:dyDescent="0.35">
      <c r="A25" s="137"/>
      <c r="B25" s="13" t="s">
        <v>453</v>
      </c>
      <c r="C25" s="16">
        <f t="shared" ref="C25:H25" si="8">C24-C23</f>
        <v>-831458.23513430357</v>
      </c>
      <c r="D25" s="14">
        <f t="shared" si="8"/>
        <v>17817616.36411275</v>
      </c>
      <c r="E25" s="14">
        <f t="shared" si="8"/>
        <v>34429092.281694114</v>
      </c>
      <c r="F25" s="14">
        <f t="shared" si="8"/>
        <v>41486509.210528582</v>
      </c>
      <c r="G25" s="14">
        <f t="shared" si="8"/>
        <v>30726466.481758505</v>
      </c>
      <c r="H25" s="14">
        <f t="shared" si="8"/>
        <v>0</v>
      </c>
    </row>
    <row r="26" spans="1:11" ht="15.5" x14ac:dyDescent="0.35">
      <c r="A26" s="141" t="s">
        <v>459</v>
      </c>
      <c r="B26" s="5" t="s">
        <v>449</v>
      </c>
      <c r="C26" s="6">
        <v>113397127.07435258</v>
      </c>
      <c r="D26" s="6">
        <v>258470691.51887405</v>
      </c>
      <c r="E26" s="6">
        <v>413081248.21581084</v>
      </c>
      <c r="F26" s="6">
        <v>573258727.80106616</v>
      </c>
      <c r="G26" s="6">
        <v>710929795.36609459</v>
      </c>
      <c r="H26" s="6">
        <v>890075432.00000012</v>
      </c>
      <c r="J26" s="7"/>
    </row>
    <row r="27" spans="1:11" ht="15.5" x14ac:dyDescent="0.35">
      <c r="A27" s="142"/>
      <c r="B27" s="8" t="s">
        <v>450</v>
      </c>
      <c r="C27" s="9">
        <v>200836461.12662834</v>
      </c>
      <c r="D27" s="9">
        <v>316363072.81342113</v>
      </c>
      <c r="E27" s="9">
        <v>398931390.31113851</v>
      </c>
      <c r="F27" s="9">
        <v>645228133.69293702</v>
      </c>
      <c r="G27" s="9">
        <v>774808201.52674472</v>
      </c>
      <c r="H27" s="9">
        <v>890075432.00000012</v>
      </c>
    </row>
    <row r="28" spans="1:11" ht="15.5" x14ac:dyDescent="0.35">
      <c r="A28" s="143"/>
      <c r="B28" s="8" t="s">
        <v>453</v>
      </c>
      <c r="C28" s="9">
        <f t="shared" ref="C28:H28" si="9">C27-C26</f>
        <v>87439334.052275762</v>
      </c>
      <c r="D28" s="9">
        <f t="shared" si="9"/>
        <v>57892381.294547081</v>
      </c>
      <c r="E28" s="15">
        <f t="shared" si="9"/>
        <v>-14149857.904672325</v>
      </c>
      <c r="F28" s="9">
        <f t="shared" si="9"/>
        <v>71969405.891870856</v>
      </c>
      <c r="G28" s="9">
        <f t="shared" si="9"/>
        <v>63878406.160650134</v>
      </c>
      <c r="H28" s="9">
        <f t="shared" si="9"/>
        <v>0</v>
      </c>
    </row>
    <row r="29" spans="1:11" ht="15.5" x14ac:dyDescent="0.35">
      <c r="A29" s="135" t="s">
        <v>460</v>
      </c>
      <c r="B29" s="11" t="s">
        <v>449</v>
      </c>
      <c r="C29" s="12">
        <v>869135.39187906613</v>
      </c>
      <c r="D29" s="12">
        <v>1987008.5527602418</v>
      </c>
      <c r="E29" s="12">
        <v>3172441.3396830126</v>
      </c>
      <c r="F29" s="12">
        <v>4405835.0886907605</v>
      </c>
      <c r="G29" s="12">
        <v>5461949.4592507016</v>
      </c>
      <c r="H29" s="12">
        <v>6840375</v>
      </c>
      <c r="J29" s="7"/>
    </row>
    <row r="30" spans="1:11" ht="15.5" x14ac:dyDescent="0.35">
      <c r="A30" s="136"/>
      <c r="B30" s="13" t="s">
        <v>450</v>
      </c>
      <c r="C30" s="14">
        <v>1079786.811490247</v>
      </c>
      <c r="D30" s="14">
        <v>2546683.7852621013</v>
      </c>
      <c r="E30" s="14">
        <v>4240168.5083623081</v>
      </c>
      <c r="F30" s="14">
        <v>5767460.6932080649</v>
      </c>
      <c r="G30" s="14">
        <v>6617378.8800526578</v>
      </c>
      <c r="H30" s="14">
        <v>6840375</v>
      </c>
    </row>
    <row r="31" spans="1:11" ht="15.5" x14ac:dyDescent="0.35">
      <c r="A31" s="137"/>
      <c r="B31" s="13" t="s">
        <v>453</v>
      </c>
      <c r="C31" s="14">
        <f t="shared" ref="C31:H31" si="10">C30-C29</f>
        <v>210651.4196111809</v>
      </c>
      <c r="D31" s="14">
        <f t="shared" si="10"/>
        <v>559675.23250185954</v>
      </c>
      <c r="E31" s="14">
        <f t="shared" si="10"/>
        <v>1067727.1686792956</v>
      </c>
      <c r="F31" s="14">
        <f t="shared" si="10"/>
        <v>1361625.6045173043</v>
      </c>
      <c r="G31" s="14">
        <f t="shared" si="10"/>
        <v>1155429.4208019562</v>
      </c>
      <c r="H31" s="14">
        <f t="shared" si="10"/>
        <v>0</v>
      </c>
    </row>
    <row r="32" spans="1:11" ht="15.5" x14ac:dyDescent="0.35">
      <c r="A32" s="144" t="s">
        <v>461</v>
      </c>
      <c r="B32" s="5" t="s">
        <v>449</v>
      </c>
      <c r="C32" s="6">
        <v>135855015.23561236</v>
      </c>
      <c r="D32" s="6">
        <v>301423263.88335305</v>
      </c>
      <c r="E32" s="6">
        <v>439541233.27474868</v>
      </c>
      <c r="F32" s="6">
        <v>582572673.06475377</v>
      </c>
      <c r="G32" s="6">
        <v>705080341.77898049</v>
      </c>
      <c r="H32" s="6">
        <v>866012079.14467728</v>
      </c>
      <c r="J32" s="7"/>
    </row>
    <row r="33" spans="1:10" ht="15.5" x14ac:dyDescent="0.35">
      <c r="A33" s="145"/>
      <c r="B33" s="8" t="s">
        <v>450</v>
      </c>
      <c r="C33" s="9">
        <v>144396627.59071943</v>
      </c>
      <c r="D33" s="9">
        <v>316038579.33260679</v>
      </c>
      <c r="E33" s="9">
        <v>473902989.6736716</v>
      </c>
      <c r="F33" s="9">
        <v>640922854.93222499</v>
      </c>
      <c r="G33" s="9">
        <v>788912773.53626335</v>
      </c>
      <c r="H33" s="9">
        <v>876873561</v>
      </c>
    </row>
    <row r="34" spans="1:10" ht="15.5" x14ac:dyDescent="0.35">
      <c r="A34" s="146"/>
      <c r="B34" s="8" t="s">
        <v>453</v>
      </c>
      <c r="C34" s="9">
        <f t="shared" ref="C34:H34" si="11">C33-C32</f>
        <v>8541612.355107069</v>
      </c>
      <c r="D34" s="9">
        <f t="shared" si="11"/>
        <v>14615315.449253738</v>
      </c>
      <c r="E34" s="9">
        <f t="shared" si="11"/>
        <v>34361756.39892292</v>
      </c>
      <c r="F34" s="9">
        <f t="shared" si="11"/>
        <v>58350181.867471218</v>
      </c>
      <c r="G34" s="9">
        <f t="shared" si="11"/>
        <v>83832431.757282853</v>
      </c>
      <c r="H34" s="9">
        <f t="shared" si="11"/>
        <v>10861481.855322719</v>
      </c>
    </row>
    <row r="35" spans="1:10" ht="15.5" x14ac:dyDescent="0.35">
      <c r="A35" s="135" t="s">
        <v>462</v>
      </c>
      <c r="B35" s="11" t="s">
        <v>449</v>
      </c>
      <c r="C35" s="12">
        <v>41224283.356955841</v>
      </c>
      <c r="D35" s="12">
        <v>94076805.358695522</v>
      </c>
      <c r="E35" s="12">
        <v>150260595.23453185</v>
      </c>
      <c r="F35" s="12">
        <v>208566081.24474105</v>
      </c>
      <c r="G35" s="12">
        <v>258595834.45573479</v>
      </c>
      <c r="H35" s="12">
        <v>323737657.00000006</v>
      </c>
      <c r="J35" s="7"/>
    </row>
    <row r="36" spans="1:10" ht="15.5" x14ac:dyDescent="0.35">
      <c r="A36" s="136"/>
      <c r="B36" s="13" t="s">
        <v>450</v>
      </c>
      <c r="C36" s="14">
        <v>56771112.241962172</v>
      </c>
      <c r="D36" s="14">
        <v>120690871.5823876</v>
      </c>
      <c r="E36" s="14">
        <v>143504575.05603313</v>
      </c>
      <c r="F36" s="14">
        <v>171183718.61405018</v>
      </c>
      <c r="G36" s="14">
        <v>201886161.6786392</v>
      </c>
      <c r="H36" s="14">
        <v>323737657</v>
      </c>
    </row>
    <row r="37" spans="1:10" ht="15.5" x14ac:dyDescent="0.35">
      <c r="A37" s="137"/>
      <c r="B37" s="13" t="s">
        <v>453</v>
      </c>
      <c r="C37" s="14">
        <f t="shared" ref="C37:H37" si="12">C36-C35</f>
        <v>15546828.885006331</v>
      </c>
      <c r="D37" s="14">
        <f t="shared" si="12"/>
        <v>26614066.223692074</v>
      </c>
      <c r="E37" s="16">
        <f t="shared" si="12"/>
        <v>-6756020.1784987152</v>
      </c>
      <c r="F37" s="16">
        <f t="shared" si="12"/>
        <v>-37382362.630690873</v>
      </c>
      <c r="G37" s="16">
        <f t="shared" si="12"/>
        <v>-56709672.777095586</v>
      </c>
      <c r="H37" s="14">
        <f t="shared" si="12"/>
        <v>0</v>
      </c>
    </row>
    <row r="38" spans="1:10" ht="15.5" x14ac:dyDescent="0.35">
      <c r="A38" s="141" t="s">
        <v>463</v>
      </c>
      <c r="B38" s="5" t="s">
        <v>449</v>
      </c>
      <c r="C38" s="6">
        <v>7773958.1271903906</v>
      </c>
      <c r="D38" s="6">
        <v>16960951.758504257</v>
      </c>
      <c r="E38" s="6">
        <v>27367697.81546117</v>
      </c>
      <c r="F38" s="6">
        <v>37504036.686920129</v>
      </c>
      <c r="G38" s="6">
        <v>46533103.360986017</v>
      </c>
      <c r="H38" s="6">
        <v>57861271</v>
      </c>
      <c r="J38" s="7"/>
    </row>
    <row r="39" spans="1:10" ht="15.5" x14ac:dyDescent="0.35">
      <c r="A39" s="142"/>
      <c r="B39" s="8" t="s">
        <v>450</v>
      </c>
      <c r="C39" s="9">
        <v>6881717.6159033105</v>
      </c>
      <c r="D39" s="9">
        <v>17360239.756547399</v>
      </c>
      <c r="E39" s="9">
        <v>27914857.844719559</v>
      </c>
      <c r="F39" s="9">
        <v>37599330.896643735</v>
      </c>
      <c r="G39" s="9">
        <v>46344361.250970282</v>
      </c>
      <c r="H39" s="9">
        <v>57861271</v>
      </c>
    </row>
    <row r="40" spans="1:10" ht="15.5" x14ac:dyDescent="0.35">
      <c r="A40" s="143"/>
      <c r="B40" s="8" t="s">
        <v>453</v>
      </c>
      <c r="C40" s="15">
        <f t="shared" ref="C40:H40" si="13">C39-C38</f>
        <v>-892240.51128708012</v>
      </c>
      <c r="D40" s="9">
        <f t="shared" si="13"/>
        <v>399287.99804314226</v>
      </c>
      <c r="E40" s="9">
        <f t="shared" si="13"/>
        <v>547160.02925838903</v>
      </c>
      <c r="F40" s="9">
        <f t="shared" si="13"/>
        <v>95294.209723606706</v>
      </c>
      <c r="G40" s="15">
        <f t="shared" si="13"/>
        <v>-188742.11001573503</v>
      </c>
      <c r="H40" s="9">
        <f t="shared" si="13"/>
        <v>0</v>
      </c>
    </row>
    <row r="41" spans="1:10" ht="15.5" x14ac:dyDescent="0.35">
      <c r="A41" s="135" t="s">
        <v>464</v>
      </c>
      <c r="B41" s="11" t="s">
        <v>465</v>
      </c>
      <c r="C41" s="12">
        <v>21520346.805875614</v>
      </c>
      <c r="D41" s="12">
        <v>46795584.478769295</v>
      </c>
      <c r="E41" s="12">
        <v>72884360.715044096</v>
      </c>
      <c r="F41" s="12">
        <v>98470040.818107039</v>
      </c>
      <c r="G41" s="12">
        <v>120745886.13384956</v>
      </c>
      <c r="H41" s="12">
        <v>146901338.12856156</v>
      </c>
      <c r="J41" s="7"/>
    </row>
    <row r="42" spans="1:10" ht="15.5" x14ac:dyDescent="0.35">
      <c r="A42" s="136"/>
      <c r="B42" s="11" t="s">
        <v>466</v>
      </c>
      <c r="C42" s="12">
        <v>5988288.1802177411</v>
      </c>
      <c r="D42" s="12">
        <v>13640801.408968614</v>
      </c>
      <c r="E42" s="12">
        <v>21808743.641190536</v>
      </c>
      <c r="F42" s="12">
        <v>30263340.870067861</v>
      </c>
      <c r="G42" s="12">
        <v>37536696.576561697</v>
      </c>
      <c r="H42" s="12">
        <v>47000000.000000007</v>
      </c>
      <c r="J42" s="7"/>
    </row>
    <row r="43" spans="1:10" ht="15.5" x14ac:dyDescent="0.35">
      <c r="A43" s="136"/>
      <c r="B43" s="13" t="s">
        <v>467</v>
      </c>
      <c r="C43" s="14">
        <v>27015403.23791986</v>
      </c>
      <c r="D43" s="14">
        <v>53973374.008899271</v>
      </c>
      <c r="E43" s="14">
        <v>78063008.528062046</v>
      </c>
      <c r="F43" s="14">
        <v>106795201.13730697</v>
      </c>
      <c r="G43" s="14">
        <v>126937813.05340199</v>
      </c>
      <c r="H43" s="14">
        <v>146970790.825443</v>
      </c>
      <c r="J43" s="7"/>
    </row>
    <row r="44" spans="1:10" ht="15.5" x14ac:dyDescent="0.35">
      <c r="A44" s="136"/>
      <c r="B44" s="13" t="s">
        <v>468</v>
      </c>
      <c r="C44" s="14">
        <v>3710972.6934981323</v>
      </c>
      <c r="D44" s="14">
        <v>17510609.217872746</v>
      </c>
      <c r="E44" s="14">
        <v>26156250.070310216</v>
      </c>
      <c r="F44" s="14">
        <v>36069066</v>
      </c>
      <c r="G44" s="14">
        <v>36069066</v>
      </c>
      <c r="H44" s="14">
        <v>36069066</v>
      </c>
    </row>
    <row r="45" spans="1:10" ht="15.5" x14ac:dyDescent="0.35">
      <c r="A45" s="136"/>
      <c r="B45" s="13" t="s">
        <v>469</v>
      </c>
      <c r="C45" s="14">
        <f>C43-C41</f>
        <v>5495056.4320442453</v>
      </c>
      <c r="D45" s="14">
        <f t="shared" ref="D45:H46" si="14">D43-D41</f>
        <v>7177789.5301299766</v>
      </c>
      <c r="E45" s="14">
        <f t="shared" si="14"/>
        <v>5178647.8130179495</v>
      </c>
      <c r="F45" s="14">
        <f t="shared" si="14"/>
        <v>8325160.3191999346</v>
      </c>
      <c r="G45" s="14">
        <f t="shared" si="14"/>
        <v>6191926.9195524305</v>
      </c>
      <c r="H45" s="14">
        <f t="shared" si="14"/>
        <v>69452.696881443262</v>
      </c>
    </row>
    <row r="46" spans="1:10" ht="15.5" x14ac:dyDescent="0.35">
      <c r="A46" s="137"/>
      <c r="B46" s="13" t="s">
        <v>470</v>
      </c>
      <c r="C46" s="16">
        <f>C44-C42</f>
        <v>-2277315.4867196088</v>
      </c>
      <c r="D46" s="16">
        <f t="shared" si="14"/>
        <v>3869807.8089041319</v>
      </c>
      <c r="E46" s="16">
        <f t="shared" si="14"/>
        <v>4347506.4291196801</v>
      </c>
      <c r="F46" s="16">
        <f t="shared" si="14"/>
        <v>5805725.1299321391</v>
      </c>
      <c r="G46" s="14">
        <f t="shared" si="14"/>
        <v>-1467630.5765616968</v>
      </c>
      <c r="H46" s="14">
        <f t="shared" si="14"/>
        <v>-10930934.000000007</v>
      </c>
    </row>
    <row r="49" spans="3:8" x14ac:dyDescent="0.35">
      <c r="E49" s="4"/>
    </row>
    <row r="50" spans="3:8" x14ac:dyDescent="0.35">
      <c r="C50" s="7"/>
      <c r="D50" s="7"/>
      <c r="E50" s="7"/>
      <c r="F50" s="7"/>
      <c r="G50" s="7"/>
      <c r="H50" s="7"/>
    </row>
  </sheetData>
  <autoFilter ref="A7:J46" xr:uid="{00000000-0009-0000-0000-000006000000}"/>
  <mergeCells count="14">
    <mergeCell ref="A38:A40"/>
    <mergeCell ref="A41:A46"/>
    <mergeCell ref="A20:A22"/>
    <mergeCell ref="A23:A25"/>
    <mergeCell ref="A26:A28"/>
    <mergeCell ref="A29:A31"/>
    <mergeCell ref="A32:A34"/>
    <mergeCell ref="A35:A37"/>
    <mergeCell ref="A17:A19"/>
    <mergeCell ref="A1:H1"/>
    <mergeCell ref="A4:A6"/>
    <mergeCell ref="A8:A10"/>
    <mergeCell ref="A11:A13"/>
    <mergeCell ref="A14:A16"/>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J14"/>
  <sheetViews>
    <sheetView workbookViewId="0">
      <selection activeCell="B1" sqref="B1"/>
    </sheetView>
  </sheetViews>
  <sheetFormatPr defaultRowHeight="14.5" x14ac:dyDescent="0.35"/>
  <cols>
    <col min="1" max="1" width="18.54296875" customWidth="1"/>
    <col min="2" max="3" width="23.81640625" customWidth="1"/>
    <col min="4" max="7" width="24.81640625" customWidth="1"/>
    <col min="8" max="8" width="17.1796875" customWidth="1"/>
    <col min="9" max="9" width="16.26953125" customWidth="1"/>
  </cols>
  <sheetData>
    <row r="1" spans="1:10" x14ac:dyDescent="0.35">
      <c r="A1" s="17" t="s">
        <v>471</v>
      </c>
      <c r="B1" s="17" t="s">
        <v>472</v>
      </c>
      <c r="C1" s="17" t="s">
        <v>473</v>
      </c>
      <c r="D1" s="17" t="s">
        <v>474</v>
      </c>
      <c r="E1" s="17" t="s">
        <v>475</v>
      </c>
      <c r="F1" s="17" t="s">
        <v>476</v>
      </c>
      <c r="G1" s="17" t="s">
        <v>477</v>
      </c>
      <c r="H1" s="17" t="s">
        <v>478</v>
      </c>
      <c r="I1" s="18"/>
    </row>
    <row r="2" spans="1:10" ht="29" x14ac:dyDescent="0.35">
      <c r="A2" s="19" t="s">
        <v>479</v>
      </c>
      <c r="B2" s="20">
        <v>72745.310296055104</v>
      </c>
      <c r="C2" s="20">
        <f t="shared" ref="C2:C12" si="0">B2</f>
        <v>72745.310296055104</v>
      </c>
      <c r="D2" s="20">
        <v>8300000</v>
      </c>
      <c r="E2" s="20"/>
      <c r="F2" s="20">
        <v>-4871038.0657697469</v>
      </c>
      <c r="G2" s="20"/>
      <c r="H2" s="21">
        <f t="shared" ref="H2:H12" si="1">B2-D2</f>
        <v>-8227254.6897039451</v>
      </c>
      <c r="I2" s="22" t="s">
        <v>480</v>
      </c>
      <c r="J2" s="23"/>
    </row>
    <row r="3" spans="1:10" ht="29" x14ac:dyDescent="0.35">
      <c r="A3" s="19" t="s">
        <v>481</v>
      </c>
      <c r="B3" s="20">
        <v>89104179.210847586</v>
      </c>
      <c r="C3" s="20">
        <f t="shared" si="0"/>
        <v>89104179.210847586</v>
      </c>
      <c r="D3" s="20">
        <v>93478547.054637909</v>
      </c>
      <c r="E3" s="20"/>
      <c r="F3" s="20">
        <v>-4374367.8437903225</v>
      </c>
      <c r="G3" s="20"/>
      <c r="H3" s="21">
        <f t="shared" si="1"/>
        <v>-4374367.8437903225</v>
      </c>
      <c r="I3" s="22" t="s">
        <v>482</v>
      </c>
    </row>
    <row r="4" spans="1:10" ht="29" x14ac:dyDescent="0.35">
      <c r="A4" s="19" t="s">
        <v>483</v>
      </c>
      <c r="B4" s="20">
        <v>3835960.1176454322</v>
      </c>
      <c r="C4" s="20">
        <f t="shared" si="0"/>
        <v>3835960.1176454322</v>
      </c>
      <c r="D4" s="20">
        <v>7016443.3687733179</v>
      </c>
      <c r="E4" s="20"/>
      <c r="F4" s="20">
        <v>-3180483.2511278857</v>
      </c>
      <c r="G4" s="20"/>
      <c r="H4" s="21">
        <f t="shared" si="1"/>
        <v>-3180483.2511278857</v>
      </c>
      <c r="I4" s="22">
        <v>-3.2</v>
      </c>
    </row>
    <row r="5" spans="1:10" ht="29" x14ac:dyDescent="0.35">
      <c r="A5" s="19" t="s">
        <v>484</v>
      </c>
      <c r="B5" s="20">
        <v>731230.03873039654</v>
      </c>
      <c r="C5" s="20">
        <f t="shared" si="0"/>
        <v>731230.03873039654</v>
      </c>
      <c r="D5" s="20">
        <v>869146.58914299996</v>
      </c>
      <c r="E5" s="20"/>
      <c r="F5" s="20">
        <v>-137916.55041260342</v>
      </c>
      <c r="G5" s="20"/>
      <c r="H5" s="21">
        <f t="shared" si="1"/>
        <v>-137916.55041260342</v>
      </c>
      <c r="I5" s="22">
        <v>-0.1</v>
      </c>
    </row>
    <row r="6" spans="1:10" ht="29" x14ac:dyDescent="0.35">
      <c r="A6" s="19" t="s">
        <v>485</v>
      </c>
      <c r="B6" s="20">
        <v>11841207.229053302</v>
      </c>
      <c r="C6" s="20">
        <f t="shared" si="0"/>
        <v>11841207.229053302</v>
      </c>
      <c r="D6" s="20">
        <v>9979271.8966246434</v>
      </c>
      <c r="E6" s="20"/>
      <c r="F6" s="20"/>
      <c r="G6" s="20">
        <f>B6-D6</f>
        <v>1861935.3324286584</v>
      </c>
      <c r="H6" s="21">
        <f t="shared" si="1"/>
        <v>1861935.3324286584</v>
      </c>
      <c r="I6" s="22" t="s">
        <v>486</v>
      </c>
    </row>
    <row r="7" spans="1:10" ht="29" x14ac:dyDescent="0.35">
      <c r="A7" s="19" t="s">
        <v>487</v>
      </c>
      <c r="B7" s="20">
        <v>41187484.031933188</v>
      </c>
      <c r="C7" s="20">
        <f t="shared" si="0"/>
        <v>41187484.031933188</v>
      </c>
      <c r="D7" s="20">
        <v>39266646.042613387</v>
      </c>
      <c r="E7" s="20"/>
      <c r="F7" s="20"/>
      <c r="G7" s="20">
        <f>B7-D7</f>
        <v>1920837.9893198013</v>
      </c>
      <c r="H7" s="21">
        <f t="shared" si="1"/>
        <v>1920837.9893198013</v>
      </c>
      <c r="I7" s="22" t="s">
        <v>486</v>
      </c>
    </row>
    <row r="8" spans="1:10" ht="29" x14ac:dyDescent="0.35">
      <c r="A8" s="19" t="s">
        <v>488</v>
      </c>
      <c r="B8" s="20">
        <v>9812828.737195598</v>
      </c>
      <c r="C8" s="20">
        <f t="shared" si="0"/>
        <v>9812828.737195598</v>
      </c>
      <c r="D8" s="20">
        <v>7775851.9006271111</v>
      </c>
      <c r="E8" s="20"/>
      <c r="F8" s="20"/>
      <c r="G8" s="20">
        <v>2036976.8365684869</v>
      </c>
      <c r="H8" s="21">
        <f t="shared" si="1"/>
        <v>2036976.8365684869</v>
      </c>
      <c r="I8" s="22" t="s">
        <v>489</v>
      </c>
    </row>
    <row r="9" spans="1:10" ht="29" x14ac:dyDescent="0.35">
      <c r="A9" s="19" t="s">
        <v>490</v>
      </c>
      <c r="B9" s="20">
        <v>12325710.317633253</v>
      </c>
      <c r="C9" s="20">
        <f t="shared" si="0"/>
        <v>12325710.317633253</v>
      </c>
      <c r="D9" s="20">
        <v>8477070.1429076027</v>
      </c>
      <c r="E9" s="20"/>
      <c r="F9" s="20"/>
      <c r="G9" s="20">
        <f>B9-D9</f>
        <v>3848640.1747256499</v>
      </c>
      <c r="H9" s="21">
        <f t="shared" si="1"/>
        <v>3848640.1747256499</v>
      </c>
      <c r="I9" s="22" t="s">
        <v>491</v>
      </c>
    </row>
    <row r="10" spans="1:10" ht="29" x14ac:dyDescent="0.35">
      <c r="A10" s="19" t="s">
        <v>492</v>
      </c>
      <c r="B10" s="20">
        <v>140350030.05310646</v>
      </c>
      <c r="C10" s="20">
        <f t="shared" si="0"/>
        <v>140350030.05310646</v>
      </c>
      <c r="D10" s="20">
        <v>136252356.97924107</v>
      </c>
      <c r="E10" s="20"/>
      <c r="F10" s="20"/>
      <c r="G10" s="20">
        <v>4097673.0738653839</v>
      </c>
      <c r="H10" s="21">
        <f t="shared" si="1"/>
        <v>4097673.0738653839</v>
      </c>
      <c r="I10" s="22" t="s">
        <v>493</v>
      </c>
    </row>
    <row r="11" spans="1:10" ht="29" x14ac:dyDescent="0.35">
      <c r="A11" s="19" t="s">
        <v>494</v>
      </c>
      <c r="B11" s="20">
        <v>51478081.293225117</v>
      </c>
      <c r="C11" s="20">
        <f t="shared" si="0"/>
        <v>51478081.293225117</v>
      </c>
      <c r="D11" s="20">
        <v>41298760.951951146</v>
      </c>
      <c r="E11" s="20"/>
      <c r="F11" s="20"/>
      <c r="G11" s="20">
        <f>B11-D11</f>
        <v>10179320.341273971</v>
      </c>
      <c r="H11" s="21">
        <f t="shared" si="1"/>
        <v>10179320.341273971</v>
      </c>
      <c r="I11" s="22" t="s">
        <v>495</v>
      </c>
    </row>
    <row r="12" spans="1:10" ht="29" x14ac:dyDescent="0.35">
      <c r="A12" s="19" t="s">
        <v>496</v>
      </c>
      <c r="B12" s="20">
        <v>144740539.83249047</v>
      </c>
      <c r="C12" s="20">
        <f t="shared" si="0"/>
        <v>144740539.83249047</v>
      </c>
      <c r="D12" s="20">
        <v>111367703.56623799</v>
      </c>
      <c r="E12" s="20"/>
      <c r="F12" s="20"/>
      <c r="G12" s="20">
        <f>B12-D12</f>
        <v>33372836.266252488</v>
      </c>
      <c r="H12" s="21">
        <f t="shared" si="1"/>
        <v>33372836.266252488</v>
      </c>
      <c r="I12" s="22" t="s">
        <v>497</v>
      </c>
    </row>
    <row r="13" spans="1:10" ht="29" x14ac:dyDescent="0.35">
      <c r="A13" s="19" t="s">
        <v>498</v>
      </c>
      <c r="B13" s="20">
        <f>168014363.697848-E13</f>
        <v>113959013.69784799</v>
      </c>
      <c r="C13" s="20">
        <f>B13+E13</f>
        <v>168014363.69784799</v>
      </c>
      <c r="D13" s="20">
        <v>115107857.27212381</v>
      </c>
      <c r="E13" s="20">
        <v>54055350</v>
      </c>
      <c r="F13" s="20"/>
      <c r="G13" s="20">
        <f>B13+E13-D13</f>
        <v>52906506.425724179</v>
      </c>
      <c r="H13" s="21">
        <f>C13-D13</f>
        <v>52906506.425724179</v>
      </c>
      <c r="I13" s="22" t="s">
        <v>499</v>
      </c>
    </row>
    <row r="14" spans="1:10" x14ac:dyDescent="0.35">
      <c r="A14" s="19" t="s">
        <v>500</v>
      </c>
      <c r="B14" s="20"/>
      <c r="C14" s="20"/>
      <c r="D14" s="20"/>
      <c r="E14" s="20"/>
      <c r="F14" s="20"/>
      <c r="G14" s="20"/>
      <c r="H14" s="21">
        <f>B14-D14</f>
        <v>0</v>
      </c>
      <c r="I14" s="23">
        <f>ROUND(H14/1000000,1)</f>
        <v>0</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1:J9"/>
  <sheetViews>
    <sheetView workbookViewId="0">
      <selection activeCell="C5" sqref="C5:I5"/>
    </sheetView>
  </sheetViews>
  <sheetFormatPr defaultColWidth="9.1796875" defaultRowHeight="14.5" x14ac:dyDescent="0.35"/>
  <cols>
    <col min="1" max="1" width="9.1796875" style="29"/>
    <col min="2" max="2" width="106.1796875" style="29" customWidth="1"/>
    <col min="3" max="3" width="10.81640625" style="29" bestFit="1" customWidth="1"/>
    <col min="4" max="4" width="11.54296875" style="29" bestFit="1" customWidth="1"/>
    <col min="5" max="5" width="15" style="29" bestFit="1" customWidth="1"/>
    <col min="6" max="9" width="12.26953125" style="29" bestFit="1" customWidth="1"/>
    <col min="10" max="16384" width="9.1796875" style="29"/>
  </cols>
  <sheetData>
    <row r="1" spans="2:10" x14ac:dyDescent="0.35">
      <c r="C1" s="29">
        <v>2024</v>
      </c>
      <c r="D1" s="29">
        <v>2025</v>
      </c>
      <c r="E1" s="29">
        <v>2026</v>
      </c>
      <c r="F1" s="29">
        <v>2027</v>
      </c>
      <c r="G1" s="29">
        <v>2028</v>
      </c>
      <c r="H1" s="29">
        <v>2029</v>
      </c>
      <c r="I1" s="29">
        <v>2030</v>
      </c>
    </row>
    <row r="2" spans="2:10" x14ac:dyDescent="0.35">
      <c r="B2" s="29" t="s">
        <v>501</v>
      </c>
      <c r="D2" s="30">
        <f>D5-D4</f>
        <v>97757680.937009573</v>
      </c>
      <c r="E2" s="30">
        <f>E5-E4</f>
        <v>-14494717.335052013</v>
      </c>
      <c r="F2" s="30">
        <f>F5-F4</f>
        <v>-70783373.567819834</v>
      </c>
      <c r="G2" s="30">
        <f>G5-G4</f>
        <v>36680534.503871441</v>
      </c>
      <c r="H2" s="30">
        <f>H5-H4</f>
        <v>36132666.906826496</v>
      </c>
      <c r="I2" s="30"/>
    </row>
    <row r="3" spans="2:10" x14ac:dyDescent="0.35">
      <c r="B3" s="29" t="s">
        <v>502</v>
      </c>
      <c r="D3" s="30">
        <f>D6-D4</f>
        <v>396706910.10319138</v>
      </c>
      <c r="E3" s="30">
        <f>E6-E4</f>
        <v>363467857.62935543</v>
      </c>
      <c r="F3" s="30">
        <f>F6-F4</f>
        <v>544457400.22245097</v>
      </c>
      <c r="G3" s="30">
        <f>G6-G4</f>
        <v>765071106.24533081</v>
      </c>
      <c r="H3" s="30">
        <f>H6-H4</f>
        <v>849741891.51401758</v>
      </c>
      <c r="I3" s="30"/>
    </row>
    <row r="4" spans="2:10" x14ac:dyDescent="0.35">
      <c r="B4" s="29" t="s">
        <v>503</v>
      </c>
      <c r="D4" s="30">
        <v>600432249.02499986</v>
      </c>
      <c r="E4" s="30">
        <v>1354532379.4300003</v>
      </c>
      <c r="F4" s="30">
        <v>2101332778.4300005</v>
      </c>
      <c r="G4" s="30">
        <v>2873643294.4300003</v>
      </c>
      <c r="H4" s="30">
        <v>3536859281.4300008</v>
      </c>
      <c r="I4" s="30">
        <v>4401748924</v>
      </c>
    </row>
    <row r="5" spans="2:10" x14ac:dyDescent="0.35">
      <c r="B5" s="31" t="s">
        <v>504</v>
      </c>
      <c r="C5" s="30">
        <v>154740120.43938145</v>
      </c>
      <c r="D5" s="30">
        <v>698189929.96200943</v>
      </c>
      <c r="E5" s="30">
        <v>1340037662.0949483</v>
      </c>
      <c r="F5" s="30">
        <v>2030549404.8621807</v>
      </c>
      <c r="G5" s="30">
        <v>2910323828.9338717</v>
      </c>
      <c r="H5" s="30">
        <v>3572991948.3368273</v>
      </c>
      <c r="I5" s="30">
        <v>4401748923.6854439</v>
      </c>
    </row>
    <row r="6" spans="2:10" x14ac:dyDescent="0.35">
      <c r="B6" s="29" t="s">
        <v>505</v>
      </c>
      <c r="C6" s="30">
        <v>247299349.19216901</v>
      </c>
      <c r="D6" s="30">
        <v>997139159.12819123</v>
      </c>
      <c r="E6" s="30">
        <v>1718000237.0593557</v>
      </c>
      <c r="F6" s="30">
        <v>2645790178.6524515</v>
      </c>
      <c r="G6" s="30">
        <v>3638714400.6753311</v>
      </c>
      <c r="H6" s="30">
        <v>4386601172.9440184</v>
      </c>
      <c r="I6" s="30">
        <v>4401748926.4869385</v>
      </c>
    </row>
    <row r="8" spans="2:10" x14ac:dyDescent="0.35">
      <c r="D8" s="30"/>
      <c r="E8" s="30"/>
      <c r="F8" s="30"/>
      <c r="G8" s="30"/>
      <c r="H8" s="30"/>
      <c r="I8" s="30"/>
      <c r="J8" s="30"/>
    </row>
    <row r="9" spans="2:10" x14ac:dyDescent="0.35">
      <c r="D9" s="30"/>
      <c r="E9" s="30"/>
      <c r="F9" s="30"/>
      <c r="G9" s="30"/>
      <c r="H9" s="30"/>
    </row>
  </sheetData>
  <pageMargins left="0.7" right="0.7" top="0.75" bottom="0.75" header="0.3" footer="0.3"/>
  <drawing r:id="rId1"/>
</worksheet>
</file>

<file path=docMetadata/LabelInfo.xml><?xml version="1.0" encoding="utf-8"?>
<clbl:labelList xmlns:clbl="http://schemas.microsoft.com/office/2020/mipLabelMetadata">
  <clbl:label id="{1b8a7570-3ec8-4c4e-9532-5dbb2f157b31}" enabled="1" method="Standard" siteId="{fd50a0e4-c289-4266-b7ff-7d9cf5066e91}"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6" baseType="variant">
      <vt:variant>
        <vt:lpstr>Worksheets</vt:lpstr>
      </vt:variant>
      <vt:variant>
        <vt:i4>9</vt:i4>
      </vt:variant>
      <vt:variant>
        <vt:lpstr>Charts</vt:lpstr>
      </vt:variant>
      <vt:variant>
        <vt:i4>2</vt:i4>
      </vt:variant>
      <vt:variant>
        <vt:lpstr>Named Ranges</vt:lpstr>
      </vt:variant>
      <vt:variant>
        <vt:i4>1</vt:i4>
      </vt:variant>
    </vt:vector>
  </HeadingPairs>
  <TitlesOfParts>
    <vt:vector size="12" baseType="lpstr">
      <vt:lpstr>1.1_PIVOT</vt:lpstr>
      <vt:lpstr>1.2._PIVOT_bāze</vt:lpstr>
      <vt:lpstr>TP_flat_rate</vt:lpstr>
      <vt:lpstr>AI_mērķu pārrēķins</vt:lpstr>
      <vt:lpstr>FMZINp6_maks-budzets_AI</vt:lpstr>
      <vt:lpstr>2.2_PIVOT_pārdales</vt:lpstr>
      <vt:lpstr>2.3_AI_mērķi, N+3_izp._pārdale</vt:lpstr>
      <vt:lpstr>3_N+3_grafiks_AI_2025</vt:lpstr>
      <vt:lpstr>4.N+3 grafiks_kopā</vt:lpstr>
      <vt:lpstr>3_N+3_ministrijas_2025</vt:lpstr>
      <vt:lpstr>4_N+3 grafiks_kopā</vt:lpstr>
      <vt:lpstr>'FMZINp6_maks-budzets_AI'!Print_Titles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Līga Ozoliņa</dc:creator>
  <cp:keywords/>
  <dc:description/>
  <cp:lastModifiedBy>Līva Jirgensone</cp:lastModifiedBy>
  <cp:revision/>
  <cp:lastPrinted>2024-05-13T08:01:27Z</cp:lastPrinted>
  <dcterms:created xsi:type="dcterms:W3CDTF">2015-06-05T18:17:20Z</dcterms:created>
  <dcterms:modified xsi:type="dcterms:W3CDTF">2024-05-13T08:04:54Z</dcterms:modified>
  <cp:category/>
  <cp:contentStatus/>
</cp:coreProperties>
</file>