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filterPrivacy="1"/>
  <xr:revisionPtr revIDLastSave="0" documentId="13_ncr:1_{F3D727C4-9DB9-4962-9DFE-F2A0625B95F8}" xr6:coauthVersionLast="36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Redz_pab_012025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2" l="1"/>
  <c r="E26" i="2" l="1"/>
  <c r="C26" i="2"/>
  <c r="D26" i="2" s="1"/>
  <c r="B26" i="2"/>
  <c r="C24" i="2"/>
  <c r="B24" i="2"/>
  <c r="D24" i="2" l="1"/>
  <c r="D22" i="2"/>
  <c r="C22" i="2"/>
  <c r="B22" i="2"/>
  <c r="B15" i="2"/>
  <c r="B16" i="2" s="1"/>
  <c r="B21" i="2" s="1"/>
  <c r="B23" i="2" l="1"/>
  <c r="B25" i="2" s="1"/>
  <c r="B27" i="2" s="1"/>
  <c r="C21" i="2"/>
  <c r="D21" i="2" s="1"/>
  <c r="C23" i="2" l="1"/>
  <c r="C25" i="2" s="1"/>
  <c r="C27" i="2" s="1"/>
  <c r="D23" i="2"/>
  <c r="D25" i="2" s="1"/>
  <c r="D27" i="2" s="1"/>
</calcChain>
</file>

<file path=xl/sharedStrings.xml><?xml version="1.0" encoding="utf-8"?>
<sst xmlns="http://schemas.openxmlformats.org/spreadsheetml/2006/main" count="54" uniqueCount="47">
  <si>
    <t>darba dienu skaits vidēji mēnesī</t>
  </si>
  <si>
    <t>euro</t>
  </si>
  <si>
    <t>Pabalsta veids</t>
  </si>
  <si>
    <t>Pabalsta apmērs vidēji mēnesī (euro)</t>
  </si>
  <si>
    <t>Saņēmēju
 skaits</t>
  </si>
  <si>
    <t>Izdevumi kopā</t>
  </si>
  <si>
    <t>(vid.mēn.)</t>
  </si>
  <si>
    <t>(euro)</t>
  </si>
  <si>
    <t>Pabalsts par asistenta izmantošanu personām ar I grupas redzes invaliditāti</t>
  </si>
  <si>
    <t>x</t>
  </si>
  <si>
    <t>52 ned. : 12 mēn</t>
  </si>
  <si>
    <t>129.03 euro x pers.sk. x 12 mēn</t>
  </si>
  <si>
    <t>iepriekšējo 2 rādītāju starpība</t>
  </si>
  <si>
    <t>rādītājs</t>
  </si>
  <si>
    <t>komentārs</t>
  </si>
  <si>
    <t>darba dienu skaits (40 h darba nedēļa)</t>
  </si>
  <si>
    <t>2025.gads</t>
  </si>
  <si>
    <t>4.19 euro x 10 h</t>
  </si>
  <si>
    <t>4.33 nedēļas x 41.90 euro</t>
  </si>
  <si>
    <t>2026.gads</t>
  </si>
  <si>
    <t>atbilstoši Veidlapa 6 (pb)</t>
  </si>
  <si>
    <t>*saskaņā ar likumu "Par valsts budžetu 2024. gadam un budžeta ietvaru 2024., 2025. un 2026. gadam"</t>
  </si>
  <si>
    <t>20.01.00 "Valsts sociālie pabalsti"</t>
  </si>
  <si>
    <t xml:space="preserve">20.01.00 "Valsts sociālie pabalsti" </t>
  </si>
  <si>
    <t>2026.gadam</t>
  </si>
  <si>
    <t>2025. gadam</t>
  </si>
  <si>
    <t>2027.gadam</t>
  </si>
  <si>
    <t>Turpmākajiem gadiem</t>
  </si>
  <si>
    <t>Kopā, t.sk:</t>
  </si>
  <si>
    <r>
      <t xml:space="preserve">minimālā mēnešalga, </t>
    </r>
    <r>
      <rPr>
        <i/>
        <sz val="11"/>
        <color theme="1"/>
        <rFont val="Times New Roman"/>
        <family val="1"/>
        <charset val="186"/>
      </rPr>
      <t>euro</t>
    </r>
  </si>
  <si>
    <r>
      <t>1h izmaksas/ minimālā alga (40 h darba nedēļa), e</t>
    </r>
    <r>
      <rPr>
        <i/>
        <sz val="11"/>
        <color theme="1"/>
        <rFont val="Times New Roman"/>
        <family val="1"/>
        <charset val="186"/>
      </rPr>
      <t>uro</t>
    </r>
  </si>
  <si>
    <t>2027.gads (un turpmāk ik gadu)</t>
  </si>
  <si>
    <t>Plāns 2025.gadam*</t>
  </si>
  <si>
    <t>Plāns 2026.gadam*</t>
  </si>
  <si>
    <t>1. stundu apjoms nedēļā, h</t>
  </si>
  <si>
    <r>
      <t xml:space="preserve">2. pabalsta apmērs, </t>
    </r>
    <r>
      <rPr>
        <i/>
        <sz val="11"/>
        <color theme="1"/>
        <rFont val="Times New Roman"/>
        <family val="1"/>
        <charset val="186"/>
      </rPr>
      <t>euro</t>
    </r>
  </si>
  <si>
    <t>3. vidēji  nedēļas mēnesī</t>
  </si>
  <si>
    <r>
      <t xml:space="preserve">4. pabalsta apmērs vidēji mēnesī, </t>
    </r>
    <r>
      <rPr>
        <i/>
        <sz val="11"/>
        <color theme="1"/>
        <rFont val="Times New Roman"/>
        <family val="1"/>
        <charset val="186"/>
      </rPr>
      <t>euro</t>
    </r>
  </si>
  <si>
    <t>5. plānotais personu skaits</t>
  </si>
  <si>
    <r>
      <t xml:space="preserve">6. izdevumi KOPĀ,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</si>
  <si>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7. pabalstam plānotais finansējums, </t>
    </r>
    <r>
      <rPr>
        <i/>
        <sz val="11"/>
        <color theme="1"/>
        <rFont val="Times New Roman"/>
        <family val="1"/>
        <charset val="186"/>
      </rPr>
      <t>euro</t>
    </r>
  </si>
  <si>
    <t>04.05.00 "Valsts sociālās apdrošināšanas aģentūras speciālais budžets"</t>
  </si>
  <si>
    <r>
      <t xml:space="preserve">8. papildu nepieciešamais finansējums, </t>
    </r>
    <r>
      <rPr>
        <b/>
        <i/>
        <sz val="11"/>
        <rFont val="Times New Roman"/>
        <family val="1"/>
        <charset val="186"/>
      </rPr>
      <t>euro</t>
    </r>
  </si>
  <si>
    <t xml:space="preserve">1. Indikatīvais papildu  finansējums pabalsta par asistenta izmantošanu personām ar I grupas redzes invaliditāti paaugstināšanai no 2025.gada 1.janvāra </t>
  </si>
  <si>
    <t xml:space="preserve">1.1.pielikums
Plāna  2.1. pasākumam nepieciešamais papildu finansējums </t>
  </si>
  <si>
    <r>
      <rPr>
        <b/>
        <sz val="11"/>
        <color theme="1"/>
        <rFont val="Times New Roman"/>
        <family val="1"/>
        <charset val="186"/>
      </rPr>
      <t xml:space="preserve">2. </t>
    </r>
    <r>
      <rPr>
        <sz val="11"/>
        <color theme="1"/>
        <rFont val="Times New Roman"/>
        <family val="1"/>
        <charset val="186"/>
      </rPr>
      <t xml:space="preserve">Lai nodrošinātu pabalsta par asistenta izmantošanu personām ar I grupas redzes invaliditāti paaugstināšanu, nepieciešama VSAA IT sistēmas pielāgošana (apakšprogramma 04.05.00 "Valsts sociālās apdrošināšanas aģentūras speciālais budžets")  -  darbietilpība ir novērtēta kopā uz 50 cilvēkdienām jeb </t>
    </r>
    <r>
      <rPr>
        <b/>
        <sz val="11"/>
        <color theme="1"/>
        <rFont val="Times New Roman"/>
        <family val="1"/>
        <charset val="186"/>
      </rPr>
      <t>27830</t>
    </r>
    <r>
      <rPr>
        <sz val="11"/>
        <color theme="1"/>
        <rFont val="Times New Roman"/>
        <family val="1"/>
        <charset val="186"/>
      </rPr>
      <t xml:space="preserve"> euro ar PVN (50 c/d x 556,60 euro)</t>
    </r>
  </si>
  <si>
    <r>
      <t xml:space="preserve">3. </t>
    </r>
    <r>
      <rPr>
        <sz val="11"/>
        <color theme="1"/>
        <rFont val="Times New Roman"/>
        <family val="1"/>
        <charset val="186"/>
      </rPr>
      <t xml:space="preserve">Kopā papildu nepieciešamais finansējums Plāna 2.1. pasākuma īstenošanai </t>
    </r>
    <r>
      <rPr>
        <b/>
        <sz val="11"/>
        <color theme="1"/>
        <rFont val="Times New Roman"/>
        <family val="1"/>
        <charset val="186"/>
      </rPr>
      <t>(</t>
    </r>
    <r>
      <rPr>
        <i/>
        <sz val="11"/>
        <color theme="1"/>
        <rFont val="Times New Roman"/>
        <family val="1"/>
        <charset val="186"/>
      </rPr>
      <t>euro</t>
    </r>
    <r>
      <rPr>
        <b/>
        <sz val="11"/>
        <color theme="1"/>
        <rFont val="Times New Roman"/>
        <family val="1"/>
        <charset val="186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</si>
</sst>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i/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4" fillId="0" borderId="0" xfId="0" applyFont="1"/>
    <xf numFmtId="0" fontId="4" fillId="0" borderId="1" xfId="0" applyFont="1" applyFill="1" applyBorder="1" applyAlignment="1">
      <alignment horizontal="center"/>
    </xf>
    <xf numFmtId="2" fontId="4" fillId="0" borderId="1" xfId="0" applyNumberFormat="1" applyFont="1" applyFill="1" applyBorder="1"/>
    <xf numFmtId="2" fontId="4" fillId="0" borderId="1" xfId="0" applyNumberFormat="1" applyFont="1" applyFill="1" applyBorder="1" applyAlignment="1">
      <alignment horizontal="right"/>
    </xf>
    <xf numFmtId="3" fontId="4" fillId="0" borderId="1" xfId="0" applyNumberFormat="1" applyFont="1" applyFill="1" applyBorder="1"/>
    <xf numFmtId="3" fontId="3" fillId="0" borderId="1" xfId="0" applyNumberFormat="1" applyFont="1" applyFill="1" applyBorder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/>
    <xf numFmtId="0" fontId="3" fillId="0" borderId="0" xfId="0" applyFont="1" applyAlignme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2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left" wrapText="1"/>
    </xf>
    <xf numFmtId="4" fontId="4" fillId="2" borderId="8" xfId="0" applyNumberFormat="1" applyFont="1" applyFill="1" applyBorder="1" applyAlignment="1">
      <alignment horizontal="right"/>
    </xf>
    <xf numFmtId="3" fontId="4" fillId="2" borderId="8" xfId="0" applyNumberFormat="1" applyFont="1" applyFill="1" applyBorder="1" applyAlignment="1">
      <alignment horizontal="right"/>
    </xf>
    <xf numFmtId="3" fontId="4" fillId="2" borderId="9" xfId="0" applyNumberFormat="1" applyFont="1" applyFill="1" applyBorder="1" applyAlignment="1">
      <alignment horizontal="right"/>
    </xf>
    <xf numFmtId="0" fontId="5" fillId="0" borderId="0" xfId="0" applyFont="1"/>
    <xf numFmtId="0" fontId="5" fillId="0" borderId="0" xfId="0" applyFont="1" applyFill="1" applyAlignment="1">
      <alignment horizontal="center"/>
    </xf>
    <xf numFmtId="0" fontId="4" fillId="0" borderId="1" xfId="0" applyFont="1" applyBorder="1" applyAlignment="1">
      <alignment horizontal="right"/>
    </xf>
    <xf numFmtId="0" fontId="5" fillId="0" borderId="0" xfId="0" applyFont="1" applyFill="1"/>
    <xf numFmtId="2" fontId="5" fillId="0" borderId="0" xfId="0" applyNumberFormat="1" applyFont="1" applyFill="1" applyAlignment="1">
      <alignment horizontal="right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Border="1"/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3" fontId="7" fillId="0" borderId="1" xfId="0" applyNumberFormat="1" applyFont="1" applyFill="1" applyBorder="1"/>
    <xf numFmtId="0" fontId="4" fillId="0" borderId="0" xfId="0" applyFont="1" applyAlignment="1">
      <alignment horizontal="left" wrapText="1"/>
    </xf>
    <xf numFmtId="0" fontId="3" fillId="0" borderId="10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5" fillId="0" borderId="0" xfId="0" applyFont="1" applyFill="1" applyAlignment="1">
      <alignment horizontal="right"/>
    </xf>
    <xf numFmtId="0" fontId="3" fillId="0" borderId="0" xfId="0" applyFont="1" applyAlignment="1">
      <alignment horizontal="right" vertical="top" wrapText="1"/>
    </xf>
    <xf numFmtId="0" fontId="4" fillId="0" borderId="1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3">
    <cellStyle name="Normal" xfId="0" builtinId="0"/>
    <cellStyle name="Normal 2" xfId="2" xr:uid="{E65D4320-DF41-44FC-A5F6-BC69624BA2C7}"/>
    <cellStyle name="Normal 3" xfId="1" xr:uid="{F599EFFD-5A88-49F9-A592-457D08F911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B2489-8D20-47C7-9746-AD4955243CA8}">
  <dimension ref="A1:R33"/>
  <sheetViews>
    <sheetView showGridLines="0" tabSelected="1" topLeftCell="A16" zoomScale="60" zoomScaleNormal="60" workbookViewId="0">
      <selection activeCell="I38" sqref="I38"/>
    </sheetView>
  </sheetViews>
  <sheetFormatPr defaultColWidth="8.85546875" defaultRowHeight="15" x14ac:dyDescent="0.25"/>
  <cols>
    <col min="1" max="1" width="53.42578125" style="5" customWidth="1"/>
    <col min="2" max="2" width="12.42578125" style="5" customWidth="1"/>
    <col min="3" max="3" width="13.28515625" style="5" customWidth="1"/>
    <col min="4" max="4" width="14.28515625" style="5" customWidth="1"/>
    <col min="5" max="5" width="15.85546875" style="5" customWidth="1"/>
    <col min="6" max="6" width="10.140625" style="5" customWidth="1"/>
    <col min="7" max="7" width="12.42578125" style="5" customWidth="1"/>
    <col min="8" max="8" width="5.85546875" style="13" customWidth="1"/>
    <col min="9" max="16384" width="8.85546875" style="5"/>
  </cols>
  <sheetData>
    <row r="1" spans="1:18" ht="42.95" customHeight="1" x14ac:dyDescent="0.25">
      <c r="A1" s="48" t="s">
        <v>44</v>
      </c>
      <c r="B1" s="48"/>
      <c r="C1" s="48"/>
      <c r="D1" s="48"/>
      <c r="E1" s="48"/>
      <c r="F1" s="48"/>
      <c r="G1" s="48"/>
    </row>
    <row r="2" spans="1:18" ht="21.6" customHeight="1" x14ac:dyDescent="0.25">
      <c r="A2" s="43" t="s">
        <v>43</v>
      </c>
      <c r="B2" s="43"/>
      <c r="C2" s="43"/>
      <c r="D2" s="43"/>
      <c r="E2" s="43"/>
      <c r="F2" s="43"/>
      <c r="G2" s="43"/>
    </row>
    <row r="3" spans="1:18" s="1" customFormat="1" ht="18.600000000000001" customHeight="1" x14ac:dyDescent="0.25">
      <c r="A3" s="36" t="s">
        <v>22</v>
      </c>
      <c r="B3" s="53" t="s">
        <v>1</v>
      </c>
      <c r="C3" s="53"/>
      <c r="D3" s="53"/>
      <c r="E3" s="53"/>
      <c r="F3" s="53"/>
      <c r="G3" s="53"/>
      <c r="H3" s="13"/>
    </row>
    <row r="4" spans="1:18" s="1" customFormat="1" ht="43.7" customHeight="1" x14ac:dyDescent="0.25">
      <c r="A4" s="17"/>
      <c r="B4" s="49" t="s">
        <v>32</v>
      </c>
      <c r="C4" s="49"/>
      <c r="D4" s="49"/>
      <c r="E4" s="49" t="s">
        <v>33</v>
      </c>
      <c r="F4" s="49"/>
      <c r="G4" s="50"/>
      <c r="H4" s="13"/>
    </row>
    <row r="5" spans="1:18" s="2" customFormat="1" ht="35.1" customHeight="1" x14ac:dyDescent="0.25">
      <c r="A5" s="51" t="s">
        <v>2</v>
      </c>
      <c r="B5" s="52" t="s">
        <v>3</v>
      </c>
      <c r="C5" s="18" t="s">
        <v>4</v>
      </c>
      <c r="D5" s="18" t="s">
        <v>5</v>
      </c>
      <c r="E5" s="52" t="s">
        <v>3</v>
      </c>
      <c r="F5" s="18" t="s">
        <v>4</v>
      </c>
      <c r="G5" s="19" t="s">
        <v>5</v>
      </c>
      <c r="H5" s="13"/>
      <c r="K5" s="3"/>
      <c r="L5" s="3"/>
      <c r="M5" s="3"/>
      <c r="N5" s="3"/>
      <c r="O5" s="3"/>
      <c r="P5" s="3"/>
      <c r="Q5" s="3"/>
      <c r="R5" s="3"/>
    </row>
    <row r="6" spans="1:18" s="2" customFormat="1" ht="29.45" customHeight="1" x14ac:dyDescent="0.25">
      <c r="A6" s="51"/>
      <c r="B6" s="52"/>
      <c r="C6" s="20" t="s">
        <v>6</v>
      </c>
      <c r="D6" s="20" t="s">
        <v>7</v>
      </c>
      <c r="E6" s="52"/>
      <c r="F6" s="20" t="s">
        <v>6</v>
      </c>
      <c r="G6" s="21" t="s">
        <v>7</v>
      </c>
      <c r="H6" s="13"/>
      <c r="K6" s="3"/>
      <c r="L6" s="3"/>
      <c r="M6" s="3"/>
      <c r="N6" s="3"/>
      <c r="O6" s="3"/>
      <c r="P6" s="3"/>
      <c r="Q6" s="3"/>
      <c r="R6" s="3"/>
    </row>
    <row r="7" spans="1:18" s="1" customFormat="1" x14ac:dyDescent="0.25">
      <c r="A7" s="17">
        <v>1</v>
      </c>
      <c r="B7" s="22">
        <v>8</v>
      </c>
      <c r="C7" s="22">
        <v>9</v>
      </c>
      <c r="D7" s="22">
        <v>10</v>
      </c>
      <c r="E7" s="22">
        <v>11</v>
      </c>
      <c r="F7" s="22">
        <v>12</v>
      </c>
      <c r="G7" s="23">
        <v>13</v>
      </c>
      <c r="H7" s="13"/>
      <c r="K7" s="4"/>
      <c r="L7" s="4"/>
      <c r="M7" s="4"/>
      <c r="N7" s="4"/>
      <c r="O7" s="4"/>
      <c r="P7" s="4"/>
      <c r="Q7" s="4"/>
      <c r="R7" s="4"/>
    </row>
    <row r="8" spans="1:18" s="1" customFormat="1" ht="30.75" thickBot="1" x14ac:dyDescent="0.3">
      <c r="A8" s="24" t="s">
        <v>8</v>
      </c>
      <c r="B8" s="25">
        <v>73.429975321699274</v>
      </c>
      <c r="C8" s="26">
        <v>1891</v>
      </c>
      <c r="D8" s="26">
        <v>1666273</v>
      </c>
      <c r="E8" s="25">
        <v>73.429966419229416</v>
      </c>
      <c r="F8" s="26">
        <v>1886</v>
      </c>
      <c r="G8" s="27">
        <v>1661867</v>
      </c>
      <c r="H8" s="13"/>
    </row>
    <row r="9" spans="1:18" x14ac:dyDescent="0.25">
      <c r="A9" s="28" t="s">
        <v>21</v>
      </c>
    </row>
    <row r="10" spans="1:18" x14ac:dyDescent="0.25">
      <c r="D10" s="28"/>
      <c r="E10" s="28"/>
      <c r="F10" s="28"/>
    </row>
    <row r="11" spans="1:18" x14ac:dyDescent="0.25">
      <c r="A11" s="12" t="s">
        <v>13</v>
      </c>
      <c r="B11" s="12" t="s">
        <v>16</v>
      </c>
      <c r="G11" s="29"/>
    </row>
    <row r="12" spans="1:18" x14ac:dyDescent="0.25">
      <c r="A12" s="12">
        <v>1</v>
      </c>
      <c r="B12" s="12">
        <v>2</v>
      </c>
      <c r="D12" s="47"/>
      <c r="E12" s="47"/>
      <c r="F12" s="47"/>
      <c r="G12" s="29"/>
    </row>
    <row r="13" spans="1:18" x14ac:dyDescent="0.25">
      <c r="A13" s="30" t="s">
        <v>29</v>
      </c>
      <c r="B13" s="39">
        <v>700</v>
      </c>
      <c r="D13" s="47"/>
      <c r="E13" s="47"/>
      <c r="F13" s="47"/>
      <c r="G13" s="31"/>
    </row>
    <row r="14" spans="1:18" x14ac:dyDescent="0.25">
      <c r="A14" s="30" t="s">
        <v>15</v>
      </c>
      <c r="B14" s="12">
        <v>2003</v>
      </c>
      <c r="D14" s="47"/>
      <c r="E14" s="47"/>
      <c r="F14" s="47"/>
      <c r="G14" s="32"/>
    </row>
    <row r="15" spans="1:18" x14ac:dyDescent="0.25">
      <c r="A15" s="30" t="s">
        <v>0</v>
      </c>
      <c r="B15" s="12">
        <f>ROUND(B14/12,0)</f>
        <v>167</v>
      </c>
      <c r="D15" s="47"/>
      <c r="E15" s="47"/>
      <c r="F15" s="47"/>
      <c r="G15" s="32"/>
    </row>
    <row r="16" spans="1:18" x14ac:dyDescent="0.25">
      <c r="A16" s="30" t="s">
        <v>30</v>
      </c>
      <c r="B16" s="39">
        <f>ROUND(B13/B15,2)</f>
        <v>4.1900000000000004</v>
      </c>
    </row>
    <row r="18" spans="1:8" ht="51" customHeight="1" x14ac:dyDescent="0.25">
      <c r="A18" s="6" t="s">
        <v>13</v>
      </c>
      <c r="B18" s="33" t="s">
        <v>16</v>
      </c>
      <c r="C18" s="33" t="s">
        <v>19</v>
      </c>
      <c r="D18" s="33" t="s">
        <v>31</v>
      </c>
      <c r="E18" s="55" t="s">
        <v>14</v>
      </c>
      <c r="F18" s="56"/>
      <c r="G18" s="57"/>
    </row>
    <row r="19" spans="1:8" ht="14.45" customHeight="1" x14ac:dyDescent="0.25">
      <c r="A19" s="6">
        <v>1</v>
      </c>
      <c r="B19" s="33">
        <v>2</v>
      </c>
      <c r="C19" s="33">
        <v>3</v>
      </c>
      <c r="D19" s="33">
        <v>4</v>
      </c>
      <c r="E19" s="55">
        <v>5</v>
      </c>
      <c r="F19" s="56"/>
      <c r="G19" s="57"/>
    </row>
    <row r="20" spans="1:8" x14ac:dyDescent="0.25">
      <c r="A20" s="37" t="s">
        <v>34</v>
      </c>
      <c r="B20" s="6">
        <v>10</v>
      </c>
      <c r="C20" s="6">
        <v>10</v>
      </c>
      <c r="D20" s="6">
        <v>10</v>
      </c>
      <c r="E20" s="54" t="s">
        <v>9</v>
      </c>
      <c r="F20" s="54"/>
      <c r="G20" s="54"/>
    </row>
    <row r="21" spans="1:8" x14ac:dyDescent="0.25">
      <c r="A21" s="37" t="s">
        <v>35</v>
      </c>
      <c r="B21" s="7">
        <f>B20*B16</f>
        <v>41.900000000000006</v>
      </c>
      <c r="C21" s="7">
        <f>B21</f>
        <v>41.900000000000006</v>
      </c>
      <c r="D21" s="7">
        <f>C21</f>
        <v>41.900000000000006</v>
      </c>
      <c r="E21" s="54" t="s">
        <v>17</v>
      </c>
      <c r="F21" s="54"/>
      <c r="G21" s="54"/>
    </row>
    <row r="22" spans="1:8" x14ac:dyDescent="0.25">
      <c r="A22" s="37" t="s">
        <v>36</v>
      </c>
      <c r="B22" s="8">
        <f>ROUND(52/12,2)</f>
        <v>4.33</v>
      </c>
      <c r="C22" s="8">
        <f t="shared" ref="C22:D22" si="0">ROUND(52/12,2)</f>
        <v>4.33</v>
      </c>
      <c r="D22" s="8">
        <f t="shared" si="0"/>
        <v>4.33</v>
      </c>
      <c r="E22" s="54" t="s">
        <v>10</v>
      </c>
      <c r="F22" s="54"/>
      <c r="G22" s="54"/>
    </row>
    <row r="23" spans="1:8" x14ac:dyDescent="0.25">
      <c r="A23" s="37" t="s">
        <v>37</v>
      </c>
      <c r="B23" s="8">
        <f>B22*B21</f>
        <v>181.42700000000002</v>
      </c>
      <c r="C23" s="8">
        <f t="shared" ref="C23:D23" si="1">C22*C21</f>
        <v>181.42700000000002</v>
      </c>
      <c r="D23" s="8">
        <f t="shared" si="1"/>
        <v>181.42700000000002</v>
      </c>
      <c r="E23" s="54" t="s">
        <v>18</v>
      </c>
      <c r="F23" s="54"/>
      <c r="G23" s="54"/>
    </row>
    <row r="24" spans="1:8" x14ac:dyDescent="0.25">
      <c r="A24" s="37" t="s">
        <v>38</v>
      </c>
      <c r="B24" s="9">
        <f>C8</f>
        <v>1891</v>
      </c>
      <c r="C24" s="9">
        <f>F8</f>
        <v>1886</v>
      </c>
      <c r="D24" s="9">
        <f>C24</f>
        <v>1886</v>
      </c>
      <c r="E24" s="54" t="s">
        <v>20</v>
      </c>
      <c r="F24" s="54"/>
      <c r="G24" s="54"/>
    </row>
    <row r="25" spans="1:8" s="11" customFormat="1" x14ac:dyDescent="0.25">
      <c r="A25" s="38" t="s">
        <v>39</v>
      </c>
      <c r="B25" s="10">
        <f>B23*12*B24</f>
        <v>4116941.4840000006</v>
      </c>
      <c r="C25" s="10">
        <f t="shared" ref="C25:D25" si="2">C23*12*C24</f>
        <v>4106055.8640000005</v>
      </c>
      <c r="D25" s="10">
        <f t="shared" si="2"/>
        <v>4106055.8640000005</v>
      </c>
      <c r="E25" s="54" t="s">
        <v>11</v>
      </c>
      <c r="F25" s="54"/>
      <c r="G25" s="54"/>
      <c r="H25" s="14"/>
    </row>
    <row r="26" spans="1:8" x14ac:dyDescent="0.25">
      <c r="A26" s="37" t="s">
        <v>40</v>
      </c>
      <c r="B26" s="9">
        <f>D8</f>
        <v>1666273</v>
      </c>
      <c r="C26" s="9">
        <f>G8</f>
        <v>1661867</v>
      </c>
      <c r="D26" s="9">
        <f>C26</f>
        <v>1661867</v>
      </c>
      <c r="E26" s="54" t="str">
        <f>E24</f>
        <v>atbilstoši Veidlapa 6 (pb)</v>
      </c>
      <c r="F26" s="54"/>
      <c r="G26" s="54"/>
    </row>
    <row r="27" spans="1:8" ht="18.95" customHeight="1" x14ac:dyDescent="0.25">
      <c r="A27" s="40" t="s">
        <v>42</v>
      </c>
      <c r="B27" s="41">
        <f>B25-B26</f>
        <v>2450668.4840000006</v>
      </c>
      <c r="C27" s="41">
        <f t="shared" ref="C27:D27" si="3">C25-C26</f>
        <v>2444188.8640000005</v>
      </c>
      <c r="D27" s="41">
        <f t="shared" si="3"/>
        <v>2444188.8640000005</v>
      </c>
      <c r="E27" s="54" t="s">
        <v>12</v>
      </c>
      <c r="F27" s="54"/>
      <c r="G27" s="54"/>
    </row>
    <row r="28" spans="1:8" ht="52.5" customHeight="1" x14ac:dyDescent="0.25">
      <c r="A28" s="42" t="s">
        <v>45</v>
      </c>
      <c r="B28" s="42"/>
      <c r="C28" s="42"/>
      <c r="D28" s="42"/>
      <c r="E28" s="42"/>
      <c r="F28" s="42"/>
      <c r="G28" s="42"/>
    </row>
    <row r="29" spans="1:8" x14ac:dyDescent="0.25">
      <c r="A29" s="44" t="s">
        <v>46</v>
      </c>
      <c r="B29" s="45"/>
      <c r="C29" s="45"/>
      <c r="D29" s="45"/>
      <c r="E29" s="46"/>
    </row>
    <row r="30" spans="1:8" ht="29.25" x14ac:dyDescent="0.25">
      <c r="A30" s="15"/>
      <c r="B30" s="16" t="s">
        <v>25</v>
      </c>
      <c r="C30" s="16" t="s">
        <v>24</v>
      </c>
      <c r="D30" s="16" t="s">
        <v>26</v>
      </c>
      <c r="E30" s="16" t="s">
        <v>27</v>
      </c>
    </row>
    <row r="31" spans="1:8" x14ac:dyDescent="0.25">
      <c r="A31" s="15" t="s">
        <v>28</v>
      </c>
      <c r="B31" s="16">
        <f>B32+B33</f>
        <v>2478498</v>
      </c>
      <c r="C31" s="15">
        <v>2444189</v>
      </c>
      <c r="D31" s="15">
        <v>2444189</v>
      </c>
      <c r="E31" s="15">
        <v>2444189</v>
      </c>
    </row>
    <row r="32" spans="1:8" ht="24" customHeight="1" x14ac:dyDescent="0.25">
      <c r="A32" s="35" t="s">
        <v>23</v>
      </c>
      <c r="B32" s="34">
        <v>2450668</v>
      </c>
      <c r="C32" s="34">
        <v>2444189</v>
      </c>
      <c r="D32" s="34">
        <v>2444189</v>
      </c>
      <c r="E32" s="34">
        <v>2444189</v>
      </c>
    </row>
    <row r="33" spans="1:5" ht="27.6" customHeight="1" x14ac:dyDescent="0.25">
      <c r="A33" s="35" t="s">
        <v>41</v>
      </c>
      <c r="B33" s="34">
        <v>27830</v>
      </c>
      <c r="C33" s="34">
        <v>0</v>
      </c>
      <c r="D33" s="34">
        <v>0</v>
      </c>
      <c r="E33" s="34">
        <v>0</v>
      </c>
    </row>
  </sheetData>
  <mergeCells count="24">
    <mergeCell ref="E24:G24"/>
    <mergeCell ref="E25:G25"/>
    <mergeCell ref="E26:G26"/>
    <mergeCell ref="E18:G18"/>
    <mergeCell ref="E19:G19"/>
    <mergeCell ref="E20:G20"/>
    <mergeCell ref="E21:G21"/>
    <mergeCell ref="E22:G22"/>
    <mergeCell ref="A28:G28"/>
    <mergeCell ref="A2:G2"/>
    <mergeCell ref="A29:E29"/>
    <mergeCell ref="D14:F14"/>
    <mergeCell ref="A1:G1"/>
    <mergeCell ref="B4:D4"/>
    <mergeCell ref="E4:G4"/>
    <mergeCell ref="A5:A6"/>
    <mergeCell ref="B5:B6"/>
    <mergeCell ref="E5:E6"/>
    <mergeCell ref="D12:F12"/>
    <mergeCell ref="D13:F13"/>
    <mergeCell ref="B3:G3"/>
    <mergeCell ref="E27:G27"/>
    <mergeCell ref="D15:F15"/>
    <mergeCell ref="E23:G23"/>
  </mergeCells>
  <pageMargins left="1.1023622047244095" right="0.70866141732283472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Redz_pab_012025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2024-05-02T11:32:39Z</dcterms:modified>
</cp:coreProperties>
</file>