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vide-my.sharepoint.com/personal/dacegranta_varam_gov_lv/Documents/Documents/AINAVAS/AINAVU PLĀNS/APIP_PROJEKTS/APIP PROJEKTS_AUGUSTS/TAP_redakcijas/"/>
    </mc:Choice>
  </mc:AlternateContent>
  <xr:revisionPtr revIDLastSave="1" documentId="8_{04AA87F9-1210-44C1-823C-4953140A5C26}" xr6:coauthVersionLast="47" xr6:coauthVersionMax="47" xr10:uidLastSave="{008FC376-9FE8-4C79-8D83-E720D5473128}"/>
  <bookViews>
    <workbookView xWindow="-110" yWindow="-110" windowWidth="19420" windowHeight="10420" xr2:uid="{E129DC4E-9260-47B5-AB1D-C7D97C2EC04A}"/>
  </bookViews>
  <sheets>
    <sheet name="Kopējā tabula" sheetId="1" r:id="rId1"/>
    <sheet name="PP 1.1." sheetId="2" r:id="rId2"/>
    <sheet name="PP 1.4." sheetId="3" r:id="rId3"/>
    <sheet name="PP1.5" sheetId="4" r:id="rId4"/>
    <sheet name="PP1.6" sheetId="5" r:id="rId5"/>
    <sheet name="PP2.3" sheetId="8" r:id="rId6"/>
    <sheet name="PP 3.3"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8" l="1"/>
  <c r="E9" i="8"/>
  <c r="E8" i="8"/>
  <c r="E7" i="8"/>
  <c r="E6" i="8"/>
  <c r="E5" i="8"/>
  <c r="E11" i="8" s="1"/>
  <c r="E12" i="8" l="1"/>
  <c r="E13" i="8" s="1"/>
  <c r="G26" i="1" l="1"/>
  <c r="H26" i="1"/>
  <c r="I26" i="1"/>
  <c r="J26" i="1"/>
  <c r="K26" i="1"/>
  <c r="L26" i="1"/>
  <c r="L25" i="1" s="1"/>
  <c r="M26" i="1"/>
  <c r="M25" i="1" s="1"/>
  <c r="F26" i="1"/>
  <c r="F25" i="1" s="1"/>
  <c r="G25" i="1"/>
  <c r="H25" i="1"/>
  <c r="I25" i="1"/>
  <c r="J25" i="1"/>
  <c r="K25" i="1"/>
  <c r="G27" i="1"/>
  <c r="H27" i="1"/>
  <c r="I27" i="1"/>
  <c r="J27" i="1"/>
  <c r="K27" i="1"/>
  <c r="L27" i="1"/>
  <c r="M27" i="1"/>
  <c r="F27" i="1"/>
  <c r="M12" i="1" l="1"/>
  <c r="M11" i="1" s="1"/>
  <c r="M10" i="1" s="1"/>
  <c r="G44" i="1"/>
  <c r="G43" i="1" s="1"/>
  <c r="G42" i="1" s="1"/>
  <c r="H44" i="1"/>
  <c r="H43" i="1" s="1"/>
  <c r="H42" i="1" s="1"/>
  <c r="I44" i="1"/>
  <c r="I43" i="1" s="1"/>
  <c r="I42" i="1" s="1"/>
  <c r="J44" i="1"/>
  <c r="J43" i="1" s="1"/>
  <c r="J42" i="1" s="1"/>
  <c r="K44" i="1"/>
  <c r="K43" i="1" s="1"/>
  <c r="K42" i="1" s="1"/>
  <c r="L44" i="1"/>
  <c r="L43" i="1" s="1"/>
  <c r="L42" i="1" s="1"/>
  <c r="M44" i="1"/>
  <c r="M43" i="1" s="1"/>
  <c r="M42" i="1" s="1"/>
  <c r="F44" i="1"/>
  <c r="F43" i="1" s="1"/>
  <c r="F42" i="1" s="1"/>
  <c r="G24" i="1"/>
  <c r="H24" i="1"/>
  <c r="I24" i="1"/>
  <c r="J24" i="1"/>
  <c r="K24" i="1"/>
  <c r="L24" i="1"/>
  <c r="M24" i="1"/>
  <c r="F24" i="1"/>
  <c r="G12" i="1"/>
  <c r="G11" i="1" s="1"/>
  <c r="G10" i="1" s="1"/>
  <c r="H12" i="1"/>
  <c r="H11" i="1" s="1"/>
  <c r="H10" i="1" s="1"/>
  <c r="I12" i="1"/>
  <c r="I11" i="1" s="1"/>
  <c r="I10" i="1" s="1"/>
  <c r="I7" i="1" s="1"/>
  <c r="J12" i="1"/>
  <c r="J11" i="1" s="1"/>
  <c r="J10" i="1" s="1"/>
  <c r="K12" i="1"/>
  <c r="K11" i="1" s="1"/>
  <c r="K10" i="1" s="1"/>
  <c r="K7" i="1" s="1"/>
  <c r="L12" i="1"/>
  <c r="L11" i="1" s="1"/>
  <c r="L10" i="1" s="1"/>
  <c r="L7" i="1" s="1"/>
  <c r="F12" i="1"/>
  <c r="F11" i="1" s="1"/>
  <c r="F10" i="1" s="1"/>
  <c r="H7" i="1" l="1"/>
  <c r="J7" i="1"/>
  <c r="G7" i="1"/>
  <c r="M7" i="1"/>
  <c r="F7" i="1"/>
  <c r="D7" i="7"/>
  <c r="D8" i="5" l="1"/>
  <c r="E6" i="4"/>
  <c r="E5" i="4"/>
  <c r="E7" i="3"/>
  <c r="E8" i="3"/>
  <c r="E9" i="3"/>
  <c r="E10" i="3"/>
  <c r="E6" i="3"/>
  <c r="E5" i="3"/>
  <c r="E5" i="2"/>
  <c r="E7" i="4" l="1"/>
  <c r="E11" i="3"/>
  <c r="E12" i="3" s="1"/>
  <c r="E13" i="3" s="1"/>
</calcChain>
</file>

<file path=xl/sharedStrings.xml><?xml version="1.0" encoding="utf-8"?>
<sst xmlns="http://schemas.openxmlformats.org/spreadsheetml/2006/main" count="316" uniqueCount="234">
  <si>
    <t>Budžeta resors</t>
  </si>
  <si>
    <t>Vidēja termiņa budžeta ietvara likumā plānotais finansējums</t>
  </si>
  <si>
    <t>Papildus pieprasāmais finansējums</t>
  </si>
  <si>
    <t>Turpmāk ik gadu (ja pasākuma izpilde nav terminēta)</t>
  </si>
  <si>
    <t>2023.g.</t>
  </si>
  <si>
    <t>2024.g.</t>
  </si>
  <si>
    <t>2025.g.</t>
  </si>
  <si>
    <t>2026.g.</t>
  </si>
  <si>
    <t>2027.g.</t>
  </si>
  <si>
    <t>1.rīcības virziens “Izpratnes un zināšanu par ainavām veidošana”</t>
  </si>
  <si>
    <t>1.1.</t>
  </si>
  <si>
    <t xml:space="preserve">Publiskot un uzturēt digitālo ainavu atlantu </t>
  </si>
  <si>
    <t>VARAM</t>
  </si>
  <si>
    <t>1.2.</t>
  </si>
  <si>
    <t xml:space="preserve">Regulāri apkopot un ievietot ainavu atlantā informāciju par pasākumiem ainavu vērtību apzināšanai un saglabāšanai valstī, plānošanas reģionos, pašvaldībās </t>
  </si>
  <si>
    <t xml:space="preserve">VARAM </t>
  </si>
  <si>
    <t>1.3.</t>
  </si>
  <si>
    <t xml:space="preserve">Regulāri aktualizēt VARAM tīmekļa vietni par ainavu politiku </t>
  </si>
  <si>
    <t>1.4.</t>
  </si>
  <si>
    <t>1.5.</t>
  </si>
  <si>
    <t>1.6.</t>
  </si>
  <si>
    <t>2. rīcības virziens “Ainavu pārvaldībā iesaistīto speciālistu apmācības un ainavu pētniecības uzlabošana”</t>
  </si>
  <si>
    <t>2.1.</t>
  </si>
  <si>
    <t xml:space="preserve">Nodrošināt metodisku un konsultatīvu atbalstu par digitālā ainavu atlanta lietošanu ainavu pārvaldībā iesaistītiem speciālistiem visos pārvaldības līmeņos </t>
  </si>
  <si>
    <t>2.3.</t>
  </si>
  <si>
    <t>2.4.</t>
  </si>
  <si>
    <t>Organizēt divas zinātniski praktiskas konferences par aktuālām ainavu jomas tēmām un pētījumiem</t>
  </si>
  <si>
    <t>Īstenot pētniecisku  projektu par bioreģionu koncepta attīstīšanu  Latvijā</t>
  </si>
  <si>
    <t xml:space="preserve">Brīvprātīgās iniciatīvas </t>
  </si>
  <si>
    <t>Integrēt ainavu plānošanu augstskolu mācību kursos, izmantojot pētījumu programmas rezultātus, t.sk. ainavu atlantu</t>
  </si>
  <si>
    <t>Augstskolas</t>
  </si>
  <si>
    <t xml:space="preserve">Pamatojoties uz Augstskolu likumā noteikto augstskolu autonomiju,  pasākuma īstenošana augstskolu budžeta līdzekļu ietvaros </t>
  </si>
  <si>
    <t>Sagatavot un publicēt lauku un pilsētvides ainavu novērtēšanai un plānošanai veltītas publikācijas, t.sk. žurnālā Landscape Architecture and Art</t>
  </si>
  <si>
    <t xml:space="preserve">Pasākuma īstenošana augstskolu un pētniecisko institūciju budžeta līdzekļu ietvaros, nepieciešamības gadījumos piesaistot projektu finansējumu </t>
  </si>
  <si>
    <t>3.rīcības virziens “Ainavu pārvaldības uzlabošana”</t>
  </si>
  <si>
    <t>3.1.</t>
  </si>
  <si>
    <t xml:space="preserve">Izveidot Ainavu pārvaldības koordinācijas padomi, tās ietvaros nodrošinot ainavu pārvaldības terminu pilnveidošanu, priekšlikumu gatavošanu MKN nr.240 grozījumiem  par ainavu un zaļās infrastruktūras plānošanu,  nacionālas nozīmes ainaviski vērtīgo teritoriju pārvaldības un atbalsta modeļa izstrādi,  priekšlikumu sagatavošanu par ainavu novērtējumu  ĪADT dabas aizsardzības plānos, kā arī ĪADT aizsargājamo ainavu apvidus kategorijas nosaukuma atbilstības izvērtējamu šo teritoriju izveides mērķim.  </t>
  </si>
  <si>
    <t xml:space="preserve">3.3. </t>
  </si>
  <si>
    <t xml:space="preserve">Izstrādāt vadlīnijas ainavu vērtēšanai pilsētvidē  </t>
  </si>
  <si>
    <t xml:space="preserve">Vadlīnijās pašvaldību līdzdalības budžetu nolikumu izstrādei iekļaut ieteikumu nolikumos iekļaut atlases kritēriju par pieteikto projektu ietekmi uz ainavu kvalitāti  </t>
  </si>
  <si>
    <t xml:space="preserve">97.00.00 Nozaru vadība un politikas plānošana </t>
  </si>
  <si>
    <t>3.5.</t>
  </si>
  <si>
    <t>Identificēt un pašvaldību teritorijas plānojumos iekļaut ainaviski  vērtīgas teritorijas</t>
  </si>
  <si>
    <t>3.6.</t>
  </si>
  <si>
    <t xml:space="preserve">Plānošanas reģionu teritorijas attīstības plānošanas dokumentos iekļaut ainaviski vērtīgas teritorijas   </t>
  </si>
  <si>
    <t>4. rīcības virziens “Ainavu kvalitātes uzlabošana”</t>
  </si>
  <si>
    <t>4.1.</t>
  </si>
  <si>
    <t xml:space="preserve">Īstenot projektus publiskās ārtelpas attīstībai pilsētu funkcionālajās teritorijās </t>
  </si>
  <si>
    <t>4.2.</t>
  </si>
  <si>
    <t xml:space="preserve">Īstenot dabā balstītu risinājumu projektus, respektējot ainavu vērtības </t>
  </si>
  <si>
    <t>4.3.</t>
  </si>
  <si>
    <t>4.4.</t>
  </si>
  <si>
    <t xml:space="preserve">Uzlabot publisko ārtelpu Rīgas vēsturiskajā centrā </t>
  </si>
  <si>
    <t xml:space="preserve">KM </t>
  </si>
  <si>
    <t xml:space="preserve">ERAF 5.1.1.5.SAMP “Unikāla Eiropas mēroga kultūras mantojuma atjaunošana, lai veicinātu to pieejamību, attīstot kultūras pakalpojumus" ietvaros </t>
  </si>
  <si>
    <t>4.5.</t>
  </si>
  <si>
    <t>Veicināt KLP SP laba lauksaimniecības un vides stāvokļa standarta par minimālo lauksaimniecības zemes daļu, kas atvēlēta ar ražošanu nesaistītām platībām vai iezīmēm, ievērošanu</t>
  </si>
  <si>
    <t>ZM</t>
  </si>
  <si>
    <t>4.6.</t>
  </si>
  <si>
    <t xml:space="preserve">Veicināt KLP SP laba lauksaimniecības un vides stāvokļa standarta par aizliegumu pārveidot vai apart ekoloģiski jutīgos ilggadīgos zālājus,  ievērošanu  </t>
  </si>
  <si>
    <t>4.7.</t>
  </si>
  <si>
    <r>
      <t>I</t>
    </r>
    <r>
      <rPr>
        <sz val="11"/>
        <color theme="1"/>
        <rFont val="Calibri"/>
        <family val="2"/>
        <charset val="186"/>
        <scheme val="minor"/>
      </rPr>
      <t>eviest</t>
    </r>
    <r>
      <rPr>
        <i/>
        <sz val="11"/>
        <color theme="1"/>
        <rFont val="Calibri"/>
        <family val="2"/>
        <charset val="186"/>
        <scheme val="minor"/>
      </rPr>
      <t xml:space="preserve"> </t>
    </r>
    <r>
      <rPr>
        <sz val="11"/>
        <color theme="1"/>
        <rFont val="Calibri"/>
        <family val="2"/>
        <charset val="186"/>
        <scheme val="minor"/>
      </rPr>
      <t>p</t>
    </r>
    <r>
      <rPr>
        <sz val="11"/>
        <color rgb="FF000000"/>
        <rFont val="Calibri"/>
        <family val="2"/>
        <charset val="186"/>
        <scheme val="minor"/>
      </rPr>
      <t xml:space="preserve">asākumus lauksaimniekiem vides un klimata jomā-  ekoshēmas </t>
    </r>
  </si>
  <si>
    <r>
      <t>Agrovides un neienesīgo investīciju pasākumi</t>
    </r>
    <r>
      <rPr>
        <i/>
        <sz val="11"/>
        <color rgb="FF000000"/>
        <rFont val="Times New Roman"/>
        <family val="1"/>
        <charset val="186"/>
      </rPr>
      <t xml:space="preserve"> </t>
    </r>
    <r>
      <rPr>
        <sz val="11"/>
        <color rgb="FF000000"/>
        <rFont val="Times New Roman"/>
        <family val="1"/>
        <charset val="186"/>
      </rPr>
      <t>ES nozīmes bioloģiski vērtīgos zālājos, kā arī Zaļo joslu izveide</t>
    </r>
    <r>
      <rPr>
        <i/>
        <sz val="11"/>
        <color rgb="FF000000"/>
        <rFont val="Times New Roman"/>
        <family val="1"/>
        <charset val="186"/>
      </rPr>
      <t xml:space="preserve"> </t>
    </r>
  </si>
  <si>
    <r>
      <t xml:space="preserve">Īstenot vietas attīstību sekmējošas iniciatīvas teritorijas, tostarp dabas un kultūras objektu, sakārtošanai atbilstoši </t>
    </r>
    <r>
      <rPr>
        <sz val="11"/>
        <color rgb="FF000000"/>
        <rFont val="Times New Roman"/>
        <family val="1"/>
        <charset val="186"/>
      </rPr>
      <t xml:space="preserve">sabiedrības virzītām vietējās attīstības (SVVA) stratēģijām 2023.–2027. gadam  </t>
    </r>
  </si>
  <si>
    <t>Daudzums</t>
  </si>
  <si>
    <t>Kopā, EUR</t>
  </si>
  <si>
    <t xml:space="preserve">Autobusa īre </t>
  </si>
  <si>
    <t>Mērvienība</t>
  </si>
  <si>
    <t>1 vienības izmaksa, EUR</t>
  </si>
  <si>
    <t>Pakalpojuma veids</t>
  </si>
  <si>
    <t>dienas</t>
  </si>
  <si>
    <t>Degviela</t>
  </si>
  <si>
    <t>l</t>
  </si>
  <si>
    <t>Vizuālais noformējums</t>
  </si>
  <si>
    <t>gab</t>
  </si>
  <si>
    <t>Tiešraides tehniskais nodrošinājums</t>
  </si>
  <si>
    <t>Kafijas un pusdienu nodrošinājums dalībniekiem</t>
  </si>
  <si>
    <t>dalībnieku skaits</t>
  </si>
  <si>
    <t>Uzvarētāja balva un fotosesija dabā</t>
  </si>
  <si>
    <t>katalogs</t>
  </si>
  <si>
    <t>objekti</t>
  </si>
  <si>
    <t>Ainavu balvas nacionālajās atlasēs pieteikto objektu aprakstu veidošana</t>
  </si>
  <si>
    <t>Ainavu balvas nacionālajās atlasēs pieteikto objektu digitālā kataloga maketēšana</t>
  </si>
  <si>
    <t>Fotomonitoringa koncepcijas izstrāde</t>
  </si>
  <si>
    <t>Skaits</t>
  </si>
  <si>
    <t>Plānotās izmaksas, EUR</t>
  </si>
  <si>
    <t>kocepcija</t>
  </si>
  <si>
    <t>dokuments</t>
  </si>
  <si>
    <t>demonstrācijas projekts</t>
  </si>
  <si>
    <t>Galda un telpas noformēšana</t>
  </si>
  <si>
    <t>Kafijas un pusdienas pazes nodrošinājums</t>
  </si>
  <si>
    <t>Konferences tehniskais nodrošinājums (t.sk. tiešsaiste)</t>
  </si>
  <si>
    <t>diena</t>
  </si>
  <si>
    <t>Kopā izmaksas bez PVN, EUR</t>
  </si>
  <si>
    <t>1 vienības izmaksa bez PVN, EUR</t>
  </si>
  <si>
    <t>vizuālā meteriāla pakete</t>
  </si>
  <si>
    <t>Konferences vizuālā materiāla nodrošināšana (programmas, starpslaidu un info bukleta maketi)</t>
  </si>
  <si>
    <t>Moderātors</t>
  </si>
  <si>
    <t>persona</t>
  </si>
  <si>
    <t>Telpu īre</t>
  </si>
  <si>
    <t>Pētījums par ārvalstu un Latvijas pieredzi ainavu vērtēšanai pilsētvidē</t>
  </si>
  <si>
    <t>pētījums</t>
  </si>
  <si>
    <t>Vadlīnijas par ainavu vērtēšanu pilsētvidē balstoties uz konkrētiem piemēriem ārvalstīs un Latvijā</t>
  </si>
  <si>
    <t>Uzdevums/Pasākums</t>
  </si>
  <si>
    <t>Budžeta programmas (apakšprogrammas) kods un nosaukums</t>
  </si>
  <si>
    <t>Komentārs</t>
  </si>
  <si>
    <t>ArcGIS Online programmatūras nodrošināšana</t>
  </si>
  <si>
    <t>1paka/1000kredīti</t>
  </si>
  <si>
    <t>ArcGIS Online programmas kredītu paku iegāde</t>
  </si>
  <si>
    <r>
      <rPr>
        <b/>
        <sz val="12"/>
        <color theme="1"/>
        <rFont val="Calibri"/>
        <family val="2"/>
        <charset val="186"/>
        <scheme val="minor"/>
      </rPr>
      <t>ArcGIS Online programmas nodrošināšana</t>
    </r>
    <r>
      <rPr>
        <sz val="12"/>
        <color theme="1"/>
        <rFont val="Calibri"/>
        <family val="2"/>
        <charset val="186"/>
        <scheme val="minor"/>
      </rPr>
      <t xml:space="preserve"> - Ārpakalpojums (iepirkums)</t>
    </r>
  </si>
  <si>
    <t>1 vienības izmaksa ar PVN, EUR</t>
  </si>
  <si>
    <t>Kopā izmaksas bez PVN</t>
  </si>
  <si>
    <t>PVN 21%</t>
  </si>
  <si>
    <t>Kopā izmaksas ar PVN</t>
  </si>
  <si>
    <t>Izmaksas kopā, EUR</t>
  </si>
  <si>
    <t>Kopā izmaksas, EUR</t>
  </si>
  <si>
    <t xml:space="preserve">Kopā izmaksas </t>
  </si>
  <si>
    <r>
      <t xml:space="preserve">EP Ainavas balvas nacionālajā atlasēs pieteikto objektu elektroniskai katalogs </t>
    </r>
    <r>
      <rPr>
        <sz val="12"/>
        <color theme="1"/>
        <rFont val="Calibri"/>
        <family val="2"/>
        <charset val="186"/>
        <scheme val="minor"/>
      </rPr>
      <t>- ārpakalpojums</t>
    </r>
  </si>
  <si>
    <r>
      <rPr>
        <b/>
        <sz val="12"/>
        <color theme="1"/>
        <rFont val="Calibri"/>
        <family val="2"/>
        <charset val="186"/>
        <scheme val="minor"/>
      </rPr>
      <t xml:space="preserve"> EP Ainavas balvas nacionālās atlase</t>
    </r>
    <r>
      <rPr>
        <sz val="12"/>
        <color theme="1"/>
        <rFont val="Calibri"/>
        <family val="2"/>
        <charset val="186"/>
        <scheme val="minor"/>
      </rPr>
      <t xml:space="preserve"> (izvērtēšana, pasākuma noorganizēšana)</t>
    </r>
  </si>
  <si>
    <t>2028.g un turpmāk ik pēc 2 gadiem</t>
  </si>
  <si>
    <t xml:space="preserve">Augstskolas, Pētniecības institūcijas </t>
  </si>
  <si>
    <t>Izmaksas, EUR</t>
  </si>
  <si>
    <r>
      <t xml:space="preserve">Izstrādāt vadlīnijas ainavu vērtēšanai pilsētvidē  - </t>
    </r>
    <r>
      <rPr>
        <sz val="12"/>
        <color theme="1"/>
        <rFont val="Calibri"/>
        <family val="2"/>
        <charset val="186"/>
        <scheme val="minor"/>
      </rPr>
      <t>ārpakalpojums</t>
    </r>
  </si>
  <si>
    <t>ZM, LAD</t>
  </si>
  <si>
    <t>Kopā ar PVN, EUR</t>
  </si>
  <si>
    <t>Valsts budžets - VARAM prioritārais pasākums*</t>
  </si>
  <si>
    <t xml:space="preserve">EP Ainavas balvas nacionālās atlases nodrošināšana 2026.gadā </t>
  </si>
  <si>
    <t>Vadlīniju izstrāde fotomonitoringa ieviešanai vietējā līmenī</t>
  </si>
  <si>
    <t>Izveidot EP Ainavas balvas nacionālajās atlasēs pieteikto digitālu katalogu</t>
  </si>
  <si>
    <t xml:space="preserve"> Valsts budžets - VARAM prioritārais pasākums*</t>
  </si>
  <si>
    <t xml:space="preserve">Ainavu foto monitoringa koncepcija un testēšanas konkrētā Latvijas pašvaldībā, vadlīniju izstrāde ainavu fotomonitoringa īstenošanai vietējā mērogā </t>
  </si>
  <si>
    <t xml:space="preserve"> 2 konferences hibrīdformātā (2025.g. un 2027.g.)</t>
  </si>
  <si>
    <t>70.06.00 LIFE programmas projekti. Projekts “Dabā balstītu un viedo risinājumu portfeļa izstrāde un demonstrēšana pilsētu klimata noturības uzlabošanai Latvijā un Igaunijā” (LIFE LATESTadapt)” ietvaros</t>
  </si>
  <si>
    <t>Valsts budžets_ VARAM prioritārais pasākums*</t>
  </si>
  <si>
    <t xml:space="preserve">Pašvaldības  </t>
  </si>
  <si>
    <t xml:space="preserve">Pašvaldību budžets </t>
  </si>
  <si>
    <t xml:space="preserve">Pašvaldību budžets un ES ERAF līdzfinansējums 5.1.1.3. SAMP “Publiskās ārtelpas attīstība” īstenošanai </t>
  </si>
  <si>
    <t>Pašvaldības, VARAM</t>
  </si>
  <si>
    <t xml:space="preserve">Pašvaldības, VARAM </t>
  </si>
  <si>
    <t xml:space="preserve"> Pašvaldību budžets,  ES ERAF līdzfinansējums 2.1.3.1.SAMP “Pašvaldību pielāgošanās klimata pārmaiņām” </t>
  </si>
  <si>
    <t>0,1 darbinieka slodze gadā (2982 EUR)</t>
  </si>
  <si>
    <t>0,05 darbinieka slodze, lai nodrošinātu EP Ainavas balvas nacionālo atlasi 2024.gadā (1491 EUR)</t>
  </si>
  <si>
    <t>0,25 darbinieka slodze gadā (7455 EUR)</t>
  </si>
  <si>
    <t>5.tabula</t>
  </si>
  <si>
    <t>Valsts budžets-VARAM prioritārais pasākums*</t>
  </si>
  <si>
    <r>
      <t xml:space="preserve">Foto monitoringa koncepcijas  un pilotprojekta testa un vadlīniju izstrāde  - </t>
    </r>
    <r>
      <rPr>
        <sz val="12"/>
        <color theme="1"/>
        <rFont val="Calibri"/>
        <family val="2"/>
        <charset val="186"/>
        <scheme val="minor"/>
      </rPr>
      <t>ārpakalpojums</t>
    </r>
  </si>
  <si>
    <t>Koncepcijas testēšana konkrētā Latvijas pašvaldībā</t>
  </si>
  <si>
    <t xml:space="preserve">Īstenojot ainavu foto monitoringa demonstrācijas projektu, sagatavot vadlīnijas ainavu foto monitoringam vietējā mērogā  </t>
  </si>
  <si>
    <t>2.2.</t>
  </si>
  <si>
    <t>2.6.</t>
  </si>
  <si>
    <t>3.2.</t>
  </si>
  <si>
    <t xml:space="preserve">3.4. </t>
  </si>
  <si>
    <t xml:space="preserve">Lēmumu par teritorijas attīstības plānošanai, t.sk. sabiedrības iesaistīšanai paredzēto budžetu katra pašvaldība pieņem autonomi  </t>
  </si>
  <si>
    <t xml:space="preserve">4.8. </t>
  </si>
  <si>
    <t xml:space="preserve">1.7. </t>
  </si>
  <si>
    <t>Piedalīties LKK iekļauto ainavu vērtību popularizēšanā</t>
  </si>
  <si>
    <t>0,05 darbinieka slodze (1491 EUR)</t>
  </si>
  <si>
    <t>62.20.00 Tehniskā palīdzība Eiropas Reģionālās attīstības fonda (ERAF) apgūšanai (2014-2020)</t>
  </si>
  <si>
    <t xml:space="preserve">69.09.00 Pārrobežu sadarbības programmu darbības nodrošināšana, projekta “Integrētas pārvaldības veicināšana piekrastē, ilgtspējīgi izmantojot dabas un sociālo kapitālu” (Baltic Sea2Land) ietvaros </t>
  </si>
  <si>
    <t xml:space="preserve">Projekta kopējais budžets 2023.-2025 gadam 
300 000 EUR. Turpmākajos gados finasējums tiks pieprasīts, vērtējot pašreizējā pētījuma efektivitāti </t>
  </si>
  <si>
    <t>64.10.00 Izdevumi Eiropas Lauksaimniecības garantiju fonda (ELGF) projektu un pasākumu īstenošanai (2023–2027)</t>
  </si>
  <si>
    <t>65.10.00 Maksājumu iestādes izdevumi Eiropas Lauksaimniecības fonda lauku attīstībai (ELFLA) projektu un pasākumu īstenošanai (2023–2027) </t>
  </si>
  <si>
    <r>
      <rPr>
        <b/>
        <sz val="14"/>
        <color theme="1"/>
        <rFont val="Times New Roman"/>
        <family val="1"/>
        <charset val="186"/>
      </rPr>
      <t>Ainavu politikas ieviešanas plāns 2024.-2027.gadam</t>
    </r>
    <r>
      <rPr>
        <b/>
        <sz val="11"/>
        <color theme="1"/>
        <rFont val="Calibri"/>
        <family val="2"/>
        <charset val="186"/>
        <scheme val="minor"/>
      </rPr>
      <t xml:space="preserve"> </t>
    </r>
  </si>
  <si>
    <t>Finansējums kopā</t>
  </si>
  <si>
    <t xml:space="preserve">Vidēja termiņa budžeta ietvara likums, t.sk. </t>
  </si>
  <si>
    <t>valsts pamatfunkciju īstenošana</t>
  </si>
  <si>
    <t xml:space="preserve">ES politiku instumentu projektu un pasākumu īstenošana </t>
  </si>
  <si>
    <t xml:space="preserve">0,1 darbinieka slodze gadā (2982 EUR) </t>
  </si>
  <si>
    <t>Biedrība "BaltijasVides forums"(BEF)</t>
  </si>
  <si>
    <t xml:space="preserve">VARAM, BEF </t>
  </si>
  <si>
    <t xml:space="preserve">Vadlīnijas zaļās infrastruktūras plānošanai pilsētvidē tiks izstrādātas LIFE LATESTadapt projektā plānotā ārpakalpojuma ietvaros par datu pārvaldību un vadlīniju izstrādi zaļās infrastruktūras tīkla plānošanā 2027.gadā par 40 000 EUR   </t>
  </si>
  <si>
    <t>**</t>
  </si>
  <si>
    <t>Pasākumi tiek finansēti starptautisko projektu Baltic Sea2Land un LATESTadapt finansējuma ietvaros.</t>
  </si>
  <si>
    <t>Veikt ainavu pētījumus dažādos mērogos lauku un pilsētvidē ar mērķi to rezultātus iekļaut teritorijas attīstības plānošanas dokumentu projektos**</t>
  </si>
  <si>
    <t>Organizēt seminārus ainavu pārvaldībā iesaistītiem speciālistiem  par  aktuāliem jautājumiem ainavu novērtēšanas  un plānošanas jomā, t.sk. par zaļās infrastruktūras plānošanu**</t>
  </si>
  <si>
    <t>Sagatavot vadlīnijas zaļās infrastruktūras plānošanai pilsētvidē, pamatojoties uz demonstrācijas projektiem Cēsu un Valmieras pilsētās, kā arī Rīgas valsts pilsētā**</t>
  </si>
  <si>
    <t>70.06.00 LIFE programmas projekta “Dabā balstītu un viedo risinājumu portfeļa izstrāde un demonstrēšana pilsētu klimata noturības uzlabošanai Latvijā un Igaunijā” (LIFE LATESTadapt) ietvaros</t>
  </si>
  <si>
    <t xml:space="preserve">Finansējums ainavu un zaļās infrastuktūras pētījumiem projekta LIFE LATESTadapt ietvaros ir iekļauts projekta pasākumos, kas satur arī uzdevumus ainavu novērtēšanai un plānošanai. Projekta finansējums 2022.-2027.gadiem: 1)VARAM  454 956,80 EUR apmērā; 2) BEF 250 315,80 EUR apmērā </t>
  </si>
  <si>
    <t xml:space="preserve">69.09.00 Pārrobežu sadarbības programmu darbības nodrošināšana (2021-2027). Projekta “Integrētas pārvaldības veicināšana piekrastē, ilgtspējīgi izmantojot dabas un sociālo kapitālu (Baltic Sea2Land)ietvaros 1 seminārs </t>
  </si>
  <si>
    <t>70.06.00 LIFE programmas projekti.Projekta “Dabā balstītu un viedo risinājumu portfeļa izstrāde un demonstrēšana pilsētu klimata noturības uzlabošanai Latvijā un Igaunijā” (LIFE LATESTadapt) ietvaros 5 semināri</t>
  </si>
  <si>
    <t xml:space="preserve">2.7. </t>
  </si>
  <si>
    <t xml:space="preserve">Organizēt divas EP Ainavas balvas nacionālās atlases, pilnveidojot atlases nolikumu  </t>
  </si>
  <si>
    <t xml:space="preserve">EP Ainavas balvai pieteikto projektu (~50) aprakstu veidošana un digitālā kataloga maketēšana </t>
  </si>
  <si>
    <t xml:space="preserve">ELFLA finansējums periodam (2023-2027) ir 3 159 000 EUR apmērā. Tas  tiek sadalīts konkursa kārtībā vietējām rīcības grupām atbilstoši sabiedrības virzītām vietējās attīstības (SVVA) stratēģijām 2023.–2027. gadam. Projektu īstenošana paredzēta no 2023.-2027.gadam,  līdz ar to finansējumu pa gadiem ir provizorisks </t>
  </si>
  <si>
    <t>Nav ietekmes uz valsts un pašvaldību budžetu</t>
  </si>
  <si>
    <t xml:space="preserve">Obligātais standarts, kas tiek īstenots KLP ietvaros. Šim netiek iezīmēts konkrēts finansējums, bet var tikt samazināti platībmaskājumi, ja lauksaimnies šo standartu neievēro. Nav ietekmes uz valsts un pašvaldību budžetu </t>
  </si>
  <si>
    <t xml:space="preserve">Kopējais 5.1.1.5.SAMP finansējums ir 33 712 500 euro, tai skaitā ERAF finansējums 28 655 625 euro un valsts budžeta līdzfinansējums 4 174 522 euro.  Finansējuma apjomu Vecrīgas publiskās ārtelpas attīstīšanai pašlaik norādīt nav iespējams, jo 5.1.1.5.SAMP ietvaros tiks īstenoti 3 projekti (Lielās ģildes, Izstāžu zāles Arsenāls atjuanošana,  Vecrīgas publiskās ārtelpas attīstība). Pašvaldības finansējuma apjomu nosaka Rīgas valstspilsētas pašvaldība, ņemot vērā, ka tas nedrīkst būt mazāks par 15% no kopējām 5.1.1.5.SAMP projekta izmaksām </t>
  </si>
  <si>
    <t xml:space="preserve">Ārvalstu un Latvijas pieredzes pētījums par ainavu vērtēšanu pilsētās un ciemos, analizējot to teritorijas attīstības plānošanas dokumentus. Vadlīniju sagatavošana ainavu vērtēšanai pilsētvidē, balstoties uz konkrētiem piemēriem ārvalstīs un Latvijā </t>
  </si>
  <si>
    <t xml:space="preserve">Nav ietekmes uz valsts un pašvaldību budžetu </t>
  </si>
  <si>
    <t>Pasākuma īstenošana augstskolu un pētniecisko institūciju budžeta līdzekļu ietvaros, nepieciešamības gadījumos piesaistot projektu finansējumu</t>
  </si>
  <si>
    <t>2.4. pasākums tiks īstenots,  organizējot 6 seminārus (1 seminārs Baltic Sea2Land, 5 semināri LATESTadapt projektu ietvaros) par jūras piekrastes un pilsētvides zaļās infrastruktūras novērtēšanu un plānošanu:1) projektā  Baltic Sea2Land kopējais semināra finansējums 5500 EUR; 2) LIFE LATESTadapt kopējais semināru finansējums 12 000 EUR. Semināru norises laiks 2025.-2027.gads</t>
  </si>
  <si>
    <t>2.5.</t>
  </si>
  <si>
    <t xml:space="preserve">Projekta Baltic Sea2Land ietvaros jūras piekrastē ainavu izpēti veiks BEF eksperti, izmantojot daļu no BEF kopējā finansējuma 2023.-2025.gadam 255 851,20 EUR.  Pētījuma rezultāti tiks iekļauti Kurzemes plānošanas reģiona tematiskajā plānojumā </t>
  </si>
  <si>
    <t>Valsts budžeta programma 31.00.00 “Atbalsts plānošanas reģioniem”</t>
  </si>
  <si>
    <t xml:space="preserve">Valsts budžeta programma 31.00.00 “Atbalsts plānošanas reģioniem” </t>
  </si>
  <si>
    <t>ES politiku instumentu projektu un pasākumu īstenošana, t.sk</t>
  </si>
  <si>
    <t>IZM</t>
  </si>
  <si>
    <t xml:space="preserve">69.09.00 Pārrobežu sadarbības programmu darbības nodrošināšana, projekta “Integrētas pārvaldības veicināšana piekrastē, ilgtspējīgi izmantojot dabas un sociālo kapitālu” (Baltic Sea2Land) ietvaros  (2023.-2025.gadam). </t>
  </si>
  <si>
    <t>70.06.00 LIFE programmas projekta “Dabā balstītu un viedo risinājumu portfeļa izstrāde un demonstrēšana pilsētu klimata noturības uzlabošanai Latvijā un Igaunijā” (LIFE LATESTadapt) ietvaros (2023.- 2027.gadam)</t>
  </si>
  <si>
    <t>VARAM, IZM</t>
  </si>
  <si>
    <t>ES politiku instumentu projektu un pasākumu īstenošana, t.sk.</t>
  </si>
  <si>
    <t>Pašvaldību budžets un ES ERAF līdzfinansējums 5.1.1.3. SAMP “Publiskās ārtelpas attīstība” īstenošanai (īstenošana līdz 31.12.2026.)</t>
  </si>
  <si>
    <t xml:space="preserve"> Pašvaldību budžets,  ES ERAF līdzfinansējums 2.1.3.1.SAMP “Pašvaldību pielāgošanās klimata pārmaiņām” (īstenošana līdz 31.12.2026.)</t>
  </si>
  <si>
    <t>64.10.00. Izdevumi Eiropas Lauksaimniecības garantiju fonda (ELGF) projektu un pasākumu īstenošanai (2023–2027)</t>
  </si>
  <si>
    <t>Latvijas Zinātnes padomes budžeta apkšprogramma 05.01.00 “Zinātniskās darbības nodrošināšana”, Fundamentālo un lietišķo pētījumu projekts “Bio-reģioni kā integrēta stratēģija ilgtspējīgai lauku teritoriju attīstībai Latvijā” (lzp-2022/1-0519)</t>
  </si>
  <si>
    <t>X</t>
  </si>
  <si>
    <t xml:space="preserve">Kopējais projekta finansējums VARAM  454 956,80 EUR 
BEF 250 315,80 EUR  
</t>
  </si>
  <si>
    <t>Projektu īstenošanai pieejamais ERAF finansējums 23 664 000 EUR</t>
  </si>
  <si>
    <t>Projektu īstenošanai pieejamais ERAF finansējums  44 300 000 EUR</t>
  </si>
  <si>
    <t>Projektu īstenošanai pieejamais ERAF finansējums   
 33 712 500 EUR</t>
  </si>
  <si>
    <t xml:space="preserve">Kopējais ERAF līdzfinansējums visu 2.1.3.1.SAMP projektu īstenošanai 44 300 000 EUR, kas tiks sadalīts konkursa rezultātā. Pašvaldību finansējuma apjomu nosaka katra pašvaldība, ņemot vērā, ka tas nedrīkst būt mazāks par 15% no kopējām 2.1.3.1.SAMP projekta izmaksām.  Projektu īstenošana paredzēta līdz 2026.gada 31.decembrim, līdz ar to nav iespējams norādīt  finansējuma sadalījumu pa gadiem </t>
  </si>
  <si>
    <t xml:space="preserve">Kopējais ERAF līdzfinansējums visu 5.1.1.3.SAMP projektu īstenošanai ir 23 664 000 EUR, kas tiek sadalīts konkursa kārtībā. Pašvaldību finansējuma apjomu nosaka katra pašvaldība, ņemot vērā, ka tas nedrīkst būt mazāks par 15% no kopējām projekta izmaksām 5.1.1.3.SAMP ietvaros. Projektu īstenošana paredzēta līdz 2026.gada 31.decembrim, līdz ar to nav iespējams norādīt  finansējuma sadalījumu pa gadiem </t>
  </si>
  <si>
    <t xml:space="preserve">Obligātais standarts, kas tiek īstenots KLP ietvaros. Šim netiek iezīmēts konkrēts finansējums, bet var tikt samazināti platībmaksājumi, ja lauksaimnies šo standartu neievēro. Nav ietekmes uz valsts un pašvaldību budžetu </t>
  </si>
  <si>
    <t>Kopējais finansējums periodam (2023-2027) ir 78 452 060 EUR. Tas tiek sadalīts lauksaimniecības zemes īpašniekiem  proporcionāli apsaimniekojamām platībām un uzņemto saistību apmēram</t>
  </si>
  <si>
    <t>Kopējais finansējums 3 159 000 EUR apmērā</t>
  </si>
  <si>
    <t>Kopējais finansējums 78 452 060 EUR  apmērā</t>
  </si>
  <si>
    <t>64.10.00. Izdevumi Eiropas Lauksaimniecības garantiju fonda (ELGF) projektu un pasākumu īstenošanai (2023.–2027.)</t>
  </si>
  <si>
    <t>65.10.00 Maksājumu iestādes izdevumi Eiropas Lauksaimniecības fonda lauku attīstībai (ELFLA) projektu un pasākumu īstenošanai (2023.–2027.) </t>
  </si>
  <si>
    <t>Plāna 4.8. pasākuma izpildei (2023. - 2025.) plānots novirzīt 1 850 000 EUR apmērā no ES līdzekļiem</t>
  </si>
  <si>
    <t>Finansējums tiek sadalīts lauksaimniecības zemes īpašniekiem  proporcionāli apsaimniekojamām platībām un uzņemto saistību apmēram, lai īstenotu Plāna 4.4., 4.5., 4.6., 4.7. pasākumus</t>
  </si>
  <si>
    <r>
      <t xml:space="preserve">1.2.pasākumu, divas reizes gadā sniedzot VARAM informāciju par pašvaldību pasākumiem ainavu vērtību apzināšanas un saglabāšanas jomā, īstenos plānošanas reģioni valsts budžeta dotācijas plānošanas reģionu atbalstam ietvaros apakšpasākumā “Plānošanas reģiona uzturēšana”  </t>
    </r>
    <r>
      <rPr>
        <sz val="11"/>
        <color rgb="FF00B050"/>
        <rFont val="Times New Roman"/>
        <family val="1"/>
        <charset val="186"/>
      </rPr>
      <t xml:space="preserve">   </t>
    </r>
  </si>
  <si>
    <r>
      <t xml:space="preserve">3.6. pasākums var tikt  nodrošināts valsts budžeta dotācijas plānošanas reģionu atbalstam ietvaros apakšpasākumā “Plānošanas reģiona uzturēšana”.   3.6.pasākuma īstenošanai var tikt piesaistīts arī ES pārrobežu programmu un citu ārvalstu finansiālā atbalsta programmu projektu finansējums       </t>
    </r>
    <r>
      <rPr>
        <sz val="11"/>
        <color rgb="FF00B050"/>
        <rFont val="Times New Roman"/>
        <family val="1"/>
        <charset val="186"/>
      </rPr>
      <t xml:space="preserve">    </t>
    </r>
  </si>
  <si>
    <t xml:space="preserve">* Pasākuma finansējums iekļauts VARAM prioritārā pasākuma "Zināšanās balstīta teritorijas plānošanas sistēmas pilnveide" apakšpasākumā "Eiropas zaļā kursa un "Jaunā Bauhaus" iniciatīvu ieviešana, pilnveidojot ainavu atlantu un uzlabojot sabiedrības informēšanu", kura provizoriskā kopsumma ir 87 000 EUR (VARAM pieteikums 30.06.2023.iesniegts Finanšu ministrijā).  </t>
  </si>
  <si>
    <t>4.9.</t>
  </si>
  <si>
    <t>Pašvaldības</t>
  </si>
  <si>
    <t>4.9. pasākuma īstenošanai var tikt piesaistīts dažādu projektu līdzfinansējums</t>
  </si>
  <si>
    <t xml:space="preserve">Ainavas politikas ieviešanas plāna kopējās izmaksas 2024.-2027.gadam </t>
  </si>
  <si>
    <t>Vidēja termiņa budžeta ietvars - valsts pamatfunkciju īstenošanā</t>
  </si>
  <si>
    <t>Kopējais projekta finansējums BEF - 255 851,20 EUR 
VARAM finansējums 2.4. pasākuma ieviešanai - 5 000,00 EUR</t>
  </si>
  <si>
    <t xml:space="preserve">VARAM plānotā ārpakalpojuma summa projekta ietvaros 40 000 EUR </t>
  </si>
  <si>
    <t>Zinātniski prakstiskas konferences par aktuālām ainavu jomas tēmām un pētījumiem organizēšana (2024. un 2026.gadā)</t>
  </si>
  <si>
    <t xml:space="preserve">4.Ainavu politikas rīcības virziena "Ainavu kvalitātes uzlabošana"pasākumus plānots finansēt no pieejamajiem ES politiku instrumentu projektiem un pasākumiem, kā arī pašvaldību budžetiem (4.1., 4.2., 4.3., 4.9.pasākumus). </t>
  </si>
  <si>
    <t>Atbilstoši Ainavu politikas ieviešanas plāna 2024.-2027.gadam rīcību virzienos norādītajiem ES politiku instrumentu projektiem un pasākumiem</t>
  </si>
  <si>
    <t>Plānoto pasākumu ietekmes novērtējums uz valsts un pašvaldību budžetu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</si>
</sst>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sz val="12"/>
      <color theme="1"/>
      <name val="Times New Roman"/>
      <family val="1"/>
      <charset val="186"/>
    </font>
    <font>
      <sz val="11"/>
      <color theme="1"/>
      <name val="Times New Roman"/>
      <family val="1"/>
      <charset val="186"/>
    </font>
    <font>
      <b/>
      <sz val="11"/>
      <color theme="1"/>
      <name val="Times New Roman"/>
      <family val="1"/>
      <charset val="186"/>
    </font>
    <font>
      <sz val="11"/>
      <color rgb="FF00B050"/>
      <name val="Times New Roman"/>
      <family val="1"/>
      <charset val="186"/>
    </font>
    <font>
      <i/>
      <sz val="11"/>
      <color theme="1"/>
      <name val="Calibri"/>
      <family val="2"/>
      <charset val="186"/>
      <scheme val="minor"/>
    </font>
    <font>
      <sz val="11"/>
      <color rgb="FFFF0000"/>
      <name val="Times New Roman"/>
      <family val="1"/>
      <charset val="186"/>
    </font>
    <font>
      <sz val="11"/>
      <color rgb="FF000000"/>
      <name val="Times New Roman"/>
      <family val="1"/>
      <charset val="186"/>
    </font>
    <font>
      <sz val="11"/>
      <color rgb="FF000000"/>
      <name val="Calibri"/>
      <family val="2"/>
      <charset val="186"/>
      <scheme val="minor"/>
    </font>
    <font>
      <i/>
      <sz val="11"/>
      <color rgb="FF000000"/>
      <name val="Times New Roman"/>
      <family val="1"/>
      <charset val="186"/>
    </font>
    <font>
      <b/>
      <sz val="14"/>
      <color theme="1"/>
      <name val="Times New Roman"/>
      <family val="1"/>
      <charset val="186"/>
    </font>
    <font>
      <sz val="12"/>
      <color theme="1"/>
      <name val="Calibri"/>
      <family val="2"/>
      <charset val="186"/>
      <scheme val="minor"/>
    </font>
    <font>
      <b/>
      <sz val="12"/>
      <color theme="1"/>
      <name val="Calibri"/>
      <family val="2"/>
      <charset val="186"/>
      <scheme val="minor"/>
    </font>
    <font>
      <i/>
      <sz val="12"/>
      <color theme="1"/>
      <name val="Calibri"/>
      <family val="2"/>
      <charset val="186"/>
      <scheme val="minor"/>
    </font>
    <font>
      <sz val="11"/>
      <name val="Times New Roman"/>
      <family val="1"/>
      <charset val="186"/>
    </font>
    <font>
      <sz val="11"/>
      <name val="Calibri"/>
      <family val="2"/>
      <charset val="186"/>
      <scheme val="minor"/>
    </font>
    <font>
      <b/>
      <sz val="11"/>
      <name val="Times New Roman"/>
      <family val="1"/>
      <charset val="186"/>
    </font>
    <font>
      <b/>
      <sz val="11"/>
      <color theme="1"/>
      <name val="Calibri"/>
      <family val="2"/>
      <charset val="186"/>
      <scheme val="minor"/>
    </font>
    <font>
      <sz val="14"/>
      <color theme="1"/>
      <name val="Times New Roman"/>
      <family val="1"/>
      <charset val="186"/>
    </font>
    <font>
      <b/>
      <sz val="11"/>
      <color theme="1"/>
      <name val="Calibri"/>
      <family val="1"/>
      <charset val="186"/>
      <scheme val="minor"/>
    </font>
    <font>
      <sz val="10"/>
      <name val="Calibri"/>
      <family val="2"/>
      <charset val="186"/>
      <scheme val="minor"/>
    </font>
    <font>
      <i/>
      <sz val="11"/>
      <color theme="1"/>
      <name val="Times New Roman"/>
      <family val="1"/>
      <charset val="186"/>
    </font>
    <font>
      <b/>
      <sz val="12"/>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79998168889431442"/>
        <bgColor indexed="64"/>
      </patternFill>
    </fill>
  </fills>
  <borders count="65">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rgb="FF000000"/>
      </right>
      <top style="medium">
        <color indexed="64"/>
      </top>
      <bottom/>
      <diagonal/>
    </border>
    <border>
      <left/>
      <right style="medium">
        <color indexed="64"/>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rgb="FF000000"/>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style="medium">
        <color indexed="64"/>
      </right>
      <top/>
      <bottom style="medium">
        <color indexed="64"/>
      </bottom>
      <diagonal/>
    </border>
    <border>
      <left/>
      <right style="medium">
        <color rgb="FF000000"/>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rgb="FF000000"/>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74">
    <xf numFmtId="0" fontId="0" fillId="0" borderId="0" xfId="0"/>
    <xf numFmtId="0" fontId="1" fillId="0" borderId="0" xfId="0" applyFont="1" applyAlignment="1">
      <alignment horizontal="center" vertical="center"/>
    </xf>
    <xf numFmtId="0" fontId="11" fillId="0" borderId="0" xfId="0" applyFont="1" applyAlignment="1">
      <alignment horizontal="center"/>
    </xf>
    <xf numFmtId="0" fontId="11" fillId="0" borderId="0" xfId="0" applyFont="1"/>
    <xf numFmtId="0" fontId="11" fillId="0" borderId="5" xfId="0" applyFont="1" applyBorder="1"/>
    <xf numFmtId="0" fontId="11" fillId="0" borderId="5" xfId="0" applyFont="1" applyBorder="1" applyAlignment="1">
      <alignment wrapText="1"/>
    </xf>
    <xf numFmtId="0" fontId="13" fillId="0" borderId="5" xfId="0" applyFont="1" applyBorder="1" applyAlignment="1">
      <alignment horizontal="center" vertical="center"/>
    </xf>
    <xf numFmtId="0" fontId="13" fillId="0" borderId="5" xfId="0" applyFont="1" applyBorder="1" applyAlignment="1">
      <alignment horizontal="center" vertical="center" wrapText="1"/>
    </xf>
    <xf numFmtId="3" fontId="12" fillId="0" borderId="5" xfId="0" applyNumberFormat="1" applyFont="1" applyBorder="1"/>
    <xf numFmtId="0" fontId="13" fillId="0" borderId="16" xfId="0" applyFont="1" applyBorder="1" applyAlignment="1">
      <alignment horizontal="center" vertical="center"/>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1" fillId="0" borderId="19" xfId="0" applyFont="1" applyBorder="1" applyAlignment="1">
      <alignment wrapText="1"/>
    </xf>
    <xf numFmtId="0" fontId="11" fillId="0" borderId="20" xfId="0" applyFont="1" applyBorder="1" applyAlignment="1">
      <alignment wrapText="1"/>
    </xf>
    <xf numFmtId="0" fontId="11" fillId="0" borderId="21" xfId="0" applyFont="1" applyBorder="1" applyAlignment="1">
      <alignment wrapText="1"/>
    </xf>
    <xf numFmtId="0" fontId="11" fillId="0" borderId="14" xfId="0" applyFont="1" applyBorder="1" applyAlignment="1">
      <alignment wrapText="1"/>
    </xf>
    <xf numFmtId="0" fontId="11" fillId="0" borderId="22" xfId="0" applyFont="1" applyBorder="1" applyAlignment="1">
      <alignment wrapText="1"/>
    </xf>
    <xf numFmtId="4" fontId="11" fillId="0" borderId="0" xfId="0" applyNumberFormat="1" applyFont="1"/>
    <xf numFmtId="4" fontId="12" fillId="0" borderId="0" xfId="0" applyNumberFormat="1" applyFont="1"/>
    <xf numFmtId="0" fontId="11" fillId="0" borderId="14" xfId="0" applyFont="1" applyBorder="1"/>
    <xf numFmtId="0" fontId="11" fillId="0" borderId="5" xfId="0" applyFont="1" applyBorder="1" applyAlignment="1">
      <alignment horizontal="right" vertical="center"/>
    </xf>
    <xf numFmtId="0" fontId="11" fillId="0" borderId="14" xfId="0" applyFont="1" applyBorder="1" applyAlignment="1">
      <alignment horizontal="right" vertical="center"/>
    </xf>
    <xf numFmtId="4" fontId="11" fillId="0" borderId="20" xfId="0" applyNumberFormat="1" applyFont="1" applyBorder="1" applyAlignment="1">
      <alignment horizontal="right" vertical="center"/>
    </xf>
    <xf numFmtId="4" fontId="11" fillId="0" borderId="22" xfId="0" applyNumberFormat="1" applyFont="1" applyBorder="1" applyAlignment="1">
      <alignment horizontal="right" vertical="center"/>
    </xf>
    <xf numFmtId="0" fontId="11" fillId="0" borderId="5" xfId="0" applyFont="1" applyBorder="1" applyAlignment="1">
      <alignment vertical="center" wrapText="1"/>
    </xf>
    <xf numFmtId="0" fontId="11" fillId="0" borderId="14" xfId="0" applyFont="1" applyBorder="1" applyAlignment="1">
      <alignment vertical="center" wrapText="1"/>
    </xf>
    <xf numFmtId="0" fontId="11" fillId="0" borderId="0" xfId="0" applyFont="1" applyAlignment="1">
      <alignment horizontal="right"/>
    </xf>
    <xf numFmtId="4" fontId="11" fillId="0" borderId="20" xfId="0" applyNumberFormat="1" applyFont="1" applyBorder="1"/>
    <xf numFmtId="4" fontId="11" fillId="0" borderId="22" xfId="0" applyNumberFormat="1" applyFont="1" applyBorder="1"/>
    <xf numFmtId="0" fontId="11" fillId="0" borderId="23" xfId="0" applyFont="1" applyBorder="1" applyAlignment="1">
      <alignment wrapText="1"/>
    </xf>
    <xf numFmtId="0" fontId="11" fillId="0" borderId="24" xfId="0" applyFont="1" applyBorder="1"/>
    <xf numFmtId="4" fontId="11" fillId="0" borderId="25" xfId="0" applyNumberFormat="1" applyFont="1" applyBorder="1"/>
    <xf numFmtId="0" fontId="13" fillId="0" borderId="26" xfId="0" applyFont="1" applyBorder="1" applyAlignment="1">
      <alignment horizontal="center" vertical="center"/>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6" fillId="0" borderId="31" xfId="0" applyFont="1" applyBorder="1" applyAlignment="1">
      <alignment vertical="center" wrapText="1"/>
    </xf>
    <xf numFmtId="3" fontId="1" fillId="0" borderId="0" xfId="0" applyNumberFormat="1" applyFont="1" applyAlignment="1">
      <alignment horizontal="center" vertical="center"/>
    </xf>
    <xf numFmtId="3" fontId="2" fillId="0" borderId="30" xfId="0" applyNumberFormat="1" applyFont="1" applyBorder="1" applyAlignment="1">
      <alignment vertical="center" wrapText="1"/>
    </xf>
    <xf numFmtId="3" fontId="2" fillId="0" borderId="31" xfId="0" applyNumberFormat="1" applyFont="1" applyBorder="1" applyAlignment="1">
      <alignment vertical="center" wrapText="1"/>
    </xf>
    <xf numFmtId="3" fontId="2" fillId="0" borderId="33" xfId="0" applyNumberFormat="1" applyFont="1" applyBorder="1" applyAlignment="1">
      <alignment vertical="center" wrapText="1"/>
    </xf>
    <xf numFmtId="3" fontId="0" fillId="0" borderId="0" xfId="0" applyNumberFormat="1"/>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1" fillId="0" borderId="24" xfId="0" applyFont="1" applyBorder="1" applyAlignment="1">
      <alignment vertical="center"/>
    </xf>
    <xf numFmtId="4" fontId="11" fillId="0" borderId="25" xfId="0" applyNumberFormat="1" applyFont="1" applyBorder="1" applyAlignment="1">
      <alignment vertical="center"/>
    </xf>
    <xf numFmtId="0" fontId="11" fillId="0" borderId="14" xfId="0" applyFont="1" applyBorder="1" applyAlignment="1">
      <alignment vertical="center"/>
    </xf>
    <xf numFmtId="4" fontId="11" fillId="0" borderId="22" xfId="0" applyNumberFormat="1" applyFont="1" applyBorder="1" applyAlignment="1">
      <alignment vertical="center"/>
    </xf>
    <xf numFmtId="0" fontId="11" fillId="0" borderId="24" xfId="0" applyFont="1" applyBorder="1" applyAlignment="1">
      <alignment vertical="center" wrapText="1"/>
    </xf>
    <xf numFmtId="0" fontId="11" fillId="0" borderId="5" xfId="0" applyFont="1" applyBorder="1" applyAlignment="1">
      <alignment vertical="center"/>
    </xf>
    <xf numFmtId="2" fontId="11" fillId="0" borderId="24" xfId="0" applyNumberFormat="1" applyFont="1" applyBorder="1" applyAlignment="1">
      <alignment vertical="center"/>
    </xf>
    <xf numFmtId="2" fontId="11" fillId="0" borderId="5" xfId="0" applyNumberFormat="1" applyFont="1" applyBorder="1" applyAlignment="1">
      <alignment vertical="center"/>
    </xf>
    <xf numFmtId="2" fontId="11" fillId="0" borderId="14" xfId="0" applyNumberFormat="1" applyFont="1" applyBorder="1" applyAlignment="1">
      <alignment vertical="center"/>
    </xf>
    <xf numFmtId="4" fontId="11" fillId="0" borderId="20" xfId="0" applyNumberFormat="1" applyFont="1" applyBorder="1" applyAlignment="1">
      <alignment vertical="center"/>
    </xf>
    <xf numFmtId="0" fontId="14" fillId="0" borderId="7" xfId="0" applyFont="1" applyBorder="1" applyAlignment="1">
      <alignment vertical="center" wrapText="1"/>
    </xf>
    <xf numFmtId="0" fontId="14" fillId="0" borderId="2" xfId="0" applyFont="1" applyBorder="1" applyAlignment="1">
      <alignment vertical="center" wrapText="1"/>
    </xf>
    <xf numFmtId="0" fontId="14" fillId="0" borderId="30" xfId="0" applyFont="1" applyBorder="1" applyAlignment="1">
      <alignment vertical="center" wrapText="1"/>
    </xf>
    <xf numFmtId="0" fontId="14" fillId="0" borderId="44" xfId="0" applyFont="1" applyBorder="1" applyAlignment="1">
      <alignment vertical="center" wrapText="1"/>
    </xf>
    <xf numFmtId="3" fontId="14" fillId="0" borderId="7" xfId="0" applyNumberFormat="1" applyFont="1" applyBorder="1" applyAlignment="1">
      <alignment horizontal="center" vertical="center" wrapText="1"/>
    </xf>
    <xf numFmtId="3" fontId="14" fillId="0" borderId="29" xfId="0" applyNumberFormat="1" applyFont="1" applyBorder="1" applyAlignment="1">
      <alignment horizontal="center" vertical="center" wrapText="1"/>
    </xf>
    <xf numFmtId="0" fontId="15" fillId="0" borderId="0" xfId="0" applyFont="1"/>
    <xf numFmtId="3" fontId="14" fillId="0" borderId="2" xfId="0" applyNumberFormat="1" applyFont="1" applyBorder="1" applyAlignment="1">
      <alignment vertical="center" wrapText="1"/>
    </xf>
    <xf numFmtId="3" fontId="14" fillId="0" borderId="2" xfId="0" applyNumberFormat="1" applyFont="1" applyBorder="1" applyAlignment="1">
      <alignment horizontal="center" vertical="center" wrapText="1"/>
    </xf>
    <xf numFmtId="3" fontId="14" fillId="2" borderId="2" xfId="0" applyNumberFormat="1" applyFont="1" applyFill="1" applyBorder="1" applyAlignment="1">
      <alignment horizontal="center" vertical="center" wrapText="1"/>
    </xf>
    <xf numFmtId="0" fontId="14" fillId="0" borderId="6" xfId="0" applyFont="1" applyBorder="1" applyAlignment="1">
      <alignment vertical="center" wrapText="1"/>
    </xf>
    <xf numFmtId="0" fontId="14" fillId="0" borderId="16" xfId="0" applyFont="1" applyBorder="1" applyAlignment="1">
      <alignment vertical="center" wrapText="1"/>
    </xf>
    <xf numFmtId="0" fontId="14" fillId="0" borderId="32" xfId="0" applyFont="1" applyBorder="1" applyAlignment="1">
      <alignment vertical="center" wrapText="1"/>
    </xf>
    <xf numFmtId="0" fontId="14" fillId="0" borderId="35" xfId="0" applyFont="1" applyBorder="1" applyAlignment="1">
      <alignment vertical="center" wrapText="1"/>
    </xf>
    <xf numFmtId="0" fontId="14" fillId="0" borderId="1" xfId="0" applyFont="1" applyBorder="1" applyAlignment="1">
      <alignment vertical="center" wrapText="1"/>
    </xf>
    <xf numFmtId="0" fontId="14" fillId="0" borderId="5" xfId="0" applyFont="1" applyBorder="1" applyAlignment="1">
      <alignment vertical="center" wrapText="1"/>
    </xf>
    <xf numFmtId="0" fontId="2" fillId="0" borderId="5" xfId="0" applyFont="1" applyBorder="1" applyAlignment="1">
      <alignment vertical="center" wrapText="1"/>
    </xf>
    <xf numFmtId="3" fontId="14" fillId="0" borderId="5" xfId="0" applyNumberFormat="1" applyFont="1" applyBorder="1" applyAlignment="1">
      <alignment horizontal="center" vertical="center" wrapText="1"/>
    </xf>
    <xf numFmtId="0" fontId="14" fillId="0" borderId="46" xfId="0" applyFont="1" applyBorder="1" applyAlignment="1">
      <alignment vertical="center" wrapText="1"/>
    </xf>
    <xf numFmtId="0" fontId="14" fillId="0" borderId="45" xfId="0" applyFont="1" applyBorder="1" applyAlignment="1">
      <alignment vertical="center" wrapText="1"/>
    </xf>
    <xf numFmtId="3" fontId="2" fillId="0" borderId="44" xfId="0" applyNumberFormat="1" applyFont="1" applyBorder="1" applyAlignment="1">
      <alignment vertical="center" wrapText="1"/>
    </xf>
    <xf numFmtId="3" fontId="2" fillId="0" borderId="45" xfId="0" applyNumberFormat="1" applyFont="1" applyBorder="1" applyAlignment="1">
      <alignment vertical="center" wrapText="1"/>
    </xf>
    <xf numFmtId="3" fontId="2" fillId="0" borderId="47" xfId="0" applyNumberFormat="1" applyFont="1" applyBorder="1" applyAlignment="1">
      <alignment vertical="center" wrapText="1"/>
    </xf>
    <xf numFmtId="0" fontId="16" fillId="0" borderId="17" xfId="0" applyFont="1" applyBorder="1" applyAlignment="1">
      <alignment vertical="center" wrapText="1"/>
    </xf>
    <xf numFmtId="3" fontId="2" fillId="0" borderId="0" xfId="0" applyNumberFormat="1" applyFont="1"/>
    <xf numFmtId="0" fontId="19" fillId="0" borderId="0" xfId="0" applyFont="1"/>
    <xf numFmtId="0" fontId="17" fillId="0" borderId="0" xfId="0" applyFont="1"/>
    <xf numFmtId="3" fontId="17" fillId="0" borderId="0" xfId="0" applyNumberFormat="1" applyFont="1"/>
    <xf numFmtId="0" fontId="14" fillId="0" borderId="1"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3" xfId="0" applyFont="1" applyBorder="1" applyAlignment="1">
      <alignment vertical="center" wrapText="1"/>
    </xf>
    <xf numFmtId="0" fontId="14" fillId="0" borderId="2" xfId="0" applyFont="1" applyBorder="1" applyAlignment="1">
      <alignment horizontal="center" vertical="center" wrapText="1"/>
    </xf>
    <xf numFmtId="0" fontId="14" fillId="0" borderId="3" xfId="0" applyFont="1" applyBorder="1" applyAlignment="1">
      <alignment horizontal="justify" vertical="center" wrapText="1"/>
    </xf>
    <xf numFmtId="3" fontId="14" fillId="0" borderId="1" xfId="0" applyNumberFormat="1" applyFont="1" applyBorder="1" applyAlignment="1">
      <alignment vertical="center" wrapText="1"/>
    </xf>
    <xf numFmtId="0" fontId="14" fillId="0" borderId="0" xfId="0" applyFont="1"/>
    <xf numFmtId="0" fontId="20" fillId="0" borderId="0" xfId="0" applyFont="1"/>
    <xf numFmtId="3" fontId="14" fillId="0" borderId="13" xfId="0" applyNumberFormat="1" applyFont="1" applyBorder="1" applyAlignment="1">
      <alignment horizontal="center" vertical="center" wrapText="1"/>
    </xf>
    <xf numFmtId="3" fontId="2" fillId="0" borderId="49" xfId="0" applyNumberFormat="1" applyFont="1" applyBorder="1" applyAlignment="1">
      <alignment vertical="center" wrapText="1"/>
    </xf>
    <xf numFmtId="0" fontId="14" fillId="0" borderId="12" xfId="0" applyFont="1" applyBorder="1" applyAlignment="1">
      <alignment vertical="center" wrapText="1"/>
    </xf>
    <xf numFmtId="0" fontId="2" fillId="0" borderId="14" xfId="0" applyFont="1" applyBorder="1" applyAlignment="1">
      <alignment vertical="center" wrapText="1"/>
    </xf>
    <xf numFmtId="0" fontId="14" fillId="0" borderId="13" xfId="0" applyFont="1" applyBorder="1" applyAlignment="1">
      <alignment horizontal="center" vertical="center" wrapText="1"/>
    </xf>
    <xf numFmtId="3" fontId="14" fillId="0" borderId="34"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14" fillId="2" borderId="5" xfId="0" applyFont="1" applyFill="1" applyBorder="1" applyAlignment="1">
      <alignment vertical="center" wrapText="1"/>
    </xf>
    <xf numFmtId="3" fontId="14" fillId="0" borderId="5" xfId="0" applyNumberFormat="1" applyFont="1" applyBorder="1" applyAlignment="1">
      <alignment vertical="center" wrapText="1"/>
    </xf>
    <xf numFmtId="3" fontId="6" fillId="0" borderId="5" xfId="0" applyNumberFormat="1" applyFont="1" applyBorder="1" applyAlignment="1">
      <alignment vertical="center" wrapText="1"/>
    </xf>
    <xf numFmtId="0" fontId="14" fillId="0" borderId="5" xfId="0" applyFont="1" applyBorder="1" applyAlignment="1">
      <alignment horizontal="justify" vertical="center" wrapText="1"/>
    </xf>
    <xf numFmtId="0" fontId="14" fillId="0" borderId="5" xfId="0" applyFont="1" applyBorder="1" applyAlignment="1">
      <alignment horizontal="left" vertical="center" wrapText="1"/>
    </xf>
    <xf numFmtId="3" fontId="14" fillId="2" borderId="5" xfId="0" applyNumberFormat="1" applyFont="1" applyFill="1" applyBorder="1" applyAlignment="1">
      <alignment horizontal="center" vertical="center" wrapText="1"/>
    </xf>
    <xf numFmtId="0" fontId="14" fillId="0" borderId="17" xfId="0" applyFont="1" applyBorder="1" applyAlignment="1">
      <alignment vertical="center" wrapText="1"/>
    </xf>
    <xf numFmtId="0" fontId="14" fillId="0" borderId="17" xfId="0" applyFont="1" applyBorder="1" applyAlignment="1">
      <alignment horizontal="center" vertical="center" wrapText="1"/>
    </xf>
    <xf numFmtId="0" fontId="14" fillId="0" borderId="17" xfId="0" applyFont="1" applyBorder="1" applyAlignment="1">
      <alignment horizontal="justify" vertical="center" wrapText="1"/>
    </xf>
    <xf numFmtId="3" fontId="14" fillId="0" borderId="17" xfId="0" applyNumberFormat="1" applyFont="1" applyBorder="1" applyAlignment="1">
      <alignment horizontal="center" vertical="center" wrapText="1"/>
    </xf>
    <xf numFmtId="3" fontId="14" fillId="0" borderId="18" xfId="0" applyNumberFormat="1" applyFont="1" applyBorder="1" applyAlignment="1">
      <alignment horizontal="center" vertical="center" wrapText="1"/>
    </xf>
    <xf numFmtId="0" fontId="14" fillId="0" borderId="19" xfId="0" applyFont="1" applyBorder="1" applyAlignment="1">
      <alignment vertical="center" wrapText="1"/>
    </xf>
    <xf numFmtId="3" fontId="14" fillId="0" borderId="20" xfId="0" applyNumberFormat="1" applyFont="1" applyBorder="1" applyAlignment="1">
      <alignment horizontal="center" vertical="center" wrapText="1"/>
    </xf>
    <xf numFmtId="3" fontId="6" fillId="0" borderId="20" xfId="0" applyNumberFormat="1" applyFont="1" applyBorder="1" applyAlignment="1">
      <alignment vertical="center" wrapText="1"/>
    </xf>
    <xf numFmtId="0" fontId="2" fillId="0" borderId="19" xfId="0" applyFont="1" applyBorder="1" applyAlignment="1">
      <alignment vertical="center" wrapText="1"/>
    </xf>
    <xf numFmtId="3" fontId="14" fillId="0" borderId="20" xfId="0" applyNumberFormat="1" applyFont="1" applyBorder="1" applyAlignment="1">
      <alignment vertical="center" wrapText="1"/>
    </xf>
    <xf numFmtId="0" fontId="14" fillId="0" borderId="14" xfId="0" applyFont="1" applyBorder="1" applyAlignment="1">
      <alignment vertical="center" wrapText="1"/>
    </xf>
    <xf numFmtId="3" fontId="2" fillId="0" borderId="5" xfId="0" applyNumberFormat="1" applyFont="1" applyBorder="1" applyAlignment="1">
      <alignment vertical="center" wrapText="1"/>
    </xf>
    <xf numFmtId="3" fontId="2" fillId="0" borderId="20" xfId="0" applyNumberFormat="1" applyFont="1" applyBorder="1" applyAlignment="1">
      <alignment vertical="center" wrapText="1"/>
    </xf>
    <xf numFmtId="0" fontId="3" fillId="4" borderId="16" xfId="0" applyFont="1" applyFill="1" applyBorder="1" applyAlignment="1">
      <alignment vertical="center" wrapText="1"/>
    </xf>
    <xf numFmtId="0" fontId="3" fillId="4" borderId="17" xfId="0" applyFont="1" applyFill="1" applyBorder="1" applyAlignment="1">
      <alignment vertical="center" wrapText="1"/>
    </xf>
    <xf numFmtId="3" fontId="3" fillId="4" borderId="17" xfId="0" applyNumberFormat="1" applyFont="1" applyFill="1" applyBorder="1" applyAlignment="1">
      <alignment vertical="center" wrapText="1"/>
    </xf>
    <xf numFmtId="3" fontId="3" fillId="4" borderId="18" xfId="0" applyNumberFormat="1" applyFont="1" applyFill="1" applyBorder="1" applyAlignment="1">
      <alignment vertical="center" wrapText="1"/>
    </xf>
    <xf numFmtId="0" fontId="3" fillId="4" borderId="19" xfId="0" applyFont="1" applyFill="1" applyBorder="1" applyAlignment="1">
      <alignment vertical="center" wrapText="1"/>
    </xf>
    <xf numFmtId="0" fontId="2" fillId="4" borderId="5" xfId="0" applyFont="1" applyFill="1" applyBorder="1" applyAlignment="1">
      <alignment vertical="center" wrapText="1"/>
    </xf>
    <xf numFmtId="0" fontId="3" fillId="4" borderId="5" xfId="0" applyFont="1" applyFill="1" applyBorder="1" applyAlignment="1">
      <alignment vertical="center" wrapText="1"/>
    </xf>
    <xf numFmtId="3" fontId="21" fillId="4" borderId="5" xfId="0" applyNumberFormat="1" applyFont="1" applyFill="1" applyBorder="1" applyAlignment="1">
      <alignment vertical="center" wrapText="1"/>
    </xf>
    <xf numFmtId="3" fontId="21" fillId="4" borderId="20" xfId="0" applyNumberFormat="1" applyFont="1" applyFill="1" applyBorder="1" applyAlignment="1">
      <alignment vertical="center" wrapText="1"/>
    </xf>
    <xf numFmtId="3" fontId="2" fillId="4" borderId="5" xfId="0" applyNumberFormat="1" applyFont="1" applyFill="1" applyBorder="1" applyAlignment="1">
      <alignment vertical="center" wrapText="1"/>
    </xf>
    <xf numFmtId="3" fontId="2" fillId="4" borderId="20" xfId="0" applyNumberFormat="1" applyFont="1" applyFill="1" applyBorder="1" applyAlignment="1">
      <alignment vertical="center" wrapText="1"/>
    </xf>
    <xf numFmtId="0" fontId="3" fillId="4" borderId="21" xfId="0" applyFont="1" applyFill="1" applyBorder="1" applyAlignment="1">
      <alignment vertical="center" wrapText="1"/>
    </xf>
    <xf numFmtId="0" fontId="2" fillId="4" borderId="14" xfId="0" applyFont="1" applyFill="1" applyBorder="1" applyAlignment="1">
      <alignment vertical="center" wrapText="1"/>
    </xf>
    <xf numFmtId="0" fontId="3" fillId="4" borderId="14" xfId="0" applyFont="1" applyFill="1" applyBorder="1" applyAlignment="1">
      <alignment vertical="center" wrapText="1"/>
    </xf>
    <xf numFmtId="0" fontId="14" fillId="4" borderId="53"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2" fillId="0" borderId="50" xfId="0" applyFont="1" applyBorder="1" applyAlignment="1">
      <alignment vertical="center" wrapText="1"/>
    </xf>
    <xf numFmtId="0" fontId="14" fillId="0" borderId="49" xfId="0" applyFont="1" applyBorder="1" applyAlignment="1">
      <alignment vertical="center" wrapText="1"/>
    </xf>
    <xf numFmtId="0" fontId="14" fillId="0" borderId="49" xfId="0" applyFont="1" applyBorder="1" applyAlignment="1">
      <alignment horizontal="center" vertical="center" wrapText="1"/>
    </xf>
    <xf numFmtId="3" fontId="14" fillId="0" borderId="49" xfId="0" applyNumberFormat="1" applyFont="1" applyBorder="1" applyAlignment="1">
      <alignment horizontal="center" vertical="center" wrapText="1"/>
    </xf>
    <xf numFmtId="3" fontId="2" fillId="0" borderId="51" xfId="0" applyNumberFormat="1" applyFont="1" applyBorder="1" applyAlignment="1">
      <alignment horizontal="center" vertical="center" wrapText="1"/>
    </xf>
    <xf numFmtId="3" fontId="4" fillId="0" borderId="5" xfId="0" applyNumberFormat="1" applyFont="1" applyBorder="1" applyAlignment="1">
      <alignment horizontal="center" vertical="center" wrapText="1"/>
    </xf>
    <xf numFmtId="0" fontId="16" fillId="0" borderId="5" xfId="0" applyFont="1" applyBorder="1" applyAlignment="1">
      <alignment vertical="center" wrapText="1"/>
    </xf>
    <xf numFmtId="0" fontId="4" fillId="0" borderId="5" xfId="0" applyFont="1" applyBorder="1" applyAlignment="1">
      <alignment vertical="center" wrapText="1"/>
    </xf>
    <xf numFmtId="3" fontId="4" fillId="0" borderId="5" xfId="0" applyNumberFormat="1" applyFont="1" applyBorder="1" applyAlignment="1">
      <alignment vertical="center" wrapText="1"/>
    </xf>
    <xf numFmtId="3" fontId="4" fillId="0" borderId="20" xfId="0" applyNumberFormat="1" applyFont="1" applyBorder="1" applyAlignment="1">
      <alignment horizontal="center" vertical="center" wrapText="1"/>
    </xf>
    <xf numFmtId="3" fontId="4" fillId="0" borderId="20" xfId="0" applyNumberFormat="1" applyFont="1" applyBorder="1" applyAlignment="1">
      <alignment vertical="center" wrapText="1"/>
    </xf>
    <xf numFmtId="0" fontId="2" fillId="0" borderId="23" xfId="0" applyFont="1" applyBorder="1" applyAlignment="1">
      <alignment vertical="center" wrapText="1"/>
    </xf>
    <xf numFmtId="0" fontId="2" fillId="0" borderId="24" xfId="0" applyFont="1" applyBorder="1" applyAlignment="1">
      <alignment vertical="center" wrapText="1"/>
    </xf>
    <xf numFmtId="0" fontId="14" fillId="0" borderId="24" xfId="0" applyFont="1" applyBorder="1" applyAlignment="1">
      <alignment horizontal="center" vertical="center" wrapText="1"/>
    </xf>
    <xf numFmtId="0" fontId="14" fillId="0" borderId="24" xfId="0" applyFont="1" applyBorder="1" applyAlignment="1">
      <alignment vertical="center" wrapText="1"/>
    </xf>
    <xf numFmtId="3" fontId="14" fillId="0" borderId="24" xfId="0" applyNumberFormat="1" applyFont="1" applyBorder="1" applyAlignment="1">
      <alignment horizontal="center" vertical="center" wrapText="1"/>
    </xf>
    <xf numFmtId="3" fontId="14" fillId="0" borderId="25" xfId="0" applyNumberFormat="1" applyFont="1" applyBorder="1" applyAlignment="1">
      <alignment horizontal="center" vertical="center" wrapText="1"/>
    </xf>
    <xf numFmtId="3" fontId="3" fillId="4" borderId="5" xfId="0" applyNumberFormat="1" applyFont="1" applyFill="1" applyBorder="1" applyAlignment="1">
      <alignment vertical="center" wrapText="1"/>
    </xf>
    <xf numFmtId="0" fontId="14" fillId="0" borderId="50" xfId="0" applyFont="1" applyBorder="1" applyAlignment="1">
      <alignment vertical="center" wrapText="1"/>
    </xf>
    <xf numFmtId="3" fontId="14" fillId="0" borderId="51" xfId="0" applyNumberFormat="1" applyFont="1" applyBorder="1" applyAlignment="1">
      <alignment horizontal="center" vertical="center" wrapText="1"/>
    </xf>
    <xf numFmtId="0" fontId="21" fillId="4" borderId="5" xfId="0" applyFont="1" applyFill="1" applyBorder="1" applyAlignment="1">
      <alignment vertical="center" wrapText="1"/>
    </xf>
    <xf numFmtId="0" fontId="3" fillId="4" borderId="50" xfId="0" applyFont="1" applyFill="1" applyBorder="1" applyAlignment="1">
      <alignment vertical="center" wrapText="1"/>
    </xf>
    <xf numFmtId="0" fontId="2" fillId="4" borderId="49" xfId="0" applyFont="1" applyFill="1" applyBorder="1" applyAlignment="1">
      <alignment vertical="center" wrapText="1"/>
    </xf>
    <xf numFmtId="0" fontId="3" fillId="4" borderId="49" xfId="0" applyFont="1" applyFill="1" applyBorder="1" applyAlignment="1">
      <alignment vertical="center" wrapText="1"/>
    </xf>
    <xf numFmtId="0" fontId="3" fillId="4" borderId="51" xfId="0" applyFont="1" applyFill="1" applyBorder="1" applyAlignment="1">
      <alignment vertical="center" wrapText="1"/>
    </xf>
    <xf numFmtId="0" fontId="7" fillId="0" borderId="5" xfId="0" applyFont="1" applyBorder="1" applyAlignment="1">
      <alignment vertical="center" wrapText="1"/>
    </xf>
    <xf numFmtId="0" fontId="8" fillId="0" borderId="5" xfId="0" applyFont="1" applyBorder="1" applyAlignment="1">
      <alignment vertical="center" wrapText="1"/>
    </xf>
    <xf numFmtId="0" fontId="2" fillId="0" borderId="14" xfId="0" applyFont="1" applyBorder="1" applyAlignment="1">
      <alignment horizontal="center" vertical="center" wrapText="1"/>
    </xf>
    <xf numFmtId="0" fontId="3" fillId="4" borderId="57" xfId="0" applyFont="1" applyFill="1" applyBorder="1" applyAlignment="1">
      <alignment vertical="center" wrapText="1"/>
    </xf>
    <xf numFmtId="0" fontId="2" fillId="4" borderId="24" xfId="0" applyFont="1" applyFill="1" applyBorder="1" applyAlignment="1">
      <alignment vertical="center" wrapText="1"/>
    </xf>
    <xf numFmtId="0" fontId="3" fillId="4" borderId="23" xfId="0" applyFont="1" applyFill="1" applyBorder="1" applyAlignment="1">
      <alignment vertical="center" wrapText="1"/>
    </xf>
    <xf numFmtId="0" fontId="3" fillId="4" borderId="59" xfId="0" applyFont="1" applyFill="1" applyBorder="1" applyAlignment="1">
      <alignment vertical="center" wrapText="1"/>
    </xf>
    <xf numFmtId="0" fontId="2" fillId="4" borderId="63" xfId="0" applyFont="1" applyFill="1" applyBorder="1" applyAlignment="1">
      <alignment vertical="center" wrapText="1"/>
    </xf>
    <xf numFmtId="0" fontId="14" fillId="2" borderId="5" xfId="0" applyFont="1" applyFill="1" applyBorder="1" applyAlignment="1">
      <alignment horizontal="center" vertical="center" wrapText="1"/>
    </xf>
    <xf numFmtId="0" fontId="3" fillId="5" borderId="19" xfId="0" applyFont="1" applyFill="1" applyBorder="1" applyAlignment="1">
      <alignment vertical="center" wrapText="1"/>
    </xf>
    <xf numFmtId="0" fontId="3" fillId="5" borderId="5" xfId="0" applyFont="1" applyFill="1" applyBorder="1" applyAlignment="1">
      <alignment horizontal="center" vertical="center" wrapText="1"/>
    </xf>
    <xf numFmtId="0" fontId="2" fillId="5" borderId="21" xfId="0" applyFont="1" applyFill="1" applyBorder="1" applyAlignment="1">
      <alignment vertical="center" wrapText="1"/>
    </xf>
    <xf numFmtId="0" fontId="2" fillId="5" borderId="14" xfId="0" applyFont="1" applyFill="1" applyBorder="1" applyAlignment="1">
      <alignment horizontal="center" vertical="center" wrapText="1"/>
    </xf>
    <xf numFmtId="3" fontId="3" fillId="5" borderId="5" xfId="0" applyNumberFormat="1" applyFont="1" applyFill="1" applyBorder="1" applyAlignment="1">
      <alignment horizontal="center" vertical="center" wrapText="1"/>
    </xf>
    <xf numFmtId="3" fontId="2" fillId="4" borderId="49" xfId="0" applyNumberFormat="1" applyFont="1" applyFill="1" applyBorder="1" applyAlignment="1">
      <alignment vertical="center" wrapText="1"/>
    </xf>
    <xf numFmtId="0" fontId="3" fillId="0" borderId="5" xfId="0" applyFont="1" applyBorder="1"/>
    <xf numFmtId="0" fontId="0" fillId="0" borderId="5" xfId="0" applyBorder="1"/>
    <xf numFmtId="3" fontId="0" fillId="0" borderId="5" xfId="0" applyNumberFormat="1" applyBorder="1"/>
    <xf numFmtId="0" fontId="2" fillId="0" borderId="49" xfId="0" applyFont="1" applyBorder="1" applyAlignment="1">
      <alignment vertical="center" wrapText="1"/>
    </xf>
    <xf numFmtId="0" fontId="2" fillId="0" borderId="49" xfId="0" applyFont="1" applyBorder="1" applyAlignment="1">
      <alignment horizontal="center" vertical="center" wrapText="1"/>
    </xf>
    <xf numFmtId="3" fontId="6" fillId="0" borderId="49" xfId="0" applyNumberFormat="1" applyFont="1" applyBorder="1" applyAlignment="1">
      <alignment vertical="center" wrapText="1"/>
    </xf>
    <xf numFmtId="3" fontId="2" fillId="0" borderId="51" xfId="0" applyNumberFormat="1" applyFont="1" applyBorder="1" applyAlignment="1">
      <alignmen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2" fillId="0" borderId="17" xfId="0" applyFont="1" applyBorder="1" applyAlignment="1">
      <alignment horizontal="center" vertical="center" wrapText="1"/>
    </xf>
    <xf numFmtId="3" fontId="14" fillId="0" borderId="17" xfId="0" applyNumberFormat="1" applyFont="1" applyBorder="1" applyAlignment="1">
      <alignment vertical="center" wrapText="1"/>
    </xf>
    <xf numFmtId="3" fontId="6" fillId="0" borderId="17" xfId="0" applyNumberFormat="1" applyFont="1" applyBorder="1" applyAlignment="1">
      <alignment vertical="center" wrapText="1"/>
    </xf>
    <xf numFmtId="3" fontId="2" fillId="0" borderId="18" xfId="0" applyNumberFormat="1" applyFont="1" applyBorder="1" applyAlignment="1">
      <alignment vertical="center" wrapText="1"/>
    </xf>
    <xf numFmtId="0" fontId="0" fillId="0" borderId="19" xfId="0" applyBorder="1" applyAlignment="1">
      <alignment vertical="center"/>
    </xf>
    <xf numFmtId="3" fontId="0" fillId="0" borderId="20" xfId="0" applyNumberFormat="1" applyBorder="1"/>
    <xf numFmtId="0" fontId="2" fillId="0" borderId="21" xfId="0" applyFont="1" applyBorder="1" applyAlignment="1">
      <alignment vertical="center"/>
    </xf>
    <xf numFmtId="0" fontId="0" fillId="0" borderId="14" xfId="0" applyBorder="1"/>
    <xf numFmtId="3" fontId="0" fillId="0" borderId="14" xfId="0" applyNumberFormat="1" applyBorder="1"/>
    <xf numFmtId="3" fontId="0" fillId="0" borderId="22" xfId="0" applyNumberFormat="1" applyBorder="1"/>
    <xf numFmtId="3" fontId="2" fillId="0" borderId="17" xfId="0" applyNumberFormat="1" applyFont="1" applyBorder="1" applyAlignment="1">
      <alignment vertical="center" wrapText="1"/>
    </xf>
    <xf numFmtId="0" fontId="3" fillId="4" borderId="32"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55" xfId="0" applyFont="1" applyFill="1" applyBorder="1" applyAlignment="1">
      <alignment horizontal="center" vertical="center" wrapText="1"/>
    </xf>
    <xf numFmtId="0" fontId="3" fillId="4" borderId="56" xfId="0" applyFont="1" applyFill="1" applyBorder="1" applyAlignment="1">
      <alignment horizontal="center" vertical="center" wrapText="1"/>
    </xf>
    <xf numFmtId="0" fontId="3" fillId="4" borderId="58" xfId="0" applyFont="1" applyFill="1" applyBorder="1" applyAlignment="1">
      <alignment horizontal="center" vertical="center" wrapText="1"/>
    </xf>
    <xf numFmtId="0" fontId="2" fillId="4" borderId="55" xfId="0" applyFont="1" applyFill="1" applyBorder="1" applyAlignment="1">
      <alignment horizontal="left" vertical="center" wrapText="1"/>
    </xf>
    <xf numFmtId="0" fontId="2" fillId="4" borderId="56" xfId="0" applyFont="1" applyFill="1" applyBorder="1" applyAlignment="1">
      <alignment horizontal="left" vertical="center" wrapText="1"/>
    </xf>
    <xf numFmtId="0" fontId="2" fillId="4" borderId="58" xfId="0" applyFont="1" applyFill="1" applyBorder="1" applyAlignment="1">
      <alignment horizontal="left" vertical="center" wrapText="1"/>
    </xf>
    <xf numFmtId="0" fontId="14" fillId="0" borderId="0" xfId="0" applyFont="1" applyAlignment="1">
      <alignment horizontal="left" vertical="center" wrapText="1"/>
    </xf>
    <xf numFmtId="0" fontId="2" fillId="4" borderId="60" xfId="0" applyFont="1" applyFill="1" applyBorder="1" applyAlignment="1">
      <alignment horizontal="left" vertical="center" wrapText="1"/>
    </xf>
    <xf numFmtId="0" fontId="2" fillId="4" borderId="61" xfId="0" applyFont="1" applyFill="1" applyBorder="1" applyAlignment="1">
      <alignment horizontal="left" vertical="center" wrapText="1"/>
    </xf>
    <xf numFmtId="0" fontId="2" fillId="4" borderId="62" xfId="0" applyFont="1" applyFill="1" applyBorder="1" applyAlignment="1">
      <alignment horizontal="left" vertical="center" wrapText="1"/>
    </xf>
    <xf numFmtId="0" fontId="2" fillId="4" borderId="64" xfId="0" applyFont="1" applyFill="1" applyBorder="1" applyAlignment="1">
      <alignment horizontal="left" vertical="center" wrapText="1"/>
    </xf>
    <xf numFmtId="0" fontId="2" fillId="4" borderId="57" xfId="0" applyFont="1" applyFill="1" applyBorder="1" applyAlignment="1">
      <alignment horizontal="left" vertical="center" wrapText="1"/>
    </xf>
    <xf numFmtId="0" fontId="3" fillId="3" borderId="43" xfId="0" applyFont="1" applyFill="1" applyBorder="1" applyAlignment="1">
      <alignment vertical="center" wrapText="1"/>
    </xf>
    <xf numFmtId="0" fontId="3" fillId="3" borderId="9" xfId="0" applyFont="1" applyFill="1" applyBorder="1" applyAlignment="1">
      <alignment vertical="center" wrapText="1"/>
    </xf>
    <xf numFmtId="0" fontId="3" fillId="3" borderId="11" xfId="0" applyFont="1" applyFill="1" applyBorder="1" applyAlignment="1">
      <alignment vertical="center" wrapText="1"/>
    </xf>
    <xf numFmtId="0" fontId="3" fillId="3" borderId="52" xfId="0" applyFont="1" applyFill="1" applyBorder="1" applyAlignment="1">
      <alignment vertical="center" wrapText="1"/>
    </xf>
    <xf numFmtId="0" fontId="3" fillId="3" borderId="53" xfId="0" applyFont="1" applyFill="1" applyBorder="1" applyAlignment="1">
      <alignment vertical="center" wrapText="1"/>
    </xf>
    <xf numFmtId="0" fontId="3" fillId="3" borderId="54" xfId="0" applyFont="1" applyFill="1" applyBorder="1" applyAlignment="1">
      <alignment vertical="center" wrapText="1"/>
    </xf>
    <xf numFmtId="0" fontId="14" fillId="0" borderId="36" xfId="0" applyFont="1" applyBorder="1" applyAlignment="1">
      <alignment vertical="center" wrapText="1"/>
    </xf>
    <xf numFmtId="0" fontId="14" fillId="0" borderId="37" xfId="0" applyFont="1" applyBorder="1" applyAlignment="1">
      <alignment vertical="center" wrapText="1"/>
    </xf>
    <xf numFmtId="0" fontId="14" fillId="2" borderId="40" xfId="0" applyFont="1" applyFill="1" applyBorder="1" applyAlignment="1">
      <alignment vertical="center" wrapText="1"/>
    </xf>
    <xf numFmtId="0" fontId="14" fillId="2" borderId="41" xfId="0" applyFont="1" applyFill="1" applyBorder="1" applyAlignment="1">
      <alignment vertical="center" wrapText="1"/>
    </xf>
    <xf numFmtId="0" fontId="14" fillId="0" borderId="0" xfId="0" applyFont="1" applyAlignment="1">
      <alignment vertical="center" wrapText="1"/>
    </xf>
    <xf numFmtId="0" fontId="14" fillId="0" borderId="38" xfId="0" applyFont="1" applyBorder="1" applyAlignment="1">
      <alignment vertical="center" wrapText="1"/>
    </xf>
    <xf numFmtId="3" fontId="2" fillId="0" borderId="40" xfId="0" applyNumberFormat="1" applyFont="1" applyBorder="1" applyAlignment="1">
      <alignment vertical="center" wrapText="1"/>
    </xf>
    <xf numFmtId="3" fontId="2" fillId="0" borderId="41" xfId="0" applyNumberFormat="1" applyFont="1" applyBorder="1" applyAlignment="1">
      <alignment vertical="center" wrapText="1"/>
    </xf>
    <xf numFmtId="3" fontId="2" fillId="0" borderId="0" xfId="0" applyNumberFormat="1" applyFont="1" applyAlignment="1">
      <alignment vertical="center" wrapText="1"/>
    </xf>
    <xf numFmtId="3" fontId="2" fillId="0" borderId="38" xfId="0" applyNumberFormat="1" applyFont="1" applyBorder="1" applyAlignment="1">
      <alignment vertical="center" wrapText="1"/>
    </xf>
    <xf numFmtId="3" fontId="2" fillId="0" borderId="39" xfId="0" applyNumberFormat="1" applyFont="1" applyBorder="1" applyAlignment="1">
      <alignment vertical="center" wrapText="1"/>
    </xf>
    <xf numFmtId="3" fontId="2" fillId="0" borderId="15" xfId="0" applyNumberFormat="1" applyFont="1" applyBorder="1" applyAlignment="1">
      <alignment vertical="center" wrapText="1"/>
    </xf>
    <xf numFmtId="0" fontId="14" fillId="0" borderId="42" xfId="0" applyFont="1" applyBorder="1" applyAlignment="1">
      <alignment horizontal="center" vertical="center" wrapText="1"/>
    </xf>
    <xf numFmtId="0" fontId="14" fillId="0" borderId="41" xfId="0" applyFont="1" applyBorder="1" applyAlignment="1">
      <alignment horizontal="center" vertical="center" wrapText="1"/>
    </xf>
    <xf numFmtId="0" fontId="2" fillId="4" borderId="5" xfId="0" applyFont="1" applyFill="1" applyBorder="1" applyAlignment="1">
      <alignment horizontal="left" vertical="center" wrapText="1"/>
    </xf>
    <xf numFmtId="0" fontId="14" fillId="0" borderId="19" xfId="0" applyFont="1" applyBorder="1" applyAlignment="1">
      <alignment vertical="center" wrapText="1"/>
    </xf>
    <xf numFmtId="0" fontId="14" fillId="0" borderId="5" xfId="0" applyFont="1" applyBorder="1" applyAlignment="1">
      <alignment vertical="center" wrapText="1"/>
    </xf>
    <xf numFmtId="3" fontId="14" fillId="0" borderId="5" xfId="0" applyNumberFormat="1" applyFont="1" applyBorder="1" applyAlignment="1">
      <alignment vertical="center" wrapText="1"/>
    </xf>
    <xf numFmtId="0" fontId="14" fillId="0" borderId="49" xfId="0" applyFont="1" applyBorder="1" applyAlignment="1">
      <alignment horizontal="center" vertical="center" wrapText="1"/>
    </xf>
    <xf numFmtId="0" fontId="14" fillId="0" borderId="24" xfId="0" applyFont="1" applyBorder="1" applyAlignment="1">
      <alignment horizontal="center" vertical="center" wrapText="1"/>
    </xf>
    <xf numFmtId="3" fontId="14" fillId="0" borderId="20" xfId="0" applyNumberFormat="1" applyFont="1" applyBorder="1" applyAlignment="1">
      <alignment horizontal="center" vertical="center" wrapText="1"/>
    </xf>
    <xf numFmtId="0" fontId="18" fillId="0" borderId="0" xfId="0" applyFont="1" applyAlignment="1">
      <alignment horizontal="center" vertical="center"/>
    </xf>
    <xf numFmtId="0" fontId="10" fillId="0" borderId="0" xfId="0" applyFont="1" applyAlignment="1">
      <alignment horizontal="center" vertical="center"/>
    </xf>
    <xf numFmtId="3" fontId="2" fillId="0" borderId="8" xfId="0" applyNumberFormat="1" applyFont="1" applyBorder="1" applyAlignment="1">
      <alignment horizontal="center" vertical="center" wrapText="1"/>
    </xf>
    <xf numFmtId="3" fontId="2" fillId="0" borderId="9" xfId="0" applyNumberFormat="1" applyFont="1" applyBorder="1" applyAlignment="1">
      <alignment horizontal="center" vertical="center" wrapText="1"/>
    </xf>
    <xf numFmtId="3" fontId="2" fillId="0" borderId="10"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3" fontId="2" fillId="0" borderId="11" xfId="0" applyNumberFormat="1" applyFont="1" applyBorder="1" applyAlignment="1">
      <alignment horizontal="center" vertical="center" wrapText="1"/>
    </xf>
    <xf numFmtId="3" fontId="2" fillId="0" borderId="39" xfId="0" applyNumberFormat="1" applyFont="1" applyBorder="1" applyAlignment="1">
      <alignment horizontal="center" vertical="center" wrapText="1"/>
    </xf>
    <xf numFmtId="0" fontId="2" fillId="0" borderId="6" xfId="0" applyFont="1" applyBorder="1" applyAlignment="1">
      <alignment vertical="center" wrapText="1"/>
    </xf>
    <xf numFmtId="0" fontId="2" fillId="0" borderId="48" xfId="0" applyFont="1" applyBorder="1" applyAlignment="1">
      <alignment vertical="center" wrapText="1"/>
    </xf>
    <xf numFmtId="0" fontId="2" fillId="0" borderId="7" xfId="0" applyFont="1" applyBorder="1" applyAlignment="1">
      <alignment vertical="center" wrapText="1"/>
    </xf>
    <xf numFmtId="0" fontId="2" fillId="0" borderId="2" xfId="0" applyFont="1" applyBorder="1" applyAlignment="1">
      <alignment vertical="center" wrapText="1"/>
    </xf>
    <xf numFmtId="0" fontId="14" fillId="2" borderId="42"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22" fillId="5" borderId="16" xfId="0" applyFont="1" applyFill="1" applyBorder="1" applyAlignment="1">
      <alignment horizontal="left" vertical="center" wrapText="1"/>
    </xf>
    <xf numFmtId="0" fontId="22" fillId="5" borderId="17" xfId="0" applyFont="1" applyFill="1" applyBorder="1" applyAlignment="1">
      <alignment horizontal="left" vertical="center" wrapText="1"/>
    </xf>
    <xf numFmtId="0" fontId="22" fillId="5" borderId="18" xfId="0" applyFont="1" applyFill="1" applyBorder="1" applyAlignment="1">
      <alignment horizontal="left" vertical="center" wrapText="1"/>
    </xf>
    <xf numFmtId="0" fontId="3" fillId="5" borderId="5" xfId="0" applyFont="1" applyFill="1" applyBorder="1" applyAlignment="1">
      <alignment horizontal="left" vertical="center" wrapText="1"/>
    </xf>
    <xf numFmtId="0" fontId="2" fillId="5" borderId="14" xfId="0" applyFont="1" applyFill="1" applyBorder="1" applyAlignment="1">
      <alignment horizontal="left" vertical="center" wrapText="1"/>
    </xf>
    <xf numFmtId="3" fontId="2" fillId="5" borderId="60" xfId="0" applyNumberFormat="1" applyFont="1" applyFill="1" applyBorder="1" applyAlignment="1">
      <alignment horizontal="center" vertical="center" wrapText="1"/>
    </xf>
    <xf numFmtId="3" fontId="2" fillId="5" borderId="61" xfId="0" applyNumberFormat="1" applyFont="1" applyFill="1" applyBorder="1" applyAlignment="1">
      <alignment horizontal="center" vertical="center" wrapText="1"/>
    </xf>
    <xf numFmtId="3" fontId="2" fillId="5" borderId="64" xfId="0" applyNumberFormat="1" applyFont="1" applyFill="1" applyBorder="1" applyAlignment="1">
      <alignment horizontal="center" vertical="center" wrapText="1"/>
    </xf>
    <xf numFmtId="0" fontId="3" fillId="4" borderId="60" xfId="0" applyFont="1" applyFill="1" applyBorder="1" applyAlignment="1">
      <alignment horizontal="center" vertical="center" wrapText="1"/>
    </xf>
    <xf numFmtId="0" fontId="3" fillId="4" borderId="61" xfId="0" applyFont="1" applyFill="1" applyBorder="1" applyAlignment="1">
      <alignment horizontal="center" vertical="center" wrapText="1"/>
    </xf>
    <xf numFmtId="0" fontId="3" fillId="4" borderId="64" xfId="0" applyFont="1" applyFill="1" applyBorder="1" applyAlignment="1">
      <alignment horizontal="center" vertical="center" wrapText="1"/>
    </xf>
    <xf numFmtId="0" fontId="2" fillId="0" borderId="19" xfId="0" applyFont="1" applyBorder="1" applyAlignment="1">
      <alignment vertical="center" wrapText="1"/>
    </xf>
    <xf numFmtId="0" fontId="3" fillId="3" borderId="16" xfId="0" applyFont="1" applyFill="1" applyBorder="1" applyAlignment="1">
      <alignment vertical="center" wrapText="1"/>
    </xf>
    <xf numFmtId="0" fontId="3" fillId="3" borderId="17" xfId="0" applyFont="1" applyFill="1" applyBorder="1" applyAlignment="1">
      <alignment vertical="center" wrapText="1"/>
    </xf>
    <xf numFmtId="0" fontId="3" fillId="3" borderId="18" xfId="0" applyFont="1" applyFill="1" applyBorder="1" applyAlignment="1">
      <alignment vertical="center" wrapText="1"/>
    </xf>
    <xf numFmtId="0" fontId="11" fillId="0" borderId="0" xfId="0" applyFont="1" applyAlignment="1">
      <alignment horizontal="center"/>
    </xf>
    <xf numFmtId="0" fontId="11" fillId="0" borderId="9" xfId="0" applyFont="1" applyBorder="1" applyAlignment="1">
      <alignment horizontal="center"/>
    </xf>
    <xf numFmtId="0" fontId="12" fillId="0" borderId="0" xfId="0" applyFont="1" applyAlignment="1">
      <alignment horizontal="center"/>
    </xf>
    <xf numFmtId="0" fontId="12" fillId="0" borderId="9" xfId="0" applyFont="1" applyBorder="1" applyAlignment="1">
      <alignment horizontal="right"/>
    </xf>
    <xf numFmtId="0" fontId="12" fillId="0" borderId="0" xfId="0" applyFont="1" applyAlignment="1">
      <alignment horizontal="center" wrapText="1"/>
    </xf>
    <xf numFmtId="0" fontId="12" fillId="0" borderId="9" xfId="0" applyFont="1" applyBorder="1" applyAlignment="1">
      <alignment horizontal="center"/>
    </xf>
    <xf numFmtId="0" fontId="1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6491B-96F8-4D83-BF11-17F589043C81}">
  <sheetPr>
    <pageSetUpPr fitToPage="1"/>
  </sheetPr>
  <dimension ref="A1:M75"/>
  <sheetViews>
    <sheetView tabSelected="1" zoomScale="90" zoomScaleNormal="90" workbookViewId="0">
      <pane xSplit="1" ySplit="9" topLeftCell="B67" activePane="bottomRight" state="frozen"/>
      <selection pane="topRight" activeCell="B1" sqref="B1"/>
      <selection pane="bottomLeft" activeCell="A10" sqref="A10"/>
      <selection pane="bottomRight" activeCell="A3" sqref="A3"/>
    </sheetView>
  </sheetViews>
  <sheetFormatPr defaultRowHeight="14.5" x14ac:dyDescent="0.35"/>
  <cols>
    <col min="1" max="1" width="6.1796875" customWidth="1"/>
    <col min="2" max="2" width="23.7265625" customWidth="1"/>
    <col min="3" max="3" width="13.7265625" customWidth="1"/>
    <col min="4" max="4" width="25.7265625" customWidth="1"/>
    <col min="5" max="5" width="23.453125" customWidth="1"/>
    <col min="6" max="8" width="10" style="40" bestFit="1" customWidth="1"/>
    <col min="9" max="12" width="9.1796875" style="40"/>
    <col min="13" max="13" width="16" style="40" customWidth="1"/>
    <col min="14" max="14" width="25" customWidth="1"/>
  </cols>
  <sheetData>
    <row r="1" spans="1:13" ht="17.5" x14ac:dyDescent="0.35">
      <c r="D1" s="78" t="s">
        <v>162</v>
      </c>
      <c r="E1" s="79"/>
      <c r="F1" s="80"/>
      <c r="K1" s="77" t="s">
        <v>143</v>
      </c>
    </row>
    <row r="2" spans="1:13" ht="18" x14ac:dyDescent="0.35">
      <c r="A2" s="236" t="s">
        <v>233</v>
      </c>
      <c r="B2" s="237"/>
      <c r="C2" s="237"/>
      <c r="D2" s="237"/>
      <c r="E2" s="237"/>
      <c r="F2" s="237"/>
      <c r="G2" s="237"/>
      <c r="H2" s="237"/>
      <c r="I2" s="237"/>
      <c r="J2" s="237"/>
      <c r="K2" s="237"/>
      <c r="L2" s="237"/>
      <c r="M2" s="237"/>
    </row>
    <row r="3" spans="1:13" ht="16" thickBot="1" x14ac:dyDescent="0.4">
      <c r="A3" s="1"/>
      <c r="B3" s="1"/>
      <c r="C3" s="1"/>
      <c r="D3" s="1"/>
      <c r="E3" s="1"/>
      <c r="F3" s="36"/>
      <c r="G3" s="36"/>
      <c r="H3" s="36"/>
      <c r="I3" s="36"/>
      <c r="J3" s="36"/>
      <c r="K3" s="36"/>
      <c r="L3" s="36"/>
      <c r="M3" s="36"/>
    </row>
    <row r="4" spans="1:13" ht="45" customHeight="1" x14ac:dyDescent="0.35">
      <c r="A4" s="246"/>
      <c r="B4" s="241" t="s">
        <v>103</v>
      </c>
      <c r="C4" s="248" t="s">
        <v>0</v>
      </c>
      <c r="D4" s="241" t="s">
        <v>104</v>
      </c>
      <c r="E4" s="241" t="s">
        <v>105</v>
      </c>
      <c r="F4" s="238" t="s">
        <v>1</v>
      </c>
      <c r="G4" s="239"/>
      <c r="H4" s="240"/>
      <c r="I4" s="238" t="s">
        <v>2</v>
      </c>
      <c r="J4" s="239"/>
      <c r="K4" s="239"/>
      <c r="L4" s="240"/>
      <c r="M4" s="244" t="s">
        <v>3</v>
      </c>
    </row>
    <row r="5" spans="1:13" ht="15" thickBot="1" x14ac:dyDescent="0.4">
      <c r="A5" s="247"/>
      <c r="B5" s="242"/>
      <c r="C5" s="249"/>
      <c r="D5" s="242"/>
      <c r="E5" s="243"/>
      <c r="F5" s="93" t="s">
        <v>4</v>
      </c>
      <c r="G5" s="93" t="s">
        <v>5</v>
      </c>
      <c r="H5" s="93" t="s">
        <v>6</v>
      </c>
      <c r="I5" s="93" t="s">
        <v>5</v>
      </c>
      <c r="J5" s="93" t="s">
        <v>6</v>
      </c>
      <c r="K5" s="93" t="s">
        <v>7</v>
      </c>
      <c r="L5" s="93" t="s">
        <v>8</v>
      </c>
      <c r="M5" s="245"/>
    </row>
    <row r="6" spans="1:13" ht="21.75" customHeight="1" x14ac:dyDescent="0.35">
      <c r="A6" s="252" t="s">
        <v>226</v>
      </c>
      <c r="B6" s="253"/>
      <c r="C6" s="253"/>
      <c r="D6" s="253"/>
      <c r="E6" s="253"/>
      <c r="F6" s="253"/>
      <c r="G6" s="253"/>
      <c r="H6" s="253"/>
      <c r="I6" s="253"/>
      <c r="J6" s="253"/>
      <c r="K6" s="253"/>
      <c r="L6" s="253"/>
      <c r="M6" s="254"/>
    </row>
    <row r="7" spans="1:13" ht="27.75" customHeight="1" x14ac:dyDescent="0.35">
      <c r="A7" s="168"/>
      <c r="B7" s="255" t="s">
        <v>227</v>
      </c>
      <c r="C7" s="255"/>
      <c r="D7" s="169"/>
      <c r="E7" s="169"/>
      <c r="F7" s="172">
        <f>F10+F24+F42</f>
        <v>119383</v>
      </c>
      <c r="G7" s="172">
        <f t="shared" ref="G7:M7" si="0">G10+G24+G42</f>
        <v>122365</v>
      </c>
      <c r="H7" s="172">
        <f t="shared" si="0"/>
        <v>122365</v>
      </c>
      <c r="I7" s="172">
        <f t="shared" si="0"/>
        <v>9500</v>
      </c>
      <c r="J7" s="172">
        <f t="shared" si="0"/>
        <v>42000</v>
      </c>
      <c r="K7" s="172">
        <f t="shared" si="0"/>
        <v>35500</v>
      </c>
      <c r="L7" s="172">
        <f t="shared" si="0"/>
        <v>2000</v>
      </c>
      <c r="M7" s="172">
        <f t="shared" si="0"/>
        <v>25383</v>
      </c>
    </row>
    <row r="8" spans="1:13" ht="49.5" customHeight="1" thickBot="1" x14ac:dyDescent="0.4">
      <c r="A8" s="170"/>
      <c r="B8" s="256" t="s">
        <v>166</v>
      </c>
      <c r="C8" s="256"/>
      <c r="D8" s="171"/>
      <c r="E8" s="171"/>
      <c r="F8" s="257" t="s">
        <v>232</v>
      </c>
      <c r="G8" s="258"/>
      <c r="H8" s="258"/>
      <c r="I8" s="258"/>
      <c r="J8" s="258"/>
      <c r="K8" s="258"/>
      <c r="L8" s="258"/>
      <c r="M8" s="259"/>
    </row>
    <row r="9" spans="1:13" ht="15" thickBot="1" x14ac:dyDescent="0.4">
      <c r="A9" s="212" t="s">
        <v>9</v>
      </c>
      <c r="B9" s="213"/>
      <c r="C9" s="213"/>
      <c r="D9" s="213"/>
      <c r="E9" s="213"/>
      <c r="F9" s="213"/>
      <c r="G9" s="213"/>
      <c r="H9" s="213"/>
      <c r="I9" s="213"/>
      <c r="J9" s="213"/>
      <c r="K9" s="213"/>
      <c r="L9" s="213"/>
      <c r="M9" s="214"/>
    </row>
    <row r="10" spans="1:13" x14ac:dyDescent="0.35">
      <c r="A10" s="118"/>
      <c r="B10" s="119" t="s">
        <v>163</v>
      </c>
      <c r="C10" s="132" t="s">
        <v>12</v>
      </c>
      <c r="D10" s="119"/>
      <c r="E10" s="119"/>
      <c r="F10" s="120">
        <f>F11</f>
        <v>8946</v>
      </c>
      <c r="G10" s="120">
        <f t="shared" ref="G10:M10" si="1">G11</f>
        <v>8946</v>
      </c>
      <c r="H10" s="120">
        <f t="shared" si="1"/>
        <v>8946</v>
      </c>
      <c r="I10" s="120">
        <f t="shared" si="1"/>
        <v>2000</v>
      </c>
      <c r="J10" s="120">
        <f t="shared" si="1"/>
        <v>22000</v>
      </c>
      <c r="K10" s="120">
        <f t="shared" si="1"/>
        <v>18000</v>
      </c>
      <c r="L10" s="120">
        <f t="shared" si="1"/>
        <v>2000</v>
      </c>
      <c r="M10" s="121">
        <f t="shared" si="1"/>
        <v>14946</v>
      </c>
    </row>
    <row r="11" spans="1:13" ht="28" x14ac:dyDescent="0.35">
      <c r="A11" s="122"/>
      <c r="B11" s="123" t="s">
        <v>164</v>
      </c>
      <c r="C11" s="133" t="s">
        <v>12</v>
      </c>
      <c r="D11" s="124"/>
      <c r="E11" s="124"/>
      <c r="F11" s="125">
        <f>SUM(F12:F13)</f>
        <v>8946</v>
      </c>
      <c r="G11" s="125">
        <f t="shared" ref="G11:M11" si="2">SUM(G12:G13)</f>
        <v>8946</v>
      </c>
      <c r="H11" s="125">
        <f t="shared" si="2"/>
        <v>8946</v>
      </c>
      <c r="I11" s="125">
        <f t="shared" si="2"/>
        <v>2000</v>
      </c>
      <c r="J11" s="125">
        <f t="shared" si="2"/>
        <v>22000</v>
      </c>
      <c r="K11" s="125">
        <f t="shared" si="2"/>
        <v>18000</v>
      </c>
      <c r="L11" s="125">
        <f t="shared" si="2"/>
        <v>2000</v>
      </c>
      <c r="M11" s="126">
        <f t="shared" si="2"/>
        <v>14946</v>
      </c>
    </row>
    <row r="12" spans="1:13" ht="28" x14ac:dyDescent="0.35">
      <c r="A12" s="122"/>
      <c r="B12" s="123" t="s">
        <v>165</v>
      </c>
      <c r="C12" s="123" t="s">
        <v>12</v>
      </c>
      <c r="D12" s="124"/>
      <c r="E12" s="124"/>
      <c r="F12" s="127">
        <f>SUM(F14:F22)</f>
        <v>8946</v>
      </c>
      <c r="G12" s="127">
        <f t="shared" ref="G12:L12" si="3">SUM(G14:G22)</f>
        <v>8946</v>
      </c>
      <c r="H12" s="127">
        <f t="shared" si="3"/>
        <v>8946</v>
      </c>
      <c r="I12" s="127">
        <f t="shared" si="3"/>
        <v>2000</v>
      </c>
      <c r="J12" s="127">
        <f t="shared" si="3"/>
        <v>22000</v>
      </c>
      <c r="K12" s="127">
        <f t="shared" si="3"/>
        <v>18000</v>
      </c>
      <c r="L12" s="127">
        <f t="shared" si="3"/>
        <v>2000</v>
      </c>
      <c r="M12" s="128">
        <f>SUM(M14:M22)+4000</f>
        <v>14946</v>
      </c>
    </row>
    <row r="13" spans="1:13" ht="45.75" customHeight="1" thickBot="1" x14ac:dyDescent="0.4">
      <c r="A13" s="129"/>
      <c r="B13" s="130" t="s">
        <v>166</v>
      </c>
      <c r="C13" s="131"/>
      <c r="D13" s="131"/>
      <c r="E13" s="131"/>
      <c r="F13" s="260" t="s">
        <v>205</v>
      </c>
      <c r="G13" s="261"/>
      <c r="H13" s="261"/>
      <c r="I13" s="261"/>
      <c r="J13" s="261"/>
      <c r="K13" s="261"/>
      <c r="L13" s="261"/>
      <c r="M13" s="262"/>
    </row>
    <row r="14" spans="1:13" ht="42" x14ac:dyDescent="0.35">
      <c r="A14" s="64" t="s">
        <v>10</v>
      </c>
      <c r="B14" s="105" t="s">
        <v>11</v>
      </c>
      <c r="C14" s="106" t="s">
        <v>12</v>
      </c>
      <c r="D14" s="107" t="s">
        <v>144</v>
      </c>
      <c r="E14" s="105" t="s">
        <v>106</v>
      </c>
      <c r="F14" s="108">
        <v>0</v>
      </c>
      <c r="G14" s="108">
        <v>0</v>
      </c>
      <c r="H14" s="108">
        <v>0</v>
      </c>
      <c r="I14" s="108">
        <v>2000</v>
      </c>
      <c r="J14" s="108">
        <v>2000</v>
      </c>
      <c r="K14" s="108">
        <v>2000</v>
      </c>
      <c r="L14" s="108">
        <v>2000</v>
      </c>
      <c r="M14" s="109">
        <v>2000</v>
      </c>
    </row>
    <row r="15" spans="1:13" ht="56" x14ac:dyDescent="0.35">
      <c r="A15" s="230" t="s">
        <v>13</v>
      </c>
      <c r="B15" s="231" t="s">
        <v>14</v>
      </c>
      <c r="C15" s="98" t="s">
        <v>15</v>
      </c>
      <c r="D15" s="68" t="s">
        <v>157</v>
      </c>
      <c r="E15" s="68" t="s">
        <v>140</v>
      </c>
      <c r="F15" s="70">
        <v>2982</v>
      </c>
      <c r="G15" s="70">
        <v>2982</v>
      </c>
      <c r="H15" s="70">
        <v>2982</v>
      </c>
      <c r="I15" s="70">
        <v>0</v>
      </c>
      <c r="J15" s="70">
        <v>0</v>
      </c>
      <c r="K15" s="70">
        <v>0</v>
      </c>
      <c r="L15" s="70">
        <v>0</v>
      </c>
      <c r="M15" s="111">
        <v>2982</v>
      </c>
    </row>
    <row r="16" spans="1:13" ht="182" x14ac:dyDescent="0.35">
      <c r="A16" s="230"/>
      <c r="B16" s="231"/>
      <c r="C16" s="99" t="s">
        <v>15</v>
      </c>
      <c r="D16" s="68" t="s">
        <v>194</v>
      </c>
      <c r="E16" s="68" t="s">
        <v>220</v>
      </c>
      <c r="F16" s="100"/>
      <c r="G16" s="101"/>
      <c r="H16" s="101"/>
      <c r="I16" s="101"/>
      <c r="J16" s="101"/>
      <c r="K16" s="101"/>
      <c r="L16" s="101"/>
      <c r="M16" s="112"/>
    </row>
    <row r="17" spans="1:13" ht="111" customHeight="1" x14ac:dyDescent="0.35">
      <c r="A17" s="113" t="s">
        <v>16</v>
      </c>
      <c r="B17" s="69" t="s">
        <v>17</v>
      </c>
      <c r="C17" s="85" t="s">
        <v>12</v>
      </c>
      <c r="D17" s="68" t="s">
        <v>157</v>
      </c>
      <c r="E17" s="68" t="s">
        <v>140</v>
      </c>
      <c r="F17" s="70">
        <v>2982</v>
      </c>
      <c r="G17" s="70">
        <v>2982</v>
      </c>
      <c r="H17" s="70">
        <v>2982</v>
      </c>
      <c r="I17" s="70">
        <v>0</v>
      </c>
      <c r="J17" s="100">
        <v>0</v>
      </c>
      <c r="K17" s="100">
        <v>0</v>
      </c>
      <c r="L17" s="100">
        <v>0</v>
      </c>
      <c r="M17" s="111">
        <v>2982</v>
      </c>
    </row>
    <row r="18" spans="1:13" ht="56" x14ac:dyDescent="0.35">
      <c r="A18" s="263" t="s">
        <v>18</v>
      </c>
      <c r="B18" s="231" t="s">
        <v>181</v>
      </c>
      <c r="C18" s="233" t="s">
        <v>12</v>
      </c>
      <c r="D18" s="68" t="s">
        <v>157</v>
      </c>
      <c r="E18" s="68" t="s">
        <v>141</v>
      </c>
      <c r="F18" s="70">
        <v>1491</v>
      </c>
      <c r="G18" s="70">
        <v>1491</v>
      </c>
      <c r="H18" s="70">
        <v>1491</v>
      </c>
      <c r="I18" s="70">
        <v>0</v>
      </c>
      <c r="J18" s="70">
        <v>0</v>
      </c>
      <c r="K18" s="100">
        <v>0</v>
      </c>
      <c r="L18" s="100">
        <v>0</v>
      </c>
      <c r="M18" s="111">
        <v>1491</v>
      </c>
    </row>
    <row r="19" spans="1:13" ht="45.75" customHeight="1" x14ac:dyDescent="0.35">
      <c r="A19" s="263"/>
      <c r="B19" s="231"/>
      <c r="C19" s="234"/>
      <c r="D19" s="68" t="s">
        <v>125</v>
      </c>
      <c r="E19" s="99" t="s">
        <v>126</v>
      </c>
      <c r="F19" s="70">
        <v>0</v>
      </c>
      <c r="G19" s="70">
        <v>0</v>
      </c>
      <c r="H19" s="70">
        <v>0</v>
      </c>
      <c r="I19" s="70">
        <v>0</v>
      </c>
      <c r="J19" s="70">
        <v>0</v>
      </c>
      <c r="K19" s="70">
        <v>4000</v>
      </c>
      <c r="L19" s="70">
        <v>0</v>
      </c>
      <c r="M19" s="114" t="s">
        <v>119</v>
      </c>
    </row>
    <row r="20" spans="1:13" ht="56" x14ac:dyDescent="0.35">
      <c r="A20" s="110" t="s">
        <v>19</v>
      </c>
      <c r="B20" s="103" t="s">
        <v>128</v>
      </c>
      <c r="C20" s="85" t="s">
        <v>12</v>
      </c>
      <c r="D20" s="68" t="s">
        <v>129</v>
      </c>
      <c r="E20" s="102" t="s">
        <v>182</v>
      </c>
      <c r="F20" s="70">
        <v>0</v>
      </c>
      <c r="G20" s="70">
        <v>0</v>
      </c>
      <c r="H20" s="70">
        <v>0</v>
      </c>
      <c r="I20" s="70">
        <v>0</v>
      </c>
      <c r="J20" s="70">
        <v>0</v>
      </c>
      <c r="K20" s="70">
        <v>2000</v>
      </c>
      <c r="L20" s="70">
        <v>0</v>
      </c>
      <c r="M20" s="111">
        <v>0</v>
      </c>
    </row>
    <row r="21" spans="1:13" ht="115.5" customHeight="1" x14ac:dyDescent="0.35">
      <c r="A21" s="110" t="s">
        <v>20</v>
      </c>
      <c r="B21" s="103" t="s">
        <v>147</v>
      </c>
      <c r="C21" s="85" t="s">
        <v>15</v>
      </c>
      <c r="D21" s="68" t="s">
        <v>129</v>
      </c>
      <c r="E21" s="102" t="s">
        <v>130</v>
      </c>
      <c r="F21" s="70">
        <v>0</v>
      </c>
      <c r="G21" s="70">
        <v>0</v>
      </c>
      <c r="H21" s="70">
        <v>0</v>
      </c>
      <c r="I21" s="104">
        <v>0</v>
      </c>
      <c r="J21" s="104">
        <v>20000</v>
      </c>
      <c r="K21" s="104">
        <v>10000</v>
      </c>
      <c r="L21" s="70">
        <v>0</v>
      </c>
      <c r="M21" s="111">
        <v>0</v>
      </c>
    </row>
    <row r="22" spans="1:13" ht="65.150000000000006" customHeight="1" thickBot="1" x14ac:dyDescent="0.4">
      <c r="A22" s="134" t="s">
        <v>154</v>
      </c>
      <c r="B22" s="135" t="s">
        <v>155</v>
      </c>
      <c r="C22" s="136" t="s">
        <v>12</v>
      </c>
      <c r="D22" s="135" t="s">
        <v>157</v>
      </c>
      <c r="E22" s="135" t="s">
        <v>156</v>
      </c>
      <c r="F22" s="137">
        <v>1491</v>
      </c>
      <c r="G22" s="137">
        <v>1491</v>
      </c>
      <c r="H22" s="137">
        <v>1491</v>
      </c>
      <c r="I22" s="137">
        <v>0</v>
      </c>
      <c r="J22" s="137">
        <v>0</v>
      </c>
      <c r="K22" s="137">
        <v>0</v>
      </c>
      <c r="L22" s="137">
        <v>0</v>
      </c>
      <c r="M22" s="138">
        <v>1491</v>
      </c>
    </row>
    <row r="23" spans="1:13" x14ac:dyDescent="0.35">
      <c r="A23" s="264" t="s">
        <v>21</v>
      </c>
      <c r="B23" s="265"/>
      <c r="C23" s="265"/>
      <c r="D23" s="265"/>
      <c r="E23" s="265"/>
      <c r="F23" s="265"/>
      <c r="G23" s="265"/>
      <c r="H23" s="265"/>
      <c r="I23" s="265"/>
      <c r="J23" s="265"/>
      <c r="K23" s="265"/>
      <c r="L23" s="265"/>
      <c r="M23" s="266"/>
    </row>
    <row r="24" spans="1:13" x14ac:dyDescent="0.35">
      <c r="A24" s="122"/>
      <c r="B24" s="124" t="s">
        <v>163</v>
      </c>
      <c r="C24" s="123" t="s">
        <v>199</v>
      </c>
      <c r="D24" s="124"/>
      <c r="E24" s="124"/>
      <c r="F24" s="151">
        <f>F25</f>
        <v>102982</v>
      </c>
      <c r="G24" s="151">
        <f t="shared" ref="G24:M24" si="4">G25</f>
        <v>102982</v>
      </c>
      <c r="H24" s="151">
        <f t="shared" si="4"/>
        <v>102982</v>
      </c>
      <c r="I24" s="151">
        <f t="shared" si="4"/>
        <v>7500</v>
      </c>
      <c r="J24" s="151">
        <f t="shared" si="4"/>
        <v>0</v>
      </c>
      <c r="K24" s="151">
        <f t="shared" si="4"/>
        <v>7500</v>
      </c>
      <c r="L24" s="151">
        <f t="shared" si="4"/>
        <v>0</v>
      </c>
      <c r="M24" s="151">
        <f t="shared" si="4"/>
        <v>2982</v>
      </c>
    </row>
    <row r="25" spans="1:13" ht="28" x14ac:dyDescent="0.35">
      <c r="A25" s="122"/>
      <c r="B25" s="123" t="s">
        <v>164</v>
      </c>
      <c r="C25" s="123" t="s">
        <v>199</v>
      </c>
      <c r="D25" s="124"/>
      <c r="E25" s="124"/>
      <c r="F25" s="125">
        <f>F26+F27</f>
        <v>102982</v>
      </c>
      <c r="G25" s="125">
        <f t="shared" ref="G25:M25" si="5">G26+G27</f>
        <v>102982</v>
      </c>
      <c r="H25" s="125">
        <f t="shared" si="5"/>
        <v>102982</v>
      </c>
      <c r="I25" s="125">
        <f t="shared" si="5"/>
        <v>7500</v>
      </c>
      <c r="J25" s="125">
        <f t="shared" si="5"/>
        <v>0</v>
      </c>
      <c r="K25" s="125">
        <f t="shared" si="5"/>
        <v>7500</v>
      </c>
      <c r="L25" s="125">
        <f t="shared" si="5"/>
        <v>0</v>
      </c>
      <c r="M25" s="125">
        <f t="shared" si="5"/>
        <v>2982</v>
      </c>
    </row>
    <row r="26" spans="1:13" ht="28" x14ac:dyDescent="0.35">
      <c r="A26" s="122"/>
      <c r="B26" s="123" t="s">
        <v>165</v>
      </c>
      <c r="C26" s="123" t="s">
        <v>12</v>
      </c>
      <c r="D26" s="124"/>
      <c r="E26" s="124"/>
      <c r="F26" s="127">
        <f>F31+F34</f>
        <v>2982</v>
      </c>
      <c r="G26" s="127">
        <f t="shared" ref="G26:M26" si="6">G31+G34</f>
        <v>2982</v>
      </c>
      <c r="H26" s="127">
        <f t="shared" si="6"/>
        <v>2982</v>
      </c>
      <c r="I26" s="127">
        <f t="shared" si="6"/>
        <v>7500</v>
      </c>
      <c r="J26" s="127">
        <f t="shared" si="6"/>
        <v>0</v>
      </c>
      <c r="K26" s="127">
        <f t="shared" si="6"/>
        <v>7500</v>
      </c>
      <c r="L26" s="127">
        <f t="shared" si="6"/>
        <v>0</v>
      </c>
      <c r="M26" s="127">
        <f t="shared" si="6"/>
        <v>2982</v>
      </c>
    </row>
    <row r="27" spans="1:13" ht="28" x14ac:dyDescent="0.35">
      <c r="A27" s="155"/>
      <c r="B27" s="123" t="s">
        <v>165</v>
      </c>
      <c r="C27" s="156" t="s">
        <v>196</v>
      </c>
      <c r="D27" s="157"/>
      <c r="E27" s="157"/>
      <c r="F27" s="173">
        <f>F37</f>
        <v>100000</v>
      </c>
      <c r="G27" s="173">
        <f t="shared" ref="G27:M27" si="7">G37</f>
        <v>100000</v>
      </c>
      <c r="H27" s="173">
        <f t="shared" si="7"/>
        <v>100000</v>
      </c>
      <c r="I27" s="173">
        <f t="shared" si="7"/>
        <v>0</v>
      </c>
      <c r="J27" s="173">
        <f t="shared" si="7"/>
        <v>0</v>
      </c>
      <c r="K27" s="173">
        <f t="shared" si="7"/>
        <v>0</v>
      </c>
      <c r="L27" s="173">
        <f t="shared" si="7"/>
        <v>0</v>
      </c>
      <c r="M27" s="173">
        <f t="shared" si="7"/>
        <v>0</v>
      </c>
    </row>
    <row r="28" spans="1:13" ht="42" x14ac:dyDescent="0.35">
      <c r="A28" s="155"/>
      <c r="B28" s="156" t="s">
        <v>195</v>
      </c>
      <c r="C28" s="157"/>
      <c r="D28" s="157"/>
      <c r="E28" s="157"/>
      <c r="F28" s="157"/>
      <c r="G28" s="157"/>
      <c r="H28" s="157"/>
      <c r="I28" s="157"/>
      <c r="J28" s="157"/>
      <c r="K28" s="157"/>
      <c r="L28" s="157"/>
      <c r="M28" s="158"/>
    </row>
    <row r="29" spans="1:13" ht="62.5" customHeight="1" x14ac:dyDescent="0.35">
      <c r="A29" s="124"/>
      <c r="B29" s="229" t="s">
        <v>197</v>
      </c>
      <c r="C29" s="229"/>
      <c r="D29" s="229"/>
      <c r="E29" s="200" t="s">
        <v>228</v>
      </c>
      <c r="F29" s="201"/>
      <c r="G29" s="201"/>
      <c r="H29" s="208"/>
      <c r="I29" s="124"/>
      <c r="J29" s="124"/>
      <c r="K29" s="124"/>
      <c r="L29" s="124"/>
      <c r="M29" s="124"/>
    </row>
    <row r="30" spans="1:13" ht="77.5" customHeight="1" x14ac:dyDescent="0.35">
      <c r="A30" s="124"/>
      <c r="B30" s="200" t="s">
        <v>198</v>
      </c>
      <c r="C30" s="201"/>
      <c r="D30" s="208"/>
      <c r="E30" s="200" t="s">
        <v>206</v>
      </c>
      <c r="F30" s="201"/>
      <c r="G30" s="201"/>
      <c r="H30" s="208"/>
      <c r="I30" s="124"/>
      <c r="J30" s="124"/>
      <c r="K30" s="124"/>
      <c r="L30" s="124"/>
      <c r="M30" s="124"/>
    </row>
    <row r="31" spans="1:13" ht="111" customHeight="1" x14ac:dyDescent="0.35">
      <c r="A31" s="145" t="s">
        <v>22</v>
      </c>
      <c r="B31" s="146" t="s">
        <v>23</v>
      </c>
      <c r="C31" s="147" t="s">
        <v>12</v>
      </c>
      <c r="D31" s="148" t="s">
        <v>157</v>
      </c>
      <c r="E31" s="148" t="s">
        <v>140</v>
      </c>
      <c r="F31" s="149">
        <v>2982</v>
      </c>
      <c r="G31" s="149">
        <v>2982</v>
      </c>
      <c r="H31" s="149">
        <v>2982</v>
      </c>
      <c r="I31" s="149">
        <v>0</v>
      </c>
      <c r="J31" s="149">
        <v>0</v>
      </c>
      <c r="K31" s="149">
        <v>0</v>
      </c>
      <c r="L31" s="149">
        <v>0</v>
      </c>
      <c r="M31" s="150">
        <v>2982</v>
      </c>
    </row>
    <row r="32" spans="1:13" s="59" customFormat="1" ht="174.75" customHeight="1" x14ac:dyDescent="0.35">
      <c r="A32" s="230" t="s">
        <v>148</v>
      </c>
      <c r="B32" s="231" t="s">
        <v>173</v>
      </c>
      <c r="C32" s="85" t="s">
        <v>168</v>
      </c>
      <c r="D32" s="68" t="s">
        <v>158</v>
      </c>
      <c r="E32" s="68" t="s">
        <v>192</v>
      </c>
      <c r="F32" s="139"/>
      <c r="G32" s="139"/>
      <c r="H32" s="139"/>
      <c r="I32" s="139"/>
      <c r="J32" s="139"/>
      <c r="K32" s="139"/>
      <c r="L32" s="139"/>
      <c r="M32" s="143"/>
    </row>
    <row r="33" spans="1:13" ht="182" x14ac:dyDescent="0.35">
      <c r="A33" s="230"/>
      <c r="B33" s="231"/>
      <c r="C33" s="85" t="s">
        <v>169</v>
      </c>
      <c r="D33" s="68" t="s">
        <v>176</v>
      </c>
      <c r="E33" s="68" t="s">
        <v>177</v>
      </c>
      <c r="F33" s="139"/>
      <c r="G33" s="139"/>
      <c r="H33" s="139"/>
      <c r="I33" s="139"/>
      <c r="J33" s="139"/>
      <c r="K33" s="139"/>
      <c r="L33" s="139"/>
      <c r="M33" s="143"/>
    </row>
    <row r="34" spans="1:13" ht="62.25" customHeight="1" x14ac:dyDescent="0.35">
      <c r="A34" s="110" t="s">
        <v>24</v>
      </c>
      <c r="B34" s="68" t="s">
        <v>26</v>
      </c>
      <c r="C34" s="85" t="s">
        <v>12</v>
      </c>
      <c r="D34" s="68" t="s">
        <v>125</v>
      </c>
      <c r="E34" s="68" t="s">
        <v>131</v>
      </c>
      <c r="F34" s="70">
        <v>0</v>
      </c>
      <c r="G34" s="104">
        <v>0</v>
      </c>
      <c r="H34" s="104">
        <v>0</v>
      </c>
      <c r="I34" s="104">
        <v>7500</v>
      </c>
      <c r="J34" s="104">
        <v>0</v>
      </c>
      <c r="K34" s="104">
        <v>7500</v>
      </c>
      <c r="L34" s="104">
        <v>0</v>
      </c>
      <c r="M34" s="111">
        <v>0</v>
      </c>
    </row>
    <row r="35" spans="1:13" ht="162.75" customHeight="1" x14ac:dyDescent="0.35">
      <c r="A35" s="230" t="s">
        <v>25</v>
      </c>
      <c r="B35" s="231" t="s">
        <v>174</v>
      </c>
      <c r="C35" s="233" t="s">
        <v>12</v>
      </c>
      <c r="D35" s="68" t="s">
        <v>178</v>
      </c>
      <c r="E35" s="231" t="s">
        <v>190</v>
      </c>
      <c r="F35" s="232"/>
      <c r="G35" s="232"/>
      <c r="H35" s="232"/>
      <c r="I35" s="232"/>
      <c r="J35" s="232"/>
      <c r="K35" s="232"/>
      <c r="L35" s="232"/>
      <c r="M35" s="235"/>
    </row>
    <row r="36" spans="1:13" ht="143.25" customHeight="1" x14ac:dyDescent="0.35">
      <c r="A36" s="230"/>
      <c r="B36" s="231"/>
      <c r="C36" s="234"/>
      <c r="D36" s="68" t="s">
        <v>179</v>
      </c>
      <c r="E36" s="231"/>
      <c r="F36" s="232"/>
      <c r="G36" s="232"/>
      <c r="H36" s="232"/>
      <c r="I36" s="232"/>
      <c r="J36" s="232"/>
      <c r="K36" s="232"/>
      <c r="L36" s="232"/>
      <c r="M36" s="235"/>
    </row>
    <row r="37" spans="1:13" ht="140" x14ac:dyDescent="0.35">
      <c r="A37" s="110" t="s">
        <v>191</v>
      </c>
      <c r="B37" s="68" t="s">
        <v>27</v>
      </c>
      <c r="C37" s="167" t="s">
        <v>196</v>
      </c>
      <c r="D37" s="99" t="s">
        <v>204</v>
      </c>
      <c r="E37" s="68" t="s">
        <v>159</v>
      </c>
      <c r="F37" s="100">
        <v>100000</v>
      </c>
      <c r="G37" s="100">
        <v>100000</v>
      </c>
      <c r="H37" s="100">
        <v>100000</v>
      </c>
      <c r="I37" s="100">
        <v>0</v>
      </c>
      <c r="J37" s="100">
        <v>0</v>
      </c>
      <c r="K37" s="100">
        <v>0</v>
      </c>
      <c r="L37" s="100">
        <v>0</v>
      </c>
      <c r="M37" s="114">
        <v>0</v>
      </c>
    </row>
    <row r="38" spans="1:13" ht="15" customHeight="1" x14ac:dyDescent="0.35">
      <c r="A38" s="113"/>
      <c r="B38" s="140" t="s">
        <v>28</v>
      </c>
      <c r="C38" s="141"/>
      <c r="D38" s="141"/>
      <c r="E38" s="69"/>
      <c r="F38" s="142"/>
      <c r="G38" s="142"/>
      <c r="H38" s="142"/>
      <c r="I38" s="142"/>
      <c r="J38" s="142"/>
      <c r="K38" s="142"/>
      <c r="L38" s="142"/>
      <c r="M38" s="144"/>
    </row>
    <row r="39" spans="1:13" s="59" customFormat="1" ht="84" x14ac:dyDescent="0.35">
      <c r="A39" s="110" t="s">
        <v>149</v>
      </c>
      <c r="B39" s="68" t="s">
        <v>29</v>
      </c>
      <c r="C39" s="85" t="s">
        <v>30</v>
      </c>
      <c r="D39" s="68" t="s">
        <v>31</v>
      </c>
      <c r="E39" s="68" t="s">
        <v>189</v>
      </c>
      <c r="F39" s="70"/>
      <c r="G39" s="70"/>
      <c r="H39" s="70"/>
      <c r="I39" s="70"/>
      <c r="J39" s="70"/>
      <c r="K39" s="70"/>
      <c r="L39" s="70"/>
      <c r="M39" s="111"/>
    </row>
    <row r="40" spans="1:13" s="59" customFormat="1" ht="107.25" customHeight="1" thickBot="1" x14ac:dyDescent="0.4">
      <c r="A40" s="152" t="s">
        <v>180</v>
      </c>
      <c r="B40" s="135" t="s">
        <v>32</v>
      </c>
      <c r="C40" s="136" t="s">
        <v>120</v>
      </c>
      <c r="D40" s="135" t="s">
        <v>33</v>
      </c>
      <c r="E40" s="135" t="s">
        <v>188</v>
      </c>
      <c r="F40" s="137"/>
      <c r="G40" s="137"/>
      <c r="H40" s="137"/>
      <c r="I40" s="137"/>
      <c r="J40" s="137"/>
      <c r="K40" s="137"/>
      <c r="L40" s="137"/>
      <c r="M40" s="153"/>
    </row>
    <row r="41" spans="1:13" x14ac:dyDescent="0.35">
      <c r="A41" s="212" t="s">
        <v>34</v>
      </c>
      <c r="B41" s="213"/>
      <c r="C41" s="213"/>
      <c r="D41" s="213"/>
      <c r="E41" s="213"/>
      <c r="F41" s="213"/>
      <c r="G41" s="213"/>
      <c r="H41" s="213"/>
      <c r="I41" s="213"/>
      <c r="J41" s="213"/>
      <c r="K41" s="213"/>
      <c r="L41" s="213"/>
      <c r="M41" s="214"/>
    </row>
    <row r="42" spans="1:13" x14ac:dyDescent="0.35">
      <c r="A42" s="124"/>
      <c r="B42" s="124" t="s">
        <v>163</v>
      </c>
      <c r="C42" s="124" t="s">
        <v>12</v>
      </c>
      <c r="D42" s="124"/>
      <c r="E42" s="124"/>
      <c r="F42" s="124">
        <f>F43</f>
        <v>7455</v>
      </c>
      <c r="G42" s="124">
        <f t="shared" ref="G42:M42" si="8">G43</f>
        <v>10437</v>
      </c>
      <c r="H42" s="124">
        <f t="shared" si="8"/>
        <v>10437</v>
      </c>
      <c r="I42" s="124">
        <f t="shared" si="8"/>
        <v>0</v>
      </c>
      <c r="J42" s="124">
        <f t="shared" si="8"/>
        <v>20000</v>
      </c>
      <c r="K42" s="124">
        <f t="shared" si="8"/>
        <v>10000</v>
      </c>
      <c r="L42" s="124">
        <f t="shared" si="8"/>
        <v>0</v>
      </c>
      <c r="M42" s="124">
        <f t="shared" si="8"/>
        <v>7455</v>
      </c>
    </row>
    <row r="43" spans="1:13" ht="28" x14ac:dyDescent="0.35">
      <c r="A43" s="124"/>
      <c r="B43" s="123" t="s">
        <v>164</v>
      </c>
      <c r="C43" s="123" t="s">
        <v>12</v>
      </c>
      <c r="D43" s="124"/>
      <c r="E43" s="124"/>
      <c r="F43" s="154">
        <f>F44+F45</f>
        <v>7455</v>
      </c>
      <c r="G43" s="154">
        <f t="shared" ref="G43:M43" si="9">G44+G45</f>
        <v>10437</v>
      </c>
      <c r="H43" s="154">
        <f t="shared" si="9"/>
        <v>10437</v>
      </c>
      <c r="I43" s="154">
        <f t="shared" si="9"/>
        <v>0</v>
      </c>
      <c r="J43" s="154">
        <f t="shared" si="9"/>
        <v>20000</v>
      </c>
      <c r="K43" s="154">
        <f t="shared" si="9"/>
        <v>10000</v>
      </c>
      <c r="L43" s="154">
        <f t="shared" si="9"/>
        <v>0</v>
      </c>
      <c r="M43" s="154">
        <f t="shared" si="9"/>
        <v>7455</v>
      </c>
    </row>
    <row r="44" spans="1:13" ht="28" x14ac:dyDescent="0.35">
      <c r="A44" s="124"/>
      <c r="B44" s="123" t="s">
        <v>165</v>
      </c>
      <c r="C44" s="124"/>
      <c r="D44" s="124"/>
      <c r="E44" s="124"/>
      <c r="F44" s="123">
        <f>SUM(F45:F54)</f>
        <v>7455</v>
      </c>
      <c r="G44" s="123">
        <f t="shared" ref="G44:M44" si="10">SUM(G45:G54)</f>
        <v>10437</v>
      </c>
      <c r="H44" s="123">
        <f t="shared" si="10"/>
        <v>10437</v>
      </c>
      <c r="I44" s="123">
        <f t="shared" si="10"/>
        <v>0</v>
      </c>
      <c r="J44" s="123">
        <f t="shared" si="10"/>
        <v>20000</v>
      </c>
      <c r="K44" s="123">
        <f t="shared" si="10"/>
        <v>10000</v>
      </c>
      <c r="L44" s="123">
        <f t="shared" si="10"/>
        <v>0</v>
      </c>
      <c r="M44" s="123">
        <f t="shared" si="10"/>
        <v>7455</v>
      </c>
    </row>
    <row r="45" spans="1:13" ht="29.15" customHeight="1" x14ac:dyDescent="0.35">
      <c r="A45" s="124"/>
      <c r="B45" s="229" t="s">
        <v>200</v>
      </c>
      <c r="C45" s="229"/>
      <c r="D45" s="124"/>
      <c r="E45" s="124"/>
      <c r="F45" s="124"/>
      <c r="G45" s="124"/>
      <c r="H45" s="124"/>
      <c r="I45" s="124"/>
      <c r="J45" s="124"/>
      <c r="K45" s="124"/>
      <c r="L45" s="124"/>
      <c r="M45" s="124"/>
    </row>
    <row r="46" spans="1:13" ht="54" customHeight="1" x14ac:dyDescent="0.35">
      <c r="A46" s="124"/>
      <c r="B46" s="229" t="s">
        <v>198</v>
      </c>
      <c r="C46" s="229"/>
      <c r="D46" s="229"/>
      <c r="E46" s="200" t="s">
        <v>229</v>
      </c>
      <c r="F46" s="201"/>
      <c r="G46" s="201"/>
      <c r="H46" s="208"/>
      <c r="I46" s="124"/>
      <c r="J46" s="124"/>
      <c r="K46" s="124"/>
      <c r="L46" s="124"/>
      <c r="M46" s="124"/>
    </row>
    <row r="47" spans="1:13" ht="285.64999999999998" customHeight="1" thickBot="1" x14ac:dyDescent="0.4">
      <c r="A47" s="94" t="s">
        <v>35</v>
      </c>
      <c r="B47" s="86" t="s">
        <v>36</v>
      </c>
      <c r="C47" s="96" t="s">
        <v>12</v>
      </c>
      <c r="D47" s="86" t="s">
        <v>157</v>
      </c>
      <c r="E47" s="66" t="s">
        <v>142</v>
      </c>
      <c r="F47" s="97">
        <v>7455</v>
      </c>
      <c r="G47" s="97">
        <v>7455</v>
      </c>
      <c r="H47" s="97">
        <v>7455</v>
      </c>
      <c r="I47" s="92">
        <v>0</v>
      </c>
      <c r="J47" s="92">
        <v>0</v>
      </c>
      <c r="K47" s="92">
        <v>0</v>
      </c>
      <c r="L47" s="92">
        <v>0</v>
      </c>
      <c r="M47" s="97">
        <v>7455</v>
      </c>
    </row>
    <row r="48" spans="1:13" s="59" customFormat="1" ht="154.5" thickBot="1" x14ac:dyDescent="0.4">
      <c r="A48" s="54" t="s">
        <v>150</v>
      </c>
      <c r="B48" s="54" t="s">
        <v>175</v>
      </c>
      <c r="C48" s="87" t="s">
        <v>12</v>
      </c>
      <c r="D48" s="88" t="s">
        <v>132</v>
      </c>
      <c r="E48" s="54" t="s">
        <v>170</v>
      </c>
      <c r="F48" s="61"/>
      <c r="G48" s="61"/>
      <c r="H48" s="61"/>
      <c r="I48" s="61"/>
      <c r="J48" s="61"/>
      <c r="K48" s="62"/>
      <c r="L48" s="60"/>
      <c r="M48" s="60"/>
    </row>
    <row r="49" spans="1:13" ht="176.25" customHeight="1" thickBot="1" x14ac:dyDescent="0.4">
      <c r="A49" s="67" t="s">
        <v>37</v>
      </c>
      <c r="B49" s="67" t="s">
        <v>38</v>
      </c>
      <c r="C49" s="81" t="s">
        <v>15</v>
      </c>
      <c r="D49" s="67" t="s">
        <v>133</v>
      </c>
      <c r="E49" s="67" t="s">
        <v>187</v>
      </c>
      <c r="F49" s="89">
        <v>0</v>
      </c>
      <c r="G49" s="89">
        <v>0</v>
      </c>
      <c r="H49" s="89">
        <v>0</v>
      </c>
      <c r="I49" s="89">
        <v>0</v>
      </c>
      <c r="J49" s="89">
        <v>20000</v>
      </c>
      <c r="K49" s="89">
        <v>10000</v>
      </c>
      <c r="L49" s="89">
        <v>0</v>
      </c>
      <c r="M49" s="89">
        <v>0</v>
      </c>
    </row>
    <row r="50" spans="1:13" ht="107.15" customHeight="1" thickBot="1" x14ac:dyDescent="0.4">
      <c r="A50" s="63" t="s">
        <v>151</v>
      </c>
      <c r="B50" s="53" t="s">
        <v>39</v>
      </c>
      <c r="C50" s="84" t="s">
        <v>15</v>
      </c>
      <c r="D50" s="53" t="s">
        <v>40</v>
      </c>
      <c r="E50" s="53" t="s">
        <v>167</v>
      </c>
      <c r="F50" s="58">
        <v>0</v>
      </c>
      <c r="G50" s="58">
        <v>2982</v>
      </c>
      <c r="H50" s="58">
        <v>2982</v>
      </c>
      <c r="I50" s="57">
        <v>0</v>
      </c>
      <c r="J50" s="57">
        <v>0</v>
      </c>
      <c r="K50" s="57">
        <v>0</v>
      </c>
      <c r="L50" s="57">
        <v>0</v>
      </c>
      <c r="M50" s="58">
        <v>0</v>
      </c>
    </row>
    <row r="51" spans="1:13" x14ac:dyDescent="0.35">
      <c r="A51" s="64"/>
      <c r="B51" s="76" t="s">
        <v>28</v>
      </c>
      <c r="C51" s="65"/>
      <c r="D51" s="55"/>
      <c r="E51" s="35"/>
      <c r="F51" s="37"/>
      <c r="G51" s="38"/>
      <c r="H51" s="37"/>
      <c r="I51" s="38"/>
      <c r="J51" s="37"/>
      <c r="K51" s="38"/>
      <c r="L51" s="37"/>
      <c r="M51" s="39"/>
    </row>
    <row r="52" spans="1:13" ht="84" x14ac:dyDescent="0.35">
      <c r="A52" s="71" t="s">
        <v>41</v>
      </c>
      <c r="B52" s="56" t="s">
        <v>42</v>
      </c>
      <c r="C52" s="82" t="s">
        <v>134</v>
      </c>
      <c r="D52" s="83" t="s">
        <v>135</v>
      </c>
      <c r="E52" s="72" t="s">
        <v>152</v>
      </c>
      <c r="F52" s="73"/>
      <c r="G52" s="74"/>
      <c r="H52" s="73"/>
      <c r="I52" s="74"/>
      <c r="J52" s="73"/>
      <c r="K52" s="74"/>
      <c r="L52" s="73"/>
      <c r="M52" s="75"/>
    </row>
    <row r="53" spans="1:13" ht="69.650000000000006" customHeight="1" x14ac:dyDescent="0.35">
      <c r="A53" s="215" t="s">
        <v>43</v>
      </c>
      <c r="B53" s="217" t="s">
        <v>44</v>
      </c>
      <c r="C53" s="250" t="s">
        <v>12</v>
      </c>
      <c r="D53" s="227" t="s">
        <v>193</v>
      </c>
      <c r="E53" s="219" t="s">
        <v>221</v>
      </c>
      <c r="F53" s="221"/>
      <c r="G53" s="223"/>
      <c r="H53" s="221"/>
      <c r="I53" s="223"/>
      <c r="J53" s="221"/>
      <c r="K53" s="223"/>
      <c r="L53" s="221"/>
      <c r="M53" s="225"/>
    </row>
    <row r="54" spans="1:13" ht="224.15" customHeight="1" thickBot="1" x14ac:dyDescent="0.4">
      <c r="A54" s="216"/>
      <c r="B54" s="218"/>
      <c r="C54" s="251"/>
      <c r="D54" s="228"/>
      <c r="E54" s="220"/>
      <c r="F54" s="222"/>
      <c r="G54" s="224"/>
      <c r="H54" s="222"/>
      <c r="I54" s="224"/>
      <c r="J54" s="222"/>
      <c r="K54" s="224"/>
      <c r="L54" s="222"/>
      <c r="M54" s="226"/>
    </row>
    <row r="55" spans="1:13" ht="15" thickBot="1" x14ac:dyDescent="0.4">
      <c r="A55" s="209" t="s">
        <v>45</v>
      </c>
      <c r="B55" s="210"/>
      <c r="C55" s="210"/>
      <c r="D55" s="210"/>
      <c r="E55" s="210"/>
      <c r="F55" s="210"/>
      <c r="G55" s="210"/>
      <c r="H55" s="210"/>
      <c r="I55" s="210"/>
      <c r="J55" s="210"/>
      <c r="K55" s="210"/>
      <c r="L55" s="210"/>
      <c r="M55" s="211"/>
    </row>
    <row r="56" spans="1:13" ht="32.5" customHeight="1" x14ac:dyDescent="0.35">
      <c r="A56" s="118"/>
      <c r="B56" s="119" t="s">
        <v>163</v>
      </c>
      <c r="C56" s="119"/>
      <c r="D56" s="119"/>
      <c r="E56" s="194" t="s">
        <v>231</v>
      </c>
      <c r="F56" s="195"/>
      <c r="G56" s="195"/>
      <c r="H56" s="195"/>
      <c r="I56" s="195"/>
      <c r="J56" s="195"/>
      <c r="K56" s="195"/>
      <c r="L56" s="195"/>
      <c r="M56" s="196"/>
    </row>
    <row r="57" spans="1:13" ht="36" customHeight="1" x14ac:dyDescent="0.35">
      <c r="A57" s="122"/>
      <c r="B57" s="200" t="s">
        <v>200</v>
      </c>
      <c r="C57" s="201"/>
      <c r="D57" s="162"/>
      <c r="E57" s="197" t="s">
        <v>205</v>
      </c>
      <c r="F57" s="198"/>
      <c r="G57" s="198"/>
      <c r="H57" s="198"/>
      <c r="I57" s="198"/>
      <c r="J57" s="198"/>
      <c r="K57" s="198"/>
      <c r="L57" s="198"/>
      <c r="M57" s="199"/>
    </row>
    <row r="58" spans="1:13" ht="41.5" customHeight="1" x14ac:dyDescent="0.35">
      <c r="A58" s="122"/>
      <c r="B58" s="200" t="s">
        <v>201</v>
      </c>
      <c r="C58" s="201"/>
      <c r="D58" s="208"/>
      <c r="E58" s="123" t="s">
        <v>207</v>
      </c>
      <c r="F58" s="197" t="s">
        <v>205</v>
      </c>
      <c r="G58" s="198"/>
      <c r="H58" s="198"/>
      <c r="I58" s="198"/>
      <c r="J58" s="198"/>
      <c r="K58" s="198"/>
      <c r="L58" s="198"/>
      <c r="M58" s="199"/>
    </row>
    <row r="59" spans="1:13" ht="41.5" customHeight="1" x14ac:dyDescent="0.35">
      <c r="A59" s="122"/>
      <c r="B59" s="200" t="s">
        <v>202</v>
      </c>
      <c r="C59" s="201"/>
      <c r="D59" s="208"/>
      <c r="E59" s="123" t="s">
        <v>208</v>
      </c>
      <c r="F59" s="197" t="s">
        <v>205</v>
      </c>
      <c r="G59" s="198"/>
      <c r="H59" s="198"/>
      <c r="I59" s="198"/>
      <c r="J59" s="198"/>
      <c r="K59" s="198"/>
      <c r="L59" s="198"/>
      <c r="M59" s="199"/>
    </row>
    <row r="60" spans="1:13" ht="59.25" customHeight="1" x14ac:dyDescent="0.35">
      <c r="A60" s="122"/>
      <c r="B60" s="200" t="s">
        <v>54</v>
      </c>
      <c r="C60" s="201"/>
      <c r="D60" s="208"/>
      <c r="E60" s="123" t="s">
        <v>209</v>
      </c>
      <c r="F60" s="197" t="s">
        <v>205</v>
      </c>
      <c r="G60" s="198"/>
      <c r="H60" s="198"/>
      <c r="I60" s="198"/>
      <c r="J60" s="198"/>
      <c r="K60" s="198"/>
      <c r="L60" s="198"/>
      <c r="M60" s="199"/>
    </row>
    <row r="61" spans="1:13" ht="44.15" customHeight="1" x14ac:dyDescent="0.35">
      <c r="A61" s="164"/>
      <c r="B61" s="200" t="s">
        <v>216</v>
      </c>
      <c r="C61" s="201"/>
      <c r="D61" s="208"/>
      <c r="E61" s="163" t="s">
        <v>215</v>
      </c>
      <c r="F61" s="200" t="s">
        <v>219</v>
      </c>
      <c r="G61" s="201"/>
      <c r="H61" s="201"/>
      <c r="I61" s="201"/>
      <c r="J61" s="201"/>
      <c r="K61" s="201"/>
      <c r="L61" s="201"/>
      <c r="M61" s="202"/>
    </row>
    <row r="62" spans="1:13" ht="44.15" customHeight="1" thickBot="1" x14ac:dyDescent="0.4">
      <c r="A62" s="165"/>
      <c r="B62" s="204" t="s">
        <v>217</v>
      </c>
      <c r="C62" s="205"/>
      <c r="D62" s="206"/>
      <c r="E62" s="166" t="s">
        <v>214</v>
      </c>
      <c r="F62" s="204" t="s">
        <v>218</v>
      </c>
      <c r="G62" s="205"/>
      <c r="H62" s="205"/>
      <c r="I62" s="205"/>
      <c r="J62" s="205"/>
      <c r="K62" s="205"/>
      <c r="L62" s="205"/>
      <c r="M62" s="207"/>
    </row>
    <row r="63" spans="1:13" ht="267.64999999999998" customHeight="1" x14ac:dyDescent="0.35">
      <c r="A63" s="181" t="s">
        <v>46</v>
      </c>
      <c r="B63" s="182" t="s">
        <v>47</v>
      </c>
      <c r="C63" s="183" t="s">
        <v>137</v>
      </c>
      <c r="D63" s="182" t="s">
        <v>136</v>
      </c>
      <c r="E63" s="182" t="s">
        <v>211</v>
      </c>
      <c r="F63" s="193"/>
      <c r="G63" s="193"/>
      <c r="H63" s="193"/>
      <c r="I63" s="193"/>
      <c r="J63" s="193"/>
      <c r="K63" s="193"/>
      <c r="L63" s="193"/>
      <c r="M63" s="186"/>
    </row>
    <row r="64" spans="1:13" ht="272.5" customHeight="1" x14ac:dyDescent="0.35">
      <c r="A64" s="113" t="s">
        <v>48</v>
      </c>
      <c r="B64" s="69" t="s">
        <v>49</v>
      </c>
      <c r="C64" s="98" t="s">
        <v>138</v>
      </c>
      <c r="D64" s="69" t="s">
        <v>139</v>
      </c>
      <c r="E64" s="69" t="s">
        <v>210</v>
      </c>
      <c r="F64" s="116"/>
      <c r="G64" s="116"/>
      <c r="H64" s="116"/>
      <c r="I64" s="116"/>
      <c r="J64" s="116"/>
      <c r="K64" s="116"/>
      <c r="L64" s="116"/>
      <c r="M64" s="117"/>
    </row>
    <row r="65" spans="1:13" ht="359.5" customHeight="1" x14ac:dyDescent="0.35">
      <c r="A65" s="110" t="s">
        <v>50</v>
      </c>
      <c r="B65" s="68" t="s">
        <v>52</v>
      </c>
      <c r="C65" s="85" t="s">
        <v>53</v>
      </c>
      <c r="D65" s="68" t="s">
        <v>54</v>
      </c>
      <c r="E65" s="68" t="s">
        <v>186</v>
      </c>
      <c r="F65" s="116"/>
      <c r="G65" s="116"/>
      <c r="H65" s="116"/>
      <c r="I65" s="116"/>
      <c r="J65" s="116"/>
      <c r="K65" s="116"/>
      <c r="L65" s="116"/>
      <c r="M65" s="117"/>
    </row>
    <row r="66" spans="1:13" ht="146.15" customHeight="1" x14ac:dyDescent="0.35">
      <c r="A66" s="113" t="s">
        <v>51</v>
      </c>
      <c r="B66" s="159" t="s">
        <v>56</v>
      </c>
      <c r="C66" s="98" t="s">
        <v>57</v>
      </c>
      <c r="D66" s="159" t="s">
        <v>203</v>
      </c>
      <c r="E66" s="68" t="s">
        <v>185</v>
      </c>
      <c r="F66" s="116"/>
      <c r="G66" s="116"/>
      <c r="H66" s="116"/>
      <c r="I66" s="116"/>
      <c r="J66" s="116"/>
      <c r="K66" s="116"/>
      <c r="L66" s="116"/>
      <c r="M66" s="117"/>
    </row>
    <row r="67" spans="1:13" ht="141" customHeight="1" x14ac:dyDescent="0.35">
      <c r="A67" s="113" t="s">
        <v>55</v>
      </c>
      <c r="B67" s="159" t="s">
        <v>59</v>
      </c>
      <c r="C67" s="98" t="s">
        <v>57</v>
      </c>
      <c r="D67" s="159" t="s">
        <v>160</v>
      </c>
      <c r="E67" s="68" t="s">
        <v>212</v>
      </c>
      <c r="F67" s="116"/>
      <c r="G67" s="116"/>
      <c r="H67" s="116"/>
      <c r="I67" s="116"/>
      <c r="J67" s="116"/>
      <c r="K67" s="116"/>
      <c r="L67" s="116"/>
      <c r="M67" s="117"/>
    </row>
    <row r="68" spans="1:13" ht="116.15" customHeight="1" x14ac:dyDescent="0.35">
      <c r="A68" s="110" t="s">
        <v>58</v>
      </c>
      <c r="B68" s="160" t="s">
        <v>61</v>
      </c>
      <c r="C68" s="98" t="s">
        <v>57</v>
      </c>
      <c r="D68" s="69" t="s">
        <v>160</v>
      </c>
      <c r="E68" s="68" t="s">
        <v>184</v>
      </c>
      <c r="F68" s="101"/>
      <c r="G68" s="101"/>
      <c r="H68" s="101"/>
      <c r="I68" s="116"/>
      <c r="J68" s="116"/>
      <c r="K68" s="116"/>
      <c r="L68" s="116"/>
      <c r="M68" s="117"/>
    </row>
    <row r="69" spans="1:13" ht="126.5" thickBot="1" x14ac:dyDescent="0.4">
      <c r="A69" s="134" t="s">
        <v>60</v>
      </c>
      <c r="B69" s="177" t="s">
        <v>62</v>
      </c>
      <c r="C69" s="178" t="s">
        <v>123</v>
      </c>
      <c r="D69" s="177" t="s">
        <v>160</v>
      </c>
      <c r="E69" s="135" t="s">
        <v>213</v>
      </c>
      <c r="F69" s="179"/>
      <c r="G69" s="179"/>
      <c r="H69" s="179"/>
      <c r="I69" s="179"/>
      <c r="J69" s="179"/>
      <c r="K69" s="179"/>
      <c r="L69" s="179"/>
      <c r="M69" s="180"/>
    </row>
    <row r="70" spans="1:13" ht="210" x14ac:dyDescent="0.35">
      <c r="A70" s="181" t="s">
        <v>153</v>
      </c>
      <c r="B70" s="182" t="s">
        <v>63</v>
      </c>
      <c r="C70" s="183" t="s">
        <v>123</v>
      </c>
      <c r="D70" s="182" t="s">
        <v>161</v>
      </c>
      <c r="E70" s="105" t="s">
        <v>183</v>
      </c>
      <c r="F70" s="184"/>
      <c r="G70" s="184"/>
      <c r="H70" s="184"/>
      <c r="I70" s="185"/>
      <c r="J70" s="185"/>
      <c r="K70" s="185"/>
      <c r="L70" s="185"/>
      <c r="M70" s="186"/>
    </row>
    <row r="71" spans="1:13" x14ac:dyDescent="0.35">
      <c r="A71" s="187"/>
      <c r="B71" s="174" t="s">
        <v>28</v>
      </c>
      <c r="C71" s="175"/>
      <c r="D71" s="175"/>
      <c r="E71" s="175"/>
      <c r="F71" s="176"/>
      <c r="G71" s="176"/>
      <c r="H71" s="176"/>
      <c r="I71" s="176"/>
      <c r="J71" s="176"/>
      <c r="K71" s="176"/>
      <c r="L71" s="176"/>
      <c r="M71" s="188"/>
    </row>
    <row r="72" spans="1:13" ht="117" customHeight="1" thickBot="1" x14ac:dyDescent="0.4">
      <c r="A72" s="189" t="s">
        <v>223</v>
      </c>
      <c r="B72" s="190"/>
      <c r="C72" s="161" t="s">
        <v>224</v>
      </c>
      <c r="D72" s="95" t="s">
        <v>135</v>
      </c>
      <c r="E72" s="115" t="s">
        <v>225</v>
      </c>
      <c r="F72" s="191"/>
      <c r="G72" s="191"/>
      <c r="H72" s="191"/>
      <c r="I72" s="191"/>
      <c r="J72" s="191"/>
      <c r="K72" s="191"/>
      <c r="L72" s="191"/>
      <c r="M72" s="192"/>
    </row>
    <row r="73" spans="1:13" s="59" customFormat="1" ht="29.15" customHeight="1" x14ac:dyDescent="0.35">
      <c r="A73" s="203" t="s">
        <v>222</v>
      </c>
      <c r="B73" s="203"/>
      <c r="C73" s="203"/>
      <c r="D73" s="203"/>
      <c r="E73" s="203"/>
      <c r="F73" s="203"/>
      <c r="G73" s="203"/>
      <c r="H73" s="203"/>
      <c r="I73" s="203"/>
      <c r="J73" s="203"/>
      <c r="K73" s="203"/>
      <c r="L73" s="203"/>
      <c r="M73" s="203"/>
    </row>
    <row r="74" spans="1:13" x14ac:dyDescent="0.35">
      <c r="A74" s="59" t="s">
        <v>171</v>
      </c>
      <c r="B74" s="90" t="s">
        <v>172</v>
      </c>
      <c r="C74" s="91"/>
      <c r="D74" s="91"/>
      <c r="E74" s="91"/>
    </row>
    <row r="75" spans="1:13" x14ac:dyDescent="0.35">
      <c r="A75" s="59"/>
      <c r="B75" s="59"/>
      <c r="C75" s="59"/>
      <c r="D75" s="59"/>
      <c r="E75" s="59"/>
    </row>
  </sheetData>
  <mergeCells count="71">
    <mergeCell ref="C53:C54"/>
    <mergeCell ref="A6:M6"/>
    <mergeCell ref="B7:C7"/>
    <mergeCell ref="B8:C8"/>
    <mergeCell ref="F8:M8"/>
    <mergeCell ref="F13:M13"/>
    <mergeCell ref="E29:H29"/>
    <mergeCell ref="E30:H30"/>
    <mergeCell ref="E46:H46"/>
    <mergeCell ref="A18:A19"/>
    <mergeCell ref="B18:B19"/>
    <mergeCell ref="A9:M9"/>
    <mergeCell ref="A23:M23"/>
    <mergeCell ref="A32:A33"/>
    <mergeCell ref="B32:B33"/>
    <mergeCell ref="A15:A16"/>
    <mergeCell ref="A2:M2"/>
    <mergeCell ref="F4:H4"/>
    <mergeCell ref="I4:L4"/>
    <mergeCell ref="B4:B5"/>
    <mergeCell ref="D4:D5"/>
    <mergeCell ref="E4:E5"/>
    <mergeCell ref="M4:M5"/>
    <mergeCell ref="A4:A5"/>
    <mergeCell ref="C4:C5"/>
    <mergeCell ref="B15:B16"/>
    <mergeCell ref="C18:C19"/>
    <mergeCell ref="B29:D29"/>
    <mergeCell ref="B30:D30"/>
    <mergeCell ref="M35:M36"/>
    <mergeCell ref="H35:H36"/>
    <mergeCell ref="I35:I36"/>
    <mergeCell ref="J35:J36"/>
    <mergeCell ref="K35:K36"/>
    <mergeCell ref="L35:L36"/>
    <mergeCell ref="A35:A36"/>
    <mergeCell ref="B35:B36"/>
    <mergeCell ref="E35:E36"/>
    <mergeCell ref="F35:F36"/>
    <mergeCell ref="G35:G36"/>
    <mergeCell ref="C35:C36"/>
    <mergeCell ref="A55:M55"/>
    <mergeCell ref="A41:M41"/>
    <mergeCell ref="A53:A54"/>
    <mergeCell ref="B53:B54"/>
    <mergeCell ref="E53:E54"/>
    <mergeCell ref="F53:F54"/>
    <mergeCell ref="G53:G54"/>
    <mergeCell ref="H53:H54"/>
    <mergeCell ref="I53:I54"/>
    <mergeCell ref="J53:J54"/>
    <mergeCell ref="K53:K54"/>
    <mergeCell ref="L53:L54"/>
    <mergeCell ref="M53:M54"/>
    <mergeCell ref="D53:D54"/>
    <mergeCell ref="B46:D46"/>
    <mergeCell ref="B45:C45"/>
    <mergeCell ref="E56:M56"/>
    <mergeCell ref="F58:M58"/>
    <mergeCell ref="F61:M61"/>
    <mergeCell ref="A73:M73"/>
    <mergeCell ref="B62:D62"/>
    <mergeCell ref="F62:M62"/>
    <mergeCell ref="B58:D58"/>
    <mergeCell ref="B59:D59"/>
    <mergeCell ref="B60:D60"/>
    <mergeCell ref="B61:D61"/>
    <mergeCell ref="F59:M59"/>
    <mergeCell ref="F60:M60"/>
    <mergeCell ref="B57:C57"/>
    <mergeCell ref="E57:M57"/>
  </mergeCells>
  <pageMargins left="0.7" right="0.7" top="0.75" bottom="0.75" header="0.3" footer="0.3"/>
  <pageSetup paperSize="9" scale="43"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5BB08-12BE-415B-A5FF-6A6EF09CC00B}">
  <dimension ref="A2:E5"/>
  <sheetViews>
    <sheetView workbookViewId="0">
      <selection activeCell="F17" sqref="F17"/>
    </sheetView>
  </sheetViews>
  <sheetFormatPr defaultColWidth="9.1796875" defaultRowHeight="15.5" x14ac:dyDescent="0.35"/>
  <cols>
    <col min="1" max="1" width="29.81640625" style="3" customWidth="1"/>
    <col min="2" max="2" width="21.54296875" style="3" customWidth="1"/>
    <col min="3" max="3" width="11.81640625" style="3" customWidth="1"/>
    <col min="4" max="4" width="11.26953125" style="3" customWidth="1"/>
    <col min="5" max="5" width="15.54296875" style="3" customWidth="1"/>
    <col min="6" max="16384" width="9.1796875" style="3"/>
  </cols>
  <sheetData>
    <row r="2" spans="1:5" x14ac:dyDescent="0.35">
      <c r="A2" s="267" t="s">
        <v>109</v>
      </c>
      <c r="B2" s="267"/>
      <c r="C2" s="267"/>
      <c r="D2" s="267"/>
      <c r="E2" s="267"/>
    </row>
    <row r="3" spans="1:5" x14ac:dyDescent="0.35">
      <c r="A3" s="2"/>
      <c r="B3" s="2"/>
      <c r="C3" s="2"/>
      <c r="D3" s="2"/>
      <c r="E3" s="2"/>
    </row>
    <row r="4" spans="1:5" ht="46.5" x14ac:dyDescent="0.35">
      <c r="A4" s="6" t="s">
        <v>69</v>
      </c>
      <c r="B4" s="6" t="s">
        <v>67</v>
      </c>
      <c r="C4" s="6" t="s">
        <v>64</v>
      </c>
      <c r="D4" s="7" t="s">
        <v>110</v>
      </c>
      <c r="E4" s="6" t="s">
        <v>65</v>
      </c>
    </row>
    <row r="5" spans="1:5" ht="31" x14ac:dyDescent="0.35">
      <c r="A5" s="5" t="s">
        <v>108</v>
      </c>
      <c r="B5" s="5" t="s">
        <v>107</v>
      </c>
      <c r="C5" s="4">
        <v>10</v>
      </c>
      <c r="D5" s="4">
        <v>200</v>
      </c>
      <c r="E5" s="8">
        <f>C5*D5</f>
        <v>2000</v>
      </c>
    </row>
  </sheetData>
  <mergeCells count="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FC0D0-7ED8-49A8-A30C-A7685FAD52FA}">
  <dimension ref="A2:E13"/>
  <sheetViews>
    <sheetView workbookViewId="0">
      <selection activeCell="A2" sqref="A2:E2"/>
    </sheetView>
  </sheetViews>
  <sheetFormatPr defaultColWidth="9.1796875" defaultRowHeight="15.5" x14ac:dyDescent="0.35"/>
  <cols>
    <col min="1" max="1" width="40.453125" style="3" customWidth="1"/>
    <col min="2" max="2" width="11.81640625" style="3" customWidth="1"/>
    <col min="3" max="3" width="11.54296875" style="3" customWidth="1"/>
    <col min="4" max="4" width="11" style="3" customWidth="1"/>
    <col min="5" max="5" width="14.81640625" style="3" customWidth="1"/>
    <col min="6" max="16384" width="9.1796875" style="3"/>
  </cols>
  <sheetData>
    <row r="2" spans="1:5" x14ac:dyDescent="0.35">
      <c r="A2" s="267" t="s">
        <v>118</v>
      </c>
      <c r="B2" s="267"/>
      <c r="C2" s="267"/>
      <c r="D2" s="267"/>
      <c r="E2" s="267"/>
    </row>
    <row r="3" spans="1:5" ht="16" thickBot="1" x14ac:dyDescent="0.4"/>
    <row r="4" spans="1:5" ht="46.5" x14ac:dyDescent="0.35">
      <c r="A4" s="9" t="s">
        <v>69</v>
      </c>
      <c r="B4" s="10" t="s">
        <v>67</v>
      </c>
      <c r="C4" s="10" t="s">
        <v>64</v>
      </c>
      <c r="D4" s="10" t="s">
        <v>68</v>
      </c>
      <c r="E4" s="11" t="s">
        <v>65</v>
      </c>
    </row>
    <row r="5" spans="1:5" x14ac:dyDescent="0.35">
      <c r="A5" s="12" t="s">
        <v>66</v>
      </c>
      <c r="B5" s="5" t="s">
        <v>70</v>
      </c>
      <c r="C5" s="5">
        <v>2</v>
      </c>
      <c r="D5" s="5">
        <v>150</v>
      </c>
      <c r="E5" s="13">
        <f>C5*D5</f>
        <v>300</v>
      </c>
    </row>
    <row r="6" spans="1:5" x14ac:dyDescent="0.35">
      <c r="A6" s="12" t="s">
        <v>71</v>
      </c>
      <c r="B6" s="5" t="s">
        <v>72</v>
      </c>
      <c r="C6" s="5">
        <v>100</v>
      </c>
      <c r="D6" s="5">
        <v>1.5</v>
      </c>
      <c r="E6" s="13">
        <f>C6*D6</f>
        <v>150</v>
      </c>
    </row>
    <row r="7" spans="1:5" x14ac:dyDescent="0.35">
      <c r="A7" s="12" t="s">
        <v>73</v>
      </c>
      <c r="B7" s="5" t="s">
        <v>74</v>
      </c>
      <c r="C7" s="5">
        <v>1</v>
      </c>
      <c r="D7" s="5">
        <v>415</v>
      </c>
      <c r="E7" s="13">
        <f t="shared" ref="E7:E10" si="0">C7*D7</f>
        <v>415</v>
      </c>
    </row>
    <row r="8" spans="1:5" x14ac:dyDescent="0.35">
      <c r="A8" s="12" t="s">
        <v>75</v>
      </c>
      <c r="B8" s="5" t="s">
        <v>70</v>
      </c>
      <c r="C8" s="5">
        <v>1</v>
      </c>
      <c r="D8" s="5">
        <v>465</v>
      </c>
      <c r="E8" s="13">
        <f t="shared" si="0"/>
        <v>465</v>
      </c>
    </row>
    <row r="9" spans="1:5" ht="31" x14ac:dyDescent="0.35">
      <c r="A9" s="12" t="s">
        <v>76</v>
      </c>
      <c r="B9" s="5" t="s">
        <v>77</v>
      </c>
      <c r="C9" s="5">
        <v>50</v>
      </c>
      <c r="D9" s="5">
        <v>29.52</v>
      </c>
      <c r="E9" s="13">
        <f t="shared" si="0"/>
        <v>1476</v>
      </c>
    </row>
    <row r="10" spans="1:5" ht="16" thickBot="1" x14ac:dyDescent="0.4">
      <c r="A10" s="14" t="s">
        <v>78</v>
      </c>
      <c r="B10" s="15" t="s">
        <v>74</v>
      </c>
      <c r="C10" s="15">
        <v>1</v>
      </c>
      <c r="D10" s="15">
        <v>500</v>
      </c>
      <c r="E10" s="16">
        <f t="shared" si="0"/>
        <v>500</v>
      </c>
    </row>
    <row r="11" spans="1:5" x14ac:dyDescent="0.35">
      <c r="C11" s="268" t="s">
        <v>111</v>
      </c>
      <c r="D11" s="268"/>
      <c r="E11" s="17">
        <f>SUM(E5:E10)</f>
        <v>3306</v>
      </c>
    </row>
    <row r="12" spans="1:5" x14ac:dyDescent="0.35">
      <c r="D12" s="3" t="s">
        <v>112</v>
      </c>
      <c r="E12" s="17">
        <f>E11*0.21</f>
        <v>694.26</v>
      </c>
    </row>
    <row r="13" spans="1:5" x14ac:dyDescent="0.35">
      <c r="B13" s="269" t="s">
        <v>113</v>
      </c>
      <c r="C13" s="269"/>
      <c r="D13" s="269"/>
      <c r="E13" s="18">
        <f>E11+E12</f>
        <v>4000.26</v>
      </c>
    </row>
  </sheetData>
  <mergeCells count="3">
    <mergeCell ref="C11:D11"/>
    <mergeCell ref="B13:D13"/>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E800-7291-4B5D-9362-15A0CC886740}">
  <dimension ref="A2:E7"/>
  <sheetViews>
    <sheetView workbookViewId="0">
      <selection activeCell="A4" sqref="A4"/>
    </sheetView>
  </sheetViews>
  <sheetFormatPr defaultColWidth="9.1796875" defaultRowHeight="15.5" x14ac:dyDescent="0.35"/>
  <cols>
    <col min="1" max="1" width="32.453125" style="3" customWidth="1"/>
    <col min="2" max="2" width="12.81640625" style="3" customWidth="1"/>
    <col min="3" max="3" width="11.81640625" style="3" customWidth="1"/>
    <col min="4" max="4" width="17" style="3" customWidth="1"/>
    <col min="5" max="5" width="14.1796875" style="3" customWidth="1"/>
    <col min="6" max="16384" width="9.1796875" style="3"/>
  </cols>
  <sheetData>
    <row r="2" spans="1:5" ht="33" customHeight="1" x14ac:dyDescent="0.35">
      <c r="A2" s="271" t="s">
        <v>117</v>
      </c>
      <c r="B2" s="271"/>
      <c r="C2" s="271"/>
      <c r="D2" s="271"/>
      <c r="E2" s="271"/>
    </row>
    <row r="3" spans="1:5" ht="16" thickBot="1" x14ac:dyDescent="0.4"/>
    <row r="4" spans="1:5" ht="31" x14ac:dyDescent="0.35">
      <c r="A4" s="9" t="s">
        <v>69</v>
      </c>
      <c r="B4" s="10" t="s">
        <v>67</v>
      </c>
      <c r="C4" s="10" t="s">
        <v>64</v>
      </c>
      <c r="D4" s="10" t="s">
        <v>68</v>
      </c>
      <c r="E4" s="11" t="s">
        <v>114</v>
      </c>
    </row>
    <row r="5" spans="1:5" ht="46.5" x14ac:dyDescent="0.35">
      <c r="A5" s="12" t="s">
        <v>81</v>
      </c>
      <c r="B5" s="24" t="s">
        <v>80</v>
      </c>
      <c r="C5" s="20">
        <v>50</v>
      </c>
      <c r="D5" s="20">
        <v>10</v>
      </c>
      <c r="E5" s="22">
        <f>C5*D5</f>
        <v>500</v>
      </c>
    </row>
    <row r="6" spans="1:5" ht="47" thickBot="1" x14ac:dyDescent="0.4">
      <c r="A6" s="14" t="s">
        <v>82</v>
      </c>
      <c r="B6" s="25" t="s">
        <v>79</v>
      </c>
      <c r="C6" s="21">
        <v>1</v>
      </c>
      <c r="D6" s="21">
        <v>1500</v>
      </c>
      <c r="E6" s="23">
        <f>C6*D6</f>
        <v>1500</v>
      </c>
    </row>
    <row r="7" spans="1:5" x14ac:dyDescent="0.35">
      <c r="B7" s="26"/>
      <c r="C7" s="270" t="s">
        <v>116</v>
      </c>
      <c r="D7" s="270"/>
      <c r="E7" s="18">
        <f>SUM(E5:E6)</f>
        <v>2000</v>
      </c>
    </row>
  </sheetData>
  <mergeCells count="2">
    <mergeCell ref="C7:D7"/>
    <mergeCell ref="A2:E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3078B-14F7-417D-A71D-0E811D6D15E2}">
  <dimension ref="A2:D8"/>
  <sheetViews>
    <sheetView workbookViewId="0">
      <selection activeCell="E22" sqref="E22"/>
    </sheetView>
  </sheetViews>
  <sheetFormatPr defaultColWidth="9.1796875" defaultRowHeight="15.5" x14ac:dyDescent="0.35"/>
  <cols>
    <col min="1" max="1" width="35.26953125" style="3" customWidth="1"/>
    <col min="2" max="2" width="12.453125" style="3" customWidth="1"/>
    <col min="3" max="3" width="11.1796875" style="3" customWidth="1"/>
    <col min="4" max="4" width="17.26953125" style="3" customWidth="1"/>
    <col min="5" max="16384" width="9.1796875" style="3"/>
  </cols>
  <sheetData>
    <row r="2" spans="1:4" ht="50.25" customHeight="1" x14ac:dyDescent="0.35">
      <c r="A2" s="271" t="s">
        <v>145</v>
      </c>
      <c r="B2" s="271"/>
      <c r="C2" s="271"/>
      <c r="D2" s="271"/>
    </row>
    <row r="3" spans="1:4" ht="16" thickBot="1" x14ac:dyDescent="0.4"/>
    <row r="4" spans="1:4" ht="31.5" thickBot="1" x14ac:dyDescent="0.4">
      <c r="A4" s="32" t="s">
        <v>69</v>
      </c>
      <c r="B4" s="33" t="s">
        <v>67</v>
      </c>
      <c r="C4" s="33" t="s">
        <v>84</v>
      </c>
      <c r="D4" s="34" t="s">
        <v>85</v>
      </c>
    </row>
    <row r="5" spans="1:4" x14ac:dyDescent="0.35">
      <c r="A5" s="29" t="s">
        <v>83</v>
      </c>
      <c r="B5" s="30" t="s">
        <v>86</v>
      </c>
      <c r="C5" s="30">
        <v>1</v>
      </c>
      <c r="D5" s="31">
        <v>10000</v>
      </c>
    </row>
    <row r="6" spans="1:4" ht="31" x14ac:dyDescent="0.35">
      <c r="A6" s="12" t="s">
        <v>146</v>
      </c>
      <c r="B6" s="5" t="s">
        <v>88</v>
      </c>
      <c r="C6" s="4">
        <v>1</v>
      </c>
      <c r="D6" s="27">
        <v>10000</v>
      </c>
    </row>
    <row r="7" spans="1:4" ht="31.5" thickBot="1" x14ac:dyDescent="0.4">
      <c r="A7" s="14" t="s">
        <v>127</v>
      </c>
      <c r="B7" s="19" t="s">
        <v>87</v>
      </c>
      <c r="C7" s="19">
        <v>1</v>
      </c>
      <c r="D7" s="28">
        <v>10000</v>
      </c>
    </row>
    <row r="8" spans="1:4" ht="22.5" customHeight="1" x14ac:dyDescent="0.35">
      <c r="B8" s="272" t="s">
        <v>115</v>
      </c>
      <c r="C8" s="272"/>
      <c r="D8" s="18">
        <f>SUM(D5:D7)</f>
        <v>30000</v>
      </c>
    </row>
  </sheetData>
  <mergeCells count="2">
    <mergeCell ref="B8:C8"/>
    <mergeCell ref="A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5E319-CFF9-456D-B745-63C66E2E586C}">
  <dimension ref="A2:E13"/>
  <sheetViews>
    <sheetView workbookViewId="0">
      <selection activeCell="I4" sqref="I4"/>
    </sheetView>
  </sheetViews>
  <sheetFormatPr defaultColWidth="9.1796875" defaultRowHeight="15.5" x14ac:dyDescent="0.35"/>
  <cols>
    <col min="1" max="1" width="42.453125" style="3" customWidth="1"/>
    <col min="2" max="2" width="14.54296875" style="3" customWidth="1"/>
    <col min="3" max="3" width="12" style="3" customWidth="1"/>
    <col min="4" max="4" width="16.26953125" style="3" customWidth="1"/>
    <col min="5" max="5" width="15.26953125" style="3" customWidth="1"/>
    <col min="6" max="16384" width="9.1796875" style="3"/>
  </cols>
  <sheetData>
    <row r="2" spans="1:5" ht="48.75" customHeight="1" x14ac:dyDescent="0.35">
      <c r="A2" s="271" t="s">
        <v>230</v>
      </c>
      <c r="B2" s="271"/>
      <c r="C2" s="271"/>
      <c r="D2" s="271"/>
      <c r="E2" s="271"/>
    </row>
    <row r="3" spans="1:5" ht="16" thickBot="1" x14ac:dyDescent="0.4"/>
    <row r="4" spans="1:5" ht="47" thickBot="1" x14ac:dyDescent="0.4">
      <c r="A4" s="32" t="s">
        <v>69</v>
      </c>
      <c r="B4" s="33" t="s">
        <v>67</v>
      </c>
      <c r="C4" s="33" t="s">
        <v>64</v>
      </c>
      <c r="D4" s="33" t="s">
        <v>94</v>
      </c>
      <c r="E4" s="34" t="s">
        <v>93</v>
      </c>
    </row>
    <row r="5" spans="1:5" ht="46.5" x14ac:dyDescent="0.35">
      <c r="A5" s="29" t="s">
        <v>96</v>
      </c>
      <c r="B5" s="47" t="s">
        <v>95</v>
      </c>
      <c r="C5" s="43">
        <v>1</v>
      </c>
      <c r="D5" s="49">
        <v>2250</v>
      </c>
      <c r="E5" s="44">
        <f t="shared" ref="E5:E10" si="0">C5*D5</f>
        <v>2250</v>
      </c>
    </row>
    <row r="6" spans="1:5" x14ac:dyDescent="0.35">
      <c r="A6" s="12" t="s">
        <v>89</v>
      </c>
      <c r="B6" s="24" t="s">
        <v>74</v>
      </c>
      <c r="C6" s="48">
        <v>1</v>
      </c>
      <c r="D6" s="50">
        <v>145</v>
      </c>
      <c r="E6" s="52">
        <f t="shared" si="0"/>
        <v>145</v>
      </c>
    </row>
    <row r="7" spans="1:5" ht="31" x14ac:dyDescent="0.35">
      <c r="A7" s="12" t="s">
        <v>91</v>
      </c>
      <c r="B7" s="24" t="s">
        <v>92</v>
      </c>
      <c r="C7" s="48">
        <v>1</v>
      </c>
      <c r="D7" s="50">
        <v>465</v>
      </c>
      <c r="E7" s="52">
        <f t="shared" si="0"/>
        <v>465</v>
      </c>
    </row>
    <row r="8" spans="1:5" ht="31" x14ac:dyDescent="0.35">
      <c r="A8" s="12" t="s">
        <v>90</v>
      </c>
      <c r="B8" s="24" t="s">
        <v>77</v>
      </c>
      <c r="C8" s="48">
        <v>60</v>
      </c>
      <c r="D8" s="50">
        <v>35.299999999999997</v>
      </c>
      <c r="E8" s="52">
        <f t="shared" si="0"/>
        <v>2118</v>
      </c>
    </row>
    <row r="9" spans="1:5" x14ac:dyDescent="0.35">
      <c r="A9" s="12" t="s">
        <v>97</v>
      </c>
      <c r="B9" s="24" t="s">
        <v>98</v>
      </c>
      <c r="C9" s="48">
        <v>1</v>
      </c>
      <c r="D9" s="50">
        <v>800</v>
      </c>
      <c r="E9" s="52">
        <f t="shared" si="0"/>
        <v>800</v>
      </c>
    </row>
    <row r="10" spans="1:5" ht="16" thickBot="1" x14ac:dyDescent="0.4">
      <c r="A10" s="14" t="s">
        <v>99</v>
      </c>
      <c r="B10" s="25" t="s">
        <v>92</v>
      </c>
      <c r="C10" s="45">
        <v>1</v>
      </c>
      <c r="D10" s="51">
        <v>420</v>
      </c>
      <c r="E10" s="46">
        <f t="shared" si="0"/>
        <v>420</v>
      </c>
    </row>
    <row r="11" spans="1:5" x14ac:dyDescent="0.35">
      <c r="C11" s="3" t="s">
        <v>93</v>
      </c>
      <c r="E11" s="17">
        <f>SUM(E5:E10)</f>
        <v>6198</v>
      </c>
    </row>
    <row r="12" spans="1:5" x14ac:dyDescent="0.35">
      <c r="C12" s="273" t="s">
        <v>112</v>
      </c>
      <c r="D12" s="273"/>
      <c r="E12" s="17">
        <f>E11*0.21</f>
        <v>1301.58</v>
      </c>
    </row>
    <row r="13" spans="1:5" x14ac:dyDescent="0.35">
      <c r="C13" s="273" t="s">
        <v>124</v>
      </c>
      <c r="D13" s="273"/>
      <c r="E13" s="18">
        <f>E11+E12</f>
        <v>7499.58</v>
      </c>
    </row>
  </sheetData>
  <mergeCells count="3">
    <mergeCell ref="A2:E2"/>
    <mergeCell ref="C12:D12"/>
    <mergeCell ref="C13:D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B7D2E-44C3-4774-A5AE-F31A11534E76}">
  <dimension ref="A2:D7"/>
  <sheetViews>
    <sheetView workbookViewId="0">
      <selection activeCell="A17" sqref="A17"/>
    </sheetView>
  </sheetViews>
  <sheetFormatPr defaultColWidth="9.1796875" defaultRowHeight="15.5" x14ac:dyDescent="0.35"/>
  <cols>
    <col min="1" max="1" width="38.54296875" style="3" customWidth="1"/>
    <col min="2" max="2" width="17.1796875" style="3" customWidth="1"/>
    <col min="3" max="3" width="14.453125" style="3" customWidth="1"/>
    <col min="4" max="4" width="14.26953125" style="3" customWidth="1"/>
    <col min="5" max="16384" width="9.1796875" style="3"/>
  </cols>
  <sheetData>
    <row r="2" spans="1:4" x14ac:dyDescent="0.35">
      <c r="A2" s="269" t="s">
        <v>122</v>
      </c>
      <c r="B2" s="269"/>
      <c r="C2" s="269"/>
      <c r="D2" s="269"/>
    </row>
    <row r="3" spans="1:4" ht="16" thickBot="1" x14ac:dyDescent="0.4"/>
    <row r="4" spans="1:4" ht="29.25" customHeight="1" thickBot="1" x14ac:dyDescent="0.4">
      <c r="A4" s="32" t="s">
        <v>69</v>
      </c>
      <c r="B4" s="41" t="s">
        <v>67</v>
      </c>
      <c r="C4" s="41" t="s">
        <v>64</v>
      </c>
      <c r="D4" s="42" t="s">
        <v>121</v>
      </c>
    </row>
    <row r="5" spans="1:4" ht="31" x14ac:dyDescent="0.35">
      <c r="A5" s="29" t="s">
        <v>100</v>
      </c>
      <c r="B5" s="43" t="s">
        <v>101</v>
      </c>
      <c r="C5" s="43">
        <v>1</v>
      </c>
      <c r="D5" s="44">
        <v>20000</v>
      </c>
    </row>
    <row r="6" spans="1:4" ht="47" thickBot="1" x14ac:dyDescent="0.4">
      <c r="A6" s="14" t="s">
        <v>102</v>
      </c>
      <c r="B6" s="45" t="s">
        <v>87</v>
      </c>
      <c r="C6" s="45">
        <v>1</v>
      </c>
      <c r="D6" s="46">
        <v>10000</v>
      </c>
    </row>
    <row r="7" spans="1:4" x14ac:dyDescent="0.35">
      <c r="B7" s="269" t="s">
        <v>115</v>
      </c>
      <c r="C7" s="269"/>
      <c r="D7" s="18">
        <f>SUM(D5:D6)</f>
        <v>30000</v>
      </c>
    </row>
  </sheetData>
  <mergeCells count="2">
    <mergeCell ref="B7:C7"/>
    <mergeCell ref="A2:D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Kopējā tabula</vt:lpstr>
      <vt:lpstr>PP 1.1.</vt:lpstr>
      <vt:lpstr>PP 1.4.</vt:lpstr>
      <vt:lpstr>PP1.5</vt:lpstr>
      <vt:lpstr>PP1.6</vt:lpstr>
      <vt:lpstr>PP2.3</vt:lpstr>
      <vt:lpstr>PP 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Strautiņa</dc:creator>
  <cp:lastModifiedBy>Dace Granta</cp:lastModifiedBy>
  <cp:lastPrinted>2023-07-27T12:32:45Z</cp:lastPrinted>
  <dcterms:created xsi:type="dcterms:W3CDTF">2023-06-13T07:42:18Z</dcterms:created>
  <dcterms:modified xsi:type="dcterms:W3CDTF">2023-08-10T08:41:38Z</dcterms:modified>
</cp:coreProperties>
</file>