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iktors.kravcenko\Documents\SAM 4.2.2.5\Saskaņošana\Saskaņošana I\Saskaņošana II\Saskaņošana III\FM iebildumi\"/>
    </mc:Choice>
  </mc:AlternateContent>
  <bookViews>
    <workbookView xWindow="0" yWindow="0" windowWidth="23040" windowHeight="9375"/>
  </bookViews>
  <sheets>
    <sheet name="4.2.2.5 pr. ICILS pēt. budžet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" i="1" l="1"/>
  <c r="C11" i="1"/>
  <c r="C13" i="1" l="1"/>
  <c r="B13" i="1"/>
  <c r="C10" i="1"/>
  <c r="B10" i="1"/>
  <c r="C12" i="1" l="1"/>
  <c r="B11" i="1"/>
  <c r="E8" i="1" l="1"/>
  <c r="D13" i="1"/>
  <c r="E10" i="1"/>
  <c r="D11" i="1" l="1"/>
  <c r="E11" i="1" s="1"/>
  <c r="E13" i="1"/>
  <c r="D12" i="1" l="1"/>
  <c r="E12" i="1" s="1"/>
</calcChain>
</file>

<file path=xl/sharedStrings.xml><?xml version="1.0" encoding="utf-8"?>
<sst xmlns="http://schemas.openxmlformats.org/spreadsheetml/2006/main" count="86" uniqueCount="67">
  <si>
    <t xml:space="preserve">Starptautiskās izglītības sasniegumu novērtēšanas asociācijas (IEA) Starptautiskā datorprasmju un informācijpratības pētījuma ICILS 2023 izmaksas
</t>
  </si>
  <si>
    <t xml:space="preserve">1. tabula - Dalības maksu plānotais finansējums pa gadiem, euro
</t>
  </si>
  <si>
    <t>2022. g.</t>
  </si>
  <si>
    <t>2023. g.</t>
  </si>
  <si>
    <t>2024. g.</t>
  </si>
  <si>
    <t>Kopā</t>
  </si>
  <si>
    <t>Dalības maksa IEA ICILS 2023 pētījumā, t.sk.:</t>
  </si>
  <si>
    <t>Eiropas Komisijas finansējums (75%)</t>
  </si>
  <si>
    <t>Eiropas Komisijas granta priekšfinansējums_80% apmērā no granta kopsummas</t>
  </si>
  <si>
    <t>Eiropas Komisijas granta finansējums_20% apmērā no granta kopsummas_tiks saņemts pēc atskaites iesniegšanas EK 2025.gadā</t>
  </si>
  <si>
    <t>Valsts līdzfinansējums (25%)</t>
  </si>
  <si>
    <t xml:space="preserve">2. tabula - Dalības maksas IEA 2020.-2024. g. par dalību ICILS 2023 pētījumā, euro
</t>
  </si>
  <si>
    <r>
      <t>Gads</t>
    </r>
    <r>
      <rPr>
        <sz val="11"/>
        <color rgb="FF000000"/>
        <rFont val="Times New Roman"/>
        <family val="1"/>
        <charset val="186"/>
      </rPr>
      <t> </t>
    </r>
  </si>
  <si>
    <r>
      <t>Summa</t>
    </r>
    <r>
      <rPr>
        <sz val="11"/>
        <color rgb="FF000000"/>
        <rFont val="Times New Roman"/>
        <family val="1"/>
        <charset val="186"/>
      </rPr>
      <t> </t>
    </r>
  </si>
  <si>
    <r>
      <t>EUR</t>
    </r>
    <r>
      <rPr>
        <sz val="11"/>
        <color rgb="FF000000"/>
        <rFont val="Times New Roman"/>
        <family val="1"/>
        <charset val="186"/>
      </rPr>
      <t> </t>
    </r>
  </si>
  <si>
    <r>
      <t>USD</t>
    </r>
    <r>
      <rPr>
        <sz val="11"/>
        <color rgb="FF000000"/>
        <rFont val="Times New Roman"/>
        <family val="1"/>
        <charset val="186"/>
      </rPr>
      <t> </t>
    </r>
  </si>
  <si>
    <r>
      <t>USD daļa uz EUR (LB kurss 0.83 uz 01.03.2021)</t>
    </r>
    <r>
      <rPr>
        <sz val="11"/>
        <color rgb="FF000000"/>
        <rFont val="Times New Roman"/>
        <family val="1"/>
        <charset val="186"/>
      </rPr>
      <t> </t>
    </r>
  </si>
  <si>
    <r>
      <t>KOPĀ pa gadiem</t>
    </r>
    <r>
      <rPr>
        <sz val="11"/>
        <color rgb="FF000000"/>
        <rFont val="Times New Roman"/>
        <family val="1"/>
        <charset val="186"/>
      </rPr>
      <t> </t>
    </r>
  </si>
  <si>
    <t>2020 </t>
  </si>
  <si>
    <t>Galvenais modulis: Eur 13.000 un USD 13.000 </t>
  </si>
  <si>
    <t>Problēmrisināšanas modulis: Eur 10.000 un USD 10.000 </t>
  </si>
  <si>
    <t>2021 </t>
  </si>
  <si>
    <t>Galvenais modulis: Eur 32.100 un USD 32.100 </t>
  </si>
  <si>
    <t>   Problēmrisināšanas modulis: Eur 10.000 un USD 10.000 </t>
  </si>
  <si>
    <t>2022 </t>
  </si>
  <si>
    <t>2023 </t>
  </si>
  <si>
    <t>Problēmrisināšanas modulis: Eur 9.000 plus USD 9.000 </t>
  </si>
  <si>
    <t>2024 </t>
  </si>
  <si>
    <t>Galvenais modulis: Eur 19.450 un USD 19.450 </t>
  </si>
  <si>
    <t>KOPĀ</t>
  </si>
  <si>
    <t xml:space="preserve">3. tabula - Pētījuma īstenošanas jeb pētnieku komandas indikatīvās izmaksas, euro
</t>
  </si>
  <si>
    <r>
      <t>Izmaksu pozīcijas nosaukums</t>
    </r>
    <r>
      <rPr>
        <sz val="11"/>
        <color rgb="FF000000"/>
        <rFont val="Times New Roman"/>
        <family val="1"/>
        <charset val="186"/>
      </rPr>
      <t> </t>
    </r>
  </si>
  <si>
    <r>
      <t>2022. g.</t>
    </r>
    <r>
      <rPr>
        <sz val="11"/>
        <color rgb="FF000000"/>
        <rFont val="Times New Roman"/>
        <family val="1"/>
        <charset val="186"/>
      </rPr>
      <t> </t>
    </r>
  </si>
  <si>
    <r>
      <t>2023. g. </t>
    </r>
    <r>
      <rPr>
        <sz val="11"/>
        <color rgb="FF000000"/>
        <rFont val="Times New Roman"/>
        <family val="1"/>
        <charset val="186"/>
      </rPr>
      <t> </t>
    </r>
  </si>
  <si>
    <r>
      <t>2024. g. </t>
    </r>
    <r>
      <rPr>
        <sz val="11"/>
        <color rgb="FF000000"/>
        <rFont val="Times New Roman"/>
        <family val="1"/>
        <charset val="186"/>
      </rPr>
      <t> </t>
    </r>
  </si>
  <si>
    <r>
      <t>Kopā</t>
    </r>
    <r>
      <rPr>
        <sz val="11"/>
        <color theme="1"/>
        <rFont val="Times New Roman"/>
        <family val="1"/>
        <charset val="186"/>
      </rPr>
      <t> </t>
    </r>
  </si>
  <si>
    <t>Personāla izmaksas (Projekta vadītājs, datu menedžeris, IT koordinators, projekta vadītāja palīgs - vadošo pētnieku, pētnieku un zinātnisko asistentu amati) </t>
  </si>
  <si>
    <t>Tulkošana (2 valodas, katrā 140 standartlappuses) - atlīdzība</t>
  </si>
  <si>
    <t>4000 </t>
  </si>
  <si>
    <t>  </t>
  </si>
  <si>
    <r>
      <t>4000</t>
    </r>
    <r>
      <rPr>
        <sz val="11"/>
        <color theme="1"/>
        <rFont val="Times New Roman"/>
        <family val="1"/>
        <charset val="186"/>
      </rPr>
      <t> </t>
    </r>
  </si>
  <si>
    <t>Testa atbilžu vērtētāji (50 + 200 dienas) </t>
  </si>
  <si>
    <t>5000 </t>
  </si>
  <si>
    <t>20000 </t>
  </si>
  <si>
    <r>
      <t>25000</t>
    </r>
    <r>
      <rPr>
        <sz val="11"/>
        <color theme="1"/>
        <rFont val="Times New Roman"/>
        <family val="1"/>
        <charset val="186"/>
      </rPr>
      <t> </t>
    </r>
  </si>
  <si>
    <t>Testa administratori 50x(30+150) - atlīdzība</t>
  </si>
  <si>
    <t>1500 </t>
  </si>
  <si>
    <t>75000 </t>
  </si>
  <si>
    <r>
      <t>76500</t>
    </r>
    <r>
      <rPr>
        <sz val="11"/>
        <color theme="1"/>
        <rFont val="Times New Roman"/>
        <family val="1"/>
        <charset val="186"/>
      </rPr>
      <t> </t>
    </r>
  </si>
  <si>
    <t>3000 </t>
  </si>
  <si>
    <r>
      <t>3000</t>
    </r>
    <r>
      <rPr>
        <sz val="11"/>
        <color theme="1"/>
        <rFont val="Times New Roman"/>
        <family val="1"/>
        <charset val="186"/>
      </rPr>
      <t> </t>
    </r>
  </si>
  <si>
    <t>Portatīvie datori testiem un aptaujām, 25 gab., iegāde vai īre </t>
  </si>
  <si>
    <r>
      <t>20000</t>
    </r>
    <r>
      <rPr>
        <sz val="11"/>
        <color theme="1"/>
        <rFont val="Times New Roman"/>
        <family val="1"/>
        <charset val="186"/>
      </rPr>
      <t> </t>
    </r>
  </si>
  <si>
    <t>Komandējumu izmaksas (ārvalstu un vietējie komandējumi)</t>
  </si>
  <si>
    <t>2180 </t>
  </si>
  <si>
    <t>2900 </t>
  </si>
  <si>
    <t>2000 </t>
  </si>
  <si>
    <r>
      <t>7080</t>
    </r>
    <r>
      <rPr>
        <sz val="11"/>
        <color theme="1"/>
        <rFont val="Times New Roman"/>
        <family val="1"/>
        <charset val="186"/>
      </rPr>
      <t> </t>
    </r>
  </si>
  <si>
    <t>Pētījuma rezultātu gala ziņojums – pakalpojuma līgums (drukāšana, konference) un atlīdzība par maketēšanu un rediģēšanu</t>
  </si>
  <si>
    <r>
      <t>2000</t>
    </r>
    <r>
      <rPr>
        <sz val="11"/>
        <color theme="1"/>
        <rFont val="Times New Roman"/>
        <family val="1"/>
        <charset val="186"/>
      </rPr>
      <t> </t>
    </r>
  </si>
  <si>
    <t>Netiešās izmaksas (15% no personāla izmaksām)</t>
  </si>
  <si>
    <t>Tehniskais nodrošinājums projekta uzsākšanai (datori, monitori personālam)</t>
  </si>
  <si>
    <r>
      <t>94680</t>
    </r>
    <r>
      <rPr>
        <sz val="11"/>
        <color rgb="FF000000"/>
        <rFont val="Times New Roman"/>
        <family val="1"/>
        <charset val="186"/>
      </rPr>
      <t> </t>
    </r>
  </si>
  <si>
    <r>
      <t>152900</t>
    </r>
    <r>
      <rPr>
        <sz val="11"/>
        <color rgb="FF000000"/>
        <rFont val="Times New Roman"/>
        <family val="1"/>
        <charset val="186"/>
      </rPr>
      <t> </t>
    </r>
  </si>
  <si>
    <r>
      <t>39000</t>
    </r>
    <r>
      <rPr>
        <sz val="11"/>
        <color rgb="FF000000"/>
        <rFont val="Times New Roman"/>
        <family val="1"/>
        <charset val="186"/>
      </rPr>
      <t> </t>
    </r>
  </si>
  <si>
    <r>
      <t>286580</t>
    </r>
    <r>
      <rPr>
        <sz val="11"/>
        <color theme="1"/>
        <rFont val="Times New Roman"/>
        <family val="1"/>
        <charset val="186"/>
      </rPr>
      <t> </t>
    </r>
  </si>
  <si>
    <t>USB zibatmiņa, 300 USB zibatmiņas ātrai datu nolasīšanai un ierakstīšanai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</si>
</sst>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Calibri"/>
      <family val="2"/>
    </font>
    <font>
      <i/>
      <sz val="10"/>
      <color theme="1"/>
      <name val="Times New Roman"/>
      <family val="1"/>
    </font>
    <font>
      <b/>
      <sz val="11"/>
      <color rgb="FF000000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b/>
      <sz val="11"/>
      <color rgb="FF000000"/>
      <name val="Times New Roman"/>
      <family val="1"/>
    </font>
    <font>
      <b/>
      <sz val="11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1"/>
      <color rgb="FFFF0000"/>
      <name val="Calibri"/>
      <family val="2"/>
      <charset val="186"/>
      <scheme val="minor"/>
    </font>
    <font>
      <i/>
      <sz val="10"/>
      <name val="Times New Roman"/>
      <family val="1"/>
    </font>
    <font>
      <sz val="1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 applyAlignment="1"/>
    <xf numFmtId="0" fontId="3" fillId="0" borderId="0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right" vertical="center" wrapText="1"/>
    </xf>
    <xf numFmtId="0" fontId="5" fillId="0" borderId="1" xfId="0" applyFont="1" applyFill="1" applyBorder="1" applyAlignment="1">
      <alignment horizontal="righ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justify" vertical="center" wrapText="1"/>
    </xf>
    <xf numFmtId="0" fontId="7" fillId="3" borderId="1" xfId="0" applyFont="1" applyFill="1" applyBorder="1" applyAlignment="1">
      <alignment horizontal="justify"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2" fontId="7" fillId="0" borderId="1" xfId="0" applyNumberFormat="1" applyFont="1" applyBorder="1" applyAlignment="1">
      <alignment horizontal="center" vertical="center" wrapText="1"/>
    </xf>
    <xf numFmtId="2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2" fontId="6" fillId="0" borderId="1" xfId="0" applyNumberFormat="1" applyFont="1" applyBorder="1" applyAlignment="1">
      <alignment horizontal="center" vertical="center" wrapText="1"/>
    </xf>
    <xf numFmtId="1" fontId="7" fillId="2" borderId="1" xfId="0" applyNumberFormat="1" applyFont="1" applyFill="1" applyBorder="1" applyAlignment="1">
      <alignment horizontal="center" vertical="center" wrapText="1"/>
    </xf>
    <xf numFmtId="0" fontId="7" fillId="2" borderId="1" xfId="0" applyNumberFormat="1" applyFont="1" applyFill="1" applyBorder="1" applyAlignment="1">
      <alignment horizontal="center" vertical="center" wrapText="1"/>
    </xf>
    <xf numFmtId="0" fontId="7" fillId="3" borderId="1" xfId="0" applyNumberFormat="1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1" fontId="9" fillId="0" borderId="1" xfId="0" applyNumberFormat="1" applyFont="1" applyBorder="1" applyAlignment="1">
      <alignment horizontal="center" vertical="center" wrapText="1"/>
    </xf>
    <xf numFmtId="1" fontId="0" fillId="0" borderId="0" xfId="0" applyNumberFormat="1"/>
    <xf numFmtId="0" fontId="11" fillId="0" borderId="0" xfId="0" applyFont="1"/>
    <xf numFmtId="1" fontId="12" fillId="0" borderId="1" xfId="0" applyNumberFormat="1" applyFont="1" applyFill="1" applyBorder="1" applyAlignment="1">
      <alignment horizontal="center" vertical="center" wrapText="1"/>
    </xf>
    <xf numFmtId="1" fontId="13" fillId="0" borderId="1" xfId="0" applyNumberFormat="1" applyFont="1" applyFill="1" applyBorder="1" applyAlignment="1">
      <alignment horizontal="center" vertical="center" wrapText="1"/>
    </xf>
    <xf numFmtId="1" fontId="12" fillId="4" borderId="1" xfId="0" applyNumberFormat="1" applyFont="1" applyFill="1" applyBorder="1" applyAlignment="1">
      <alignment horizontal="center" vertical="center" wrapText="1"/>
    </xf>
    <xf numFmtId="1" fontId="3" fillId="4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justify" vertical="center" wrapText="1"/>
    </xf>
    <xf numFmtId="0" fontId="6" fillId="3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7" fillId="2" borderId="1" xfId="0" applyFont="1" applyFill="1" applyBorder="1" applyAlignment="1">
      <alignment horizontal="justify" vertical="center" wrapText="1"/>
    </xf>
    <xf numFmtId="1" fontId="6" fillId="2" borderId="1" xfId="0" applyNumberFormat="1" applyFont="1" applyFill="1" applyBorder="1" applyAlignment="1">
      <alignment horizontal="center" vertical="center" wrapText="1"/>
    </xf>
    <xf numFmtId="0" fontId="6" fillId="2" borderId="2" xfId="0" applyNumberFormat="1" applyFont="1" applyFill="1" applyBorder="1" applyAlignment="1">
      <alignment horizontal="center" vertical="center" wrapText="1"/>
    </xf>
    <xf numFmtId="0" fontId="6" fillId="2" borderId="3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justify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justify" vertical="center" wrapText="1"/>
    </xf>
    <xf numFmtId="1" fontId="2" fillId="0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"/>
  <sheetViews>
    <sheetView tabSelected="1" topLeftCell="A28" zoomScale="124" zoomScaleNormal="130" workbookViewId="0">
      <selection activeCell="A38" sqref="A38"/>
    </sheetView>
  </sheetViews>
  <sheetFormatPr defaultRowHeight="15" x14ac:dyDescent="0.25"/>
  <cols>
    <col min="1" max="1" width="42.7109375" customWidth="1"/>
    <col min="2" max="5" width="11.42578125" customWidth="1"/>
    <col min="6" max="6" width="11.140625" customWidth="1"/>
  </cols>
  <sheetData>
    <row r="1" spans="1:8" x14ac:dyDescent="0.25">
      <c r="A1" s="1" t="s">
        <v>0</v>
      </c>
    </row>
    <row r="4" spans="1:8" x14ac:dyDescent="0.25">
      <c r="A4" s="36" t="s">
        <v>1</v>
      </c>
      <c r="B4" s="36"/>
      <c r="C4" s="36"/>
      <c r="D4" s="36"/>
      <c r="E4" s="36"/>
    </row>
    <row r="5" spans="1:8" x14ac:dyDescent="0.25">
      <c r="A5" s="2"/>
      <c r="B5" s="2"/>
      <c r="C5" s="2"/>
      <c r="D5" s="2"/>
      <c r="E5" s="2"/>
    </row>
    <row r="6" spans="1:8" x14ac:dyDescent="0.25">
      <c r="A6" s="41"/>
      <c r="B6" s="42" t="s">
        <v>2</v>
      </c>
      <c r="C6" s="42" t="s">
        <v>3</v>
      </c>
      <c r="D6" s="42" t="s">
        <v>4</v>
      </c>
      <c r="E6" s="42" t="s">
        <v>5</v>
      </c>
    </row>
    <row r="7" spans="1:8" x14ac:dyDescent="0.25">
      <c r="A7" s="41"/>
      <c r="B7" s="42"/>
      <c r="C7" s="42"/>
      <c r="D7" s="42"/>
      <c r="E7" s="42"/>
    </row>
    <row r="8" spans="1:8" x14ac:dyDescent="0.25">
      <c r="A8" s="43" t="s">
        <v>6</v>
      </c>
      <c r="B8" s="44">
        <v>196176</v>
      </c>
      <c r="C8" s="44">
        <v>75213</v>
      </c>
      <c r="D8" s="44">
        <v>35594</v>
      </c>
      <c r="E8" s="44">
        <f>SUM(B8:D9)</f>
        <v>306983</v>
      </c>
      <c r="F8" s="24"/>
      <c r="G8" s="24"/>
      <c r="H8" s="24"/>
    </row>
    <row r="9" spans="1:8" x14ac:dyDescent="0.25">
      <c r="A9" s="43"/>
      <c r="B9" s="44"/>
      <c r="C9" s="44"/>
      <c r="D9" s="44"/>
      <c r="E9" s="44"/>
    </row>
    <row r="10" spans="1:8" x14ac:dyDescent="0.25">
      <c r="A10" s="3" t="s">
        <v>7</v>
      </c>
      <c r="B10" s="21">
        <f>B8*75/100</f>
        <v>147132</v>
      </c>
      <c r="C10" s="21">
        <f t="shared" ref="C10" si="0">C8*75/100</f>
        <v>56409.75</v>
      </c>
      <c r="D10" s="21">
        <v>26695</v>
      </c>
      <c r="E10" s="21">
        <f>SUM(B10:D10)</f>
        <v>230236.75</v>
      </c>
      <c r="F10" s="25"/>
    </row>
    <row r="11" spans="1:8" ht="25.5" x14ac:dyDescent="0.25">
      <c r="A11" s="4" t="s">
        <v>8</v>
      </c>
      <c r="B11" s="22">
        <f>B10*80/100</f>
        <v>117705.60000000001</v>
      </c>
      <c r="C11" s="22">
        <f>ROUND(C10*80/100,0)</f>
        <v>45128</v>
      </c>
      <c r="D11" s="22">
        <f>ROUND(D10*80/100,0)</f>
        <v>21356</v>
      </c>
      <c r="E11" s="26">
        <f t="shared" ref="E11:E13" si="1">SUM(B11:D11)</f>
        <v>184189.6</v>
      </c>
    </row>
    <row r="12" spans="1:8" ht="38.25" x14ac:dyDescent="0.25">
      <c r="A12" s="4" t="s">
        <v>9</v>
      </c>
      <c r="B12" s="28">
        <f>B10-B11</f>
        <v>29426.399999999994</v>
      </c>
      <c r="C12" s="22">
        <f t="shared" ref="C12" si="2">C10-C11</f>
        <v>11281.75</v>
      </c>
      <c r="D12" s="22">
        <f>ROUND(D10-D11,0)</f>
        <v>5339</v>
      </c>
      <c r="E12" s="22">
        <f t="shared" si="1"/>
        <v>46047.149999999994</v>
      </c>
    </row>
    <row r="13" spans="1:8" x14ac:dyDescent="0.25">
      <c r="A13" s="3" t="s">
        <v>10</v>
      </c>
      <c r="B13" s="29">
        <f>B8*25/100</f>
        <v>49044</v>
      </c>
      <c r="C13" s="21">
        <f t="shared" ref="C13" si="3">C8*25/100</f>
        <v>18803.25</v>
      </c>
      <c r="D13" s="27">
        <f>ROUND(D8*25/100,0)</f>
        <v>8899</v>
      </c>
      <c r="E13" s="21">
        <f t="shared" si="1"/>
        <v>76746.25</v>
      </c>
    </row>
    <row r="14" spans="1:8" x14ac:dyDescent="0.25">
      <c r="D14" s="24"/>
    </row>
    <row r="16" spans="1:8" x14ac:dyDescent="0.25">
      <c r="A16" s="36" t="s">
        <v>11</v>
      </c>
      <c r="B16" s="36"/>
      <c r="C16" s="36"/>
      <c r="D16" s="36"/>
      <c r="E16" s="36"/>
    </row>
    <row r="18" spans="1:6" ht="86.25" x14ac:dyDescent="0.25">
      <c r="A18" s="5" t="s">
        <v>12</v>
      </c>
      <c r="B18" s="5" t="s">
        <v>13</v>
      </c>
      <c r="C18" s="5" t="s">
        <v>14</v>
      </c>
      <c r="D18" s="5" t="s">
        <v>15</v>
      </c>
      <c r="E18" s="5" t="s">
        <v>16</v>
      </c>
      <c r="F18" s="5" t="s">
        <v>17</v>
      </c>
    </row>
    <row r="19" spans="1:6" ht="75" x14ac:dyDescent="0.25">
      <c r="A19" s="37" t="s">
        <v>18</v>
      </c>
      <c r="B19" s="6" t="s">
        <v>19</v>
      </c>
      <c r="C19" s="16">
        <v>13000</v>
      </c>
      <c r="D19" s="16">
        <v>13000</v>
      </c>
      <c r="E19" s="16">
        <v>10790</v>
      </c>
      <c r="F19" s="38">
        <v>42090</v>
      </c>
    </row>
    <row r="20" spans="1:6" ht="90" x14ac:dyDescent="0.25">
      <c r="A20" s="37"/>
      <c r="B20" s="6" t="s">
        <v>20</v>
      </c>
      <c r="C20" s="16">
        <v>10000</v>
      </c>
      <c r="D20" s="17">
        <v>10000</v>
      </c>
      <c r="E20" s="17">
        <v>8300</v>
      </c>
      <c r="F20" s="38"/>
    </row>
    <row r="21" spans="1:6" ht="75" x14ac:dyDescent="0.25">
      <c r="A21" s="32" t="s">
        <v>21</v>
      </c>
      <c r="B21" s="7" t="s">
        <v>22</v>
      </c>
      <c r="C21" s="18">
        <v>32100</v>
      </c>
      <c r="D21" s="18">
        <v>32100</v>
      </c>
      <c r="E21" s="18">
        <v>26643</v>
      </c>
      <c r="F21" s="33">
        <v>77043</v>
      </c>
    </row>
    <row r="22" spans="1:6" ht="105" x14ac:dyDescent="0.25">
      <c r="A22" s="32"/>
      <c r="B22" s="7" t="s">
        <v>23</v>
      </c>
      <c r="C22" s="18">
        <v>10000</v>
      </c>
      <c r="D22" s="18">
        <v>10000</v>
      </c>
      <c r="E22" s="18">
        <v>8300</v>
      </c>
      <c r="F22" s="33"/>
    </row>
    <row r="23" spans="1:6" ht="75" x14ac:dyDescent="0.25">
      <c r="A23" s="37" t="s">
        <v>24</v>
      </c>
      <c r="B23" s="6" t="s">
        <v>22</v>
      </c>
      <c r="C23" s="17">
        <v>32100</v>
      </c>
      <c r="D23" s="17">
        <v>32100</v>
      </c>
      <c r="E23" s="17">
        <v>26643</v>
      </c>
      <c r="F23" s="39">
        <v>77043</v>
      </c>
    </row>
    <row r="24" spans="1:6" ht="90" x14ac:dyDescent="0.25">
      <c r="A24" s="37"/>
      <c r="B24" s="6" t="s">
        <v>20</v>
      </c>
      <c r="C24" s="17">
        <v>10000</v>
      </c>
      <c r="D24" s="17">
        <v>10000</v>
      </c>
      <c r="E24" s="17">
        <v>8300</v>
      </c>
      <c r="F24" s="40"/>
    </row>
    <row r="25" spans="1:6" ht="75" x14ac:dyDescent="0.25">
      <c r="A25" s="32" t="s">
        <v>25</v>
      </c>
      <c r="B25" s="7" t="s">
        <v>22</v>
      </c>
      <c r="C25" s="18">
        <v>32100</v>
      </c>
      <c r="D25" s="18">
        <v>32100</v>
      </c>
      <c r="E25" s="18">
        <v>26643</v>
      </c>
      <c r="F25" s="33">
        <v>75213</v>
      </c>
    </row>
    <row r="26" spans="1:6" ht="75" x14ac:dyDescent="0.25">
      <c r="A26" s="32"/>
      <c r="B26" s="7" t="s">
        <v>26</v>
      </c>
      <c r="C26" s="18">
        <v>9000</v>
      </c>
      <c r="D26" s="18">
        <v>9000</v>
      </c>
      <c r="E26" s="18">
        <v>7470</v>
      </c>
      <c r="F26" s="33"/>
    </row>
    <row r="27" spans="1:6" ht="75" x14ac:dyDescent="0.25">
      <c r="A27" s="6" t="s">
        <v>27</v>
      </c>
      <c r="B27" s="6" t="s">
        <v>28</v>
      </c>
      <c r="C27" s="17">
        <v>19450</v>
      </c>
      <c r="D27" s="17">
        <v>19450</v>
      </c>
      <c r="E27" s="17">
        <v>16144</v>
      </c>
      <c r="F27" s="19">
        <v>35594</v>
      </c>
    </row>
    <row r="28" spans="1:6" x14ac:dyDescent="0.25">
      <c r="A28" s="34" t="s">
        <v>29</v>
      </c>
      <c r="B28" s="34"/>
      <c r="C28" s="20">
        <v>167750</v>
      </c>
      <c r="D28" s="20">
        <v>167750</v>
      </c>
      <c r="E28" s="20">
        <v>139233</v>
      </c>
      <c r="F28" s="23">
        <v>306983</v>
      </c>
    </row>
    <row r="30" spans="1:6" ht="9" customHeight="1" x14ac:dyDescent="0.25"/>
    <row r="31" spans="1:6" ht="23.25" customHeight="1" x14ac:dyDescent="0.25">
      <c r="A31" s="35" t="s">
        <v>30</v>
      </c>
      <c r="B31" s="36"/>
      <c r="C31" s="36"/>
      <c r="D31" s="36"/>
      <c r="E31" s="36"/>
    </row>
    <row r="33" spans="1:5" x14ac:dyDescent="0.25">
      <c r="A33" s="8" t="s">
        <v>31</v>
      </c>
      <c r="B33" s="9" t="s">
        <v>32</v>
      </c>
      <c r="C33" s="9" t="s">
        <v>33</v>
      </c>
      <c r="D33" s="9" t="s">
        <v>34</v>
      </c>
      <c r="E33" s="10" t="s">
        <v>35</v>
      </c>
    </row>
    <row r="34" spans="1:5" ht="60" x14ac:dyDescent="0.25">
      <c r="A34" s="11" t="s">
        <v>36</v>
      </c>
      <c r="B34" s="30">
        <v>47826</v>
      </c>
      <c r="C34" s="30">
        <v>47826</v>
      </c>
      <c r="D34" s="30">
        <v>30435</v>
      </c>
      <c r="E34" s="31">
        <v>126087</v>
      </c>
    </row>
    <row r="35" spans="1:5" ht="30" x14ac:dyDescent="0.25">
      <c r="A35" s="11" t="s">
        <v>37</v>
      </c>
      <c r="B35" s="12" t="s">
        <v>38</v>
      </c>
      <c r="C35" s="12" t="s">
        <v>39</v>
      </c>
      <c r="D35" s="12" t="s">
        <v>39</v>
      </c>
      <c r="E35" s="13" t="s">
        <v>40</v>
      </c>
    </row>
    <row r="36" spans="1:5" x14ac:dyDescent="0.25">
      <c r="A36" s="11" t="s">
        <v>41</v>
      </c>
      <c r="B36" s="12" t="s">
        <v>42</v>
      </c>
      <c r="C36" s="12" t="s">
        <v>43</v>
      </c>
      <c r="D36" s="12" t="s">
        <v>39</v>
      </c>
      <c r="E36" s="13" t="s">
        <v>44</v>
      </c>
    </row>
    <row r="37" spans="1:5" x14ac:dyDescent="0.25">
      <c r="A37" s="11" t="s">
        <v>45</v>
      </c>
      <c r="B37" s="12" t="s">
        <v>46</v>
      </c>
      <c r="C37" s="12" t="s">
        <v>47</v>
      </c>
      <c r="D37" s="12" t="s">
        <v>39</v>
      </c>
      <c r="E37" s="13" t="s">
        <v>48</v>
      </c>
    </row>
    <row r="38" spans="1:5" ht="30" x14ac:dyDescent="0.25">
      <c r="A38" s="11" t="s">
        <v>66</v>
      </c>
      <c r="B38" s="12" t="s">
        <v>49</v>
      </c>
      <c r="C38" s="12" t="s">
        <v>39</v>
      </c>
      <c r="D38" s="12" t="s">
        <v>39</v>
      </c>
      <c r="E38" s="13" t="s">
        <v>50</v>
      </c>
    </row>
    <row r="39" spans="1:5" ht="30" x14ac:dyDescent="0.25">
      <c r="A39" s="11" t="s">
        <v>51</v>
      </c>
      <c r="B39" s="12" t="s">
        <v>43</v>
      </c>
      <c r="C39" s="12" t="s">
        <v>39</v>
      </c>
      <c r="D39" s="12" t="s">
        <v>39</v>
      </c>
      <c r="E39" s="13" t="s">
        <v>52</v>
      </c>
    </row>
    <row r="40" spans="1:5" ht="30" x14ac:dyDescent="0.25">
      <c r="A40" s="11" t="s">
        <v>53</v>
      </c>
      <c r="B40" s="12" t="s">
        <v>54</v>
      </c>
      <c r="C40" s="12" t="s">
        <v>55</v>
      </c>
      <c r="D40" s="12" t="s">
        <v>56</v>
      </c>
      <c r="E40" s="13" t="s">
        <v>57</v>
      </c>
    </row>
    <row r="41" spans="1:5" ht="45" x14ac:dyDescent="0.25">
      <c r="A41" s="11" t="s">
        <v>58</v>
      </c>
      <c r="B41" s="12" t="s">
        <v>39</v>
      </c>
      <c r="C41" s="12" t="s">
        <v>39</v>
      </c>
      <c r="D41" s="12" t="s">
        <v>56</v>
      </c>
      <c r="E41" s="13" t="s">
        <v>59</v>
      </c>
    </row>
    <row r="42" spans="1:5" ht="30" x14ac:dyDescent="0.25">
      <c r="A42" s="11" t="s">
        <v>60</v>
      </c>
      <c r="B42" s="30">
        <v>7174</v>
      </c>
      <c r="C42" s="30">
        <v>7174</v>
      </c>
      <c r="D42" s="30">
        <v>4565</v>
      </c>
      <c r="E42" s="31">
        <v>18913</v>
      </c>
    </row>
    <row r="43" spans="1:5" ht="30" x14ac:dyDescent="0.25">
      <c r="A43" s="11" t="s">
        <v>61</v>
      </c>
      <c r="B43" s="12" t="s">
        <v>38</v>
      </c>
      <c r="C43" s="12" t="s">
        <v>39</v>
      </c>
      <c r="D43" s="12" t="s">
        <v>39</v>
      </c>
      <c r="E43" s="13" t="s">
        <v>40</v>
      </c>
    </row>
    <row r="44" spans="1:5" x14ac:dyDescent="0.25">
      <c r="A44" s="14" t="s">
        <v>35</v>
      </c>
      <c r="B44" s="15" t="s">
        <v>62</v>
      </c>
      <c r="C44" s="15" t="s">
        <v>63</v>
      </c>
      <c r="D44" s="15" t="s">
        <v>64</v>
      </c>
      <c r="E44" s="13" t="s">
        <v>65</v>
      </c>
    </row>
  </sheetData>
  <mergeCells count="22">
    <mergeCell ref="A16:E16"/>
    <mergeCell ref="A4:E4"/>
    <mergeCell ref="A6:A7"/>
    <mergeCell ref="B6:B7"/>
    <mergeCell ref="C6:C7"/>
    <mergeCell ref="D6:D7"/>
    <mergeCell ref="E6:E7"/>
    <mergeCell ref="A8:A9"/>
    <mergeCell ref="B8:B9"/>
    <mergeCell ref="C8:C9"/>
    <mergeCell ref="D8:D9"/>
    <mergeCell ref="E8:E9"/>
    <mergeCell ref="A25:A26"/>
    <mergeCell ref="F25:F26"/>
    <mergeCell ref="A28:B28"/>
    <mergeCell ref="A31:E31"/>
    <mergeCell ref="A19:A20"/>
    <mergeCell ref="F19:F20"/>
    <mergeCell ref="A21:A22"/>
    <mergeCell ref="F21:F22"/>
    <mergeCell ref="A23:A24"/>
    <mergeCell ref="F23:F24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4.2.2.5 pr. ICILS pēt. budžets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Sanda Kaša</dc:creator>
  <cp:lastModifiedBy>Viktors Kravčenko</cp:lastModifiedBy>
  <cp:lastPrinted>2022-01-25T15:57:30Z</cp:lastPrinted>
  <dcterms:created xsi:type="dcterms:W3CDTF">2022-01-14T09:05:27Z</dcterms:created>
  <dcterms:modified xsi:type="dcterms:W3CDTF">2022-02-28T12:21:11Z</dcterms:modified>
</cp:coreProperties>
</file>