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66925"/>
  <mc:AlternateContent xmlns:mc="http://schemas.openxmlformats.org/markup-compatibility/2006">
    <mc:Choice Requires="x15">
      <x15ac:absPath xmlns:x15ac="http://schemas.microsoft.com/office/spreadsheetml/2010/11/ac" url="\\vnozare.pri\vm\Redirect_profiles\VM_Zane_Reinholde\Desktop\RS\Gala\Janvāris\"/>
    </mc:Choice>
  </mc:AlternateContent>
  <xr:revisionPtr revIDLastSave="0" documentId="13_ncr:1_{40D5BC9C-7E96-41CA-8EAC-96421DFD76F7}" xr6:coauthVersionLast="47" xr6:coauthVersionMax="47" xr10:uidLastSave="{00000000-0000-0000-0000-000000000000}"/>
  <bookViews>
    <workbookView xWindow="-110" yWindow="-110" windowWidth="19420" windowHeight="10420" xr2:uid="{00000000-000D-0000-FFFF-FFFF00000000}"/>
  </bookViews>
  <sheets>
    <sheet name="Sheet1" sheetId="1" r:id="rId1"/>
  </sheets>
  <definedNames>
    <definedName name="_Toc72755610" localSheetId="0">Sheet1!$B$3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3" i="1" l="1"/>
  <c r="G33" i="1"/>
  <c r="I33" i="1"/>
  <c r="J33" i="1"/>
  <c r="C33" i="1"/>
  <c r="E31" i="1"/>
  <c r="E21" i="1"/>
  <c r="E20" i="1"/>
  <c r="E13" i="1"/>
  <c r="E12" i="1"/>
  <c r="E11" i="1"/>
  <c r="E8" i="1"/>
  <c r="H8" i="1"/>
  <c r="H12" i="1"/>
  <c r="H13" i="1"/>
  <c r="H11" i="1"/>
  <c r="H15" i="1"/>
  <c r="H23" i="1"/>
  <c r="H21" i="1"/>
  <c r="H20" i="1"/>
  <c r="H18" i="1"/>
  <c r="H29" i="1"/>
  <c r="K29" i="1"/>
  <c r="K23" i="1"/>
  <c r="K21" i="1"/>
  <c r="K20" i="1"/>
  <c r="K18" i="1"/>
  <c r="K16" i="1"/>
  <c r="K15" i="1"/>
  <c r="K13" i="1"/>
  <c r="K12" i="1"/>
  <c r="K11" i="1"/>
  <c r="K8" i="1"/>
  <c r="K4" i="1"/>
  <c r="H4" i="1"/>
  <c r="E4" i="1"/>
  <c r="D23" i="1" l="1"/>
  <c r="E23" i="1" l="1"/>
  <c r="D33" i="1"/>
</calcChain>
</file>

<file path=xl/sharedStrings.xml><?xml version="1.0" encoding="utf-8"?>
<sst xmlns="http://schemas.openxmlformats.org/spreadsheetml/2006/main" count="60" uniqueCount="54">
  <si>
    <t>Pasākums</t>
  </si>
  <si>
    <t>Uzlabot RS diagnostikas pieejamību</t>
  </si>
  <si>
    <t>1.1.</t>
  </si>
  <si>
    <t>RS bioloģisko paraugu un saistīto klīnisko datu kolekcijas (datu bāzes) veidošana un uzturēšana</t>
  </si>
  <si>
    <t>1.2.</t>
  </si>
  <si>
    <t>Noteikt esošās un iespējamās izmaksas RS ārstēšanai</t>
  </si>
  <si>
    <t>Īpašas programmas izveide pieaugušo RS medikamentozai ārstēšanai ar atsevišķu (ar ZIKS nesaistītu) finansējumu</t>
  </si>
  <si>
    <t>Iekļaut valsts apmaksātajos veselības aprūpes pakalpojumos plaušu transplantāciju, pulmonālo endarterektomiju u.c. ārstēšanas metodes</t>
  </si>
  <si>
    <t>Nodrošināt multidisciplināru pieeju RS pacientu ārstēšanā un aprūpē, piesaistot ārsta ģenētiķa piedalīšanos</t>
  </si>
  <si>
    <t>Reto pacientu plūsmas koordinācija</t>
  </si>
  <si>
    <t>Veidot vienotu pieeju RS diagnostikai, ārstēšanai un dinamiskajai novērošanai</t>
  </si>
  <si>
    <t>Pilnveidot Tālākizglītības programmas par RS</t>
  </si>
  <si>
    <t>2018. gads</t>
  </si>
  <si>
    <t>2019. gads</t>
  </si>
  <si>
    <t>2020. gads</t>
  </si>
  <si>
    <t>Izlietots</t>
  </si>
  <si>
    <t>Pilnveidot RS pacientu medicīnisko datu uzskaiti</t>
  </si>
  <si>
    <t>Uzlabot sabiedrības un profesionāļu informētību par RS (tai skaitā ieslodzījuma vietās)</t>
  </si>
  <si>
    <t>RS pacienta kartes izveide</t>
  </si>
  <si>
    <t>3.1.</t>
  </si>
  <si>
    <t>3.2.</t>
  </si>
  <si>
    <t>3.3.</t>
  </si>
  <si>
    <t>2.1.</t>
  </si>
  <si>
    <t>2.2.</t>
  </si>
  <si>
    <t>2.3.</t>
  </si>
  <si>
    <t>2.4.</t>
  </si>
  <si>
    <t>2.5.</t>
  </si>
  <si>
    <t>2.6.</t>
  </si>
  <si>
    <t>2.7.</t>
  </si>
  <si>
    <t>2.8.</t>
  </si>
  <si>
    <t>2.9.</t>
  </si>
  <si>
    <t>Izvērtēt iespēju pacientus ar RS atbrīvot no pacientu iemaksas arī pēc 18 gadu vecuma</t>
  </si>
  <si>
    <t>2.10.</t>
  </si>
  <si>
    <t>Nr.p.k.</t>
  </si>
  <si>
    <t>33.19.00 "Starptautiskie norēķini par sniegtajiem veselības aprūpes pakalpojumiem"</t>
  </si>
  <si>
    <t>33.03.00 "Kompensējamo medikamentu un materiālu apmaksāšana"</t>
  </si>
  <si>
    <t>33.16.00 "Pārējo ambulatoro veselības aprūpes pakalpojumu nodrošināšana"</t>
  </si>
  <si>
    <t>33.15.00 "Laboratorisko izmeklējumu nodrošināšana ambulatorajā aprūpē"</t>
  </si>
  <si>
    <t xml:space="preserve">Izstrādāta reto slimību pacienta karte  </t>
  </si>
  <si>
    <t>Karšu printera iegāde</t>
  </si>
  <si>
    <t>RS datu sasaite ar EVAK kartē iekļaujamo informāciju (2020.g pārdalīts uz 45.01.)</t>
  </si>
  <si>
    <t>Procentuāli apgūtais finansējums</t>
  </si>
  <si>
    <r>
      <t>Kopā,</t>
    </r>
    <r>
      <rPr>
        <b/>
        <i/>
        <sz val="12"/>
        <color theme="1"/>
        <rFont val="Times New Roman"/>
        <family val="1"/>
      </rPr>
      <t xml:space="preserve"> euro</t>
    </r>
    <r>
      <rPr>
        <b/>
        <sz val="12"/>
        <color theme="1"/>
        <rFont val="Times New Roman"/>
        <family val="1"/>
      </rPr>
      <t>:</t>
    </r>
  </si>
  <si>
    <t xml:space="preserve"> BKUS metodiskais darbs 33.12.00 "Reto slimību ārstēšana"</t>
  </si>
  <si>
    <t>Noteiktas RS, kurām nepieciešams nodrošināt akūta stāvokļa/ krīzes kupēšana un noteikta kārtība piekļuvei nepieciešamajiem medikamentiem šis programmas ietvaros 33.12.00 "Reto slimību ārstēšana"</t>
  </si>
  <si>
    <t>Pacienti programmā tiek iekļauti un izslēgti no tās atbilstoši apstiprinātiem kritērijiem. Jaunu diagnožu (diagnozes, kuras nav iekļautas likuma "Par vidēja termiņa budžeta ietvaru 2017., 2018. un 2019.gadam" plānotājā finasējuma apakšprogrammā 33.12.00 "Reto slimību medikamentozā ārstēšana") un esošo diagnožu pieaugums uz esošo pacienta skaita pieaugumu.</t>
  </si>
  <si>
    <r>
      <t xml:space="preserve">Medikamentu pēctecības nodrošināšana RS pacientiem, pārejot no pediatriskās aprūpes (18 gadi) uz pieaugušo aprūpi </t>
    </r>
    <r>
      <rPr>
        <sz val="12"/>
        <color theme="1"/>
        <rFont val="Times New Roman"/>
        <family val="1"/>
      </rPr>
      <t>(33.03.00 "Kompensējamo medikamentu un materiālu apmaksāšana")</t>
    </r>
  </si>
  <si>
    <t>Reto slimību centra izveide BKUS  33.16.00 "Pārējo ambulatoro  veselības aprūpes pakalpojumu nodrošināšana"</t>
  </si>
  <si>
    <t>Izveidot koordinācijas atbalsta "vienības"  PKUS un RAKUS. (2018.g. no 33.16.00 "Pārējo ambulatoro  veselības aprūpes pakalpojumu nodrošināšana"     2019-2020 - 33.12.00 "Reto slimību ārstēšana")</t>
  </si>
  <si>
    <t>90% no bērniem, kuriem noteiktas indikācijas ārstnieciskā uztura saņemšanai, tas tiek nodrošināts (33.16.00 "Pārējo ambulatoro veselības aprūpes pakalpojumu nodrošināšana")</t>
  </si>
  <si>
    <t>“Reto slimību medikamentozā ārstēšana bērniem” programmas darbības pilnveide*</t>
  </si>
  <si>
    <t>Plānots*</t>
  </si>
  <si>
    <t>33.12.00 "Reto slimību ārstēšana"</t>
  </si>
  <si>
    <t xml:space="preserve">*Saskaņā ar Ministru kabineta 2017. gada 23. oktobra rīkojumu Nr. 602 "Par Plānu reto slimību jomā 2017.-2020. gadam". RS plānā paredzētais finansējums atšķiras no faktiski piešķirtā finansējuma apjoma, kas tika  iekļauts Veselības ministrijas (Nacionālā veselības dienesta) ikgadējā budžetā.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</si>
</sst>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Times New Roman"/>
      <family val="1"/>
    </font>
    <font>
      <sz val="11"/>
      <color theme="1"/>
      <name val="Calibri"/>
      <family val="2"/>
      <charset val="186"/>
      <scheme val="minor"/>
    </font>
    <font>
      <sz val="10"/>
      <name val="Arial"/>
      <family val="2"/>
      <charset val="186"/>
    </font>
    <font>
      <sz val="11"/>
      <color theme="1"/>
      <name val="Calibri"/>
      <family val="2"/>
      <charset val="186"/>
    </font>
    <font>
      <sz val="11"/>
      <color indexed="8"/>
      <name val="Times New Roman"/>
      <family val="2"/>
      <charset val="186"/>
    </font>
    <font>
      <sz val="11"/>
      <color indexed="8"/>
      <name val="Calibri"/>
      <family val="2"/>
      <charset val="186"/>
    </font>
    <font>
      <sz val="10"/>
      <name val="Arial"/>
      <family val="2"/>
    </font>
    <font>
      <b/>
      <sz val="12"/>
      <color theme="1"/>
      <name val="Times New Roman"/>
      <family val="1"/>
    </font>
    <font>
      <sz val="11"/>
      <color theme="1"/>
      <name val="Calibri"/>
      <family val="2"/>
      <scheme val="minor"/>
    </font>
    <font>
      <sz val="12"/>
      <name val="Times New Roman"/>
      <family val="1"/>
    </font>
    <font>
      <b/>
      <i/>
      <sz val="12"/>
      <color theme="1"/>
      <name val="Times New Roman"/>
      <family val="1"/>
    </font>
    <font>
      <i/>
      <sz val="12"/>
      <color theme="1"/>
      <name val="Times New Roman"/>
      <family val="1"/>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s>
  <cellStyleXfs count="21">
    <xf numFmtId="0" fontId="0" fillId="0" borderId="0"/>
    <xf numFmtId="0" fontId="2" fillId="0" borderId="0"/>
    <xf numFmtId="0" fontId="3" fillId="0" borderId="0"/>
    <xf numFmtId="0" fontId="4" fillId="0" borderId="0"/>
    <xf numFmtId="0" fontId="3" fillId="0" borderId="0"/>
    <xf numFmtId="0" fontId="4" fillId="0" borderId="0"/>
    <xf numFmtId="0" fontId="3"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9" fontId="6" fillId="0" borderId="0" applyFont="0" applyFill="0" applyBorder="0" applyAlignment="0" applyProtection="0"/>
    <xf numFmtId="0" fontId="3" fillId="0" borderId="0"/>
    <xf numFmtId="0" fontId="7" fillId="0" borderId="0"/>
    <xf numFmtId="0" fontId="9" fillId="0" borderId="0"/>
    <xf numFmtId="9" fontId="9" fillId="0" borderId="0" applyFont="0" applyFill="0" applyBorder="0" applyAlignment="0" applyProtection="0"/>
  </cellStyleXfs>
  <cellXfs count="69">
    <xf numFmtId="0" fontId="0" fillId="0" borderId="0" xfId="0"/>
    <xf numFmtId="0" fontId="1" fillId="0" borderId="1" xfId="0" applyFont="1" applyBorder="1" applyAlignment="1">
      <alignment horizontal="justify" vertical="center"/>
    </xf>
    <xf numFmtId="0" fontId="1" fillId="0" borderId="1" xfId="0" applyFont="1" applyBorder="1" applyAlignment="1">
      <alignment horizontal="right" vertical="center"/>
    </xf>
    <xf numFmtId="0" fontId="1" fillId="0" borderId="1" xfId="0" applyFont="1" applyBorder="1" applyAlignment="1">
      <alignment horizontal="right" wrapText="1"/>
    </xf>
    <xf numFmtId="0" fontId="1" fillId="0" borderId="1" xfId="0" applyFont="1" applyBorder="1" applyAlignment="1">
      <alignment horizontal="right"/>
    </xf>
    <xf numFmtId="0" fontId="8" fillId="0" borderId="1" xfId="0" applyFont="1" applyBorder="1"/>
    <xf numFmtId="0" fontId="8" fillId="0" borderId="1" xfId="0" applyFont="1" applyBorder="1" applyAlignment="1">
      <alignment horizontal="justify" vertical="center"/>
    </xf>
    <xf numFmtId="0" fontId="8" fillId="0" borderId="1" xfId="0" applyFont="1" applyBorder="1" applyAlignment="1">
      <alignment wrapText="1"/>
    </xf>
    <xf numFmtId="0" fontId="8" fillId="0" borderId="1" xfId="0" applyFont="1" applyFill="1" applyBorder="1"/>
    <xf numFmtId="0" fontId="1" fillId="0" borderId="1" xfId="0" applyFont="1" applyBorder="1" applyAlignment="1">
      <alignment horizontal="center" vertical="center"/>
    </xf>
    <xf numFmtId="0" fontId="8" fillId="2" borderId="0" xfId="0" applyFont="1" applyFill="1"/>
    <xf numFmtId="0" fontId="1" fillId="0" borderId="0" xfId="0" applyFont="1"/>
    <xf numFmtId="4" fontId="1" fillId="0" borderId="0" xfId="0" applyNumberFormat="1" applyFont="1"/>
    <xf numFmtId="0" fontId="10" fillId="0" borderId="1" xfId="0" applyFont="1" applyBorder="1" applyAlignment="1">
      <alignment horizontal="left" vertical="top" wrapText="1"/>
    </xf>
    <xf numFmtId="0" fontId="1" fillId="0" borderId="0" xfId="0" applyFont="1" applyAlignment="1">
      <alignment horizontal="center" vertical="center"/>
    </xf>
    <xf numFmtId="0" fontId="1" fillId="0" borderId="1" xfId="0" applyFont="1" applyBorder="1"/>
    <xf numFmtId="0" fontId="10" fillId="3" borderId="1" xfId="0" applyFont="1" applyFill="1" applyBorder="1" applyAlignment="1">
      <alignment vertical="top" wrapText="1"/>
    </xf>
    <xf numFmtId="0" fontId="1" fillId="0" borderId="1" xfId="0" applyFont="1" applyBorder="1" applyAlignment="1">
      <alignment horizontal="center" vertical="center"/>
    </xf>
    <xf numFmtId="0" fontId="8" fillId="2" borderId="1" xfId="0" applyFont="1" applyFill="1" applyBorder="1" applyAlignment="1">
      <alignment horizontal="center" vertical="center"/>
    </xf>
    <xf numFmtId="4" fontId="1" fillId="0" borderId="1" xfId="0" applyNumberFormat="1" applyFont="1" applyBorder="1" applyAlignment="1">
      <alignment horizontal="center" vertical="center"/>
    </xf>
    <xf numFmtId="9" fontId="1" fillId="0" borderId="1" xfId="20" applyFont="1" applyBorder="1" applyAlignment="1">
      <alignment horizontal="center" vertical="center"/>
    </xf>
    <xf numFmtId="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8" fillId="2" borderId="1" xfId="0" applyFont="1" applyFill="1" applyBorder="1" applyAlignment="1">
      <alignment horizontal="center" vertical="center"/>
    </xf>
    <xf numFmtId="0" fontId="1" fillId="0" borderId="6" xfId="0" applyFont="1" applyBorder="1" applyAlignment="1">
      <alignment horizontal="center" vertical="center"/>
    </xf>
    <xf numFmtId="0" fontId="8" fillId="2" borderId="4"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2" fontId="1" fillId="0" borderId="1" xfId="0" applyNumberFormat="1" applyFont="1" applyBorder="1" applyAlignment="1">
      <alignment horizontal="center" vertical="center"/>
    </xf>
    <xf numFmtId="9" fontId="1" fillId="0" borderId="1" xfId="20" applyFont="1" applyFill="1" applyBorder="1" applyAlignment="1">
      <alignment horizontal="center" vertical="center"/>
    </xf>
    <xf numFmtId="4" fontId="1" fillId="0" borderId="1" xfId="0" applyNumberFormat="1" applyFont="1" applyFill="1" applyBorder="1" applyAlignment="1">
      <alignment horizontal="center" vertical="center"/>
    </xf>
    <xf numFmtId="4" fontId="10" fillId="0" borderId="1" xfId="0" applyNumberFormat="1" applyFont="1" applyFill="1" applyBorder="1" applyAlignment="1">
      <alignment horizontal="center" vertical="center"/>
    </xf>
    <xf numFmtId="9" fontId="10" fillId="0" borderId="1" xfId="20" applyFont="1" applyFill="1" applyBorder="1" applyAlignment="1">
      <alignment horizontal="center" vertical="center"/>
    </xf>
    <xf numFmtId="0" fontId="1" fillId="0" borderId="1" xfId="0" applyFont="1" applyFill="1" applyBorder="1" applyAlignment="1">
      <alignment horizontal="center" vertical="center"/>
    </xf>
    <xf numFmtId="0" fontId="10" fillId="3" borderId="6" xfId="0" applyFont="1" applyFill="1" applyBorder="1" applyAlignment="1">
      <alignment vertical="top" wrapText="1"/>
    </xf>
    <xf numFmtId="0" fontId="1" fillId="0" borderId="6" xfId="0" applyFont="1" applyFill="1" applyBorder="1" applyAlignment="1">
      <alignment horizontal="center" vertical="center"/>
    </xf>
    <xf numFmtId="9" fontId="1" fillId="0" borderId="6" xfId="20" applyFont="1" applyFill="1" applyBorder="1" applyAlignment="1">
      <alignment horizontal="center" vertical="center"/>
    </xf>
    <xf numFmtId="4" fontId="1" fillId="0" borderId="1" xfId="0" applyNumberFormat="1" applyFont="1" applyBorder="1" applyAlignment="1">
      <alignment horizontal="right"/>
    </xf>
    <xf numFmtId="0" fontId="8" fillId="0" borderId="1" xfId="0" applyFont="1" applyBorder="1" applyAlignment="1">
      <alignment horizontal="right" vertical="center"/>
    </xf>
    <xf numFmtId="0" fontId="1" fillId="4" borderId="1" xfId="0" applyFont="1" applyFill="1" applyBorder="1" applyAlignment="1">
      <alignment horizontal="center" vertical="center"/>
    </xf>
    <xf numFmtId="0" fontId="1" fillId="4" borderId="1" xfId="0" applyFont="1" applyFill="1" applyBorder="1" applyAlignment="1">
      <alignment wrapText="1"/>
    </xf>
    <xf numFmtId="2" fontId="1" fillId="4" borderId="1" xfId="0" applyNumberFormat="1" applyFont="1" applyFill="1" applyBorder="1" applyAlignment="1">
      <alignment horizontal="center" vertical="center"/>
    </xf>
    <xf numFmtId="4" fontId="1" fillId="4" borderId="1" xfId="0" applyNumberFormat="1" applyFont="1" applyFill="1" applyBorder="1" applyAlignment="1">
      <alignment horizontal="center" vertical="center"/>
    </xf>
    <xf numFmtId="0" fontId="1" fillId="4" borderId="1" xfId="0" applyFont="1" applyFill="1" applyBorder="1" applyAlignment="1">
      <alignment horizontal="justify" vertical="center"/>
    </xf>
    <xf numFmtId="0" fontId="1" fillId="4" borderId="1" xfId="0" applyFont="1" applyFill="1" applyBorder="1" applyAlignment="1">
      <alignment horizontal="justify" vertical="center" wrapText="1"/>
    </xf>
    <xf numFmtId="0" fontId="1" fillId="0" borderId="1" xfId="0" applyFont="1" applyBorder="1" applyAlignment="1">
      <alignment horizontal="right" vertical="center" wrapText="1"/>
    </xf>
    <xf numFmtId="2" fontId="1" fillId="2" borderId="1" xfId="0" applyNumberFormat="1" applyFont="1" applyFill="1" applyBorder="1" applyAlignment="1">
      <alignment horizontal="center" vertical="center"/>
    </xf>
    <xf numFmtId="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4" fontId="8" fillId="2" borderId="1" xfId="0" applyNumberFormat="1" applyFont="1" applyFill="1" applyBorder="1" applyAlignment="1">
      <alignment horizontal="center" vertical="center"/>
    </xf>
    <xf numFmtId="4" fontId="8" fillId="0" borderId="1" xfId="0" applyNumberFormat="1" applyFont="1" applyBorder="1" applyAlignment="1">
      <alignment horizontal="center" vertical="center"/>
    </xf>
    <xf numFmtId="0" fontId="1" fillId="0" borderId="0" xfId="0" applyFont="1" applyFill="1" applyAlignment="1"/>
    <xf numFmtId="9" fontId="1" fillId="0" borderId="1" xfId="20" applyFont="1" applyBorder="1" applyAlignment="1">
      <alignment horizontal="center" vertical="center"/>
    </xf>
    <xf numFmtId="0" fontId="12" fillId="0" borderId="9" xfId="0" applyFont="1" applyBorder="1" applyAlignment="1">
      <alignment horizontal="left"/>
    </xf>
    <xf numFmtId="0" fontId="1" fillId="0" borderId="0" xfId="0" applyFont="1" applyFill="1" applyAlignment="1">
      <alignment horizontal="left" vertical="center" wrapText="1"/>
    </xf>
    <xf numFmtId="0" fontId="8" fillId="2" borderId="1" xfId="0" applyFont="1" applyFill="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2" borderId="2" xfId="0" applyFont="1" applyFill="1" applyBorder="1" applyAlignment="1">
      <alignment horizontal="center" vertical="center"/>
    </xf>
    <xf numFmtId="0" fontId="8" fillId="2" borderId="4" xfId="0" applyFont="1" applyFill="1" applyBorder="1" applyAlignment="1">
      <alignment horizontal="center" vertical="center"/>
    </xf>
    <xf numFmtId="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8" fillId="2" borderId="1" xfId="0" applyFont="1" applyFill="1" applyBorder="1" applyAlignment="1">
      <alignment horizont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Fill="1" applyBorder="1" applyAlignment="1">
      <alignment horizontal="justify" vertical="center"/>
    </xf>
  </cellXfs>
  <cellStyles count="21">
    <cellStyle name="Normal" xfId="0" builtinId="0"/>
    <cellStyle name="Normal 10 2" xfId="2" xr:uid="{00000000-0005-0000-0000-000001000000}"/>
    <cellStyle name="Normal 10 7" xfId="19" xr:uid="{00000000-0005-0000-0000-000002000000}"/>
    <cellStyle name="Normal 11 2" xfId="3" xr:uid="{00000000-0005-0000-0000-000003000000}"/>
    <cellStyle name="Normal 12" xfId="4" xr:uid="{00000000-0005-0000-0000-000004000000}"/>
    <cellStyle name="Normal 14 2" xfId="5" xr:uid="{00000000-0005-0000-0000-000005000000}"/>
    <cellStyle name="Normal 2" xfId="6" xr:uid="{00000000-0005-0000-0000-000006000000}"/>
    <cellStyle name="Normal 24 2 3 4 2 2" xfId="7" xr:uid="{00000000-0005-0000-0000-000007000000}"/>
    <cellStyle name="Normal 24 2 3 4 2 2 2" xfId="8" xr:uid="{00000000-0005-0000-0000-000008000000}"/>
    <cellStyle name="Normal 24 2 3 4 2 2 3" xfId="9" xr:uid="{00000000-0005-0000-0000-000009000000}"/>
    <cellStyle name="Normal 24 2 3 4 2 3" xfId="10" xr:uid="{00000000-0005-0000-0000-00000A000000}"/>
    <cellStyle name="Normal 3" xfId="11" xr:uid="{00000000-0005-0000-0000-00000B000000}"/>
    <cellStyle name="Normal 4" xfId="17" xr:uid="{00000000-0005-0000-0000-00000C000000}"/>
    <cellStyle name="Normal 4 2" xfId="18" xr:uid="{00000000-0005-0000-0000-00000D000000}"/>
    <cellStyle name="Normal 45" xfId="12" xr:uid="{00000000-0005-0000-0000-00000E000000}"/>
    <cellStyle name="Normal 47" xfId="13" xr:uid="{00000000-0005-0000-0000-00000F000000}"/>
    <cellStyle name="Normal 48" xfId="14" xr:uid="{00000000-0005-0000-0000-000010000000}"/>
    <cellStyle name="Normal 48 2" xfId="15" xr:uid="{00000000-0005-0000-0000-000011000000}"/>
    <cellStyle name="Normal 5" xfId="1" xr:uid="{00000000-0005-0000-0000-000012000000}"/>
    <cellStyle name="Percent" xfId="20" builtinId="5"/>
    <cellStyle name="Percent 8" xfId="16"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7"/>
  <sheetViews>
    <sheetView tabSelected="1" zoomScale="85" zoomScaleNormal="85" workbookViewId="0">
      <pane xSplit="2" ySplit="2" topLeftCell="D27" activePane="bottomRight" state="frozen"/>
      <selection pane="topRight" activeCell="C1" sqref="C1"/>
      <selection pane="bottomLeft" activeCell="A3" sqref="A3"/>
      <selection pane="bottomRight" activeCell="F14" sqref="F14"/>
    </sheetView>
  </sheetViews>
  <sheetFormatPr defaultColWidth="8.7265625" defaultRowHeight="15.5" x14ac:dyDescent="0.35"/>
  <cols>
    <col min="1" max="1" width="8.7265625" style="14"/>
    <col min="2" max="2" width="71.54296875" style="11" customWidth="1"/>
    <col min="3" max="3" width="15.54296875" style="14" customWidth="1"/>
    <col min="4" max="4" width="15.26953125" style="14" customWidth="1"/>
    <col min="5" max="5" width="13.1796875" style="14" customWidth="1"/>
    <col min="6" max="6" width="16" style="14" customWidth="1"/>
    <col min="7" max="7" width="15.81640625" style="14" customWidth="1"/>
    <col min="8" max="8" width="13.1796875" style="14" customWidth="1"/>
    <col min="9" max="9" width="16" style="14" customWidth="1"/>
    <col min="10" max="10" width="14.81640625" style="14" customWidth="1"/>
    <col min="11" max="11" width="11.7265625" style="14" customWidth="1"/>
    <col min="12" max="16384" width="8.7265625" style="11"/>
  </cols>
  <sheetData>
    <row r="1" spans="1:11" s="10" customFormat="1" ht="15" x14ac:dyDescent="0.3">
      <c r="A1" s="57" t="s">
        <v>33</v>
      </c>
      <c r="B1" s="64" t="s">
        <v>0</v>
      </c>
      <c r="C1" s="60" t="s">
        <v>12</v>
      </c>
      <c r="D1" s="61"/>
      <c r="E1" s="25"/>
      <c r="F1" s="60" t="s">
        <v>13</v>
      </c>
      <c r="G1" s="61"/>
      <c r="H1" s="25"/>
      <c r="I1" s="57" t="s">
        <v>14</v>
      </c>
      <c r="J1" s="57"/>
      <c r="K1" s="57"/>
    </row>
    <row r="2" spans="1:11" s="10" customFormat="1" ht="47.15" customHeight="1" x14ac:dyDescent="0.3">
      <c r="A2" s="57"/>
      <c r="B2" s="64"/>
      <c r="C2" s="26" t="s">
        <v>51</v>
      </c>
      <c r="D2" s="26" t="s">
        <v>15</v>
      </c>
      <c r="E2" s="27" t="s">
        <v>41</v>
      </c>
      <c r="F2" s="26" t="s">
        <v>51</v>
      </c>
      <c r="G2" s="26" t="s">
        <v>15</v>
      </c>
      <c r="H2" s="27" t="s">
        <v>41</v>
      </c>
      <c r="I2" s="23" t="s">
        <v>51</v>
      </c>
      <c r="J2" s="18" t="s">
        <v>15</v>
      </c>
      <c r="K2" s="28" t="s">
        <v>41</v>
      </c>
    </row>
    <row r="3" spans="1:11" x14ac:dyDescent="0.35">
      <c r="A3" s="63" t="s">
        <v>2</v>
      </c>
      <c r="B3" s="5" t="s">
        <v>1</v>
      </c>
      <c r="C3" s="47"/>
      <c r="D3" s="29"/>
      <c r="E3" s="29"/>
      <c r="F3" s="47"/>
      <c r="G3" s="29"/>
      <c r="H3" s="29"/>
      <c r="I3" s="47"/>
      <c r="J3" s="29"/>
      <c r="K3" s="17"/>
    </row>
    <row r="4" spans="1:11" ht="21.75" customHeight="1" x14ac:dyDescent="0.35">
      <c r="A4" s="63"/>
      <c r="B4" s="46" t="s">
        <v>37</v>
      </c>
      <c r="C4" s="48">
        <v>531764</v>
      </c>
      <c r="D4" s="19">
        <v>207077.59</v>
      </c>
      <c r="E4" s="20">
        <f>D4/C4</f>
        <v>0.38941633882699844</v>
      </c>
      <c r="F4" s="48">
        <v>611528</v>
      </c>
      <c r="G4" s="19">
        <v>577613.43999999994</v>
      </c>
      <c r="H4" s="20">
        <f>G4/F4</f>
        <v>0.9445412802030323</v>
      </c>
      <c r="I4" s="48">
        <v>703257</v>
      </c>
      <c r="J4" s="19">
        <v>672682.19</v>
      </c>
      <c r="K4" s="20">
        <f>J4/I4</f>
        <v>0.95652398767449165</v>
      </c>
    </row>
    <row r="5" spans="1:11" ht="31" x14ac:dyDescent="0.35">
      <c r="A5" s="40" t="s">
        <v>4</v>
      </c>
      <c r="B5" s="41" t="s">
        <v>3</v>
      </c>
      <c r="C5" s="47"/>
      <c r="D5" s="42"/>
      <c r="E5" s="42"/>
      <c r="F5" s="47"/>
      <c r="G5" s="42"/>
      <c r="H5" s="42"/>
      <c r="I5" s="47"/>
      <c r="J5" s="43"/>
      <c r="K5" s="40"/>
    </row>
    <row r="6" spans="1:11" x14ac:dyDescent="0.35">
      <c r="A6" s="40" t="s">
        <v>22</v>
      </c>
      <c r="B6" s="44" t="s">
        <v>5</v>
      </c>
      <c r="C6" s="47"/>
      <c r="D6" s="42"/>
      <c r="E6" s="42"/>
      <c r="F6" s="47"/>
      <c r="G6" s="42"/>
      <c r="H6" s="42"/>
      <c r="I6" s="47"/>
      <c r="J6" s="43"/>
      <c r="K6" s="40"/>
    </row>
    <row r="7" spans="1:11" ht="38.15" customHeight="1" x14ac:dyDescent="0.35">
      <c r="A7" s="63" t="s">
        <v>23</v>
      </c>
      <c r="B7" s="6" t="s">
        <v>6</v>
      </c>
      <c r="C7" s="47"/>
      <c r="D7" s="29"/>
      <c r="E7" s="29"/>
      <c r="F7" s="47"/>
      <c r="G7" s="29"/>
      <c r="H7" s="29"/>
      <c r="I7" s="47"/>
      <c r="J7" s="19"/>
      <c r="K7" s="17"/>
    </row>
    <row r="8" spans="1:11" ht="19.5" customHeight="1" x14ac:dyDescent="0.35">
      <c r="A8" s="63"/>
      <c r="B8" s="2" t="s">
        <v>52</v>
      </c>
      <c r="C8" s="48">
        <v>1000000</v>
      </c>
      <c r="D8" s="62">
        <v>1945714.2</v>
      </c>
      <c r="E8" s="54">
        <f>D8/(C10+C8)</f>
        <v>0.49096234174484271</v>
      </c>
      <c r="F8" s="48">
        <v>3614227</v>
      </c>
      <c r="G8" s="62">
        <v>4019661.67</v>
      </c>
      <c r="H8" s="54">
        <f>G8/(F10+F8)</f>
        <v>0.13396729649704689</v>
      </c>
      <c r="I8" s="48">
        <v>3017362</v>
      </c>
      <c r="J8" s="62">
        <v>4424713.5999999996</v>
      </c>
      <c r="K8" s="54">
        <f>J8/(I8+I10)</f>
        <v>0.15368656276388909</v>
      </c>
    </row>
    <row r="9" spans="1:11" ht="30" customHeight="1" x14ac:dyDescent="0.35">
      <c r="A9" s="63" t="s">
        <v>24</v>
      </c>
      <c r="B9" s="6" t="s">
        <v>50</v>
      </c>
      <c r="C9" s="48"/>
      <c r="D9" s="62"/>
      <c r="E9" s="54"/>
      <c r="F9" s="48"/>
      <c r="G9" s="62"/>
      <c r="H9" s="54"/>
      <c r="I9" s="48"/>
      <c r="J9" s="62"/>
      <c r="K9" s="54"/>
    </row>
    <row r="10" spans="1:11" ht="43.5" customHeight="1" x14ac:dyDescent="0.35">
      <c r="A10" s="63"/>
      <c r="B10" s="1" t="s">
        <v>45</v>
      </c>
      <c r="C10" s="48">
        <v>2963062</v>
      </c>
      <c r="D10" s="62"/>
      <c r="E10" s="54"/>
      <c r="F10" s="48">
        <v>26390571</v>
      </c>
      <c r="G10" s="62"/>
      <c r="H10" s="54"/>
      <c r="I10" s="48">
        <v>25773142</v>
      </c>
      <c r="J10" s="62"/>
      <c r="K10" s="54"/>
    </row>
    <row r="11" spans="1:11" ht="49" customHeight="1" x14ac:dyDescent="0.35">
      <c r="A11" s="63"/>
      <c r="B11" s="1" t="s">
        <v>44</v>
      </c>
      <c r="C11" s="48">
        <v>2850</v>
      </c>
      <c r="D11" s="19">
        <v>2850</v>
      </c>
      <c r="E11" s="20">
        <f>D11/C11</f>
        <v>1</v>
      </c>
      <c r="F11" s="48">
        <v>2850</v>
      </c>
      <c r="G11" s="19">
        <v>2850</v>
      </c>
      <c r="H11" s="20">
        <f>G11/F11</f>
        <v>1</v>
      </c>
      <c r="I11" s="48">
        <v>2850</v>
      </c>
      <c r="J11" s="19">
        <v>2850</v>
      </c>
      <c r="K11" s="30">
        <f>J11/I11</f>
        <v>1</v>
      </c>
    </row>
    <row r="12" spans="1:11" ht="36" customHeight="1" x14ac:dyDescent="0.35">
      <c r="A12" s="63"/>
      <c r="B12" s="68" t="s">
        <v>49</v>
      </c>
      <c r="C12" s="48">
        <v>34088</v>
      </c>
      <c r="D12" s="31">
        <v>144423</v>
      </c>
      <c r="E12" s="30">
        <f>D12/C12</f>
        <v>4.2367695376672145</v>
      </c>
      <c r="F12" s="48">
        <v>36688</v>
      </c>
      <c r="G12" s="31">
        <v>170823</v>
      </c>
      <c r="H12" s="30">
        <f t="shared" ref="H12:H13" si="0">G12/F12</f>
        <v>4.6561000872219802</v>
      </c>
      <c r="I12" s="48">
        <v>39288</v>
      </c>
      <c r="J12" s="31">
        <v>192054</v>
      </c>
      <c r="K12" s="30">
        <f>J12/I12</f>
        <v>4.8883628588882102</v>
      </c>
    </row>
    <row r="13" spans="1:11" ht="44.25" customHeight="1" x14ac:dyDescent="0.35">
      <c r="A13" s="9" t="s">
        <v>25</v>
      </c>
      <c r="B13" s="6" t="s">
        <v>46</v>
      </c>
      <c r="C13" s="48">
        <v>30000</v>
      </c>
      <c r="D13" s="19">
        <v>59798.03</v>
      </c>
      <c r="E13" s="20">
        <f>D13/C13</f>
        <v>1.9932676666666667</v>
      </c>
      <c r="F13" s="48">
        <v>60000</v>
      </c>
      <c r="G13" s="19">
        <v>58234.02</v>
      </c>
      <c r="H13" s="20">
        <f t="shared" si="0"/>
        <v>0.97056699999999996</v>
      </c>
      <c r="I13" s="48">
        <v>90000</v>
      </c>
      <c r="J13" s="19">
        <v>3279.48</v>
      </c>
      <c r="K13" s="20">
        <f>J13/I13</f>
        <v>3.6438666666666668E-2</v>
      </c>
    </row>
    <row r="14" spans="1:11" ht="30.5" x14ac:dyDescent="0.35">
      <c r="A14" s="63" t="s">
        <v>26</v>
      </c>
      <c r="B14" s="7" t="s">
        <v>7</v>
      </c>
      <c r="C14" s="48"/>
      <c r="D14" s="19"/>
      <c r="E14" s="19"/>
      <c r="F14" s="48"/>
      <c r="G14" s="19"/>
      <c r="H14" s="19"/>
      <c r="I14" s="48"/>
      <c r="J14" s="19"/>
      <c r="K14" s="17"/>
    </row>
    <row r="15" spans="1:11" ht="31" x14ac:dyDescent="0.35">
      <c r="A15" s="63"/>
      <c r="B15" s="3" t="s">
        <v>34</v>
      </c>
      <c r="C15" s="48">
        <v>123000</v>
      </c>
      <c r="D15" s="32">
        <v>0</v>
      </c>
      <c r="E15" s="32"/>
      <c r="F15" s="48">
        <v>246000</v>
      </c>
      <c r="G15" s="31">
        <v>106326</v>
      </c>
      <c r="H15" s="30">
        <f>G15/F15</f>
        <v>0.43221951219512195</v>
      </c>
      <c r="I15" s="48">
        <v>369000</v>
      </c>
      <c r="J15" s="19">
        <v>67743.3</v>
      </c>
      <c r="K15" s="30">
        <f>J15/I15</f>
        <v>0.18358617886178863</v>
      </c>
    </row>
    <row r="16" spans="1:11" x14ac:dyDescent="0.35">
      <c r="A16" s="63"/>
      <c r="B16" s="3" t="s">
        <v>35</v>
      </c>
      <c r="C16" s="48">
        <v>35000</v>
      </c>
      <c r="D16" s="31"/>
      <c r="E16" s="31"/>
      <c r="F16" s="48">
        <v>89000</v>
      </c>
      <c r="G16" s="31"/>
      <c r="H16" s="31"/>
      <c r="I16" s="48">
        <v>162000</v>
      </c>
      <c r="J16" s="19">
        <v>123832.17</v>
      </c>
      <c r="K16" s="30">
        <f>J16/I16</f>
        <v>0.76439611111111105</v>
      </c>
    </row>
    <row r="17" spans="1:11" ht="30" x14ac:dyDescent="0.35">
      <c r="A17" s="63" t="s">
        <v>27</v>
      </c>
      <c r="B17" s="6" t="s">
        <v>8</v>
      </c>
      <c r="C17" s="48"/>
      <c r="D17" s="19"/>
      <c r="E17" s="19"/>
      <c r="F17" s="48"/>
      <c r="G17" s="19"/>
      <c r="H17" s="19"/>
      <c r="I17" s="48"/>
      <c r="J17" s="19"/>
      <c r="K17" s="17"/>
    </row>
    <row r="18" spans="1:11" ht="37.5" customHeight="1" x14ac:dyDescent="0.35">
      <c r="A18" s="63"/>
      <c r="B18" s="46" t="s">
        <v>36</v>
      </c>
      <c r="C18" s="48">
        <v>35258</v>
      </c>
      <c r="D18" s="19">
        <v>0</v>
      </c>
      <c r="E18" s="19"/>
      <c r="F18" s="48">
        <v>38783</v>
      </c>
      <c r="G18" s="19">
        <v>196595.89</v>
      </c>
      <c r="H18" s="20">
        <f>G18/F18</f>
        <v>5.06912538999046</v>
      </c>
      <c r="I18" s="48">
        <v>42661</v>
      </c>
      <c r="J18" s="19">
        <v>406742.47</v>
      </c>
      <c r="K18" s="20">
        <f>J18/I18</f>
        <v>9.5342929139026271</v>
      </c>
    </row>
    <row r="19" spans="1:11" x14ac:dyDescent="0.35">
      <c r="A19" s="65" t="s">
        <v>28</v>
      </c>
      <c r="B19" s="6" t="s">
        <v>9</v>
      </c>
      <c r="C19" s="48"/>
      <c r="D19" s="19"/>
      <c r="E19" s="19"/>
      <c r="F19" s="48"/>
      <c r="G19" s="19"/>
      <c r="H19" s="20"/>
      <c r="I19" s="48"/>
      <c r="J19" s="19"/>
      <c r="K19" s="17"/>
    </row>
    <row r="20" spans="1:11" ht="31" x14ac:dyDescent="0.35">
      <c r="A20" s="66"/>
      <c r="B20" s="13" t="s">
        <v>47</v>
      </c>
      <c r="C20" s="48">
        <v>126060</v>
      </c>
      <c r="D20" s="19">
        <v>132440</v>
      </c>
      <c r="E20" s="20">
        <f>D20/C20</f>
        <v>1.0506108202443281</v>
      </c>
      <c r="F20" s="48">
        <v>126060</v>
      </c>
      <c r="G20" s="19">
        <v>157661</v>
      </c>
      <c r="H20" s="20">
        <f>G20/F20</f>
        <v>1.2506822148183405</v>
      </c>
      <c r="I20" s="48">
        <v>126060</v>
      </c>
      <c r="J20" s="19">
        <v>170326</v>
      </c>
      <c r="K20" s="20">
        <f>J20/I20</f>
        <v>1.3511502459146438</v>
      </c>
    </row>
    <row r="21" spans="1:11" ht="46.5" x14ac:dyDescent="0.35">
      <c r="A21" s="67"/>
      <c r="B21" s="13" t="s">
        <v>48</v>
      </c>
      <c r="C21" s="48">
        <v>51552</v>
      </c>
      <c r="D21" s="19">
        <v>9900</v>
      </c>
      <c r="E21" s="20">
        <f>D21/C21</f>
        <v>0.19203910614525141</v>
      </c>
      <c r="F21" s="48">
        <v>51552</v>
      </c>
      <c r="G21" s="19">
        <v>27449</v>
      </c>
      <c r="H21" s="20">
        <f>G21/F21</f>
        <v>0.53245266914959655</v>
      </c>
      <c r="I21" s="48">
        <v>51552</v>
      </c>
      <c r="J21" s="19">
        <v>58896</v>
      </c>
      <c r="K21" s="20">
        <f>J21/I21</f>
        <v>1.1424581005586592</v>
      </c>
    </row>
    <row r="22" spans="1:11" x14ac:dyDescent="0.35">
      <c r="A22" s="63" t="s">
        <v>29</v>
      </c>
      <c r="B22" s="5" t="s">
        <v>10</v>
      </c>
      <c r="C22" s="48"/>
      <c r="D22" s="19"/>
      <c r="E22" s="19"/>
      <c r="F22" s="48"/>
      <c r="G22" s="19"/>
      <c r="H22" s="20"/>
      <c r="I22" s="48"/>
      <c r="J22" s="19"/>
      <c r="K22" s="17"/>
    </row>
    <row r="23" spans="1:11" x14ac:dyDescent="0.35">
      <c r="A23" s="63"/>
      <c r="B23" s="4" t="s">
        <v>43</v>
      </c>
      <c r="C23" s="48">
        <v>23840</v>
      </c>
      <c r="D23" s="19">
        <f>91938-D31</f>
        <v>84365</v>
      </c>
      <c r="E23" s="20">
        <f>D23/C23</f>
        <v>3.5388003355704698</v>
      </c>
      <c r="F23" s="48">
        <v>21840</v>
      </c>
      <c r="G23" s="19">
        <v>58518</v>
      </c>
      <c r="H23" s="20">
        <f>G23/F23</f>
        <v>2.6793956043956042</v>
      </c>
      <c r="I23" s="48">
        <v>21840</v>
      </c>
      <c r="J23" s="19">
        <v>31020</v>
      </c>
      <c r="K23" s="20">
        <f>J23/I23</f>
        <v>1.4203296703296704</v>
      </c>
    </row>
    <row r="24" spans="1:11" ht="31" x14ac:dyDescent="0.35">
      <c r="A24" s="40" t="s">
        <v>30</v>
      </c>
      <c r="B24" s="41" t="s">
        <v>31</v>
      </c>
      <c r="C24" s="48"/>
      <c r="D24" s="43"/>
      <c r="E24" s="43"/>
      <c r="F24" s="48"/>
      <c r="G24" s="43"/>
      <c r="H24" s="43"/>
      <c r="I24" s="48"/>
      <c r="J24" s="43"/>
      <c r="K24" s="40"/>
    </row>
    <row r="25" spans="1:11" x14ac:dyDescent="0.35">
      <c r="A25" s="40" t="s">
        <v>32</v>
      </c>
      <c r="B25" s="45" t="s">
        <v>11</v>
      </c>
      <c r="C25" s="48"/>
      <c r="D25" s="43"/>
      <c r="E25" s="43"/>
      <c r="F25" s="48"/>
      <c r="G25" s="43"/>
      <c r="H25" s="43"/>
      <c r="I25" s="48"/>
      <c r="J25" s="43"/>
      <c r="K25" s="40"/>
    </row>
    <row r="26" spans="1:11" x14ac:dyDescent="0.35">
      <c r="A26" s="40" t="s">
        <v>19</v>
      </c>
      <c r="B26" s="41" t="s">
        <v>16</v>
      </c>
      <c r="C26" s="48"/>
      <c r="D26" s="43"/>
      <c r="E26" s="43"/>
      <c r="F26" s="48"/>
      <c r="G26" s="43"/>
      <c r="H26" s="43"/>
      <c r="I26" s="48"/>
      <c r="J26" s="43"/>
      <c r="K26" s="40"/>
    </row>
    <row r="27" spans="1:11" ht="31" x14ac:dyDescent="0.35">
      <c r="A27" s="40" t="s">
        <v>20</v>
      </c>
      <c r="B27" s="41" t="s">
        <v>17</v>
      </c>
      <c r="C27" s="48"/>
      <c r="D27" s="43"/>
      <c r="E27" s="43"/>
      <c r="F27" s="48"/>
      <c r="G27" s="43"/>
      <c r="H27" s="43"/>
      <c r="I27" s="48"/>
      <c r="J27" s="43"/>
      <c r="K27" s="40"/>
    </row>
    <row r="28" spans="1:11" x14ac:dyDescent="0.35">
      <c r="A28" s="58" t="s">
        <v>21</v>
      </c>
      <c r="B28" s="8" t="s">
        <v>18</v>
      </c>
      <c r="C28" s="48"/>
      <c r="D28" s="31"/>
      <c r="E28" s="31"/>
      <c r="F28" s="48"/>
      <c r="G28" s="31"/>
      <c r="H28" s="31"/>
      <c r="I28" s="48"/>
      <c r="J28" s="31"/>
      <c r="K28" s="17"/>
    </row>
    <row r="29" spans="1:11" x14ac:dyDescent="0.35">
      <c r="A29" s="59"/>
      <c r="B29" s="15" t="s">
        <v>38</v>
      </c>
      <c r="C29" s="48">
        <v>68000</v>
      </c>
      <c r="D29" s="31">
        <v>0</v>
      </c>
      <c r="E29" s="31"/>
      <c r="F29" s="48">
        <v>68000</v>
      </c>
      <c r="G29" s="31">
        <v>1703.92</v>
      </c>
      <c r="H29" s="33">
        <f>G29/F29</f>
        <v>2.5057647058823532E-2</v>
      </c>
      <c r="I29" s="48">
        <v>68000</v>
      </c>
      <c r="J29" s="31">
        <v>2036.68</v>
      </c>
      <c r="K29" s="20">
        <f>J29/I29</f>
        <v>2.9951176470588235E-2</v>
      </c>
    </row>
    <row r="30" spans="1:11" ht="31" x14ac:dyDescent="0.35">
      <c r="A30" s="59"/>
      <c r="B30" s="16" t="s">
        <v>40</v>
      </c>
      <c r="C30" s="49"/>
      <c r="D30" s="34"/>
      <c r="E30" s="34"/>
      <c r="F30" s="49"/>
      <c r="G30" s="34"/>
      <c r="H30" s="34"/>
      <c r="I30" s="49">
        <v>13905</v>
      </c>
      <c r="J30" s="31">
        <v>0</v>
      </c>
      <c r="K30" s="20">
        <v>0</v>
      </c>
    </row>
    <row r="31" spans="1:11" x14ac:dyDescent="0.35">
      <c r="A31" s="59"/>
      <c r="B31" s="35" t="s">
        <v>39</v>
      </c>
      <c r="C31" s="50">
        <v>4000</v>
      </c>
      <c r="D31" s="36">
        <v>7573</v>
      </c>
      <c r="E31" s="37">
        <f>D31/C31</f>
        <v>1.8932500000000001</v>
      </c>
      <c r="F31" s="50"/>
      <c r="G31" s="36"/>
      <c r="H31" s="36"/>
      <c r="I31" s="50"/>
      <c r="J31" s="36"/>
      <c r="K31" s="24"/>
    </row>
    <row r="32" spans="1:11" s="12" customFormat="1" x14ac:dyDescent="0.35">
      <c r="A32" s="21"/>
      <c r="B32" s="38"/>
      <c r="C32" s="48"/>
      <c r="D32" s="31"/>
      <c r="E32" s="31"/>
      <c r="F32" s="48"/>
      <c r="G32" s="31"/>
      <c r="H32" s="31"/>
      <c r="I32" s="48"/>
      <c r="J32" s="31"/>
      <c r="K32" s="21"/>
    </row>
    <row r="33" spans="1:11" ht="30" customHeight="1" x14ac:dyDescent="0.35">
      <c r="A33" s="22"/>
      <c r="B33" s="39" t="s">
        <v>42</v>
      </c>
      <c r="C33" s="51">
        <f>SUM(C3:C32)</f>
        <v>5028474</v>
      </c>
      <c r="D33" s="52">
        <f>SUM(D3:D32)</f>
        <v>2594140.8199999998</v>
      </c>
      <c r="E33" s="52"/>
      <c r="F33" s="51">
        <f>SUM(F3:F32)</f>
        <v>31357099</v>
      </c>
      <c r="G33" s="52">
        <f>SUM(G3:G32)</f>
        <v>5377435.9399999985</v>
      </c>
      <c r="H33" s="52"/>
      <c r="I33" s="51">
        <f>SUM(I3:I32)</f>
        <v>30480917</v>
      </c>
      <c r="J33" s="52">
        <f>SUM(J3:J32)</f>
        <v>6156175.8899999987</v>
      </c>
      <c r="K33" s="52"/>
    </row>
    <row r="34" spans="1:11" x14ac:dyDescent="0.35">
      <c r="B34" s="55"/>
      <c r="C34" s="55"/>
      <c r="D34" s="55"/>
      <c r="E34" s="55"/>
      <c r="F34" s="55"/>
      <c r="G34" s="55"/>
      <c r="H34" s="55"/>
    </row>
    <row r="35" spans="1:11" x14ac:dyDescent="0.35">
      <c r="B35" s="56" t="s">
        <v>53</v>
      </c>
      <c r="C35" s="56"/>
      <c r="D35" s="56"/>
      <c r="E35" s="56"/>
      <c r="F35" s="53"/>
      <c r="G35" s="53"/>
      <c r="H35" s="53"/>
      <c r="I35" s="53"/>
      <c r="J35" s="53"/>
      <c r="K35" s="53"/>
    </row>
    <row r="36" spans="1:11" x14ac:dyDescent="0.35">
      <c r="B36" s="56"/>
      <c r="C36" s="56"/>
      <c r="D36" s="56"/>
      <c r="E36" s="56"/>
    </row>
    <row r="37" spans="1:11" x14ac:dyDescent="0.35">
      <c r="B37" s="56"/>
      <c r="C37" s="56"/>
      <c r="D37" s="56"/>
      <c r="E37" s="56"/>
    </row>
  </sheetData>
  <mergeCells count="21">
    <mergeCell ref="I1:K1"/>
    <mergeCell ref="A28:A31"/>
    <mergeCell ref="F1:G1"/>
    <mergeCell ref="C1:D1"/>
    <mergeCell ref="D8:D10"/>
    <mergeCell ref="A22:A23"/>
    <mergeCell ref="G8:G10"/>
    <mergeCell ref="J8:J10"/>
    <mergeCell ref="B1:B2"/>
    <mergeCell ref="A1:A2"/>
    <mergeCell ref="A9:A12"/>
    <mergeCell ref="A7:A8"/>
    <mergeCell ref="A3:A4"/>
    <mergeCell ref="A19:A21"/>
    <mergeCell ref="A17:A18"/>
    <mergeCell ref="A14:A16"/>
    <mergeCell ref="K8:K10"/>
    <mergeCell ref="H8:H10"/>
    <mergeCell ref="E8:E10"/>
    <mergeCell ref="B34:H34"/>
    <mergeCell ref="B35:E37"/>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Sheet1!_Toc72755610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Reinholde</dc:creator>
  <cp:lastModifiedBy>Zane Reinholde</cp:lastModifiedBy>
  <dcterms:created xsi:type="dcterms:W3CDTF">2021-06-01T11:30:05Z</dcterms:created>
  <dcterms:modified xsi:type="dcterms:W3CDTF">2022-02-11T08:29:50Z</dcterms:modified>
</cp:coreProperties>
</file>