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vnozare.pri\vm\Redirect_profiles\lasma.kunkule\Desktop\"/>
    </mc:Choice>
  </mc:AlternateContent>
  <xr:revisionPtr revIDLastSave="0" documentId="13_ncr:1_{398847C9-3553-48D8-BF23-14E5CD7D75B7}" xr6:coauthVersionLast="47" xr6:coauthVersionMax="47" xr10:uidLastSave="{00000000-0000-0000-0000-000000000000}"/>
  <bookViews>
    <workbookView xWindow="-110" yWindow="-110" windowWidth="19420" windowHeight="10420" firstSheet="1" xr2:uid="{589C7857-C5D8-4C9F-AD2C-9E2F664F83A2}"/>
  </bookViews>
  <sheets>
    <sheet name="KOPSAVILKUMS" sheetId="24" r:id="rId1"/>
    <sheet name="1.1." sheetId="1" r:id="rId2"/>
    <sheet name="1.2." sheetId="5" r:id="rId3"/>
    <sheet name="1.3." sheetId="6" r:id="rId4"/>
    <sheet name="1.4." sheetId="19" r:id="rId5"/>
    <sheet name="1.5." sheetId="20" r:id="rId6"/>
    <sheet name="2.1." sheetId="21" r:id="rId7"/>
    <sheet name="2.2." sheetId="12" r:id="rId8"/>
    <sheet name="2.3." sheetId="11" r:id="rId9"/>
    <sheet name="2.4." sheetId="13" r:id="rId10"/>
    <sheet name="2.8." sheetId="22" r:id="rId11"/>
    <sheet name="2.9." sheetId="8" r:id="rId12"/>
    <sheet name="2.10." sheetId="7" r:id="rId13"/>
    <sheet name="2.11" sheetId="25" r:id="rId14"/>
    <sheet name="3.1." sheetId="15" r:id="rId15"/>
    <sheet name="3.2." sheetId="17" r:id="rId16"/>
    <sheet name="5.7." sheetId="18" r:id="rId17"/>
  </sheets>
  <definedNames>
    <definedName name="_ftnref1" localSheetId="0">KOPSAVILKUMS!$C$76</definedName>
    <definedName name="_Hlk102432366" localSheetId="0">KOPSAVILKUMS!$C$84</definedName>
    <definedName name="_Hlk102432436" localSheetId="0">KOPSAVILKUMS!$C$85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7" i="15" l="1"/>
  <c r="H8" i="15"/>
  <c r="F8" i="15"/>
  <c r="D8" i="15"/>
  <c r="K5" i="21"/>
  <c r="H5" i="21"/>
  <c r="M12" i="24"/>
  <c r="J18" i="24" l="1"/>
  <c r="M18" i="24"/>
  <c r="K18" i="24"/>
  <c r="I18" i="24"/>
  <c r="H18" i="24"/>
  <c r="G18" i="24"/>
  <c r="F18" i="24"/>
  <c r="K12" i="24"/>
  <c r="J12" i="24"/>
  <c r="I12" i="24"/>
  <c r="M23" i="24" l="1"/>
  <c r="K23" i="24"/>
  <c r="J23" i="24"/>
  <c r="L14" i="1"/>
  <c r="I14" i="1"/>
  <c r="F14" i="1"/>
  <c r="K7" i="25"/>
  <c r="H7" i="25"/>
  <c r="E7" i="25"/>
  <c r="C7" i="25"/>
  <c r="K6" i="25"/>
  <c r="H6" i="25"/>
  <c r="E6" i="25"/>
  <c r="J9" i="12"/>
  <c r="G9" i="12"/>
  <c r="D9" i="12"/>
  <c r="G12" i="24"/>
  <c r="H12" i="24"/>
  <c r="F12" i="24"/>
  <c r="I7" i="25"/>
  <c r="F7" i="25"/>
  <c r="K5" i="25"/>
  <c r="H5" i="25"/>
  <c r="E5" i="25"/>
  <c r="F15" i="24"/>
  <c r="I20" i="19" l="1"/>
  <c r="F20" i="19"/>
  <c r="C20" i="19"/>
  <c r="K19" i="19"/>
  <c r="H19" i="19"/>
  <c r="E19" i="19"/>
  <c r="K18" i="19"/>
  <c r="H18" i="19"/>
  <c r="E18" i="19"/>
  <c r="K17" i="19"/>
  <c r="H17" i="19"/>
  <c r="E17" i="19"/>
  <c r="K16" i="19"/>
  <c r="H16" i="19"/>
  <c r="E16" i="19"/>
  <c r="K15" i="19"/>
  <c r="H15" i="19"/>
  <c r="E15" i="19"/>
  <c r="K14" i="19"/>
  <c r="H14" i="19"/>
  <c r="E14" i="19"/>
  <c r="K13" i="19"/>
  <c r="H13" i="19"/>
  <c r="E13" i="19"/>
  <c r="K12" i="19"/>
  <c r="H12" i="19"/>
  <c r="E12" i="19"/>
  <c r="K11" i="19"/>
  <c r="H11" i="19"/>
  <c r="E11" i="19"/>
  <c r="K10" i="19"/>
  <c r="H10" i="19"/>
  <c r="E10" i="19"/>
  <c r="K9" i="19"/>
  <c r="H9" i="19"/>
  <c r="E9" i="19"/>
  <c r="K8" i="19"/>
  <c r="H8" i="19"/>
  <c r="E8" i="19"/>
  <c r="K6" i="19"/>
  <c r="K20" i="19" s="1"/>
  <c r="H6" i="19"/>
  <c r="H20" i="19" s="1"/>
  <c r="E6" i="19"/>
  <c r="E20" i="19" l="1"/>
  <c r="H17" i="18"/>
  <c r="G13" i="24" l="1"/>
  <c r="H13" i="24"/>
  <c r="I13" i="24"/>
  <c r="J13" i="24"/>
  <c r="K13" i="24"/>
  <c r="M13" i="24"/>
  <c r="F13" i="24"/>
  <c r="G15" i="24"/>
  <c r="H15" i="24"/>
  <c r="I15" i="24"/>
  <c r="J15" i="24"/>
  <c r="K15" i="24"/>
  <c r="M15" i="24"/>
  <c r="G14" i="24"/>
  <c r="H14" i="24"/>
  <c r="I14" i="24"/>
  <c r="J14" i="24"/>
  <c r="K14" i="24"/>
  <c r="M14" i="24"/>
  <c r="F14" i="24"/>
  <c r="G10" i="24" l="1"/>
  <c r="H10" i="24"/>
  <c r="I10" i="24"/>
  <c r="J10" i="24"/>
  <c r="K10" i="24"/>
  <c r="L10" i="24"/>
  <c r="M10" i="24"/>
  <c r="F10" i="24"/>
  <c r="G17" i="24"/>
  <c r="H17" i="24"/>
  <c r="I17" i="24"/>
  <c r="J17" i="24"/>
  <c r="K17" i="24"/>
  <c r="M17" i="24"/>
  <c r="F17" i="24"/>
  <c r="G16" i="24"/>
  <c r="H16" i="24"/>
  <c r="I16" i="24"/>
  <c r="J16" i="24"/>
  <c r="K16" i="24"/>
  <c r="M16" i="24"/>
  <c r="F16" i="24"/>
  <c r="M11" i="24"/>
  <c r="G11" i="24"/>
  <c r="H11" i="24"/>
  <c r="I11" i="24"/>
  <c r="J11" i="24"/>
  <c r="K11" i="24"/>
  <c r="F11" i="24"/>
  <c r="L7" i="5" l="1"/>
  <c r="I7" i="5"/>
  <c r="F7" i="5"/>
  <c r="K33" i="6"/>
  <c r="H33" i="6"/>
  <c r="E33" i="6"/>
  <c r="K7" i="7"/>
  <c r="H7" i="7"/>
  <c r="E7" i="7"/>
  <c r="K6" i="21" l="1"/>
  <c r="K7" i="21" s="1"/>
  <c r="H6" i="21"/>
  <c r="H7" i="21" s="1"/>
  <c r="E5" i="21"/>
  <c r="E6" i="21" s="1"/>
  <c r="E7" i="21" s="1"/>
  <c r="G17" i="18" l="1"/>
  <c r="H16" i="18"/>
  <c r="F16" i="18"/>
  <c r="H15" i="18"/>
  <c r="F15" i="18"/>
  <c r="F14" i="18"/>
  <c r="H14" i="18" s="1"/>
  <c r="F12" i="18"/>
  <c r="H12" i="18" s="1"/>
  <c r="H11" i="18"/>
  <c r="F11" i="18"/>
  <c r="H10" i="18"/>
  <c r="F10" i="18"/>
  <c r="F8" i="18"/>
  <c r="H8" i="18" s="1"/>
  <c r="F7" i="18"/>
  <c r="H7" i="18" s="1"/>
  <c r="H6" i="18"/>
  <c r="F6" i="18"/>
  <c r="H5" i="18"/>
  <c r="F5" i="18"/>
  <c r="C13" i="15"/>
  <c r="C15" i="15" s="1"/>
  <c r="C16" i="15" s="1"/>
  <c r="H7" i="15"/>
  <c r="L14" i="8"/>
  <c r="L13" i="8"/>
  <c r="L12" i="8"/>
  <c r="I7" i="8"/>
  <c r="F7" i="8"/>
  <c r="C7" i="8"/>
  <c r="K6" i="8"/>
  <c r="H6" i="8"/>
  <c r="E6" i="8"/>
  <c r="K5" i="8"/>
  <c r="H5" i="8"/>
  <c r="E5" i="8"/>
  <c r="F17" i="18" l="1"/>
  <c r="H6" i="15"/>
  <c r="H9" i="15" s="1"/>
  <c r="F6" i="15"/>
  <c r="F9" i="15" s="1"/>
  <c r="D6" i="15"/>
  <c r="D9" i="15" s="1"/>
  <c r="E7" i="8"/>
  <c r="K7" i="8"/>
  <c r="H7" i="8"/>
  <c r="K5" i="17" l="1"/>
  <c r="H5" i="17"/>
  <c r="E5" i="17"/>
  <c r="E10" i="6"/>
  <c r="D14" i="1"/>
  <c r="J6" i="22" l="1"/>
  <c r="G6" i="22"/>
  <c r="D6" i="22"/>
  <c r="L5" i="22"/>
  <c r="L6" i="22" s="1"/>
  <c r="I5" i="22"/>
  <c r="I6" i="22" s="1"/>
  <c r="F5" i="22"/>
  <c r="F6" i="22" s="1"/>
  <c r="I6" i="21" l="1"/>
  <c r="F6" i="21"/>
  <c r="C6" i="21"/>
  <c r="I13" i="20"/>
  <c r="F13" i="20"/>
  <c r="C13" i="20"/>
  <c r="K12" i="20"/>
  <c r="H12" i="20"/>
  <c r="E12" i="20"/>
  <c r="K11" i="20"/>
  <c r="H11" i="20"/>
  <c r="E11" i="20"/>
  <c r="K10" i="20"/>
  <c r="H10" i="20"/>
  <c r="E10" i="20"/>
  <c r="K9" i="20"/>
  <c r="H9" i="20"/>
  <c r="E9" i="20"/>
  <c r="K7" i="20"/>
  <c r="H7" i="20"/>
  <c r="E7" i="20"/>
  <c r="K6" i="20"/>
  <c r="H6" i="20"/>
  <c r="E6" i="20"/>
  <c r="H13" i="20" l="1"/>
  <c r="K13" i="20"/>
  <c r="E13" i="20"/>
  <c r="L5" i="11"/>
  <c r="I5" i="11"/>
  <c r="F5" i="11"/>
  <c r="K6" i="17" l="1"/>
  <c r="K7" i="17" s="1"/>
  <c r="H6" i="17"/>
  <c r="H7" i="17" s="1"/>
  <c r="E6" i="17"/>
  <c r="E7" i="17" s="1"/>
  <c r="I32" i="6" l="1"/>
  <c r="F32" i="6"/>
  <c r="C32" i="6"/>
  <c r="K12" i="13" l="1"/>
  <c r="H12" i="13"/>
  <c r="E12" i="13"/>
  <c r="K11" i="13"/>
  <c r="H11" i="13"/>
  <c r="E11" i="13"/>
  <c r="K10" i="13"/>
  <c r="H10" i="13"/>
  <c r="E10" i="13"/>
  <c r="K9" i="13"/>
  <c r="H9" i="13"/>
  <c r="E9" i="13"/>
  <c r="K8" i="13"/>
  <c r="H8" i="13"/>
  <c r="E8" i="13"/>
  <c r="K7" i="13"/>
  <c r="H7" i="13"/>
  <c r="E7" i="13"/>
  <c r="K6" i="13"/>
  <c r="H6" i="13"/>
  <c r="E6" i="13"/>
  <c r="I17" i="13"/>
  <c r="F17" i="13"/>
  <c r="C17" i="13"/>
  <c r="K16" i="13"/>
  <c r="H16" i="13"/>
  <c r="E16" i="13"/>
  <c r="K15" i="13"/>
  <c r="H15" i="13"/>
  <c r="E15" i="13"/>
  <c r="K14" i="13"/>
  <c r="H14" i="13"/>
  <c r="E14" i="13"/>
  <c r="K13" i="13"/>
  <c r="H13" i="13"/>
  <c r="E13" i="13"/>
  <c r="K5" i="13"/>
  <c r="H5" i="13"/>
  <c r="E5" i="13"/>
  <c r="L8" i="12"/>
  <c r="I8" i="12"/>
  <c r="F8" i="12"/>
  <c r="L7" i="12"/>
  <c r="I7" i="12"/>
  <c r="F7" i="12"/>
  <c r="L6" i="12"/>
  <c r="I6" i="12"/>
  <c r="F6" i="12"/>
  <c r="L5" i="12"/>
  <c r="I5" i="12"/>
  <c r="F5" i="12"/>
  <c r="F9" i="12" l="1"/>
  <c r="I9" i="12"/>
  <c r="I10" i="12" s="1"/>
  <c r="L9" i="12"/>
  <c r="L10" i="12" s="1"/>
  <c r="E17" i="13"/>
  <c r="E18" i="13" s="1"/>
  <c r="H17" i="13"/>
  <c r="H18" i="13" s="1"/>
  <c r="K17" i="13"/>
  <c r="K18" i="13" s="1"/>
  <c r="F10" i="12"/>
  <c r="J7" i="11" l="1"/>
  <c r="G7" i="11"/>
  <c r="D7" i="11"/>
  <c r="L6" i="11"/>
  <c r="L7" i="11" s="1"/>
  <c r="I6" i="11"/>
  <c r="I7" i="11" s="1"/>
  <c r="F6" i="11"/>
  <c r="F7" i="11" s="1"/>
  <c r="I6" i="7" l="1"/>
  <c r="F6" i="7"/>
  <c r="C6" i="7"/>
  <c r="K5" i="7"/>
  <c r="K6" i="7" s="1"/>
  <c r="H5" i="7"/>
  <c r="H6" i="7" s="1"/>
  <c r="E5" i="7"/>
  <c r="E6" i="7" s="1"/>
  <c r="K27" i="6"/>
  <c r="K29" i="6"/>
  <c r="K30" i="6"/>
  <c r="H27" i="6"/>
  <c r="H29" i="6"/>
  <c r="H30" i="6"/>
  <c r="E27" i="6"/>
  <c r="E29" i="6"/>
  <c r="E30" i="6"/>
  <c r="K25" i="6"/>
  <c r="H25" i="6"/>
  <c r="E25" i="6"/>
  <c r="K26" i="6"/>
  <c r="H26" i="6"/>
  <c r="E26" i="6"/>
  <c r="K18" i="6"/>
  <c r="H18" i="6"/>
  <c r="K19" i="6"/>
  <c r="H19" i="6"/>
  <c r="E19" i="6"/>
  <c r="E18" i="6"/>
  <c r="K22" i="6"/>
  <c r="H22" i="6"/>
  <c r="E22" i="6"/>
  <c r="K21" i="6"/>
  <c r="H21" i="6"/>
  <c r="E21" i="6"/>
  <c r="K20" i="6"/>
  <c r="H20" i="6"/>
  <c r="E20" i="6"/>
  <c r="K17" i="6"/>
  <c r="H17" i="6"/>
  <c r="E17" i="6"/>
  <c r="K16" i="6"/>
  <c r="H16" i="6"/>
  <c r="E16" i="6"/>
  <c r="K23" i="6"/>
  <c r="H23" i="6"/>
  <c r="E23" i="6"/>
  <c r="K14" i="6"/>
  <c r="H14" i="6"/>
  <c r="E14" i="6"/>
  <c r="K13" i="6"/>
  <c r="H13" i="6"/>
  <c r="E13" i="6"/>
  <c r="K12" i="6"/>
  <c r="H12" i="6"/>
  <c r="E12" i="6"/>
  <c r="K11" i="6"/>
  <c r="H11" i="6"/>
  <c r="E11" i="6"/>
  <c r="K10" i="6"/>
  <c r="H10" i="6"/>
  <c r="J14" i="1"/>
  <c r="G14" i="1"/>
  <c r="L12" i="1"/>
  <c r="I12" i="1"/>
  <c r="F12" i="1"/>
  <c r="K7" i="6"/>
  <c r="K8" i="6"/>
  <c r="K9" i="6"/>
  <c r="H7" i="6"/>
  <c r="H8" i="6"/>
  <c r="H9" i="6"/>
  <c r="E7" i="6"/>
  <c r="E8" i="6"/>
  <c r="E9" i="6"/>
  <c r="K6" i="6"/>
  <c r="K32" i="6" s="1"/>
  <c r="H6" i="6"/>
  <c r="E6" i="6"/>
  <c r="L5" i="5"/>
  <c r="L6" i="5" s="1"/>
  <c r="I5" i="5"/>
  <c r="I6" i="5" s="1"/>
  <c r="F5" i="5"/>
  <c r="J6" i="5"/>
  <c r="G6" i="5"/>
  <c r="D6" i="5"/>
  <c r="L10" i="1"/>
  <c r="I10" i="1"/>
  <c r="F10" i="1"/>
  <c r="L9" i="1"/>
  <c r="I9" i="1"/>
  <c r="F9" i="1"/>
  <c r="L6" i="1"/>
  <c r="I6" i="1"/>
  <c r="F6" i="1"/>
  <c r="E32" i="6" l="1"/>
  <c r="H32" i="6"/>
  <c r="F6" i="5"/>
</calcChain>
</file>

<file path=xl/sharedStrings.xml><?xml version="1.0" encoding="utf-8"?>
<sst xmlns="http://schemas.openxmlformats.org/spreadsheetml/2006/main" count="1159" uniqueCount="584">
  <si>
    <t>1.1.</t>
  </si>
  <si>
    <t xml:space="preserve">Ģenētiski iedzimto slimību laboratoriskā skrīninga jaundzimušajiem pilnveidošana </t>
  </si>
  <si>
    <t>2023. gads</t>
  </si>
  <si>
    <t>2024. gads</t>
  </si>
  <si>
    <t>2025. gads</t>
  </si>
  <si>
    <t>Nr.</t>
  </si>
  <si>
    <t>Plānotais pasākums</t>
  </si>
  <si>
    <t>Prognozējamais pacientu/izmeklējumu skaits</t>
  </si>
  <si>
    <t>Prognozējamās izmaksas 1. gadā, EUR</t>
  </si>
  <si>
    <t>Prognozētais nepieciešamais 
finansējums, EUR gadā</t>
  </si>
  <si>
    <t>Prognozējamās izmaksas 2. gadā, EUR</t>
  </si>
  <si>
    <t>Prognozējamās izmaksas 3. gadā, EUR</t>
  </si>
  <si>
    <t>* 11 slimību skrīninga izmeklējumi</t>
  </si>
  <si>
    <t>Nr</t>
  </si>
  <si>
    <t xml:space="preserve">Slimība </t>
  </si>
  <si>
    <t>Saīsinājums</t>
  </si>
  <si>
    <t>Terapija</t>
  </si>
  <si>
    <t>Prognoze</t>
  </si>
  <si>
    <t>Isovalerīnskābes acidūrija</t>
  </si>
  <si>
    <t>IVA</t>
  </si>
  <si>
    <t>Diēta</t>
  </si>
  <si>
    <t>Variabla</t>
  </si>
  <si>
    <t>L-karnitīns (~2000 euro gadā)</t>
  </si>
  <si>
    <t>EE, DE</t>
  </si>
  <si>
    <t>Metilmalonskābes acidūrija</t>
  </si>
  <si>
    <t>MMA</t>
  </si>
  <si>
    <t>Laba, ja ir atbildes reakcija uz B12 terapiju. Ja nav, tad slimību grupā var būt letāli gadījumi.</t>
  </si>
  <si>
    <t>B12 vitamīns</t>
  </si>
  <si>
    <t>EE, CA</t>
  </si>
  <si>
    <t>L-karnitīns(~2000 euro gadā)</t>
  </si>
  <si>
    <t>Propionskābes acidūrija</t>
  </si>
  <si>
    <t>PA</t>
  </si>
  <si>
    <t>Neskatoties uz ārstēšanu, attīstības aizture, epilepsija un neiro-problēmas turpinās</t>
  </si>
  <si>
    <t>Glutārskābes acidūrija, 1. tips</t>
  </si>
  <si>
    <t>GA1</t>
  </si>
  <si>
    <t>Dažiem laba reakcija. Neskatoties uz ārstēšanu, citiem ir attīstības aizture, epilepsija un neiro-problēmas turpinās</t>
  </si>
  <si>
    <t>EE, DE, CA</t>
  </si>
  <si>
    <t>Vidējo taukskābju ķēžu oksidācijas traucējumi</t>
  </si>
  <si>
    <t>MCAD</t>
  </si>
  <si>
    <t>Regulāras ēdienreizes</t>
  </si>
  <si>
    <t>Normāla attīstība un intelekts</t>
  </si>
  <si>
    <t>Glikoze</t>
  </si>
  <si>
    <t>Garo taukskābju ķēžu oksidācijas traucējumi</t>
  </si>
  <si>
    <t>LCHAD</t>
  </si>
  <si>
    <t>Regulāras ēdienreizes ar samazinātu tauku saturu produktos</t>
  </si>
  <si>
    <t>Normāla attīstība un intelekts, bet paaugstināts risks</t>
  </si>
  <si>
    <t>metabolām dekompensācijām akūtu infekciju vai diētas kļūdu dēļ</t>
  </si>
  <si>
    <t>MCT ārstniecisks uzturs</t>
  </si>
  <si>
    <t>Ļoti garo taukskābju ķēžu oksidācijas traucējumi</t>
  </si>
  <si>
    <t>VLCAD</t>
  </si>
  <si>
    <t>Karnitīna uzsūkšanās traucējumi</t>
  </si>
  <si>
    <t>CUD</t>
  </si>
  <si>
    <t xml:space="preserve">Regulāras ēdienreizes, diēta, </t>
  </si>
  <si>
    <t>Parasti laba prognoze</t>
  </si>
  <si>
    <t>EE</t>
  </si>
  <si>
    <t>Karnitīna acilkarnitīna translokāzes nepietiekamība</t>
  </si>
  <si>
    <t>CACT</t>
  </si>
  <si>
    <t>Stāvoklis ar diētu ir labāks, bet slimības progress notiek</t>
  </si>
  <si>
    <t>L- karnitīns (~2000 euro gadā)</t>
  </si>
  <si>
    <t>Karnitīna palmitoltransferāzes nepietiekamība</t>
  </si>
  <si>
    <t>CPT1</t>
  </si>
  <si>
    <t>Regulāras ēdienreizes, diēta</t>
  </si>
  <si>
    <t>Laba</t>
  </si>
  <si>
    <t xml:space="preserve">CPT2 </t>
  </si>
  <si>
    <t>EE - Igaunija, DE - Vācija, CA – Kanāda</t>
  </si>
  <si>
    <t xml:space="preserve">11 slimību skrīninga izmeklējumi* </t>
  </si>
  <si>
    <t>Kopā:</t>
  </si>
  <si>
    <t>1.3.</t>
  </si>
  <si>
    <t>1.4.</t>
  </si>
  <si>
    <t>1.5.</t>
  </si>
  <si>
    <t xml:space="preserve">Preimplantācijas diagnostika ģimenēm ar pārmantotu ģenētisku slimību (mākslīgā apaugļošana un embriju ģenētiskā testēšana) </t>
  </si>
  <si>
    <t>Nodrošināta  valsts apmaksāta preimplantācijas DNS diagnostika ģimenēm ar pārmantojamu ģenētisko patoloģiju</t>
  </si>
  <si>
    <t>1.6.</t>
  </si>
  <si>
    <t>Pakāpeniski paplašināts no valsts budžeta līdzekļiem apmaksājamo laboratorisko izmeklējumu “grozs”, t.sk. nodrošinot dinamisko novērošanu, terapijas efektivitātes kontroli:</t>
  </si>
  <si>
    <t xml:space="preserve">biopsijas materiāla, tai skaitā sirds biopsijas, izmeklēšana ārzemēs, ja nav iespējama specifiska izvērtēšana Latvijā </t>
  </si>
  <si>
    <t>1.2.</t>
  </si>
  <si>
    <t xml:space="preserve">25-OH vitamīns D (D3 + D2) </t>
  </si>
  <si>
    <t>A un E vitamīns, Cinka līmenis</t>
  </si>
  <si>
    <t>Paplašināts jaundzimušo skrīninga diagnožu spektrs (lokālos pētījumos balstīts)</t>
  </si>
  <si>
    <t>1.7.</t>
  </si>
  <si>
    <t xml:space="preserve">Homocisteīns </t>
  </si>
  <si>
    <t>BNP vai  pro-BNP</t>
  </si>
  <si>
    <t>1.8.</t>
  </si>
  <si>
    <t>1.9.</t>
  </si>
  <si>
    <t xml:space="preserve">PCR - MRD  </t>
  </si>
  <si>
    <t xml:space="preserve">Asparagināzes līmeņa noteikšana </t>
  </si>
  <si>
    <t>Elastāzes noteikšana fēcēs</t>
  </si>
  <si>
    <t>Oreksīna noteikšana cerebrospinālajā šķidrumā</t>
  </si>
  <si>
    <t>1.10.</t>
  </si>
  <si>
    <t>Molekulāro izmeklējumu pieejamības paplašināšana:</t>
  </si>
  <si>
    <t>RNS izdalīšana</t>
  </si>
  <si>
    <t>Dziļa pilna eksoma sekvenēšana izmantojot NGS metodi ar datu bioinformātisko analīzi un klīnisko interpretāciju</t>
  </si>
  <si>
    <t>Transkriptoma sekvenēšana izmantojot NGS metodi ar datu bioinformātisko analīzi un klīnisko interpretāciju</t>
  </si>
  <si>
    <t>Translokāciju noteikšana (paplašināts komerciāls kits, kas aizvietotu/iekļautu divus esošos izmeklējumus)</t>
  </si>
  <si>
    <t>Trio eksoma sekvencēšana (WES), izmantojot NGS metodi</t>
  </si>
  <si>
    <t xml:space="preserve">Probanda eksoma sekvencēšana (WES), izmantojot NGS metodi	</t>
  </si>
  <si>
    <t xml:space="preserve">Varianta nesēja statusa noteikšana (vienam variantam)	</t>
  </si>
  <si>
    <t>Tiopurīnu metiltransferāzes enzīma aktivitāte</t>
  </si>
  <si>
    <t>1.11.</t>
  </si>
  <si>
    <t>1.12.</t>
  </si>
  <si>
    <t>Laboratorijas tehniskā nodrošinājuma papildināšana  ar specifisku histoķīmisku   (H&amp;E, Gomori Trichrome, PAS, Oil-red), enzimātisko reakciju (COX, SDH, NADH) reaģentiem:</t>
  </si>
  <si>
    <t>1.13.</t>
  </si>
  <si>
    <t xml:space="preserve">IgG4 antivielas neiropātiju gadījumā </t>
  </si>
  <si>
    <t>1.15.</t>
  </si>
  <si>
    <t>Pārējie pacienti</t>
  </si>
  <si>
    <t>Unikālie (jaunie) pacienti</t>
  </si>
  <si>
    <t>Paplašināts no valsts budžeta līdzekļiem apmaksājamo radioloģisko izmeklējumu “grozs”  pēc konsīlija lēmuma:</t>
  </si>
  <si>
    <t xml:space="preserve">MR muskuļiem </t>
  </si>
  <si>
    <t>2.1.</t>
  </si>
  <si>
    <t>2.2.</t>
  </si>
  <si>
    <t>MR galvas smadzenēm</t>
  </si>
  <si>
    <t>2.3.</t>
  </si>
  <si>
    <r>
      <t xml:space="preserve">Pieaugušajiem </t>
    </r>
    <r>
      <rPr>
        <b/>
        <sz val="10"/>
        <color theme="1"/>
        <rFont val="Times New Roman"/>
        <family val="1"/>
        <charset val="186"/>
      </rPr>
      <t>pacientiem  ar Dauna sindromu veikta blakussaslimšanu diagnostika</t>
    </r>
    <r>
      <rPr>
        <b/>
        <sz val="10"/>
        <color rgb="FF000000"/>
        <rFont val="Times New Roman"/>
        <family val="1"/>
        <charset val="186"/>
      </rPr>
      <t>:</t>
    </r>
  </si>
  <si>
    <t>psihosociālo stāvokļu diagnostika, tostarp, Alcheimera slimība, demence, arī depresija</t>
  </si>
  <si>
    <t>Paredzēt RS pacientiem pēc 18 gadu vecuma miega izmeklējumus:</t>
  </si>
  <si>
    <t xml:space="preserve">polisomnogrāfija </t>
  </si>
  <si>
    <t>poligrāfija</t>
  </si>
  <si>
    <t>transkutānā kapnogrāfija</t>
  </si>
  <si>
    <t>miega latentuma tests</t>
  </si>
  <si>
    <t>BKUS izmaksas</t>
  </si>
  <si>
    <t>PSKUS izmaksas</t>
  </si>
  <si>
    <t>2.10.</t>
  </si>
  <si>
    <t>Nodrošināt nepieciešamās valsts apmaksātās konsultācijas attālināti – telefona vai videosaziņas formātā</t>
  </si>
  <si>
    <t>Paplašināt veselības aprūpes pakalpojumu saņemšanas iespējas RS pacientiem reģionos</t>
  </si>
  <si>
    <t>2.9.</t>
  </si>
  <si>
    <t>2.11.</t>
  </si>
  <si>
    <t>2.4.</t>
  </si>
  <si>
    <r>
      <t xml:space="preserve">Pilnveidot RS pacientu pāreju uz turpmāk nepieciešamo aprūpi </t>
    </r>
    <r>
      <rPr>
        <b/>
        <sz val="8"/>
        <color theme="1"/>
        <rFont val="Times New Roman"/>
        <family val="1"/>
        <charset val="186"/>
      </rPr>
      <t> </t>
    </r>
  </si>
  <si>
    <t>Pilnveidot pāreju no stacionārās uz paliatīvo aprūpi (konsīlijs)</t>
  </si>
  <si>
    <t>Paplašināt ķirurģiskās, instrumentālās RS pacientu ārstēšanas iespējas</t>
  </si>
  <si>
    <t>Dziļā smadzeņu stimulācija</t>
  </si>
  <si>
    <t>Barības vada endoskopiska balondilatācija</t>
  </si>
  <si>
    <t>Pilnveidot RS pacientu plūsmas koordināciju - multidisciplināru komandu veidošana dažādās slimību grupās</t>
  </si>
  <si>
    <t>2.5.</t>
  </si>
  <si>
    <t>NETs (neiroendokrīni audzēji) pimreizējā diagnoztika, ārstēšana</t>
  </si>
  <si>
    <t>Reto metabolo un endokrīno slimību grupa (tai skaitā akromegālijas)</t>
  </si>
  <si>
    <t xml:space="preserve">Primāi imūdeficīti, tajā skaitā HAE </t>
  </si>
  <si>
    <t>Autoiekaisuma slimības un iegūti imūndeficīti</t>
  </si>
  <si>
    <t>Terapijai refrektāras retās reimatiskās slimības, nediferencētas reimatiskas slimības un iedzimtu kollagēna deficītu slimības</t>
  </si>
  <si>
    <t xml:space="preserve">Plaušu hipertensija </t>
  </si>
  <si>
    <t>Iedzimtas sirdskaites</t>
  </si>
  <si>
    <t>Kardiomiopātija</t>
  </si>
  <si>
    <t>Amiloidoze</t>
  </si>
  <si>
    <t>Lizosomālās uzkrāšanās  un mitohondriālās slimības</t>
  </si>
  <si>
    <t>Retās demielinizējošās nervu sistēmas slimības</t>
  </si>
  <si>
    <t>Neiromuskulārās un kustību traucējumu t.sk neirodeģeneratīvās slimības</t>
  </si>
  <si>
    <t>Papildināt MK noteikumus, lai ķirurgs var nosūtīt uz manipulācijām 49025 un 49030</t>
  </si>
  <si>
    <t>3.1.</t>
  </si>
  <si>
    <t>5.6.</t>
  </si>
  <si>
    <t>Attīstīts RS pacientu integratīvs veselības aprūpes modelis - rehabilitācijas speciālistu (FRM ārsti, funkcionālie speciālisti) iesaiste uzreiz pēc diagnozes uzstādīšanas</t>
  </si>
  <si>
    <t>Funkcionālā speciālista nodarbība (55156x4)</t>
  </si>
  <si>
    <t>Kopā nepieciešamo nodarbību skaits vienam pacientam</t>
  </si>
  <si>
    <t>Kopā izmaksas vienam pacientam</t>
  </si>
  <si>
    <t>Kopā izmaksas 2638 pacientiem</t>
  </si>
  <si>
    <t>Prognozējamās izmaksas uz 1 pacientu, EUR*</t>
  </si>
  <si>
    <t>*pēc PSKUS iesniegtajiem datiem par vidējām izmaksām uz 1 pacientu</t>
  </si>
  <si>
    <t>Prognozējamās izmaksas uz 1 pacientu EUR*</t>
  </si>
  <si>
    <t>Nr. p.k.</t>
  </si>
  <si>
    <t>BKUS</t>
  </si>
  <si>
    <t>PSKUS</t>
  </si>
  <si>
    <t>RAKUS</t>
  </si>
  <si>
    <r>
      <t xml:space="preserve">Noteiktu diagnožu RS pacientiem pieejama ķirurģiska epilepsijas ārstēšana (gan pieaugušajiem, gan bērniem) – </t>
    </r>
    <r>
      <rPr>
        <i/>
        <sz val="11"/>
        <rFont val="Times New Roman"/>
        <family val="1"/>
        <charset val="186"/>
      </rPr>
      <t>nervus vagus</t>
    </r>
    <r>
      <rPr>
        <sz val="11"/>
        <rFont val="Times New Roman"/>
        <family val="1"/>
        <charset val="186"/>
      </rPr>
      <t xml:space="preserve"> stimulatora implantācija</t>
    </r>
  </si>
  <si>
    <t>Balonpulmonālā angioplastija (PSKUS)</t>
  </si>
  <si>
    <t>Uzlabot medicīniskās rehabilitācijas pakalpojumu pieejamību un kvalitāti reto slimību pacientiem</t>
  </si>
  <si>
    <t>Ortodontisko brekešu nodrošināšana 30 bērniem gadā</t>
  </si>
  <si>
    <t>Papildus veselības aprūpes speciālistu slodzes reto slimību kabinetā</t>
  </si>
  <si>
    <t>pozīcija</t>
  </si>
  <si>
    <t>skaits</t>
  </si>
  <si>
    <t xml:space="preserve">slodze </t>
  </si>
  <si>
    <t>vienas vienības atalgojums (ar darba devēja VSAOI 23,59%), EUR</t>
  </si>
  <si>
    <t>darba samaksas apjoms gadam, EUR</t>
  </si>
  <si>
    <t>kabineta nodrošinājuma izmaksas gadā, EUR *</t>
  </si>
  <si>
    <t>Internists</t>
  </si>
  <si>
    <t>Rehabilitologs / fizioterapeits</t>
  </si>
  <si>
    <t>Ģenētiķis</t>
  </si>
  <si>
    <t>Kardiologs</t>
  </si>
  <si>
    <t>Fizioterapeits</t>
  </si>
  <si>
    <t>Pediatrs</t>
  </si>
  <si>
    <t>Medicīnas māsa</t>
  </si>
  <si>
    <t>Kopā (EUR):</t>
  </si>
  <si>
    <t>* izmaksas noteiktas atbilstoši  MK noteikumu Nr.555 (28.08.2018) 10.pielikuma 2.12.2.apakšpunktam</t>
  </si>
  <si>
    <t>Prognozējamās izmaksas 1. gadā, EUR*</t>
  </si>
  <si>
    <t>Prognozējamās izmaksas 2. gadā, EUR*</t>
  </si>
  <si>
    <t>Prognozējamās izmaksas 3. gadā, EUR*</t>
  </si>
  <si>
    <t>LEA izstrādātie reto endokrīno slimību diagnostiskie testi (Kušinga slimības diagnostika) tikai PSKUS</t>
  </si>
  <si>
    <t>LEA izstrādātie reto endokrīno slimību diagnostiskie testi (Hromogranīns A (CGA) asinīs neiroendokrīno audzēju primārai diagnostikai un terapijas efekta monitorēšanai) tikai PSKUS:</t>
  </si>
  <si>
    <t>miega traucējumu/apnojas pārbaude (PSKUS)</t>
  </si>
  <si>
    <t>LC-MS/MS (Liquid chromatography–mass spectrometry) šķidruma hromatogrāfija ar masspektrometrijas iekārta</t>
  </si>
  <si>
    <t>Pārejas procedūra no bērnu uz pieaugušo medicīnu (konsīlijs / pārņemšanas vizītes / izmeklējumi)*</t>
  </si>
  <si>
    <t>investīcija, lai varētu nodrošināt jaundzimušo skrīningu</t>
  </si>
  <si>
    <t xml:space="preserve">Paplašināt no valsts budžeta līdzekļiem apmaksājamo laboratorisko izmeklējumu “grozu” </t>
  </si>
  <si>
    <t>1.10.1.</t>
  </si>
  <si>
    <t>1.10.2.</t>
  </si>
  <si>
    <t>1.10.3.</t>
  </si>
  <si>
    <t>1.10.4.</t>
  </si>
  <si>
    <t>1.10.5.</t>
  </si>
  <si>
    <t>1.10.6.</t>
  </si>
  <si>
    <t>Paplašināt no valsts budžeta līdzekļiem apmaksājamo radioloģisko izmeklējumu “grozu”</t>
  </si>
  <si>
    <t xml:space="preserve">Paplašināt no valsts budžeta līdzekļiem apmaksājamo funkcionālo izmeklējumu “grozu” </t>
  </si>
  <si>
    <t>Paplašināt medikamentozās ārstēšanas iespējas RS pacientiem</t>
  </si>
  <si>
    <t>Pilnveidot RS pacientu plūsmas koordināciju – multidisciplināru komandu veidošana dažādām slimību grupām</t>
  </si>
  <si>
    <t>Nodrošinātas zīdīšanas konsultācijas pacientiem ar sejas šķeltnēm</t>
  </si>
  <si>
    <t>2.12.</t>
  </si>
  <si>
    <t>3.2.</t>
  </si>
  <si>
    <t>Paplašināt pacientiem, kas slimo ar noteiktām RS,  pieejamo zobārstniecības un ortodontijas pakalpojumu klāstu</t>
  </si>
  <si>
    <t>5.7.</t>
  </si>
  <si>
    <t>Pasākums</t>
  </si>
  <si>
    <t>Darbības rezultāts</t>
  </si>
  <si>
    <t>Rezultatīvais rādītājs</t>
  </si>
  <si>
    <t>Budžeta programmas (apakšprogrammas kods un nosaukums)</t>
  </si>
  <si>
    <t>Uzdevumu īstenošanai plānotais finansējums atbilstoši likumam "Par vidēja termiņa budžeta ietvaru 2022., 2023. un 2024.gadam"</t>
  </si>
  <si>
    <t>Nepieciešamais papildu finansējums</t>
  </si>
  <si>
    <t>Atbildīgā institūcija</t>
  </si>
  <si>
    <t>Līdzatbildīgās institūcijas</t>
  </si>
  <si>
    <t>Finansējuma avots</t>
  </si>
  <si>
    <t>Izpildes termiņš</t>
  </si>
  <si>
    <t>2022.gads</t>
  </si>
  <si>
    <t>2023.gads</t>
  </si>
  <si>
    <t>2024.gads</t>
  </si>
  <si>
    <t>2025.gads</t>
  </si>
  <si>
    <t>Turpmākajā laikposmā līdz pasākuma pabeigšanai (ja pasākuma īstenošana ir terminēta)</t>
  </si>
  <si>
    <t>Turpmāk ik gadu (ja pasākuma izpilde nav terminēta)</t>
  </si>
  <si>
    <t>1. Rīcības virziens</t>
  </si>
  <si>
    <t>RS agrīna un savlaicīga diagnostika</t>
  </si>
  <si>
    <t>VBF</t>
  </si>
  <si>
    <t>Uzsākts paplašinātā jaundzimušo skrīninga pilotprojekts izmantojot LC-MS/MS.</t>
  </si>
  <si>
    <t>LCĢA</t>
  </si>
  <si>
    <t>Bez finansējuma</t>
  </si>
  <si>
    <t>Pakalpojums nodrošināts ik gadu 10 ģimenēm, kas iekļautas valsts programmā uz mākslīgo apaugļošanu</t>
  </si>
  <si>
    <t>NVD</t>
  </si>
  <si>
    <t>VM</t>
  </si>
  <si>
    <t>NVO</t>
  </si>
  <si>
    <t>2. Rīcības virziens</t>
  </si>
  <si>
    <t>Ārstniecības kvalitātes un pieejamības uzlabošana</t>
  </si>
  <si>
    <t>Izstrādāti ceļi vai algoritmi, kā būs pieejami jebkuri (gan orfānie, gan neorfānie) medikamenti, kuru pārstāvji Latvijā nav ieinteresēti sagatavot nepieciešamos dokumentus iesniegšanai un izvērtēšanai</t>
  </si>
  <si>
    <t>VM, NVD, ZVA</t>
  </si>
  <si>
    <t>BKUS, PSKUS, RAKUS</t>
  </si>
  <si>
    <t>VM, NVD</t>
  </si>
  <si>
    <t>2.7.</t>
  </si>
  <si>
    <t>Regulāri</t>
  </si>
  <si>
    <t>PSKUS, RAKUS, BKUS</t>
  </si>
  <si>
    <t>2.8.</t>
  </si>
  <si>
    <t>Noteiktas RS, kurām nepieciešamas zīdīšanas speciālista mājapmācības un noteikta kārtība pakalpojuma saņemšanai.</t>
  </si>
  <si>
    <t>RSU SI, BKUS RSKC</t>
  </si>
  <si>
    <t>Izstrādāta RS pacientu attālinātas konsultēšanas programma dinamiskām un atkārtotām konsultācijām un uzsākta tās īstenošana</t>
  </si>
  <si>
    <t>Paplašināt medicīnisko ierīču pieejamības iespējas RS pacientiem</t>
  </si>
  <si>
    <t>Izstrādāta kārtība, kritēriji medicīnisko ierīču nodrošināšanai RS pacientiem, ieviešot jaunas medicīniskās ierīces.</t>
  </si>
  <si>
    <t>2.13.</t>
  </si>
  <si>
    <t>Medicīniskās aprūpes mājās popularizēšana</t>
  </si>
  <si>
    <t>3. Rīcības virziens</t>
  </si>
  <si>
    <t>Rehabilitācija, RS pacientu dzīves kvalitātes uzlabošana</t>
  </si>
  <si>
    <t>Uzlabot medicīniskās rehabilitācijas pakalpojumu pieejamību un kvalitāti RS pacientiem, tai skaitā, pakalpojumu sniedzēju zināšanas un prasmes darbā ar RS pacientiem</t>
  </si>
  <si>
    <t>RS pacientiem medicīniskās rehabilitācijas pakalpojumi pieejami tuvāk dzīvesvietai</t>
  </si>
  <si>
    <t>BKUS, PSKUS, RAKUS, NVO</t>
  </si>
  <si>
    <t>3.3.</t>
  </si>
  <si>
    <t>Līdzjūtības un citu atbalsta programmu caurspīdīguma uzlabošana – veicinot informācijas pieejamību un padarot skaidrus noteikumus, skaidrojot pacientiem viņu tiesības un iespējas.</t>
  </si>
  <si>
    <t>RS pacientiem un viņu tuviniekiem pieejama informācija par līdzjūtības un citu atbalsta programmu izmantošanas tiesībām un iespējām</t>
  </si>
  <si>
    <t>KUS</t>
  </si>
  <si>
    <t>4. Rīcības virziens</t>
  </si>
  <si>
    <t>Informācijas aprites par RS pilnveide</t>
  </si>
  <si>
    <t>4.1.</t>
  </si>
  <si>
    <t>Pilnveidot RS pacientu medicīnisko datu uzskaiti</t>
  </si>
  <si>
    <t>4.2.</t>
  </si>
  <si>
    <t>Veikt sabiedrības un profesionāļu informēšanu par RS</t>
  </si>
  <si>
    <t>Regulāri tiek atjaunoti informatīvie materiāli, organizēti pasākumi profesionāļiem par RS, ņemot vērā arī aktuālos notikumus, pielāgojoties aktuālajai situācijai.</t>
  </si>
  <si>
    <t>Izstrādāt kārtību, paredzot tam finansējumu, kas uzlabotu un atbalstītu  izglītojošu materiālu, konferenču vai citu pasākumu organizēšanu, uz kuru var pretendēt RS NVO.</t>
  </si>
  <si>
    <t>4.3.</t>
  </si>
  <si>
    <t>Dalība Eiropas references tīklos</t>
  </si>
  <si>
    <t>Latvijas ERN dalībniekiem ir piesaistīti pacientu interešu pārstāvji, kas nodrošina saikni starp speciālistiem, pacientiem un sabiedrību.</t>
  </si>
  <si>
    <t>4.4.</t>
  </si>
  <si>
    <t>Latvijas dalība Eiropas partnerībā reto slimību jomā</t>
  </si>
  <si>
    <t xml:space="preserve">Izvērtēta iespēja Latvijai piedalīties Eiropas partnerībā reto slimību jomā, kura varētu tikt uzsākta 2024.-2025. gadā, taču sagatavošanas darbi norisināsies plāna darbības laikā. </t>
  </si>
  <si>
    <t>Dalības ietvaros  harmonizēti reģistri, pētniecības, gan pacientu vajadzībām inovatīvo reģistru ieviešana un salīdzināmība ir prioritāra.</t>
  </si>
  <si>
    <t>4.5.</t>
  </si>
  <si>
    <t xml:space="preserve">RS padomes izveidošana, kas būtu kā koordinējoša institūcija </t>
  </si>
  <si>
    <t>5. Rīcības virziens</t>
  </si>
  <si>
    <t>Cilvēkresursi darbā ar RS pacientiem</t>
  </si>
  <si>
    <t>5.1.</t>
  </si>
  <si>
    <t>Visaptverošas Veselības nozares cilvēkresursu stratēģijas ietvaros,  analizēt medicīniskās izglītības sistēmu, ieskaitot profesionālo pilnveidi un izstrādāt ilgtspējīgu modeli ārstniecības personu profesionālajā sagatavošanā un profesionālo spēju pilnveidē</t>
  </si>
  <si>
    <t>Visaptverošas Veselības nozares cilvēkresursu stratēģijas ietvaros izanalizēta medicīniskās izglītības sistēma, ieskaitot profesionālo pilnveidi un izstrādāts modelis izglītošanās iespējas nepārtrauktībai un gatavībai pielāgoties un savlaicīgi reaģēt uz tehnoloģiskām un organizatoriskām inovācijām veselības aprūpes sniegšanā</t>
  </si>
  <si>
    <t>IZM, ārstniecības iestādes, augstskolas, VI, NVD, SPKC, LMA, LĀB, LĀPPOS</t>
  </si>
  <si>
    <t>5.2.</t>
  </si>
  <si>
    <t>Plānot un nodrošināt medicīnas pamatstudiju un rezidentūras vietu skaitu, prioritāri palielinot vietu skaitu profesijās ar novecojošu vecuma struktūru, kā arī atbilstoši iedzīvotāju un veselības nozares vajadzībām, t.sk. RS jomā</t>
  </si>
  <si>
    <t>Gada pirmajā pusē ir izstrādāts kārtējam akadēmiskajam gadam un indikatīvi turpmākajiem 2 gadiem medicīnas pamatstudiju un rezidentūras vietu skaits atbilstoši iedzīvotāju un veselības nozares vajadzībām, tai skaitā RS jomā.</t>
  </si>
  <si>
    <t>5.3.</t>
  </si>
  <si>
    <t>Pilnveidot medicīnas pamatstudiju un rezidentūras programmas, iekļaujot tajās RS jautājumus</t>
  </si>
  <si>
    <t>Pilnveidot fizioterapeitu, ergoterapeitu, medicīnas māsu, audiologopēdu programmas, iekļaujot tajās RS jautājumus</t>
  </si>
  <si>
    <t>5.5.</t>
  </si>
  <si>
    <t>Stiprināt RS speciālistu sadarbību ar ārstniecības personām reģionos, veicinot veselības aprūpes pakalpojumu decentralizāciju.</t>
  </si>
  <si>
    <t>Speciālistu piesaiste un noturēšana valsts apmaksātajā veselības sektorā, tai skaitā veicinot paaudžu nomaiņu.</t>
  </si>
  <si>
    <t xml:space="preserve">RS pacientu nevalstisko organizāciju un profesionālo asociāciju darbības kapacitātes celšana. </t>
  </si>
  <si>
    <t>Izstrādāta atbalsta programma un atbalsta programmas ietvaros uzsākta projektu īstenošana.</t>
  </si>
  <si>
    <t>Regulāri notiek informācijas apmaiņa, kas nodrošina kvalitatīvu, saprotamu lēmumu pieņemšanu, kā arī vienotu izpratni īstenojot veselības politiku. Nodrošināta regulāra sabiedrības līdzdalība veselības politikas RS jomā īstenošanā.</t>
  </si>
  <si>
    <t>5.8.</t>
  </si>
  <si>
    <t>NNr. p.k.</t>
  </si>
  <si>
    <t xml:space="preserve">Paplašināt jaundzimušo ģenētiski iedzimto slimību laboratorisko skrīningu ar jauniem izmeklējumiem agrīnai ārstējamu patoloģiju diagnosticēšanai </t>
  </si>
  <si>
    <t>No 2024. gada</t>
  </si>
  <si>
    <t>No 2023. gada</t>
  </si>
  <si>
    <t>4) Paplašināts jaundzimušo skrīninga diagnožu spektrs (lokālos pētījumos balstīts)</t>
  </si>
  <si>
    <t>Pētījumu rezultātā pieņemts lēmums papildināt jaundzimušo skrīningu ar citiem izmeklējumiem.</t>
  </si>
  <si>
    <t>Iespēja veikt paplašināto jaundzimušo skrīningu</t>
  </si>
  <si>
    <t>Nodrošināt  valsts apmaksātu preimplantācijas DNS diagnostiku ģimenēm ar pārmantojamu ģenētisko patoloģiju.</t>
  </si>
  <si>
    <t xml:space="preserve">1) Izstrādāts preimplantācijas ģenētiskās diagnostikas medicīniskās tehnoloģijas apraksts un iesniegts ZVA  </t>
  </si>
  <si>
    <t xml:space="preserve">Preimplantācijas ģenētiskās diagnostikas medicīniskās tehnoloģijas apraksts iesniegts ZVA un iekļauts medicīnisko tehnoloģiju sarakstā </t>
  </si>
  <si>
    <t>2023. gads</t>
  </si>
  <si>
    <t>2) Izstrādāti skaidri kritēriji pēc kuriem tiks pieņemts lēmums vai pāris var pretendēt uz valsts apmaksātu preimplantācijas diagnostiku</t>
  </si>
  <si>
    <t>Sagatavoti priekšlikumi grozījumiem NA</t>
  </si>
  <si>
    <t>RS pacientiem pieejami no valsts budžeta līdzekļiem apmaksājamie laboratoriskie izmeklējumi, t.sk. nodrošinot dinamisko novērošanu, terapijas efektivitātes kontroli.</t>
  </si>
  <si>
    <t>RS pacientiem pieejami no valsts budžeta līdzekļiem apmaksājamie radioloģiskie izmeklējumi pēc konsilija lēmuma</t>
  </si>
  <si>
    <t>RS pacientiem pieejami no valsts budžeta līdzekļiem apmaksājamie funkcionālie izmeklējumi</t>
  </si>
  <si>
    <t xml:space="preserve">Izvērtēta iespēja diagnostikas un slimības monitorēšanas nolūkiem ģimenes ārstiem izrakstīt  nosūtījumus uz diagnostiskajiem izmeklējumiem </t>
  </si>
  <si>
    <t>Pētījumu koordinācijas veikšana RS jomā</t>
  </si>
  <si>
    <t>Izstrādāti kritēriji pacientu iekļaušanai specifiskas medikamentozās ārstēšanas saņemšanai balstoties uz ārstu konsīlija sniegto atzinumu.</t>
  </si>
  <si>
    <t xml:space="preserve">Atbilstoši starptautiskām vadlīnijām noteiktām RS pacientu grupām nodrošināta vienreizēja ķirurģiska terapija </t>
  </si>
  <si>
    <t>PSKUS, BKUS, RAKUS</t>
  </si>
  <si>
    <t xml:space="preserve">Pilnveidot RS pacientu pāreju uz turpmāk nepieciešamo aprūpi </t>
  </si>
  <si>
    <t>2) Pilnveidota pāreja no stacionārās uz paliatīvo aprūpi (konsīlijs)</t>
  </si>
  <si>
    <t>Izstrādāta kārtība RS pacienta pārejai no stacionārās uz paliatīvo aprūpi balstoties uz ārstu konsīlija slēdzienu</t>
  </si>
  <si>
    <t>Attīstīta multidisciplināra pieeja RS ārstēšanā, stiprinot multidisciplināru komandu veidošanu dažādās slimību grupās.</t>
  </si>
  <si>
    <t>Pacients tiek novirzīts uz ārstniecības iestādi, kas specializējas konkrētās RS (grupas) ārstēšanā, pacientu aprūpē, iekļaujot multidisciplinārā konsīlija speciālistu konsultāciju “koridora” izveidi aizdomu gadījumā par RS atbilstoši multidisciplināra konsīlija lēmumam. Pacientiem publiski pieejama informācija par RS grupām, kurās katra ārstniecības iestāde specializējas. Sarežģītu RS pacientiem nodrošināta apmaksāta starp-KUS multidisciplināru konsīliju norise ar konkrētu speciālistu deleģēšanu dalībai šai konsīlijā no katras KUS / multidisciplinārās komandas.</t>
  </si>
  <si>
    <t>Izveidot RS pacientu plūsmu tādā veidā, lai nodrošinātu, ka vienas vizītes ietvaros stacionārā pie speciālista RS pacients ambulatori var veikt nepieciešamos specifiskos izmeklējumus un apmeklēt nepieciešamos ārstus speciālistus (piemēram, dienas stacionāra veidā).</t>
  </si>
  <si>
    <t>RS pacientiem vienas vizītes ietvaros iespējams veikt nepieciešamos izmeklējumus un apmeklēt nepieciešamos ārstus speciālistus</t>
  </si>
  <si>
    <t>Pilnveidot RS metodisko vadību, veidojot vienotu pieeju RS pacientu veselības aprūpes sniegšanā un turpinot izstrādāt klīniskos algoritmus un pacientu ceļus RS jomā atbilstoši starptautiskām vadlīnijām/rekomendācijām</t>
  </si>
  <si>
    <t>RS strukturētas atbilstoši diagnožu grupām, kā arī to norises smaguma pakāpei un prognozei (neatgriezeniskums un invaliditātes risks).</t>
  </si>
  <si>
    <t>1) Izstrādāta kārtība, kritēriji mājapmācības zīdīšanas speciālista nodrošināšanai pacientiem ar iedzimtām sejas šķeltnēm</t>
  </si>
  <si>
    <t>BKUS, RSU Stomatoloģijas institūts</t>
  </si>
  <si>
    <t>2) Nodrošinātas zīdīšanas konsultācijas pacientiem ar sejas šķeltnēm</t>
  </si>
  <si>
    <t xml:space="preserve">Ik gadu apmācītas 50  ģimenes </t>
  </si>
  <si>
    <t xml:space="preserve">NVD </t>
  </si>
  <si>
    <t>PSKUS, RAKUS, BKUS, VM, profesionālās asociācijas</t>
  </si>
  <si>
    <t>Nodrošināt nepieciešamās valsts apmaksātās konsultācijas attālināti - telefona vai videosaziņas formātā, gadījumos, kad tas ir iespējams, un veicināt pakalpojumu pieejamību, piemēram, regulārās uzraudzības vizītes.</t>
  </si>
  <si>
    <t>No 2023.gada</t>
  </si>
  <si>
    <t>Sagatavoti grozījumi normatīvajos aktos</t>
  </si>
  <si>
    <t>LM, NVD, NVO</t>
  </si>
  <si>
    <t xml:space="preserve">1) Attīstīts RS pacientu integratīvs veselības aprūpes modelis - rehabilitācijas speciālistu (FRM ārsti, funkcionālie speciālisti) iesaiste uzreiz pēc diagnozes uzstādīšanas. </t>
  </si>
  <si>
    <t>Ārstniecības personu profesionālās asociācijas, NVO</t>
  </si>
  <si>
    <t>NRC Vaivari sadarbībā ar ārstniecības personu profesionālajām asociācijām, VM, NVO</t>
  </si>
  <si>
    <t xml:space="preserve">3) Pārskatīta medicīniskās rehabilitācijas pieejamība Latvijas reģionos, tuvāk pacientu dzīves vietai. </t>
  </si>
  <si>
    <t>No 2023. gada</t>
  </si>
  <si>
    <t>4) Pacientiem, īpaši bērniem agrīnajā attīstības posmā, ar RS un funkcionālajiem traucējumiem pieejamas valsts apmaksātas fizioterapeita, ergoterapeita, logopēda nodarbības reizi nedēļā (tātad apmēram 45 reizes gadā katram speciālistam pašreizējo 10–15 reižu vietā).</t>
  </si>
  <si>
    <t>Noteiktu diagnožu RS pacientiem pieejamas no valsts budžeta līdzekļiem apmaksātas  zobārsta un zobu higiēnista konsultācijas.</t>
  </si>
  <si>
    <t>2) Izstrādāta kārtība, kritēriji zobu brekešu saņemšanai ortodontiskai ārstēšanai RS pacientiem ar iedzimtām zobu attīstības patoloģijām</t>
  </si>
  <si>
    <t>Sagatavoti grozījumi normatīvajos aktos, pakalpojums ik gadu tiek nodrošināts 30 personām</t>
  </si>
  <si>
    <t>3) Izvērtēta zobārsta, zobu higiēnista un ortodonta pakalpojumu pieejamība cilvēkiem ar kustību ierobežojumiem (specializētajiem ratiņkrēsliem u.c.)</t>
  </si>
  <si>
    <t>Izstrādāti priekšlikumi  zobārsta, zobu higiēnista un ortodonta pieejamības pilnveidošanai cilvēkiem ar kustību ierobežojumiem</t>
  </si>
  <si>
    <t>No 2024. gada</t>
  </si>
  <si>
    <t>RS pacientiem un viņu ģimenes locekļiem pieejama vienota informācija</t>
  </si>
  <si>
    <t>1) Izveidota darba grupa, piesaistot zinošus speciālistus, kas spēs sakārtot SSK-10 un ORPHA kodu sistēmas tā, lai nacionālajās datu bāzēs būtu viegli atrodama un analizējama informācija par cilvēku ar RS skaitu, pieprasītajiem, sniegtajiem un apmaksātajiem pakalpojumiem.</t>
  </si>
  <si>
    <t>2) Pilnveidota RS uzskaite un ORPHA koda ievade e-veselības sistēmā</t>
  </si>
  <si>
    <t>1) Uzlabota informācijas aprite, publicēti informatīvie materiāli par dažādām slimību grupām. Īstenoti izglītojoši pasākumi par RS diagnostiku un ārstēšanu.</t>
  </si>
  <si>
    <t>2) Veikta pacientu un tuvinieku izglītošana par atbalsta programmām un iespējām RS pacientiem</t>
  </si>
  <si>
    <t>3) Veikta sabiedrības izglītošana par RS</t>
  </si>
  <si>
    <t>1) Atbalstīt KUS, kas iesaistījušās Eiropas references tīklos</t>
  </si>
  <si>
    <t>Pacientiem pieejama starptautiskajā pieredzē balstīta aprūpe, ārstēšana (RS speciālistu dalība konferencēs, vebināros).</t>
  </si>
  <si>
    <t>2) Izvērtēt iespēju Latvijai iesaistīties EuroBloodNet – Eiropas References tīklā (ERN) retām hematoloģiskām saslimšanām</t>
  </si>
  <si>
    <t>2025. gads</t>
  </si>
  <si>
    <t>Veselības aprūpes speciālisti, kas veic RS pacientu aprūpi, darbojas vienotā plūsmā ar pacientiem un viņu mainīgajām aprūpes vajadzībām un inovatīviem veselības aprūpes sniegšanas veidiem.</t>
  </si>
  <si>
    <t xml:space="preserve">No 2024. gada </t>
  </si>
  <si>
    <t>Specialitātēs, kuru kompetence ir saistīta ar RS diagnostiku un ārstniecību, katru gadu tiek uzņemts atbilstošs rezidentu skaits.</t>
  </si>
  <si>
    <t>1) Papildinātas un pilnveidotas 5 medicīnas pamatstudiju un rezidentūras programmas (indikatīvs skaits)</t>
  </si>
  <si>
    <t>Atbilstošs skaits rezidentu un pamatstudiju programmu studentu ieguvuši apmācību RS jomā (tajā skaitā darbam ar neverbāliem bērniem, komunikācijas metodes darbam ar pacientiem ar autiska spektra traucējumiem, pielāgotas fizioterapijas un ergoterapijas metodes darbam ar pacientiem, kuriem ir izteikta locītavu hipermobilitāte un pazemināts vai paaugstināts muskuļu tonuss.</t>
  </si>
  <si>
    <t>Atbilstošie speciālisti apguvuši zināšanas un prasmes darbam ar RS pacientiem</t>
  </si>
  <si>
    <t>Pilnveidot ārstniecības personu zināšanas par RS</t>
  </si>
  <si>
    <t>Ārstniecības personas pilnveidojušas savas zināšanas RS atpazīšanā, ārstēšanā (tajā skaitā arī VDEĀK speciālisti)</t>
  </si>
  <si>
    <t xml:space="preserve">Izstrādāta kārtība un plāns, kā veicināt RS pacientu tālāko ārstēšanu un uzraudzību tuvāk dzīves vietai (pie ģimenes ārsta). </t>
  </si>
  <si>
    <t>Nodrošinātas vismaz 30 attālinātas konsultācijas gadā starp RS speciālistu un pacienta ģimenes ārstu, kas realizē pacienta uzraudzību.</t>
  </si>
  <si>
    <t>Ģimenes ārsti, BKUS, RAKUS, PKUS, Profesionālās asociācijas</t>
  </si>
  <si>
    <t>VM, BKUS, PSKUS, RAKUS</t>
  </si>
  <si>
    <t>1) Izstrādāta un ieviesta atbalsta programma RS pacientu nevalstisko organizāciju un profesionālo asociāciju darbības kapacitātes celšanai.</t>
  </si>
  <si>
    <t>2) Uzlabota RS pacientu nevalstisko organizāciju un profesionālo asociāciju darbības kapacitāte.</t>
  </si>
  <si>
    <t>3)Uzlabota informācijas RS jomā aprite starp pacientiem, ārstniecības profesionāļiem un politikas veidotājiem.</t>
  </si>
  <si>
    <t>2025. gadā un turpmāk ik gadu</t>
  </si>
  <si>
    <t>Pielikums Nr.1.1.</t>
  </si>
  <si>
    <t>Pielikums Nr.1.2.</t>
  </si>
  <si>
    <t>2025. gads un turpmāk ik gadu</t>
  </si>
  <si>
    <t>1.14.</t>
  </si>
  <si>
    <t>Pielikums Nr.1.3.</t>
  </si>
  <si>
    <t>Pielikums Nr.1.4.</t>
  </si>
  <si>
    <t>Pielikums Nr.1.5</t>
  </si>
  <si>
    <t>Pielikums Nr.2.2.</t>
  </si>
  <si>
    <t>Pielikums Nr.2.3</t>
  </si>
  <si>
    <t xml:space="preserve">2.3. </t>
  </si>
  <si>
    <t>*Manipulācija 60219 - 97.57 euro, Manipulāciju kombinācija 60219 +01022(4 speciālisti)=175.85 euro</t>
  </si>
  <si>
    <t>2.9.2.</t>
  </si>
  <si>
    <t>Pielikums Nr.2.10</t>
  </si>
  <si>
    <t>Pielikums Nr.3.1.</t>
  </si>
  <si>
    <t>Pacientiem, īpaši bērniem agrīnajā attīstības posmā, ar retām slimībām un funkcionāliem traucējumiem pieejamas valsts apmaksātas fizioterapeita, ergoterapeita, logopēda nodarbības reizi nedēļā (tātad apmēram 45 reizes gadā katram speciālistam pašreizējo 10–15 reižu vietā)</t>
  </si>
  <si>
    <t>Pielikums Nr.3.2.</t>
  </si>
  <si>
    <t>Pacienta elektroniskajā veselības kartē pieejama informācija par RS diagnozi.Attīstīta ORPHA koda izmantošana medikamentu izrakstīšanā. Izstrādāti noteikti kritēriji ORPHA kodu izmantošanai KZS sistēmā</t>
  </si>
  <si>
    <t>5.4.</t>
  </si>
  <si>
    <t>Pilnveidotas Tālākizglītības programmas par RS. Uzlabota patologu iesaiste un apmācība atbilstoši mūsdienu ārstēšanas un diagnostikas vadlīnijām.</t>
  </si>
  <si>
    <t>Pielikums Nr.5.7.</t>
  </si>
  <si>
    <t>Uzlabot medicīnas ģenētiķa, kā arī medicīniskās ģenētikas izmeklējumu pieejamību</t>
  </si>
  <si>
    <t>Uzlabot medicīnas ģenētiķa pieejamību - aprūpes epizodes tarifa pārrēķins*, **</t>
  </si>
  <si>
    <t>*Starpība starp esošo aprūpes epizodes tarifu un pārrēķinu</t>
  </si>
  <si>
    <t>Specialitātes nosaukums</t>
  </si>
  <si>
    <t>Tarifs pa elementiem kopā, EUR</t>
  </si>
  <si>
    <t>D</t>
  </si>
  <si>
    <t>S</t>
  </si>
  <si>
    <t>M</t>
  </si>
  <si>
    <t>E</t>
  </si>
  <si>
    <t>U</t>
  </si>
  <si>
    <t>A</t>
  </si>
  <si>
    <t>N</t>
  </si>
  <si>
    <t>p</t>
  </si>
  <si>
    <t>KOPĀ</t>
  </si>
  <si>
    <t>Pārrēķins</t>
  </si>
  <si>
    <t>Medicīnas ģenētiķis</t>
  </si>
  <si>
    <t>Esošais</t>
  </si>
  <si>
    <t>**Pēc 2021.gada satistikas epizožu skaitam specialitātei P44 - medicīnas ģenētiķis</t>
  </si>
  <si>
    <t>Pielikums Nr.2.4.</t>
  </si>
  <si>
    <t xml:space="preserve">2.6. </t>
  </si>
  <si>
    <t>Pielikums Nr.2.8.</t>
  </si>
  <si>
    <t>Pielikums Nr.2.9</t>
  </si>
  <si>
    <t>*vidējais ārstēšanās ilgums 24.61 diena</t>
  </si>
  <si>
    <t>No 2024.gada</t>
  </si>
  <si>
    <t>PET/CT ar apmācītu radiologu un radiologu asistentu komandu*</t>
  </si>
  <si>
    <t xml:space="preserve">5) Atvērt programmu reto reimatisko RS pacientiem ar muskuloskeletālās sistēmas iesaisti un hroniskām sāpēm </t>
  </si>
  <si>
    <t>Pielikums Nr.2.1.</t>
  </si>
  <si>
    <t>33.15.00 "Laboratorisko izmeklējumu nodrošināšana ambulatorajā aprūpē"</t>
  </si>
  <si>
    <t>33.17.00 "Neatliekamās medicīniskās palīdzības nodrošināšana stacionārās ārstniecības iestādēs"</t>
  </si>
  <si>
    <t>Sadalījums pa apakšprogrammām</t>
  </si>
  <si>
    <t>33.18.00 "Plānveida stacionāro veselības aprūpes pakalpojumu nodrošināšana"</t>
  </si>
  <si>
    <t>33.16.00 "Pārējo ambulatoro veselības aprūpes pakalpojumu nodrošināšana"</t>
  </si>
  <si>
    <t>33.03.00 "Kompensējamo medikamentu un materiālu apmaksāšana"</t>
  </si>
  <si>
    <t>1, 250</t>
  </si>
  <si>
    <t>33.14.00 "Primārās ambulatorās veselības aprūpes nodrošināšana"</t>
  </si>
  <si>
    <t>KOPĀ: 2023.gadā un turpmāk ik gadu, EUR</t>
  </si>
  <si>
    <t>KOPĒJAIS NEPIECIEŠAMAIS FINANSĒJUMS PLĀNA REALIZĀCIJAI:</t>
  </si>
  <si>
    <t>33.14.00 "Primārās veselības aprūpes pakalpojumu nodrošināšana"</t>
  </si>
  <si>
    <t>33.12.00 "Reto slimību ārstēšana"</t>
  </si>
  <si>
    <t>* izmeklējumu izmaksas pēc PSKUS iesūtītās informācijas</t>
  </si>
  <si>
    <t>** pēc PSKUS iesūtītās informācijas: PET (FGD, Ga-68 Dotatate),  hromogranīns A asinīs, hidroksiindoletiķskābe diennakts urīnā, gastrīns asinīs, PTH related peptide asinīs, kalcitonīns, metanefrīns diennakts urīnā, adrenalīns, noradrenalīns un dopamīns diennakts urīnā, VIP.</t>
  </si>
  <si>
    <t>Fizikālās un rehabilitācijas medicīnas ārsta aprūpes epizode</t>
  </si>
  <si>
    <t>RAKUS vidējās rehabilitācijas izmaksas pēc 2022.gada 3 mēn. izpildes uz 1 pacientu*</t>
  </si>
  <si>
    <t>Sasaistē ar 2.7.uzdevumu</t>
  </si>
  <si>
    <t>1.2.1.</t>
  </si>
  <si>
    <t>PET FGD</t>
  </si>
  <si>
    <t>1.2.2.</t>
  </si>
  <si>
    <t>Ga-68 Dotatate</t>
  </si>
  <si>
    <t>1.2.3.</t>
  </si>
  <si>
    <t>hromogranīns A asinīs</t>
  </si>
  <si>
    <t>1.2.4.</t>
  </si>
  <si>
    <t>5 hidroksiindoletiķskābe diennakts urīnā</t>
  </si>
  <si>
    <t>1.2.5.</t>
  </si>
  <si>
    <t xml:space="preserve"> gastrīns asinīs</t>
  </si>
  <si>
    <t>1.2.6.</t>
  </si>
  <si>
    <t>1.2.7.</t>
  </si>
  <si>
    <t xml:space="preserve"> kalcitonīns</t>
  </si>
  <si>
    <t>1.2.8.</t>
  </si>
  <si>
    <t xml:space="preserve"> metanefrīns diennakts urīnā</t>
  </si>
  <si>
    <t>1.2.9.</t>
  </si>
  <si>
    <t xml:space="preserve">adrenalīns, noradrenalīns un dopamīns diennakts urīnā </t>
  </si>
  <si>
    <t>1.2.10.</t>
  </si>
  <si>
    <t>VIP vazoaktīvais intersticiālais polipeptīds</t>
  </si>
  <si>
    <t>parathormonu saistošais peptīds</t>
  </si>
  <si>
    <t>NETS (neiroendokrīnu audzēju pirmreizējai diagnostikai) tikai PSKUS**:</t>
  </si>
  <si>
    <t>Rehabilitācijas tiek nodrošinātas atbilstoši pacientu funkcionālajam stāvoklim un netiek strukturēti pēc pacientu grupām</t>
  </si>
  <si>
    <t>1) Īstenoti pasākumi vakcinācijas pret pneimokoku izraisītu infekciju aptveres palielināšanai bērniem, lai mazinātu saslimšanas epizodes pacientiem ar RS.</t>
  </si>
  <si>
    <t>Rehabilitācijas tiek nodrošinātas atbilstoši pacientu funkcionālajam stāvoklim un netiek strukturētas pēc pacientu grupām</t>
  </si>
  <si>
    <t>Pielikums Nr.2.11</t>
  </si>
  <si>
    <t>33.04.00 “Centralizēta medikamentu un materiālu iegāde”</t>
  </si>
  <si>
    <t>Īstenoti pasākumi vakcinācijas pret pneimokoku izraisītu infekciju aptveres palielināšanai bērniem, lai mazinātu saslimšanas epizodes pacientiem ar RS*</t>
  </si>
  <si>
    <t>* vakcinācija tiek nodrošināta bērniem, kas ir dzimuši pirms 2009.gada 1.novembra (atbilstoši Ministru kabineta 2000.gada 26.septembra noteikumu Nr.330 "Vakcinācijas noteikumi" 55.punktam), un kas slimo ar RS.</t>
  </si>
  <si>
    <t xml:space="preserve">*pēc BKUS iesniegtajiem datiem par vidējām izmaksām uz 1 pacientu (iekļauts ārstu konsilijs, 2 speciālistu konsultācijas un specifiski izmeklējumi).	</t>
  </si>
  <si>
    <t>Izvērtēta iespēja noteiktu diagnožu pieaugušajiem RS pacientiem nodrošināt valsts apmaksātu vakcīnu pret pneimokoku infekciju</t>
  </si>
  <si>
    <t xml:space="preserve">Sagatavoti grozījumi MK 2000. gada 26. septembra noteikumos Nr. 330 “Vakcinācijas noteikumi” Vakcinēti 30 RS pacienti (bērni) ik gadu </t>
  </si>
  <si>
    <t>2) Izvērtēta iespēja noteiktu diagnožu pieaugušajiem RS pacientiem nodrošināt valsts apmaksātu vakcīnu pret pneimokoku infekciju</t>
  </si>
  <si>
    <t>Sagatavoti grozījumi MK 2000. gada 26. septembra noteikumos Nr. 330 “Vakcinācijas noteikumi”
Pieaugušajiem RS pacientiem ar noteiktām diagnozēm pieejama valsts apmaksāta vakcīna pret pneimokokiem (ik gadu vakcinēti 20 pieaugušie, kas slimo ar RS)</t>
  </si>
  <si>
    <t>1) Paplašināts visu jaundzimušo skrīnings par 11 vielmaiņas slimībām izmantojot tandēm-masspektrometrijas metodi.</t>
  </si>
  <si>
    <t>Pilnveidot RS pacientu ar iedzimtām sejas šķeltnēm iespējas saņemt konsultācijas zīdīšanas jautājumos</t>
  </si>
  <si>
    <t xml:space="preserve">Uzlabot medicīnas ģenētiķa, kā arī medicīniskās ģenētikas izmeklējumu pieejamību </t>
  </si>
  <si>
    <t xml:space="preserve">Īstenot pasākumus, lai mazinātu saslimšanas epizodes RS pacientiem, ko izraisa pneimokoku infekcijas </t>
  </si>
  <si>
    <t>3) Ieviests spinālās muskuļu atrofijas (SMA, ORPHA 70) skrīnings jaundzimušajiem izmantojot DNS diagnostiku un no 2024.gada vēl papildus ieviests smaga kombinēta imūndeficīta (SCID) skrīnings</t>
  </si>
  <si>
    <t xml:space="preserve">Agrīni diagnosticēti RS pacienti ar spinālo muskuļu atrofiju un smagu kombinētu imūndeficītu, kuriem ir pieejama agrīna specifiska terapija </t>
  </si>
  <si>
    <r>
      <t>Tēmēts skrīnings uz 20 - 100 metabolām slimībām simptomātiskiem bērniem, izmantojot LC-MS/MS (</t>
    </r>
    <r>
      <rPr>
        <i/>
        <sz val="11"/>
        <rFont val="Times New Roman"/>
        <family val="1"/>
      </rPr>
      <t>Liquid chromatography–mass spectrometry</t>
    </r>
    <r>
      <rPr>
        <sz val="11"/>
        <rFont val="Times New Roman"/>
        <family val="1"/>
      </rPr>
      <t>)</t>
    </r>
  </si>
  <si>
    <t xml:space="preserve"> Ieviests spinālās muskuļu atrofijas (SMA, ORPHA 70) skrīnings jaundzimušajiem izmantojot DNS diagnostiku un no 2024.gada vēl papildus ieviests smaga kombinēta imūndeficīta (SCID) skrīnings</t>
  </si>
  <si>
    <t>2) Regulāri sagatavot un iesniegt VM nepieciešamo finansējuma apjomu jaunu zāļu iekļaušanai reto slimību ārstēšanai</t>
  </si>
  <si>
    <t>Regulāri sagatavot un iesniegt VM nepieciešamo finansējuma apjomu jaunu zāļu iekļaušanai reto slimību ārstēšanai</t>
  </si>
  <si>
    <t>Piešķirts papildus nepieciešamais finansējums pakalpojumu nodrošināšanai. Veikti grozījumi Noteikumos Nr. 611.  Agrīni diagnosticēti RS pacienti ar 11 vielmaiņas slimībām, kuriem ir pieejama agrīna specifiska ārstēšana (nosakot metilmalonskābes acidūriju, proprionskābes acidūriju, glutarskābes acidūriju, 3 taukskābju oksidēšanās traucējumu slimības, 3 karnitīna vielmaiņas traucējumu slimības, homocistinūriju, urea cikla vielmaiņas traucējumus. Saraksts var tikt mainīts atkarībā no slimību biežuma precizēšanas populācijas datos).</t>
  </si>
  <si>
    <t>NVD, profesionālās asociācijas</t>
  </si>
  <si>
    <t xml:space="preserve">Piešķirts papildus nepieciešamais finansējums pakalpojumu nodrošināšanai. Sagatavoti priekšlikumi grozījumiem Noteikumos Nr. 555 </t>
  </si>
  <si>
    <t>Piešķirts papildus nepieciešamais finansējums pakalpojumu nodrošināšanai. Sagatavoti priekšlikumi grozījumiem Noteikumos Nr. 555        Izmeklējumi nodrošināti arī ārpus Latvijas.</t>
  </si>
  <si>
    <t>Izvērtēt iespēju diagnostikas un slimības monitorēšanas nolūkiem ģimenes ārstiem izrakstīt  nosūtījumus uz diagnostiskajiem izmeklējumiem</t>
  </si>
  <si>
    <t xml:space="preserve">Veikts izvērtējums.
Izstrādāta kārtība, ka diagnostikas un slimības monitorēšanas nolūkiem atļauts izmeklējumu nosūtījumus rakstīt arī ģimenes ārstam. </t>
  </si>
  <si>
    <t>Izvērtēta iespēja izveidot platformu pētījumu koordinācijas veikšanai. Nodrošināta informācijas aprite, pacientu informēšana, izglītošana</t>
  </si>
  <si>
    <t xml:space="preserve">Veikts izvērtējums. Pozitīva lēmuma gadījumā izveidota platforma, kurā vienuviet būtu pieejama informācija par veiktajiem pētījumiem, to rezultātiem   </t>
  </si>
  <si>
    <t>1) Nodrošināti medikamenti RS pacientiem, ieviešot jaunas zāles reto slimību ārstēšanai</t>
  </si>
  <si>
    <t>Nodrošināts papildus nepieciešamais finansējums, lai RS pacientiem būtu pieejama atbilstoša zāļu terapija</t>
  </si>
  <si>
    <t>KUS, ZVA</t>
  </si>
  <si>
    <t xml:space="preserve">3) Izstrādāt mehānismu kā pacientiem būs pieejami starptautiskajām vadlīnijām atbilstoši  medikamenti, kas nav orfānie vai inovatīvie medikamenti un kuru pārstāvji Latvijā nav ieinteresēti sagatavot nepieciešamos dokumentus iesniegšanai izvērtēšanai un iekļaušanai KZS. Piedāvājuma izstrāde normatīvā regulējuma grozījumiem par procesu, kā pacientu organizācijas, profesionālās asociācijas vai valsts iestādes var pieprasīt ražotājiem/pārstāvjiem iesniegt dokumentus medikamentu izvērtēšanai, lai uzlabotu medikamentu pieejamību un mazinātu neapmierinātās vajadzības pacientu populācijā. </t>
  </si>
  <si>
    <t xml:space="preserve">Veikti aprēķini jaunu manipulāciju tarifiem un sagatavoti priekšlikumi to iekļaušanai valsts apmaksāto veselības aprūpes pakalpojumu klāstā. Piešķirts papildus nepieciešamais finansējums. </t>
  </si>
  <si>
    <t>Pacients turpina saņemt nepieciešamos  izmeklējumus, medikamentus un atbilstošo veselības aprūpi pēc 18 gadu vecuma.</t>
  </si>
  <si>
    <t xml:space="preserve">Veikts izvērtējums. </t>
  </si>
  <si>
    <t>1) Metodiskās vadības ietvaros ieviestas jaunas ārsta ģenētiķa slodzes PSKUS un RAKUS, kur pacienti var saņemt pilnvērtīgu aprūpi, ieskaitot nosūtījumus uz nepieciešamajām ģenētiskajām analīzēm un ārstēšanu, slēdzot NVD līgumu ar visiem sertificētiem medicīnas ģenētiķiem, kuri strādā reģistrētā ārstniecības iestādē Latvijas teritorijā</t>
  </si>
  <si>
    <t>Piešķirts papildus nepieciešamais valsts budžeta finansējums, lai varētu uzlabot ārsta ģenētiķa pieejamību, mazināts gaidīšanas laiks pakalpojuma saņemšanai. Vienlaikus uzlabota pacientu aprūpe, nodrošinot ārsta ģenētiķa iesaisti.
Sagatavoti 3 jauni rezidenti ārsti - ģenētiķi katru gadu.</t>
  </si>
  <si>
    <t>2) Papildināt MK noteikumus, lai paplašinātu speciālistu klāstu, kas var nosūtīt uz ģenētiskām manipulācijām 49025 un 49030 (lai ķirurgs var nosūtīt uz radioloģisku izmeklējumu, ja veicamā radioloģiskā izmeklējuma laikā iegūti dati par nākošo radioloģisko izmeklējumu diagnozes precizēšanai)</t>
  </si>
  <si>
    <t xml:space="preserve">Uzlabojas primārās veselības aprūpes pakalpojumu sniedzēju, speciālistu un pacientu informētība par medicīniskās aprūpes mājās saņemšanas iespējām. </t>
  </si>
  <si>
    <t>RS pacientiem un viņu ģimenes locekļiem, kā arī speciālistiem un ģimenes ārstiem pieejama informācija par medicīniskās aprūpes mājās saņemšanas kārtību un iespējām. Tiek nodrošinātas piemērotu pakalpojumu saņemšanas iespējas.</t>
  </si>
  <si>
    <t xml:space="preserve">Piešķirts papildus nepieciešamais finansējums. Sagatavoti priekšlikumi grozījumiem normatīvajos aktos </t>
  </si>
  <si>
    <t>Piešķirts papildus nepieciešamais valsts budžeta finansējums. Veikti grozījumi normatīvajos aktos.Palielināts valsts apmaksāto pakalpojumu skaits un paplašināts pakalpojumu klāsts, kā arī atvieglota pieejamība šiem pakalpojumiem.</t>
  </si>
  <si>
    <t xml:space="preserve">Atvērta programma reto reimatisko RS pacientiem ar muskuloskeletālās sistēmas iesaisti un hroniskām sāpēm (reimatiskie RS) </t>
  </si>
  <si>
    <t>Piešķirts papildus nepieciešamais valsts budžeta finansējums. Veikti grozījumi normatīvajos aktos. Reto reimatisko RS pacientiem ar muskuloskeletālās sistēmas iesaisti un hroniskām sāpēm pieejami atbilstoši pakalpojumi</t>
  </si>
  <si>
    <t xml:space="preserve">Sagatavoti priekšlikumi pilnveidotas sistēmas izveidošanai </t>
  </si>
  <si>
    <t xml:space="preserve">4) Izvērtēt iespēju pievienot datus par Latvijas pacientiem ar hemofiliju A un B, pacientiem ar Villebranda slimību Globālajā Asins recēšanas traucējumu reģistrā </t>
  </si>
  <si>
    <t>Latvijas pacientu dati piedalās starptautiskos salīdzinājumos par ārstēšanas un dzīves kvalitāti</t>
  </si>
  <si>
    <t xml:space="preserve">Katru gadu veikti pacientu un viņu tuvinieku informēšanas un izglītošanas pasākumi RS jomā. Informēta sabiedrība par RS. </t>
  </si>
  <si>
    <t>SPKC, NVD</t>
  </si>
  <si>
    <t>4) Veikt sadarbību ar NVO, kas darbojas un atbalsta RS pacientus, veicinot un nodrošinot viņu darbību sabiedrības un profesionāļu izglītošanā, un informēšanā par RS. Sabiedrības informatīvie materiāli tiek izstrādāti ciešā sadarbībā ar atbilstošām pacientu organizācijām.</t>
  </si>
  <si>
    <t xml:space="preserve">Izvērtēta iespēja un pozitīva lēmuma gadījumā nodrošināta dalība EuroBloodNet – Eiropas References tīklā </t>
  </si>
  <si>
    <t xml:space="preserve">3) Uzlabotas veselības aprūpes speciālistu un pacientu organizāciju sadarbības iespējas, stiprinot tiltu starp speciālistiem, kas darbojas ERN, un atbilstošu pacientu ekspertiem. </t>
  </si>
  <si>
    <t>IZM, VM</t>
  </si>
  <si>
    <t xml:space="preserve">Izvērtēta iespēja izveidot RS padomi, kas būtu kā institūcija jomas progresa īstenošanai un koordinēšanai. </t>
  </si>
  <si>
    <t>Pozitīva lēmuma gadījumā izstrādāts normatīvais akts, kas regulētu RS padomes darbību un noteiktu padomes personālsastāvu. Izveidota RS padome.</t>
  </si>
  <si>
    <t>Piešķirts papildus nepieciešamais finansējums. Paplašināts RS kabinetu sniegto pakalpojumu klāsts</t>
  </si>
  <si>
    <t>Pielikums</t>
  </si>
  <si>
    <t>Plānam reto slimību jomā 2023.-2025.gadam</t>
  </si>
  <si>
    <t>Plāna virsmērķis</t>
  </si>
  <si>
    <t>Politikas rezultāts/i un rezultatīvais rādītājs/-i</t>
  </si>
  <si>
    <t>Virsmērķis ir veicināt cilvēkorientētas un integrētas veselības aprūpes pakalpojumu pieejamību RS jomā, vienlaikus novēršot nevienlīdzību veselības jomā, veicot pasākumus, lai nodrošinātu Latvijas iedzīvotājiem vienādas iespējas veselības aprūpē.</t>
  </si>
  <si>
    <r>
      <rPr>
        <b/>
        <sz val="11"/>
        <rFont val="Times New Roman"/>
        <family val="1"/>
      </rPr>
      <t xml:space="preserve">Politikas rezultāts: </t>
    </r>
    <r>
      <rPr>
        <sz val="11"/>
        <rFont val="Times New Roman"/>
        <family val="1"/>
      </rPr>
      <t>Uzlabota veselības aprūpes pakalpojumu pieejamība reto slimību pacientu grupai, uzlabota viņu dzīves kvalitāte samazināta viņu priekšlaicīga mirstība un potenciāli zaudēto mūža gadu skaits, samazināts invaliditātē nodzīvoto mūža gadu skaits</t>
    </r>
  </si>
  <si>
    <r>
      <rPr>
        <b/>
        <sz val="11"/>
        <rFont val="Times New Roman"/>
        <family val="1"/>
      </rPr>
      <t xml:space="preserve">Rezultatīvie rādītāji: </t>
    </r>
    <r>
      <rPr>
        <sz val="11"/>
        <rFont val="Times New Roman"/>
        <family val="1"/>
      </rPr>
      <t xml:space="preserve">
1) Palielinās ar retajām slimībām slimojošu pacientu skaita īpatsvars (%), kuri iekļauti Ar noteiktām slimībām slimojošo pacientu reģistrā pret aplēsto cilvēku skaitu ar retajām slimībām Latvijā (2019. gadā 5,47%; 2024. gadā 32,85%; 2027. gadā - 49,23%).  
2) Nodrošinot savlaicīgu (ātru) RS diagnostiku, samazinās izdevumi ārstēšanai (health spending waste) un sociālajam atbalstam ilgtermiņā, uzlabojas dzīvildzes rādītāji, samazinās mirstība;
3) Ik gadu palielināts finansējuma apmērs veselības aprūpes pakalpojumu nodrošināšanai RS jomā: 2023.gadā – 7,0 miljoni, 2024.gadā – 8,7 miljoni, 2025.gadā – 9,0 miljoni;
4) Ik gadu palielinās indikatīvais finansējuma apmērs, kas piešķirts jaunu zāļu iekļaušanai KZS R sarakstā RS pacientu ārstēšanai: 2023.gadā – 6,1 miljons, 2024.gadā – 11,2 miljoni; 2025.gadā – 12,1 miljons;
5)  Katru gadu tiek izveidoti jauni klīniskie algoritmi: 2023. gadā - 2, 2024. gadā – 2, 2025. gadā – 2;
6) Uzlabojot veselības aprūpi un pieejamību pacientiem ar retām slimībām uzlabojas pacientu dzīves kvalitāte un iekļaušanās sabiedrībā.</t>
    </r>
  </si>
  <si>
    <r>
      <t>2) Simptomātiskiem bērniem nodrošināts tēmēts skrīnings uz 20 – 100 vielmaiņas slimībām  izmantojot LC-MS/MS (</t>
    </r>
    <r>
      <rPr>
        <i/>
        <sz val="12"/>
        <rFont val="Times New Roman"/>
        <family val="1"/>
      </rPr>
      <t>Liquid chromatography–mass spectrometry</t>
    </r>
    <r>
      <rPr>
        <sz val="12"/>
        <rFont val="Times New Roman"/>
        <family val="1"/>
      </rPr>
      <t>)</t>
    </r>
  </si>
  <si>
    <r>
      <t>Selektīvi tiek īstenots jaundzimušo skrīnings uz 20 - 100 metabolām slimībām, izmantojot LC-MS/MS (</t>
    </r>
    <r>
      <rPr>
        <i/>
        <sz val="12"/>
        <rFont val="Times New Roman"/>
        <family val="1"/>
      </rPr>
      <t>Liquid chromatography–mass spectrometry</t>
    </r>
    <r>
      <rPr>
        <sz val="12"/>
        <rFont val="Times New Roman"/>
        <family val="1"/>
      </rPr>
      <t xml:space="preserve">), ik gadu nodrošinot 1 000 pacientu izmeklēšanu. </t>
    </r>
  </si>
  <si>
    <r>
      <t xml:space="preserve">5) Iegādāta </t>
    </r>
    <r>
      <rPr>
        <sz val="12"/>
        <rFont val="Calibri"/>
        <family val="2"/>
      </rPr>
      <t> </t>
    </r>
    <r>
      <rPr>
        <sz val="12"/>
        <rFont val="Times New Roman"/>
        <family val="1"/>
      </rPr>
      <t>LC-MS/MS (Liquid chromatography–mass spectrometry) šķidruma hromatogrāfija ar masspektrometrijas iekārta</t>
    </r>
  </si>
  <si>
    <r>
      <t xml:space="preserve">3) No valsts budžeta līdzekļiem segtas izmaksas par preimplantācijas ģenētisko diagnostiku (embriju ģenētisko testēšanu), ņemot vērā ka valstij var rasties papildu izmaksas sakarā ar to, ka pacientei var būt nepieciešama atkārtota olnīcu stimulācija un </t>
    </r>
    <r>
      <rPr>
        <i/>
        <sz val="12"/>
        <rFont val="Times New Roman"/>
        <family val="1"/>
      </rPr>
      <t>in vitro</t>
    </r>
    <r>
      <rPr>
        <sz val="12"/>
        <rFont val="Times New Roman"/>
        <family val="1"/>
      </rPr>
      <t xml:space="preserve"> apaugļošana, jo preimplantācijas ģenētiskā diagnostika var nesniegt vēlamo rezultātu pēc pirmās reizes.</t>
    </r>
  </si>
  <si>
    <r>
      <t xml:space="preserve">1) Izveidots skaidrs mehānisms bērnu veselības aprūpes pārejai pieaugušo veselības aprūpē </t>
    </r>
    <r>
      <rPr>
        <i/>
        <sz val="12"/>
        <rFont val="Times New Roman"/>
        <family val="1"/>
      </rPr>
      <t>(transition clinic)</t>
    </r>
    <r>
      <rPr>
        <sz val="12"/>
        <rFont val="Times New Roman"/>
        <family val="1"/>
      </rPr>
      <t xml:space="preserve"> ar iespēju turpināt augstas kvalitātes aprūpes un ārstēšanas saņemšanu</t>
    </r>
  </si>
  <si>
    <t>Izvērtēta iespēja RS pacientu plūsmas organizēšanai, lai vienas vizītes ietvaros stacionārā pie speciālista RS pacients ambulatori var veikt nepieciešamos specifiskos izmeklējumus un apmeklēt nepieciešamos ārstus speciālistus</t>
  </si>
  <si>
    <r>
      <t xml:space="preserve">Izvērtēt iespēju deleģēt pacientu nevalstiskajām organizācijām </t>
    </r>
    <r>
      <rPr>
        <i/>
        <sz val="12"/>
        <rFont val="Times New Roman"/>
        <family val="1"/>
      </rPr>
      <t>help-line</t>
    </r>
    <r>
      <rPr>
        <sz val="12"/>
        <rFont val="Times New Roman"/>
        <family val="1"/>
      </rPr>
      <t xml:space="preserve"> (atbalsta tālruņa) funkciju veikšanu</t>
    </r>
  </si>
  <si>
    <r>
      <t xml:space="preserve">Izvērtēta iespēja deleģēt pacientu organizācijai </t>
    </r>
    <r>
      <rPr>
        <i/>
        <sz val="12"/>
        <rFont val="Times New Roman"/>
        <family val="1"/>
      </rPr>
      <t>help-line</t>
    </r>
    <r>
      <rPr>
        <sz val="12"/>
        <rFont val="Times New Roman"/>
        <family val="1"/>
      </rPr>
      <t xml:space="preserve"> (atbalsta tālruņa) funkciju veikšanu.</t>
    </r>
  </si>
  <si>
    <r>
      <t>Nodrošināta RS metodiskā vadība: izstrādātas RS diagnostikas, ārstēšanas un dinamiskās novērošanas rekomendācijas - klīniskie algoritmi un RS pacienta "</t>
    </r>
    <r>
      <rPr>
        <i/>
        <sz val="12"/>
        <rFont val="Times New Roman"/>
        <family val="1"/>
      </rPr>
      <t>ceļa karte"</t>
    </r>
    <r>
      <rPr>
        <sz val="12"/>
        <rFont val="Times New Roman"/>
        <family val="1"/>
      </rPr>
      <t>, ietverot diagnostiku, ārstēšanu un dinamisko novērošanu, kas pieejami KUS interneta mājas lapās. Ik gadu izstrādāti vismaz 2 jauni algoritmi, pacientu ceļi.</t>
    </r>
  </si>
  <si>
    <t>Paplašināts ārstu speciālistu loks, kas var nosūtīt uz ģenētiskajiem izmeklējumiem (manipulācijām  49025 un 49030)</t>
  </si>
  <si>
    <r>
      <t xml:space="preserve">3) Nodrošināta ātra un ērta datu ievade </t>
    </r>
    <r>
      <rPr>
        <i/>
        <sz val="12"/>
        <rFont val="Times New Roman"/>
        <family val="1"/>
      </rPr>
      <t>Ar noteiktām slimībām slimojošu pacientu reģistrā</t>
    </r>
    <r>
      <rPr>
        <sz val="12"/>
        <rFont val="Times New Roman"/>
        <family val="1"/>
      </rPr>
      <t>. Nodrošināta informācijas iegūšana un attēlošana slimnīcu informācijas sistēmās un e-veselības sistēmā</t>
    </r>
  </si>
  <si>
    <r>
      <t>Ar noteiktām slimībām slimojošu pacientu reģistra</t>
    </r>
    <r>
      <rPr>
        <sz val="12"/>
        <rFont val="Times New Roman"/>
        <family val="1"/>
      </rPr>
      <t xml:space="preserve">  informācijas iegūšana un attēlošana tiek īstenota slimnīcu informācijas sistēmās un e-veselībā </t>
    </r>
  </si>
  <si>
    <r>
      <t xml:space="preserve">2) Izvērtēt </t>
    </r>
    <r>
      <rPr>
        <i/>
        <sz val="12"/>
        <rFont val="Times New Roman"/>
        <family val="1"/>
      </rPr>
      <t>molekulāro (laboratorijas) ģenētiķu izglītošanas iespējas</t>
    </r>
  </si>
  <si>
    <t>Esošā budžeta ietvaros</t>
  </si>
  <si>
    <t>Kopsavilkums par plānā iekļauto pasākumu īstenošanai nepieciešamo  finansējumu</t>
  </si>
  <si>
    <t>1) Izstrādāta kārtība pacientiem ar noteiktu diagnožu RS un garīgās attīstības traucējumiem  biežākai zobārsta un zobu higiēnista konsultāciju, gan apmaksātu ortodonta pakalpojumu (gan bērniem, gan pieaugušajiem) saņemšanai.</t>
  </si>
  <si>
    <t>Izstrādāta kārtība, pacientiem ar RS un garīgās attīstības traucējumiem biežākai zobārsta un higiēnista konsultāciju, gan apmaksātu ortodonta pakalpojumu (gan bērniem, gan pieaugušajiem) saņemšanai.</t>
  </si>
  <si>
    <t>Manipulācijas 55087 - Individuāls fizioterapeita un fizioterapeita asistenta darbs ar neiroloģisku pacientu, t. sk. ar muguras smadzeņu bojājumiem (60 minūtes) tarifs</t>
  </si>
  <si>
    <t>Finansējums esošo Eiropas Sociālā fonda aktivitāšu ietvaros.</t>
  </si>
  <si>
    <t>Finansējums esošo Eiropas Sociālā fonda aktivitāšu ietvaros</t>
  </si>
  <si>
    <t xml:space="preserve"> Sagatavotas klīniskās rekomendācijas, izstrādāti novērtēšanas kritēriji. Nodrošināti rehabilitācijas pakalpojumi pacientiem, kas slimo ar retajām slimībām</t>
  </si>
  <si>
    <t>LRSA</t>
  </si>
  <si>
    <t xml:space="preserve"> Papildus veselības aprūpes speciālistu (internists, rehabilitologs/fizioterapeits, ģenētiķis, kardiologs, pediatrs, māsa) slodze BKUS, PSKUS un RAKUS RS kabinetā</t>
  </si>
  <si>
    <t>LRSA, profesionālās asociācijas</t>
  </si>
  <si>
    <t>KUS, profesionālās asociācijas, LRSA</t>
  </si>
  <si>
    <t>BKUS, LRSA</t>
  </si>
  <si>
    <t>RSKC, profesionālās asociācijas, LRSA</t>
  </si>
  <si>
    <t>BKUS, RAKUS, PKUS, Profesionālās asociācijas, LRSA</t>
  </si>
  <si>
    <t>Ģimenes ārstu asociācijas, VM, LRSA</t>
  </si>
  <si>
    <t>2) Izstrādātas klīniskās rekomendācijas ar speciālistu novērtēšanas protokolu paraugiem un pacienta ceļa kartēm. Izstrādāti novērtēšanas kritēriji RS pacientu nosūtīšanai uz rehabilitāciju vai paliatīvo aprūpi, balstoties uz pierādījumiem balstītiem un starptautiski atzītiem novērtēšanas instrumentiem un attiecīgajai retajai slimībai atbilstošām starptautiski pieņemtām rehabilitācijas programmām un vadlīnijām</t>
  </si>
  <si>
    <t>NVD, LM</t>
  </si>
  <si>
    <t>KUS, Profesionālās asociācijas, LRSA</t>
  </si>
  <si>
    <t>KUS, LRSA, profesionālās asociācijas</t>
  </si>
  <si>
    <t>KUS, LRSA</t>
  </si>
  <si>
    <t>Izvērtēta iespēja sagatavot atbilstošu izglītības programmu identificējot izmaksas un sniedzot pamatojumu jaunas programmas nepieciešamībai.</t>
  </si>
  <si>
    <t>Papildinātas un pilnveidotas fizioterapeitu, ergoterapeitu, medicīnas māsu, audiologopēdu programmas darbam ar RS pacientiem. Audiologopēdi apgūst metodes runas attīstīšanai vai alternatīvas komunikācijas attīstīšanai gadījumos, ja fizioloģisku iemeslu dēļ runa nav iespējama.  Nodrošināta mācību programmu ieviešana.</t>
  </si>
  <si>
    <t>2024. gads</t>
  </si>
  <si>
    <t>BKUS, NVD,  profesionālās asociācijas</t>
  </si>
  <si>
    <t>VM, BKUS,  Profesionālās asociācijas</t>
  </si>
  <si>
    <t>ZVA,  kompetentā iestāde, kas ikdienā veic preimplantācijas diagnostiku</t>
  </si>
  <si>
    <t>VM, LRSA, ģimenes ārsti</t>
  </si>
  <si>
    <t>BKUS, PSKUS, RAKUS,  profesionālās asociācijas, LRSA</t>
  </si>
  <si>
    <t>PSKUS, BKUS,  RAKUS</t>
  </si>
  <si>
    <t>LRSA, BKUS, PSKUS, RAKUS</t>
  </si>
  <si>
    <t>NVD, VM</t>
  </si>
  <si>
    <t xml:space="preserve"> LRSA, BKUS, PSKUS, RAKUS</t>
  </si>
  <si>
    <t xml:space="preserve">LRSA, BKUS, PSKUS, RAKUS </t>
  </si>
  <si>
    <t>Profesionālās asociācijas, BKUS, RSU Stomatoloģijas institūts, NVO</t>
  </si>
  <si>
    <t xml:space="preserve"> BKUS, RSU Stomatoloģijas institūts</t>
  </si>
  <si>
    <t>Profesionālās asociācijas, KUS, NVO</t>
  </si>
  <si>
    <t>SPKC, VM, KUS</t>
  </si>
  <si>
    <t>PSKUS, BKUS RAKUS, LRSA</t>
  </si>
  <si>
    <t>Profesionālās asociācijas, LRSA, KUS</t>
  </si>
  <si>
    <t>Profesionālās asociācijas, KUS</t>
  </si>
  <si>
    <t>BKUS, RAKUS, PSKUS</t>
  </si>
  <si>
    <t xml:space="preserve"> VM</t>
  </si>
  <si>
    <t>KUS, Profesionālās asociācijas, NVO, RSU, LU</t>
  </si>
  <si>
    <t>LCĢA, RSU, LU</t>
  </si>
  <si>
    <t>LU, RSU, KUS</t>
  </si>
  <si>
    <t>KUS Profesionālās asociācijas, LĀB, NVO, RSU, LU</t>
  </si>
  <si>
    <t>VM, ,profesionālās asociācijas</t>
  </si>
  <si>
    <t>VM, profesionālās asociācijas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</si>
</sst>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quot;\ * #,##0.00_-;\-&quot;€&quot;\ * #,##0.00_-;_-&quot;€&quot;\ * &quot;-&quot;??_-;_-@_-"/>
    <numFmt numFmtId="43" formatCode="_-* #,##0.00_-;\-* #,##0.00_-;_-* &quot;-&quot;??_-;_-@_-"/>
    <numFmt numFmtId="164" formatCode="_-* #,##0.00\ &quot;€&quot;_-;\-* #,##0.00\ &quot;€&quot;_-;_-* &quot;-&quot;??\ &quot;€&quot;_-;_-@_-"/>
    <numFmt numFmtId="165" formatCode="0_);[Red]\(0\)"/>
    <numFmt numFmtId="166" formatCode="0.000"/>
    <numFmt numFmtId="167" formatCode="0.0"/>
    <numFmt numFmtId="168" formatCode="_-&quot;Ls&quot;\ * #,##0.00_-;\-&quot;Ls&quot;\ * #,##0.00_-;_-&quot;Ls&quot;\ * &quot;-&quot;??_-;_-@_-"/>
    <numFmt numFmtId="169" formatCode="_-* #,##0.00\ &quot;Ls&quot;_-;\-* #,##0.00\ &quot;Ls&quot;_-;_-* &quot;-&quot;??\ &quot;Ls&quot;_-;_-@_-"/>
    <numFmt numFmtId="170" formatCode="_-* #,##0.00\ _L_s_-;\-* #,##0.00\ _L_s_-;_-* &quot;-&quot;??\ _L_s_-;_-@_-"/>
    <numFmt numFmtId="171" formatCode="#,##0.0"/>
  </numFmts>
  <fonts count="133">
    <font>
      <sz val="11"/>
      <color theme="1"/>
      <name val="Calibri"/>
      <family val="2"/>
      <charset val="186"/>
      <scheme val="minor"/>
    </font>
    <font>
      <sz val="11"/>
      <color theme="1"/>
      <name val="Calibri"/>
      <family val="2"/>
      <scheme val="minor"/>
    </font>
    <font>
      <sz val="11"/>
      <color theme="1"/>
      <name val="Calibri"/>
      <family val="2"/>
      <charset val="186"/>
      <scheme val="minor"/>
    </font>
    <font>
      <sz val="11"/>
      <color rgb="FFFF0000"/>
      <name val="Calibri"/>
      <family val="2"/>
      <charset val="186"/>
      <scheme val="minor"/>
    </font>
    <font>
      <b/>
      <sz val="11"/>
      <color theme="1"/>
      <name val="Calibri"/>
      <family val="2"/>
      <charset val="186"/>
      <scheme val="minor"/>
    </font>
    <font>
      <b/>
      <sz val="12"/>
      <color theme="1"/>
      <name val="Times New Roman"/>
      <family val="1"/>
      <charset val="186"/>
    </font>
    <font>
      <sz val="11"/>
      <color indexed="8"/>
      <name val="Times New Roman"/>
      <family val="1"/>
      <charset val="186"/>
    </font>
    <font>
      <b/>
      <sz val="11"/>
      <color indexed="8"/>
      <name val="Times New Roman"/>
      <family val="1"/>
      <charset val="186"/>
    </font>
    <font>
      <sz val="11"/>
      <color theme="1"/>
      <name val="Calibri"/>
      <family val="2"/>
      <scheme val="minor"/>
    </font>
    <font>
      <sz val="11"/>
      <name val="Times New Roman"/>
      <family val="1"/>
      <charset val="186"/>
    </font>
    <font>
      <sz val="10"/>
      <name val="Arial"/>
      <family val="2"/>
      <charset val="186"/>
    </font>
    <font>
      <sz val="11"/>
      <color theme="1"/>
      <name val="Times New Roman"/>
      <family val="1"/>
      <charset val="186"/>
    </font>
    <font>
      <sz val="10"/>
      <color indexed="8"/>
      <name val="Times New Roman"/>
      <family val="1"/>
      <charset val="186"/>
    </font>
    <font>
      <sz val="10"/>
      <color theme="1"/>
      <name val="Times New Roman"/>
      <family val="1"/>
      <charset val="186"/>
    </font>
    <font>
      <b/>
      <sz val="10"/>
      <color indexed="8"/>
      <name val="Times New Roman"/>
      <family val="1"/>
      <charset val="186"/>
    </font>
    <font>
      <b/>
      <sz val="10"/>
      <color theme="1"/>
      <name val="Times New Roman"/>
      <family val="1"/>
      <charset val="186"/>
    </font>
    <font>
      <b/>
      <sz val="11"/>
      <color rgb="FFFF0000"/>
      <name val="Calibri"/>
      <family val="2"/>
      <charset val="186"/>
      <scheme val="minor"/>
    </font>
    <font>
      <b/>
      <sz val="10"/>
      <color rgb="FF000000"/>
      <name val="Times New Roman"/>
      <family val="1"/>
      <charset val="186"/>
    </font>
    <font>
      <sz val="12"/>
      <color rgb="FF000000"/>
      <name val="Times New Roman"/>
      <family val="1"/>
    </font>
    <font>
      <sz val="12"/>
      <color theme="1"/>
      <name val="Times New Roman"/>
      <family val="1"/>
    </font>
    <font>
      <sz val="11"/>
      <name val="Calibri"/>
      <family val="2"/>
      <charset val="186"/>
      <scheme val="minor"/>
    </font>
    <font>
      <b/>
      <sz val="12"/>
      <name val="Times New Roman"/>
      <family val="1"/>
      <charset val="186"/>
    </font>
    <font>
      <sz val="12"/>
      <name val="Times New Roman"/>
      <family val="1"/>
      <charset val="186"/>
    </font>
    <font>
      <b/>
      <sz val="11"/>
      <name val="Times New Roman"/>
      <family val="1"/>
      <charset val="186"/>
    </font>
    <font>
      <b/>
      <sz val="8"/>
      <color theme="1"/>
      <name val="Times New Roman"/>
      <family val="1"/>
      <charset val="186"/>
    </font>
    <font>
      <b/>
      <sz val="11"/>
      <color theme="1"/>
      <name val="Times New Roman"/>
      <family val="1"/>
      <charset val="186"/>
    </font>
    <font>
      <sz val="11"/>
      <name val="Times New Roman"/>
      <family val="1"/>
    </font>
    <font>
      <b/>
      <sz val="11"/>
      <name val="Times New Roman"/>
      <family val="1"/>
    </font>
    <font>
      <b/>
      <sz val="12"/>
      <color rgb="FF000000"/>
      <name val="Times New Roman"/>
      <family val="1"/>
      <charset val="186"/>
    </font>
    <font>
      <b/>
      <sz val="11"/>
      <color rgb="FFFF0000"/>
      <name val="Times New Roman"/>
      <family val="1"/>
      <charset val="186"/>
    </font>
    <font>
      <sz val="12"/>
      <color theme="1"/>
      <name val="Times New Roman"/>
      <family val="1"/>
      <charset val="186"/>
    </font>
    <font>
      <i/>
      <sz val="11"/>
      <name val="Times New Roman"/>
      <family val="1"/>
      <charset val="186"/>
    </font>
    <font>
      <b/>
      <i/>
      <sz val="12"/>
      <color theme="1"/>
      <name val="Times New Roman"/>
      <family val="1"/>
      <charset val="186"/>
    </font>
    <font>
      <b/>
      <i/>
      <sz val="12"/>
      <color rgb="FF000000"/>
      <name val="Times New Roman"/>
      <family val="1"/>
      <charset val="186"/>
    </font>
    <font>
      <b/>
      <sz val="10"/>
      <color theme="1"/>
      <name val="Times New Roman"/>
      <family val="1"/>
    </font>
    <font>
      <sz val="10"/>
      <color indexed="8"/>
      <name val="Times New Roman"/>
      <family val="1"/>
    </font>
    <font>
      <sz val="11"/>
      <color rgb="FF000000"/>
      <name val="Times New Roman"/>
      <family val="1"/>
    </font>
    <font>
      <u/>
      <sz val="11"/>
      <color theme="10"/>
      <name val="Calibri"/>
      <family val="2"/>
      <charset val="186"/>
      <scheme val="minor"/>
    </font>
    <font>
      <sz val="11"/>
      <color theme="1"/>
      <name val="Times New Roman"/>
      <family val="1"/>
    </font>
    <font>
      <sz val="11"/>
      <color rgb="FF000000"/>
      <name val="Calibri"/>
      <family val="2"/>
    </font>
    <font>
      <i/>
      <sz val="11"/>
      <color rgb="FF000000"/>
      <name val="Times New Roman"/>
      <family val="1"/>
    </font>
    <font>
      <sz val="8"/>
      <name val="Calibri"/>
      <family val="2"/>
      <charset val="186"/>
      <scheme val="minor"/>
    </font>
    <font>
      <b/>
      <sz val="11"/>
      <color theme="1"/>
      <name val="Times New Roman"/>
      <family val="1"/>
    </font>
    <font>
      <sz val="11"/>
      <color indexed="8"/>
      <name val="Times New Roman"/>
      <family val="1"/>
    </font>
    <font>
      <b/>
      <sz val="11"/>
      <color indexed="8"/>
      <name val="Times New Roman"/>
      <family val="1"/>
    </font>
    <font>
      <i/>
      <sz val="11"/>
      <color indexed="8"/>
      <name val="Times New Roman"/>
      <family val="1"/>
    </font>
    <font>
      <i/>
      <sz val="11"/>
      <color theme="1"/>
      <name val="Times New Roman"/>
      <family val="1"/>
    </font>
    <font>
      <b/>
      <sz val="12"/>
      <color theme="1"/>
      <name val="Times New Roman"/>
      <family val="1"/>
    </font>
    <font>
      <sz val="10"/>
      <name val="Times New Roman"/>
      <family val="1"/>
      <charset val="186"/>
    </font>
    <font>
      <sz val="10"/>
      <name val="Times New Roman"/>
      <family val="1"/>
    </font>
    <font>
      <sz val="11"/>
      <color theme="1"/>
      <name val="Calibri"/>
      <family val="2"/>
      <charset val="186"/>
    </font>
    <font>
      <i/>
      <sz val="11"/>
      <color theme="1"/>
      <name val="Calibri"/>
      <family val="2"/>
      <charset val="186"/>
      <scheme val="minor"/>
    </font>
    <font>
      <i/>
      <sz val="10"/>
      <color theme="1"/>
      <name val="Times New Roman"/>
      <family val="1"/>
    </font>
    <font>
      <i/>
      <sz val="10"/>
      <color rgb="FF000000"/>
      <name val="Times New Roman"/>
      <family val="1"/>
    </font>
    <font>
      <sz val="11"/>
      <color indexed="8"/>
      <name val="Calibri"/>
      <family val="2"/>
      <scheme val="minor"/>
    </font>
    <font>
      <sz val="12"/>
      <color theme="1"/>
      <name val="Times New Roman"/>
      <family val="2"/>
      <charset val="186"/>
    </font>
    <font>
      <sz val="11"/>
      <color theme="1"/>
      <name val="Calibri"/>
      <family val="2"/>
      <charset val="204"/>
      <scheme val="minor"/>
    </font>
    <font>
      <sz val="11"/>
      <color rgb="FF000000"/>
      <name val="Calibri"/>
      <family val="2"/>
      <charset val="186"/>
    </font>
    <font>
      <sz val="11"/>
      <color indexed="8"/>
      <name val="Calibri"/>
      <family val="2"/>
      <charset val="186"/>
    </font>
    <font>
      <sz val="10"/>
      <color indexed="8"/>
      <name val="Arial"/>
      <family val="2"/>
      <charset val="186"/>
    </font>
    <font>
      <sz val="11"/>
      <color indexed="9"/>
      <name val="Calibri"/>
      <family val="2"/>
      <charset val="186"/>
    </font>
    <font>
      <sz val="10"/>
      <color indexed="9"/>
      <name val="Arial"/>
      <family val="2"/>
      <charset val="186"/>
    </font>
    <font>
      <sz val="10"/>
      <name val="BaltTimesRoman"/>
      <charset val="186"/>
    </font>
    <font>
      <sz val="11"/>
      <color indexed="20"/>
      <name val="Calibri"/>
      <family val="2"/>
      <charset val="186"/>
    </font>
    <font>
      <sz val="10"/>
      <color indexed="20"/>
      <name val="Arial"/>
      <family val="2"/>
      <charset val="186"/>
    </font>
    <font>
      <b/>
      <sz val="11"/>
      <color indexed="52"/>
      <name val="Calibri"/>
      <family val="2"/>
      <charset val="186"/>
    </font>
    <font>
      <b/>
      <sz val="10"/>
      <color indexed="52"/>
      <name val="Arial"/>
      <family val="2"/>
      <charset val="186"/>
    </font>
    <font>
      <b/>
      <sz val="11"/>
      <color indexed="9"/>
      <name val="Calibri"/>
      <family val="2"/>
      <charset val="186"/>
    </font>
    <font>
      <b/>
      <sz val="10"/>
      <color indexed="9"/>
      <name val="Arial"/>
      <family val="2"/>
      <charset val="186"/>
    </font>
    <font>
      <sz val="10"/>
      <name val="MS Sans Serif"/>
      <family val="2"/>
      <charset val="186"/>
    </font>
    <font>
      <sz val="12"/>
      <color indexed="8"/>
      <name val="Times New Roman"/>
      <family val="2"/>
      <charset val="186"/>
    </font>
    <font>
      <i/>
      <sz val="11"/>
      <color indexed="23"/>
      <name val="Calibri"/>
      <family val="2"/>
      <charset val="186"/>
    </font>
    <font>
      <i/>
      <sz val="10"/>
      <color indexed="23"/>
      <name val="Arial"/>
      <family val="2"/>
      <charset val="186"/>
    </font>
    <font>
      <sz val="11"/>
      <color indexed="17"/>
      <name val="Calibri"/>
      <family val="2"/>
      <charset val="186"/>
    </font>
    <font>
      <sz val="10"/>
      <color indexed="17"/>
      <name val="Arial"/>
      <family val="2"/>
      <charset val="186"/>
    </font>
    <font>
      <b/>
      <sz val="15"/>
      <color indexed="56"/>
      <name val="Calibri"/>
      <family val="2"/>
      <charset val="186"/>
    </font>
    <font>
      <b/>
      <sz val="15"/>
      <color indexed="56"/>
      <name val="Arial"/>
      <family val="2"/>
      <charset val="186"/>
    </font>
    <font>
      <b/>
      <sz val="13"/>
      <color indexed="56"/>
      <name val="Calibri"/>
      <family val="2"/>
      <charset val="186"/>
    </font>
    <font>
      <b/>
      <sz val="13"/>
      <color indexed="56"/>
      <name val="Arial"/>
      <family val="2"/>
      <charset val="186"/>
    </font>
    <font>
      <b/>
      <sz val="11"/>
      <color indexed="56"/>
      <name val="Calibri"/>
      <family val="2"/>
      <charset val="186"/>
    </font>
    <font>
      <b/>
      <sz val="11"/>
      <color indexed="56"/>
      <name val="Arial"/>
      <family val="2"/>
      <charset val="186"/>
    </font>
    <font>
      <b/>
      <sz val="11"/>
      <color theme="3"/>
      <name val="Arial"/>
      <family val="2"/>
      <charset val="186"/>
    </font>
    <font>
      <u/>
      <sz val="12"/>
      <color theme="10"/>
      <name val="Calibri"/>
      <family val="2"/>
      <charset val="186"/>
    </font>
    <font>
      <u/>
      <sz val="10"/>
      <color indexed="12"/>
      <name val="Arial"/>
      <family val="2"/>
      <charset val="186"/>
    </font>
    <font>
      <sz val="11"/>
      <color indexed="62"/>
      <name val="Calibri"/>
      <family val="2"/>
      <charset val="186"/>
    </font>
    <font>
      <sz val="10"/>
      <color rgb="FF3F3F76"/>
      <name val="Arial"/>
      <family val="2"/>
      <charset val="186"/>
    </font>
    <font>
      <sz val="11"/>
      <color indexed="52"/>
      <name val="Calibri"/>
      <family val="2"/>
      <charset val="186"/>
    </font>
    <font>
      <sz val="10"/>
      <color rgb="FFFA7D00"/>
      <name val="Arial"/>
      <family val="2"/>
      <charset val="186"/>
    </font>
    <font>
      <sz val="11"/>
      <color indexed="60"/>
      <name val="Calibri"/>
      <family val="2"/>
      <charset val="186"/>
    </font>
    <font>
      <sz val="10"/>
      <color rgb="FF9C6500"/>
      <name val="Arial"/>
      <family val="2"/>
      <charset val="186"/>
    </font>
    <font>
      <sz val="11"/>
      <color theme="1"/>
      <name val="Calibri"/>
      <family val="2"/>
    </font>
    <font>
      <sz val="11"/>
      <color theme="1"/>
      <name val="Times New Roman"/>
      <family val="2"/>
      <charset val="186"/>
    </font>
    <font>
      <sz val="12"/>
      <color theme="1"/>
      <name val="Calibri"/>
      <family val="2"/>
      <charset val="186"/>
      <scheme val="minor"/>
    </font>
    <font>
      <sz val="10"/>
      <color rgb="FF000000"/>
      <name val="Arial"/>
      <family val="2"/>
      <charset val="186"/>
    </font>
    <font>
      <sz val="12"/>
      <name val="Arial"/>
      <family val="2"/>
    </font>
    <font>
      <sz val="10"/>
      <color theme="1"/>
      <name val="Arial"/>
      <family val="2"/>
      <charset val="186"/>
    </font>
    <font>
      <b/>
      <sz val="11"/>
      <color indexed="63"/>
      <name val="Calibri"/>
      <family val="2"/>
      <charset val="186"/>
    </font>
    <font>
      <b/>
      <sz val="10"/>
      <color rgb="FF3F3F3F"/>
      <name val="Arial"/>
      <family val="2"/>
      <charset val="186"/>
    </font>
    <font>
      <sz val="10"/>
      <name val="Arial"/>
      <family val="2"/>
    </font>
    <font>
      <b/>
      <sz val="18"/>
      <color indexed="56"/>
      <name val="Cambria"/>
      <family val="2"/>
      <charset val="186"/>
    </font>
    <font>
      <b/>
      <sz val="11"/>
      <color indexed="8"/>
      <name val="Calibri"/>
      <family val="2"/>
      <charset val="186"/>
    </font>
    <font>
      <b/>
      <sz val="10"/>
      <color theme="1"/>
      <name val="Arial"/>
      <family val="2"/>
      <charset val="186"/>
    </font>
    <font>
      <sz val="11"/>
      <color indexed="10"/>
      <name val="Calibri"/>
      <family val="2"/>
      <charset val="186"/>
    </font>
    <font>
      <sz val="10"/>
      <color rgb="FFFF0000"/>
      <name val="Arial"/>
      <family val="2"/>
      <charset val="186"/>
    </font>
    <font>
      <sz val="10"/>
      <color theme="0"/>
      <name val="Arial"/>
      <family val="2"/>
      <charset val="186"/>
    </font>
    <font>
      <sz val="10"/>
      <color rgb="FF9C0006"/>
      <name val="Arial"/>
      <family val="2"/>
      <charset val="186"/>
    </font>
    <font>
      <b/>
      <sz val="10"/>
      <color rgb="FFFA7D00"/>
      <name val="Arial"/>
      <family val="2"/>
      <charset val="186"/>
    </font>
    <font>
      <b/>
      <sz val="10"/>
      <color theme="0"/>
      <name val="Arial"/>
      <family val="2"/>
      <charset val="186"/>
    </font>
    <font>
      <i/>
      <sz val="10"/>
      <color rgb="FF7F7F7F"/>
      <name val="Arial"/>
      <family val="2"/>
      <charset val="186"/>
    </font>
    <font>
      <sz val="10"/>
      <color rgb="FF006100"/>
      <name val="Arial"/>
      <family val="2"/>
      <charset val="186"/>
    </font>
    <font>
      <b/>
      <sz val="15"/>
      <color theme="3"/>
      <name val="Arial"/>
      <family val="2"/>
      <charset val="186"/>
    </font>
    <font>
      <b/>
      <sz val="13"/>
      <color theme="3"/>
      <name val="Arial"/>
      <family val="2"/>
      <charset val="186"/>
    </font>
    <font>
      <sz val="10"/>
      <name val="BaltGaramond"/>
      <family val="2"/>
    </font>
    <font>
      <sz val="10"/>
      <name val="BaltHelvetica"/>
    </font>
    <font>
      <sz val="10"/>
      <name val="Helv"/>
    </font>
    <font>
      <sz val="10"/>
      <name val="BaltGaramond"/>
      <family val="2"/>
      <charset val="186"/>
    </font>
    <font>
      <sz val="10"/>
      <name val="Arial"/>
      <family val="2"/>
      <charset val="204"/>
    </font>
    <font>
      <sz val="11"/>
      <color rgb="FF000000"/>
      <name val="Calibri"/>
      <family val="2"/>
      <charset val="1"/>
    </font>
    <font>
      <b/>
      <sz val="11"/>
      <color rgb="FF000000"/>
      <name val="Times New Roman"/>
      <family val="1"/>
    </font>
    <font>
      <i/>
      <sz val="10"/>
      <color theme="1"/>
      <name val="Calibri"/>
      <family val="2"/>
      <scheme val="minor"/>
    </font>
    <font>
      <i/>
      <sz val="10"/>
      <color indexed="8"/>
      <name val="Times New Roman"/>
      <family val="1"/>
    </font>
    <font>
      <i/>
      <sz val="10"/>
      <color theme="1"/>
      <name val="Calibri"/>
      <family val="2"/>
      <charset val="186"/>
      <scheme val="minor"/>
    </font>
    <font>
      <strike/>
      <sz val="11"/>
      <name val="Times New Roman"/>
      <family val="1"/>
    </font>
    <font>
      <b/>
      <strike/>
      <sz val="11"/>
      <name val="Times New Roman"/>
      <family val="1"/>
    </font>
    <font>
      <sz val="12"/>
      <name val="Times New Roman"/>
      <family val="1"/>
    </font>
    <font>
      <i/>
      <sz val="11"/>
      <name val="Times New Roman"/>
      <family val="1"/>
    </font>
    <font>
      <sz val="14"/>
      <color theme="1"/>
      <name val="Times New Roman"/>
      <family val="1"/>
    </font>
    <font>
      <b/>
      <sz val="12"/>
      <name val="Times New Roman"/>
      <family val="1"/>
    </font>
    <font>
      <b/>
      <sz val="14"/>
      <name val="Times New Roman"/>
      <family val="1"/>
    </font>
    <font>
      <i/>
      <sz val="12"/>
      <name val="Times New Roman"/>
      <family val="1"/>
    </font>
    <font>
      <sz val="12"/>
      <name val="Calibri"/>
      <family val="2"/>
    </font>
    <font>
      <u/>
      <sz val="12"/>
      <name val="Calibri"/>
      <family val="2"/>
      <charset val="186"/>
      <scheme val="minor"/>
    </font>
    <font>
      <b/>
      <sz val="11"/>
      <name val="Calibri"/>
      <family val="2"/>
      <scheme val="minor"/>
    </font>
  </fonts>
  <fills count="67">
    <fill>
      <patternFill patternType="none"/>
    </fill>
    <fill>
      <patternFill patternType="gray125"/>
    </fill>
    <fill>
      <patternFill patternType="solid">
        <fgColor indexed="9"/>
        <bgColor indexed="64"/>
      </patternFill>
    </fill>
    <fill>
      <patternFill patternType="solid">
        <fgColor indexed="9"/>
        <bgColor auto="1"/>
      </patternFill>
    </fill>
    <fill>
      <patternFill patternType="solid">
        <fgColor theme="0"/>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rgb="FFFFFFFF"/>
        <bgColor indexed="64"/>
      </patternFill>
    </fill>
    <fill>
      <patternFill patternType="solid">
        <fgColor rgb="FFA8D08D"/>
        <bgColor indexed="64"/>
      </patternFill>
    </fill>
    <fill>
      <patternFill patternType="solid">
        <fgColor rgb="FFFFD966"/>
        <bgColor indexed="64"/>
      </patternFill>
    </fill>
    <fill>
      <patternFill patternType="solid">
        <fgColor theme="9" tint="0.399975585192419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6"/>
        <bgColor indexed="64"/>
      </patternFill>
    </fill>
    <fill>
      <patternFill patternType="solid">
        <fgColor indexed="11"/>
        <bgColor indexed="64"/>
      </patternFill>
    </fill>
  </fills>
  <borders count="36">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auto="1"/>
      </top>
      <bottom/>
      <diagonal/>
    </border>
    <border>
      <left style="thin">
        <color indexed="64"/>
      </left>
      <right/>
      <top style="thin">
        <color indexed="64"/>
      </top>
      <bottom/>
      <diagonal/>
    </border>
    <border>
      <left/>
      <right style="thin">
        <color indexed="64"/>
      </right>
      <top style="thin">
        <color indexed="64"/>
      </top>
      <bottom/>
      <diagonal/>
    </border>
  </borders>
  <cellStyleXfs count="19698">
    <xf numFmtId="0" fontId="0" fillId="0" borderId="0"/>
    <xf numFmtId="0" fontId="2" fillId="0" borderId="0"/>
    <xf numFmtId="0" fontId="8" fillId="0" borderId="0"/>
    <xf numFmtId="0" fontId="10" fillId="0" borderId="0"/>
    <xf numFmtId="0" fontId="8" fillId="0" borderId="0"/>
    <xf numFmtId="0" fontId="37" fillId="0" borderId="0" applyNumberFormat="0" applyFill="0" applyBorder="0" applyAlignment="0" applyProtection="0"/>
    <xf numFmtId="0" fontId="2" fillId="0" borderId="0"/>
    <xf numFmtId="0" fontId="10" fillId="0" borderId="0"/>
    <xf numFmtId="0" fontId="1" fillId="0" borderId="0"/>
    <xf numFmtId="9" fontId="1" fillId="0" borderId="0" applyFont="0" applyFill="0" applyBorder="0" applyAlignment="0" applyProtection="0"/>
    <xf numFmtId="0" fontId="10" fillId="0" borderId="0"/>
    <xf numFmtId="0" fontId="2" fillId="0" borderId="0"/>
    <xf numFmtId="0" fontId="2" fillId="0" borderId="0"/>
    <xf numFmtId="0" fontId="2" fillId="0" borderId="0"/>
    <xf numFmtId="0" fontId="2" fillId="0" borderId="0"/>
    <xf numFmtId="0" fontId="1" fillId="0" borderId="0"/>
    <xf numFmtId="0" fontId="10" fillId="0" borderId="0"/>
    <xf numFmtId="0" fontId="2" fillId="0" borderId="0"/>
    <xf numFmtId="0" fontId="10" fillId="0" borderId="0"/>
    <xf numFmtId="0" fontId="10" fillId="0" borderId="0"/>
    <xf numFmtId="0" fontId="10" fillId="0" borderId="0"/>
    <xf numFmtId="0" fontId="10" fillId="0" borderId="0"/>
    <xf numFmtId="0" fontId="10" fillId="0" borderId="0"/>
    <xf numFmtId="43" fontId="10" fillId="0" borderId="0" applyFont="0" applyFill="0" applyBorder="0" applyAlignment="0" applyProtection="0"/>
    <xf numFmtId="0" fontId="10" fillId="0" borderId="0"/>
    <xf numFmtId="0" fontId="54" fillId="0" borderId="0"/>
    <xf numFmtId="0" fontId="2" fillId="0" borderId="0"/>
    <xf numFmtId="0" fontId="10" fillId="0" borderId="0"/>
    <xf numFmtId="0" fontId="2" fillId="0" borderId="0"/>
    <xf numFmtId="0" fontId="2" fillId="0" borderId="0"/>
    <xf numFmtId="0" fontId="10" fillId="0" borderId="0"/>
    <xf numFmtId="43" fontId="10" fillId="0" borderId="0" applyFont="0" applyFill="0" applyBorder="0" applyAlignment="0" applyProtection="0"/>
    <xf numFmtId="0" fontId="55" fillId="0" borderId="0"/>
    <xf numFmtId="0" fontId="1" fillId="0" borderId="0"/>
    <xf numFmtId="0" fontId="1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10" fillId="0" borderId="0" applyFont="0" applyFill="0" applyBorder="0" applyAlignment="0" applyProtection="0"/>
    <xf numFmtId="0" fontId="2" fillId="0" borderId="0"/>
    <xf numFmtId="0" fontId="10" fillId="0" borderId="0"/>
    <xf numFmtId="0" fontId="1" fillId="0" borderId="0"/>
    <xf numFmtId="9" fontId="1"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43" fontId="1" fillId="0" borderId="0" applyFont="0" applyFill="0" applyBorder="0" applyAlignment="0" applyProtection="0"/>
    <xf numFmtId="0" fontId="10" fillId="0" borderId="0"/>
    <xf numFmtId="43" fontId="2" fillId="0" borderId="0" applyFont="0" applyFill="0" applyBorder="0" applyAlignment="0" applyProtection="0"/>
    <xf numFmtId="0" fontId="2" fillId="0" borderId="0"/>
    <xf numFmtId="43" fontId="10" fillId="0" borderId="0" applyFont="0" applyFill="0" applyBorder="0" applyAlignment="0" applyProtection="0"/>
    <xf numFmtId="43" fontId="10" fillId="0" borderId="0" applyFont="0" applyFill="0" applyBorder="0" applyAlignment="0" applyProtection="0"/>
    <xf numFmtId="0" fontId="1" fillId="0" borderId="0"/>
    <xf numFmtId="0" fontId="1" fillId="0" borderId="0"/>
    <xf numFmtId="0" fontId="2" fillId="0" borderId="0"/>
    <xf numFmtId="0" fontId="2" fillId="0" borderId="0"/>
    <xf numFmtId="0" fontId="10" fillId="0" borderId="0"/>
    <xf numFmtId="0" fontId="2" fillId="0" borderId="0"/>
    <xf numFmtId="43" fontId="2" fillId="0" borderId="0" applyFont="0" applyFill="0" applyBorder="0" applyAlignment="0" applyProtection="0"/>
    <xf numFmtId="0" fontId="56" fillId="0" borderId="0"/>
    <xf numFmtId="0" fontId="2" fillId="0" borderId="0"/>
    <xf numFmtId="0" fontId="2" fillId="0" borderId="0"/>
    <xf numFmtId="0" fontId="39" fillId="0" borderId="0" applyNumberFormat="0" applyBorder="0" applyAlignment="0"/>
    <xf numFmtId="0" fontId="1" fillId="0" borderId="0"/>
    <xf numFmtId="43" fontId="2" fillId="0" borderId="0" applyFont="0" applyFill="0" applyBorder="0" applyAlignment="0" applyProtection="0"/>
    <xf numFmtId="43" fontId="2" fillId="0" borderId="0" applyFont="0" applyFill="0" applyBorder="0" applyAlignment="0" applyProtection="0"/>
    <xf numFmtId="0" fontId="1" fillId="0" borderId="0"/>
    <xf numFmtId="43" fontId="2" fillId="0" borderId="0" applyFont="0" applyFill="0" applyBorder="0" applyAlignment="0" applyProtection="0"/>
    <xf numFmtId="9" fontId="1" fillId="0" borderId="0" applyFont="0" applyFill="0" applyBorder="0" applyAlignment="0" applyProtection="0"/>
    <xf numFmtId="0" fontId="2" fillId="0" borderId="0"/>
    <xf numFmtId="9" fontId="2" fillId="0" borderId="0" applyFont="0" applyFill="0" applyBorder="0" applyAlignment="0" applyProtection="0"/>
    <xf numFmtId="0" fontId="10" fillId="0" borderId="0"/>
    <xf numFmtId="0" fontId="2" fillId="0" borderId="0"/>
    <xf numFmtId="0" fontId="2" fillId="0" borderId="0"/>
    <xf numFmtId="43"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58" fillId="43" borderId="0" applyNumberFormat="0" applyBorder="0" applyAlignment="0" applyProtection="0"/>
    <xf numFmtId="0" fontId="10" fillId="0" borderId="0"/>
    <xf numFmtId="0" fontId="58" fillId="43" borderId="0" applyNumberFormat="0" applyBorder="0" applyAlignment="0" applyProtection="0"/>
    <xf numFmtId="0" fontId="58" fillId="43" borderId="0" applyNumberFormat="0" applyBorder="0" applyAlignment="0" applyProtection="0"/>
    <xf numFmtId="0" fontId="10" fillId="0" borderId="0"/>
    <xf numFmtId="0" fontId="58" fillId="43" borderId="0" applyNumberFormat="0" applyBorder="0" applyAlignment="0" applyProtection="0"/>
    <xf numFmtId="0" fontId="10" fillId="0" borderId="0"/>
    <xf numFmtId="0" fontId="10" fillId="0" borderId="0"/>
    <xf numFmtId="0" fontId="10" fillId="0" borderId="0"/>
    <xf numFmtId="0" fontId="10" fillId="0" borderId="0"/>
    <xf numFmtId="0" fontId="10" fillId="0" borderId="0"/>
    <xf numFmtId="0" fontId="58" fillId="43" borderId="0" applyNumberFormat="0" applyBorder="0" applyAlignment="0" applyProtection="0"/>
    <xf numFmtId="9" fontId="2" fillId="0" borderId="0" applyFont="0" applyFill="0" applyBorder="0" applyAlignment="0" applyProtection="0"/>
    <xf numFmtId="43" fontId="10" fillId="0" borderId="0" applyFont="0" applyFill="0" applyBorder="0" applyAlignment="0" applyProtection="0"/>
    <xf numFmtId="0" fontId="58" fillId="44" borderId="0" applyNumberFormat="0" applyBorder="0" applyAlignment="0" applyProtection="0"/>
    <xf numFmtId="0" fontId="58" fillId="43" borderId="0" applyNumberFormat="0" applyBorder="0" applyAlignment="0" applyProtection="0"/>
    <xf numFmtId="0" fontId="59" fillId="43" borderId="0" applyNumberFormat="0" applyBorder="0" applyAlignment="0" applyProtection="0"/>
    <xf numFmtId="0" fontId="58" fillId="43" borderId="0" applyNumberFormat="0" applyBorder="0" applyAlignment="0" applyProtection="0"/>
    <xf numFmtId="0" fontId="58" fillId="43" borderId="0" applyNumberFormat="0" applyBorder="0" applyAlignment="0" applyProtection="0"/>
    <xf numFmtId="0" fontId="55" fillId="0" borderId="0"/>
    <xf numFmtId="0" fontId="58" fillId="43" borderId="0" applyNumberFormat="0" applyBorder="0" applyAlignment="0" applyProtection="0"/>
    <xf numFmtId="43" fontId="10" fillId="0" borderId="0" applyFont="0" applyFill="0" applyBorder="0" applyAlignment="0" applyProtection="0"/>
    <xf numFmtId="0" fontId="58" fillId="44" borderId="0" applyNumberFormat="0" applyBorder="0" applyAlignment="0" applyProtection="0"/>
    <xf numFmtId="0" fontId="58" fillId="43" borderId="0" applyNumberFormat="0" applyBorder="0" applyAlignment="0" applyProtection="0"/>
    <xf numFmtId="0" fontId="10" fillId="0" borderId="0"/>
    <xf numFmtId="0" fontId="10" fillId="0" borderId="0"/>
    <xf numFmtId="0" fontId="58" fillId="43" borderId="0" applyNumberFormat="0" applyBorder="0" applyAlignment="0" applyProtection="0"/>
    <xf numFmtId="0" fontId="58" fillId="43" borderId="0" applyNumberFormat="0" applyBorder="0" applyAlignment="0" applyProtection="0"/>
    <xf numFmtId="0" fontId="58" fillId="43" borderId="0" applyNumberFormat="0" applyBorder="0" applyAlignment="0" applyProtection="0"/>
    <xf numFmtId="0" fontId="58" fillId="43" borderId="0" applyNumberFormat="0" applyBorder="0" applyAlignment="0" applyProtection="0"/>
    <xf numFmtId="0" fontId="58" fillId="44" borderId="0" applyNumberFormat="0" applyBorder="0" applyAlignment="0" applyProtection="0"/>
    <xf numFmtId="0" fontId="58" fillId="43" borderId="0" applyNumberFormat="0" applyBorder="0" applyAlignment="0" applyProtection="0"/>
    <xf numFmtId="0" fontId="58" fillId="43" borderId="0" applyNumberFormat="0" applyBorder="0" applyAlignment="0" applyProtection="0"/>
    <xf numFmtId="0" fontId="58" fillId="43" borderId="0" applyNumberFormat="0" applyBorder="0" applyAlignment="0" applyProtection="0"/>
    <xf numFmtId="0" fontId="1" fillId="0" borderId="0"/>
    <xf numFmtId="0" fontId="10" fillId="0" borderId="0"/>
    <xf numFmtId="0" fontId="10" fillId="0" borderId="0"/>
    <xf numFmtId="0" fontId="58" fillId="43" borderId="0" applyNumberFormat="0" applyBorder="0" applyAlignment="0" applyProtection="0"/>
    <xf numFmtId="0" fontId="58" fillId="44" borderId="0" applyNumberFormat="0" applyBorder="0" applyAlignment="0" applyProtection="0"/>
    <xf numFmtId="43" fontId="1" fillId="0" borderId="0" applyFont="0" applyFill="0" applyBorder="0" applyAlignment="0" applyProtection="0"/>
    <xf numFmtId="0" fontId="58" fillId="44" borderId="0" applyNumberFormat="0" applyBorder="0" applyAlignment="0" applyProtection="0"/>
    <xf numFmtId="43" fontId="2" fillId="0" borderId="0" applyFont="0" applyFill="0" applyBorder="0" applyAlignment="0" applyProtection="0"/>
    <xf numFmtId="0" fontId="58" fillId="43" borderId="0" applyNumberFormat="0" applyBorder="0" applyAlignment="0" applyProtection="0"/>
    <xf numFmtId="43" fontId="10" fillId="0" borderId="0" applyFont="0" applyFill="0" applyBorder="0" applyAlignment="0" applyProtection="0"/>
    <xf numFmtId="43" fontId="10" fillId="0" borderId="0" applyFont="0" applyFill="0" applyBorder="0" applyAlignment="0" applyProtection="0"/>
    <xf numFmtId="0" fontId="58" fillId="43" borderId="0" applyNumberFormat="0" applyBorder="0" applyAlignment="0" applyProtection="0"/>
    <xf numFmtId="0" fontId="10" fillId="0" borderId="0"/>
    <xf numFmtId="0" fontId="10" fillId="0" borderId="0"/>
    <xf numFmtId="0" fontId="58" fillId="43" borderId="0" applyNumberFormat="0" applyBorder="0" applyAlignment="0" applyProtection="0"/>
    <xf numFmtId="0" fontId="58" fillId="44" borderId="0" applyNumberFormat="0" applyBorder="0" applyAlignment="0" applyProtection="0"/>
    <xf numFmtId="0" fontId="58" fillId="43" borderId="0" applyNumberFormat="0" applyBorder="0" applyAlignment="0" applyProtection="0"/>
    <xf numFmtId="43" fontId="2" fillId="0" borderId="0" applyFont="0" applyFill="0" applyBorder="0" applyAlignment="0" applyProtection="0"/>
    <xf numFmtId="0" fontId="10" fillId="0" borderId="0"/>
    <xf numFmtId="0" fontId="10" fillId="0" borderId="0"/>
    <xf numFmtId="0" fontId="58" fillId="43" borderId="0" applyNumberFormat="0" applyBorder="0" applyAlignment="0" applyProtection="0"/>
    <xf numFmtId="0" fontId="58" fillId="43" borderId="0" applyNumberFormat="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58" fillId="43" borderId="0" applyNumberFormat="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10" fillId="0" borderId="0"/>
    <xf numFmtId="0" fontId="10" fillId="0" borderId="0"/>
    <xf numFmtId="0" fontId="58" fillId="43" borderId="0" applyNumberFormat="0" applyBorder="0" applyAlignment="0" applyProtection="0"/>
    <xf numFmtId="0" fontId="58" fillId="43" borderId="0" applyNumberFormat="0" applyBorder="0" applyAlignment="0" applyProtection="0"/>
    <xf numFmtId="0" fontId="100" fillId="0" borderId="32" applyNumberFormat="0" applyFill="0" applyAlignment="0" applyProtection="0"/>
    <xf numFmtId="43"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58" fillId="43" borderId="0" applyNumberFormat="0" applyBorder="0" applyAlignment="0" applyProtection="0"/>
    <xf numFmtId="0" fontId="58" fillId="43" borderId="0" applyNumberFormat="0" applyBorder="0" applyAlignment="0" applyProtection="0"/>
    <xf numFmtId="0" fontId="2" fillId="0" borderId="0"/>
    <xf numFmtId="0" fontId="10" fillId="0" borderId="0"/>
    <xf numFmtId="0" fontId="2" fillId="0" borderId="0"/>
    <xf numFmtId="0" fontId="58" fillId="43" borderId="0" applyNumberFormat="0" applyBorder="0" applyAlignment="0" applyProtection="0"/>
    <xf numFmtId="0" fontId="10" fillId="0" borderId="0"/>
    <xf numFmtId="0" fontId="2" fillId="0" borderId="0"/>
    <xf numFmtId="0" fontId="58" fillId="43" borderId="0" applyNumberFormat="0" applyBorder="0" applyAlignment="0" applyProtection="0"/>
    <xf numFmtId="0" fontId="58" fillId="43" borderId="0" applyNumberFormat="0" applyBorder="0" applyAlignment="0" applyProtection="0"/>
    <xf numFmtId="0" fontId="58" fillId="44" borderId="0" applyNumberFormat="0" applyBorder="0" applyAlignment="0" applyProtection="0"/>
    <xf numFmtId="0" fontId="58" fillId="43" borderId="0" applyNumberFormat="0" applyBorder="0" applyAlignment="0" applyProtection="0"/>
    <xf numFmtId="0" fontId="58" fillId="44" borderId="0" applyNumberFormat="0" applyBorder="0" applyAlignment="0" applyProtection="0"/>
    <xf numFmtId="0" fontId="58" fillId="44" borderId="0" applyNumberFormat="0" applyBorder="0" applyAlignment="0" applyProtection="0"/>
    <xf numFmtId="0" fontId="58" fillId="44" borderId="0" applyNumberFormat="0" applyBorder="0" applyAlignment="0" applyProtection="0"/>
    <xf numFmtId="0" fontId="58" fillId="44" borderId="0" applyNumberFormat="0" applyBorder="0" applyAlignment="0" applyProtection="0"/>
    <xf numFmtId="0" fontId="58" fillId="44" borderId="0" applyNumberFormat="0" applyBorder="0" applyAlignment="0" applyProtection="0"/>
    <xf numFmtId="0" fontId="58" fillId="44" borderId="0" applyNumberFormat="0" applyBorder="0" applyAlignment="0" applyProtection="0"/>
    <xf numFmtId="0" fontId="58" fillId="44" borderId="0" applyNumberFormat="0" applyBorder="0" applyAlignment="0" applyProtection="0"/>
    <xf numFmtId="0" fontId="58" fillId="44" borderId="0" applyNumberFormat="0" applyBorder="0" applyAlignment="0" applyProtection="0"/>
    <xf numFmtId="0" fontId="58" fillId="44" borderId="0" applyNumberFormat="0" applyBorder="0" applyAlignment="0" applyProtection="0"/>
    <xf numFmtId="0" fontId="58" fillId="44" borderId="0" applyNumberFormat="0" applyBorder="0" applyAlignment="0" applyProtection="0"/>
    <xf numFmtId="0" fontId="58" fillId="44" borderId="0" applyNumberFormat="0" applyBorder="0" applyAlignment="0" applyProtection="0"/>
    <xf numFmtId="0" fontId="58" fillId="44" borderId="0" applyNumberFormat="0" applyBorder="0" applyAlignment="0" applyProtection="0"/>
    <xf numFmtId="0" fontId="59" fillId="44" borderId="0" applyNumberFormat="0" applyBorder="0" applyAlignment="0" applyProtection="0"/>
    <xf numFmtId="0" fontId="58" fillId="44" borderId="0" applyNumberFormat="0" applyBorder="0" applyAlignment="0" applyProtection="0"/>
    <xf numFmtId="0" fontId="58" fillId="44" borderId="0" applyNumberFormat="0" applyBorder="0" applyAlignment="0" applyProtection="0"/>
    <xf numFmtId="0" fontId="58" fillId="44" borderId="0" applyNumberFormat="0" applyBorder="0" applyAlignment="0" applyProtection="0"/>
    <xf numFmtId="0" fontId="58" fillId="44" borderId="0" applyNumberFormat="0" applyBorder="0" applyAlignment="0" applyProtection="0"/>
    <xf numFmtId="0" fontId="58" fillId="44" borderId="0" applyNumberFormat="0" applyBorder="0" applyAlignment="0" applyProtection="0"/>
    <xf numFmtId="0" fontId="58" fillId="44" borderId="0" applyNumberFormat="0" applyBorder="0" applyAlignment="0" applyProtection="0"/>
    <xf numFmtId="0" fontId="58" fillId="44" borderId="0" applyNumberFormat="0" applyBorder="0" applyAlignment="0" applyProtection="0"/>
    <xf numFmtId="0" fontId="58" fillId="44" borderId="0" applyNumberFormat="0" applyBorder="0" applyAlignment="0" applyProtection="0"/>
    <xf numFmtId="0" fontId="58" fillId="44" borderId="0" applyNumberFormat="0" applyBorder="0" applyAlignment="0" applyProtection="0"/>
    <xf numFmtId="0" fontId="58" fillId="44" borderId="0" applyNumberFormat="0" applyBorder="0" applyAlignment="0" applyProtection="0"/>
    <xf numFmtId="0" fontId="58" fillId="44" borderId="0" applyNumberFormat="0" applyBorder="0" applyAlignment="0" applyProtection="0"/>
    <xf numFmtId="0" fontId="58" fillId="44" borderId="0" applyNumberFormat="0" applyBorder="0" applyAlignment="0" applyProtection="0"/>
    <xf numFmtId="0" fontId="58" fillId="44" borderId="0" applyNumberFormat="0" applyBorder="0" applyAlignment="0" applyProtection="0"/>
    <xf numFmtId="0" fontId="58" fillId="44" borderId="0" applyNumberFormat="0" applyBorder="0" applyAlignment="0" applyProtection="0"/>
    <xf numFmtId="0" fontId="58" fillId="45" borderId="0" applyNumberFormat="0" applyBorder="0" applyAlignment="0" applyProtection="0"/>
    <xf numFmtId="0" fontId="58" fillId="45" borderId="0" applyNumberFormat="0" applyBorder="0" applyAlignment="0" applyProtection="0"/>
    <xf numFmtId="0" fontId="58" fillId="45" borderId="0" applyNumberFormat="0" applyBorder="0" applyAlignment="0" applyProtection="0"/>
    <xf numFmtId="0" fontId="58" fillId="45" borderId="0" applyNumberFormat="0" applyBorder="0" applyAlignment="0" applyProtection="0"/>
    <xf numFmtId="0" fontId="58" fillId="45" borderId="0" applyNumberFormat="0" applyBorder="0" applyAlignment="0" applyProtection="0"/>
    <xf numFmtId="0" fontId="58" fillId="45" borderId="0" applyNumberFormat="0" applyBorder="0" applyAlignment="0" applyProtection="0"/>
    <xf numFmtId="0" fontId="58" fillId="45" borderId="0" applyNumberFormat="0" applyBorder="0" applyAlignment="0" applyProtection="0"/>
    <xf numFmtId="0" fontId="58" fillId="45" borderId="0" applyNumberFormat="0" applyBorder="0" applyAlignment="0" applyProtection="0"/>
    <xf numFmtId="0" fontId="58" fillId="45" borderId="0" applyNumberFormat="0" applyBorder="0" applyAlignment="0" applyProtection="0"/>
    <xf numFmtId="0" fontId="58" fillId="45" borderId="0" applyNumberFormat="0" applyBorder="0" applyAlignment="0" applyProtection="0"/>
    <xf numFmtId="0" fontId="58" fillId="45" borderId="0" applyNumberFormat="0" applyBorder="0" applyAlignment="0" applyProtection="0"/>
    <xf numFmtId="0" fontId="58" fillId="45" borderId="0" applyNumberFormat="0" applyBorder="0" applyAlignment="0" applyProtection="0"/>
    <xf numFmtId="0" fontId="58" fillId="45" borderId="0" applyNumberFormat="0" applyBorder="0" applyAlignment="0" applyProtection="0"/>
    <xf numFmtId="0" fontId="58" fillId="45" borderId="0" applyNumberFormat="0" applyBorder="0" applyAlignment="0" applyProtection="0"/>
    <xf numFmtId="0" fontId="58" fillId="45" borderId="0" applyNumberFormat="0" applyBorder="0" applyAlignment="0" applyProtection="0"/>
    <xf numFmtId="0" fontId="58" fillId="45" borderId="0" applyNumberFormat="0" applyBorder="0" applyAlignment="0" applyProtection="0"/>
    <xf numFmtId="0" fontId="58" fillId="45" borderId="0" applyNumberFormat="0" applyBorder="0" applyAlignment="0" applyProtection="0"/>
    <xf numFmtId="0" fontId="58" fillId="45" borderId="0" applyNumberFormat="0" applyBorder="0" applyAlignment="0" applyProtection="0"/>
    <xf numFmtId="0" fontId="58" fillId="45" borderId="0" applyNumberFormat="0" applyBorder="0" applyAlignment="0" applyProtection="0"/>
    <xf numFmtId="0" fontId="59" fillId="45" borderId="0" applyNumberFormat="0" applyBorder="0" applyAlignment="0" applyProtection="0"/>
    <xf numFmtId="0" fontId="58" fillId="45" borderId="0" applyNumberFormat="0" applyBorder="0" applyAlignment="0" applyProtection="0"/>
    <xf numFmtId="0" fontId="58" fillId="45" borderId="0" applyNumberFormat="0" applyBorder="0" applyAlignment="0" applyProtection="0"/>
    <xf numFmtId="0" fontId="58" fillId="45" borderId="0" applyNumberFormat="0" applyBorder="0" applyAlignment="0" applyProtection="0"/>
    <xf numFmtId="0" fontId="58" fillId="45" borderId="0" applyNumberFormat="0" applyBorder="0" applyAlignment="0" applyProtection="0"/>
    <xf numFmtId="0" fontId="58" fillId="45" borderId="0" applyNumberFormat="0" applyBorder="0" applyAlignment="0" applyProtection="0"/>
    <xf numFmtId="0" fontId="58" fillId="45" borderId="0" applyNumberFormat="0" applyBorder="0" applyAlignment="0" applyProtection="0"/>
    <xf numFmtId="0" fontId="58" fillId="45" borderId="0" applyNumberFormat="0" applyBorder="0" applyAlignment="0" applyProtection="0"/>
    <xf numFmtId="0" fontId="58" fillId="45" borderId="0" applyNumberFormat="0" applyBorder="0" applyAlignment="0" applyProtection="0"/>
    <xf numFmtId="0" fontId="58" fillId="45" borderId="0" applyNumberFormat="0" applyBorder="0" applyAlignment="0" applyProtection="0"/>
    <xf numFmtId="0" fontId="58" fillId="45" borderId="0" applyNumberFormat="0" applyBorder="0" applyAlignment="0" applyProtection="0"/>
    <xf numFmtId="0" fontId="58" fillId="45" borderId="0" applyNumberFormat="0" applyBorder="0" applyAlignment="0" applyProtection="0"/>
    <xf numFmtId="0" fontId="58" fillId="45" borderId="0" applyNumberFormat="0" applyBorder="0" applyAlignment="0" applyProtection="0"/>
    <xf numFmtId="0" fontId="58" fillId="45" borderId="0" applyNumberFormat="0" applyBorder="0" applyAlignment="0" applyProtection="0"/>
    <xf numFmtId="0" fontId="58" fillId="45"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9"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7" borderId="0" applyNumberFormat="0" applyBorder="0" applyAlignment="0" applyProtection="0"/>
    <xf numFmtId="0" fontId="58" fillId="47" borderId="0" applyNumberFormat="0" applyBorder="0" applyAlignment="0" applyProtection="0"/>
    <xf numFmtId="0" fontId="58" fillId="47" borderId="0" applyNumberFormat="0" applyBorder="0" applyAlignment="0" applyProtection="0"/>
    <xf numFmtId="0" fontId="58" fillId="47" borderId="0" applyNumberFormat="0" applyBorder="0" applyAlignment="0" applyProtection="0"/>
    <xf numFmtId="0" fontId="58" fillId="47" borderId="0" applyNumberFormat="0" applyBorder="0" applyAlignment="0" applyProtection="0"/>
    <xf numFmtId="0" fontId="58" fillId="47" borderId="0" applyNumberFormat="0" applyBorder="0" applyAlignment="0" applyProtection="0"/>
    <xf numFmtId="0" fontId="58" fillId="47" borderId="0" applyNumberFormat="0" applyBorder="0" applyAlignment="0" applyProtection="0"/>
    <xf numFmtId="0" fontId="58" fillId="47" borderId="0" applyNumberFormat="0" applyBorder="0" applyAlignment="0" applyProtection="0"/>
    <xf numFmtId="0" fontId="58" fillId="47" borderId="0" applyNumberFormat="0" applyBorder="0" applyAlignment="0" applyProtection="0"/>
    <xf numFmtId="0" fontId="58" fillId="47" borderId="0" applyNumberFormat="0" applyBorder="0" applyAlignment="0" applyProtection="0"/>
    <xf numFmtId="0" fontId="58" fillId="47" borderId="0" applyNumberFormat="0" applyBorder="0" applyAlignment="0" applyProtection="0"/>
    <xf numFmtId="0" fontId="58" fillId="47" borderId="0" applyNumberFormat="0" applyBorder="0" applyAlignment="0" applyProtection="0"/>
    <xf numFmtId="0" fontId="58" fillId="47" borderId="0" applyNumberFormat="0" applyBorder="0" applyAlignment="0" applyProtection="0"/>
    <xf numFmtId="0" fontId="58" fillId="47" borderId="0" applyNumberFormat="0" applyBorder="0" applyAlignment="0" applyProtection="0"/>
    <xf numFmtId="0" fontId="58" fillId="47" borderId="0" applyNumberFormat="0" applyBorder="0" applyAlignment="0" applyProtection="0"/>
    <xf numFmtId="0" fontId="58" fillId="47" borderId="0" applyNumberFormat="0" applyBorder="0" applyAlignment="0" applyProtection="0"/>
    <xf numFmtId="0" fontId="58" fillId="47" borderId="0" applyNumberFormat="0" applyBorder="0" applyAlignment="0" applyProtection="0"/>
    <xf numFmtId="0" fontId="58" fillId="47" borderId="0" applyNumberFormat="0" applyBorder="0" applyAlignment="0" applyProtection="0"/>
    <xf numFmtId="0" fontId="58" fillId="47" borderId="0" applyNumberFormat="0" applyBorder="0" applyAlignment="0" applyProtection="0"/>
    <xf numFmtId="0" fontId="59" fillId="47" borderId="0" applyNumberFormat="0" applyBorder="0" applyAlignment="0" applyProtection="0"/>
    <xf numFmtId="0" fontId="58" fillId="47" borderId="0" applyNumberFormat="0" applyBorder="0" applyAlignment="0" applyProtection="0"/>
    <xf numFmtId="0" fontId="58" fillId="47" borderId="0" applyNumberFormat="0" applyBorder="0" applyAlignment="0" applyProtection="0"/>
    <xf numFmtId="0" fontId="58" fillId="47" borderId="0" applyNumberFormat="0" applyBorder="0" applyAlignment="0" applyProtection="0"/>
    <xf numFmtId="0" fontId="58" fillId="47" borderId="0" applyNumberFormat="0" applyBorder="0" applyAlignment="0" applyProtection="0"/>
    <xf numFmtId="0" fontId="58" fillId="47" borderId="0" applyNumberFormat="0" applyBorder="0" applyAlignment="0" applyProtection="0"/>
    <xf numFmtId="0" fontId="58" fillId="47" borderId="0" applyNumberFormat="0" applyBorder="0" applyAlignment="0" applyProtection="0"/>
    <xf numFmtId="0" fontId="58" fillId="47" borderId="0" applyNumberFormat="0" applyBorder="0" applyAlignment="0" applyProtection="0"/>
    <xf numFmtId="0" fontId="58" fillId="47" borderId="0" applyNumberFormat="0" applyBorder="0" applyAlignment="0" applyProtection="0"/>
    <xf numFmtId="0" fontId="58" fillId="47" borderId="0" applyNumberFormat="0" applyBorder="0" applyAlignment="0" applyProtection="0"/>
    <xf numFmtId="0" fontId="58" fillId="47" borderId="0" applyNumberFormat="0" applyBorder="0" applyAlignment="0" applyProtection="0"/>
    <xf numFmtId="0" fontId="58" fillId="47" borderId="0" applyNumberFormat="0" applyBorder="0" applyAlignment="0" applyProtection="0"/>
    <xf numFmtId="0" fontId="58" fillId="47" borderId="0" applyNumberFormat="0" applyBorder="0" applyAlignment="0" applyProtection="0"/>
    <xf numFmtId="0" fontId="58" fillId="47" borderId="0" applyNumberFormat="0" applyBorder="0" applyAlignment="0" applyProtection="0"/>
    <xf numFmtId="0" fontId="58" fillId="47"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9" borderId="0" applyNumberFormat="0" applyBorder="0" applyAlignment="0" applyProtection="0"/>
    <xf numFmtId="0" fontId="59" fillId="49"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48"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9"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1" borderId="0" applyNumberFormat="0" applyBorder="0" applyAlignment="0" applyProtection="0"/>
    <xf numFmtId="0" fontId="58" fillId="51" borderId="0" applyNumberFormat="0" applyBorder="0" applyAlignment="0" applyProtection="0"/>
    <xf numFmtId="0" fontId="58" fillId="51" borderId="0" applyNumberFormat="0" applyBorder="0" applyAlignment="0" applyProtection="0"/>
    <xf numFmtId="0" fontId="58" fillId="51" borderId="0" applyNumberFormat="0" applyBorder="0" applyAlignment="0" applyProtection="0"/>
    <xf numFmtId="0" fontId="58" fillId="51" borderId="0" applyNumberFormat="0" applyBorder="0" applyAlignment="0" applyProtection="0"/>
    <xf numFmtId="0" fontId="58" fillId="51" borderId="0" applyNumberFormat="0" applyBorder="0" applyAlignment="0" applyProtection="0"/>
    <xf numFmtId="0" fontId="58" fillId="51" borderId="0" applyNumberFormat="0" applyBorder="0" applyAlignment="0" applyProtection="0"/>
    <xf numFmtId="0" fontId="58" fillId="51" borderId="0" applyNumberFormat="0" applyBorder="0" applyAlignment="0" applyProtection="0"/>
    <xf numFmtId="0" fontId="58" fillId="51" borderId="0" applyNumberFormat="0" applyBorder="0" applyAlignment="0" applyProtection="0"/>
    <xf numFmtId="0" fontId="58" fillId="51" borderId="0" applyNumberFormat="0" applyBorder="0" applyAlignment="0" applyProtection="0"/>
    <xf numFmtId="0" fontId="58" fillId="51" borderId="0" applyNumberFormat="0" applyBorder="0" applyAlignment="0" applyProtection="0"/>
    <xf numFmtId="0" fontId="58" fillId="51" borderId="0" applyNumberFormat="0" applyBorder="0" applyAlignment="0" applyProtection="0"/>
    <xf numFmtId="0" fontId="58" fillId="51" borderId="0" applyNumberFormat="0" applyBorder="0" applyAlignment="0" applyProtection="0"/>
    <xf numFmtId="0" fontId="58" fillId="51" borderId="0" applyNumberFormat="0" applyBorder="0" applyAlignment="0" applyProtection="0"/>
    <xf numFmtId="0" fontId="58" fillId="51" borderId="0" applyNumberFormat="0" applyBorder="0" applyAlignment="0" applyProtection="0"/>
    <xf numFmtId="0" fontId="58" fillId="51" borderId="0" applyNumberFormat="0" applyBorder="0" applyAlignment="0" applyProtection="0"/>
    <xf numFmtId="0" fontId="58" fillId="51" borderId="0" applyNumberFormat="0" applyBorder="0" applyAlignment="0" applyProtection="0"/>
    <xf numFmtId="0" fontId="58" fillId="51" borderId="0" applyNumberFormat="0" applyBorder="0" applyAlignment="0" applyProtection="0"/>
    <xf numFmtId="0" fontId="58" fillId="51" borderId="0" applyNumberFormat="0" applyBorder="0" applyAlignment="0" applyProtection="0"/>
    <xf numFmtId="0" fontId="59" fillId="51" borderId="0" applyNumberFormat="0" applyBorder="0" applyAlignment="0" applyProtection="0"/>
    <xf numFmtId="0" fontId="58" fillId="51" borderId="0" applyNumberFormat="0" applyBorder="0" applyAlignment="0" applyProtection="0"/>
    <xf numFmtId="0" fontId="58" fillId="51" borderId="0" applyNumberFormat="0" applyBorder="0" applyAlignment="0" applyProtection="0"/>
    <xf numFmtId="0" fontId="58" fillId="51" borderId="0" applyNumberFormat="0" applyBorder="0" applyAlignment="0" applyProtection="0"/>
    <xf numFmtId="0" fontId="58" fillId="51" borderId="0" applyNumberFormat="0" applyBorder="0" applyAlignment="0" applyProtection="0"/>
    <xf numFmtId="0" fontId="58" fillId="51" borderId="0" applyNumberFormat="0" applyBorder="0" applyAlignment="0" applyProtection="0"/>
    <xf numFmtId="0" fontId="58" fillId="51" borderId="0" applyNumberFormat="0" applyBorder="0" applyAlignment="0" applyProtection="0"/>
    <xf numFmtId="0" fontId="58" fillId="51" borderId="0" applyNumberFormat="0" applyBorder="0" applyAlignment="0" applyProtection="0"/>
    <xf numFmtId="0" fontId="58" fillId="51" borderId="0" applyNumberFormat="0" applyBorder="0" applyAlignment="0" applyProtection="0"/>
    <xf numFmtId="0" fontId="58" fillId="51" borderId="0" applyNumberFormat="0" applyBorder="0" applyAlignment="0" applyProtection="0"/>
    <xf numFmtId="0" fontId="58" fillId="51" borderId="0" applyNumberFormat="0" applyBorder="0" applyAlignment="0" applyProtection="0"/>
    <xf numFmtId="0" fontId="58" fillId="51" borderId="0" applyNumberFormat="0" applyBorder="0" applyAlignment="0" applyProtection="0"/>
    <xf numFmtId="0" fontId="58" fillId="51" borderId="0" applyNumberFormat="0" applyBorder="0" applyAlignment="0" applyProtection="0"/>
    <xf numFmtId="0" fontId="58" fillId="51" borderId="0" applyNumberFormat="0" applyBorder="0" applyAlignment="0" applyProtection="0"/>
    <xf numFmtId="0" fontId="58" fillId="51" borderId="0" applyNumberFormat="0" applyBorder="0" applyAlignment="0" applyProtection="0"/>
    <xf numFmtId="0" fontId="58" fillId="52" borderId="0" applyNumberFormat="0" applyBorder="0" applyAlignment="0" applyProtection="0"/>
    <xf numFmtId="0" fontId="58" fillId="52" borderId="0" applyNumberFormat="0" applyBorder="0" applyAlignment="0" applyProtection="0"/>
    <xf numFmtId="0" fontId="58" fillId="52" borderId="0" applyNumberFormat="0" applyBorder="0" applyAlignment="0" applyProtection="0"/>
    <xf numFmtId="0" fontId="58" fillId="52" borderId="0" applyNumberFormat="0" applyBorder="0" applyAlignment="0" applyProtection="0"/>
    <xf numFmtId="0" fontId="58" fillId="52" borderId="0" applyNumberFormat="0" applyBorder="0" applyAlignment="0" applyProtection="0"/>
    <xf numFmtId="0" fontId="58" fillId="52" borderId="0" applyNumberFormat="0" applyBorder="0" applyAlignment="0" applyProtection="0"/>
    <xf numFmtId="0" fontId="58" fillId="52" borderId="0" applyNumberFormat="0" applyBorder="0" applyAlignment="0" applyProtection="0"/>
    <xf numFmtId="0" fontId="58" fillId="52" borderId="0" applyNumberFormat="0" applyBorder="0" applyAlignment="0" applyProtection="0"/>
    <xf numFmtId="0" fontId="58" fillId="52" borderId="0" applyNumberFormat="0" applyBorder="0" applyAlignment="0" applyProtection="0"/>
    <xf numFmtId="0" fontId="58" fillId="52" borderId="0" applyNumberFormat="0" applyBorder="0" applyAlignment="0" applyProtection="0"/>
    <xf numFmtId="0" fontId="58" fillId="52" borderId="0" applyNumberFormat="0" applyBorder="0" applyAlignment="0" applyProtection="0"/>
    <xf numFmtId="0" fontId="58" fillId="52" borderId="0" applyNumberFormat="0" applyBorder="0" applyAlignment="0" applyProtection="0"/>
    <xf numFmtId="0" fontId="58" fillId="52" borderId="0" applyNumberFormat="0" applyBorder="0" applyAlignment="0" applyProtection="0"/>
    <xf numFmtId="0" fontId="58" fillId="52" borderId="0" applyNumberFormat="0" applyBorder="0" applyAlignment="0" applyProtection="0"/>
    <xf numFmtId="0" fontId="58" fillId="52" borderId="0" applyNumberFormat="0" applyBorder="0" applyAlignment="0" applyProtection="0"/>
    <xf numFmtId="0" fontId="58" fillId="52" borderId="0" applyNumberFormat="0" applyBorder="0" applyAlignment="0" applyProtection="0"/>
    <xf numFmtId="0" fontId="58" fillId="52" borderId="0" applyNumberFormat="0" applyBorder="0" applyAlignment="0" applyProtection="0"/>
    <xf numFmtId="0" fontId="58" fillId="52" borderId="0" applyNumberFormat="0" applyBorder="0" applyAlignment="0" applyProtection="0"/>
    <xf numFmtId="0" fontId="58" fillId="52" borderId="0" applyNumberFormat="0" applyBorder="0" applyAlignment="0" applyProtection="0"/>
    <xf numFmtId="0" fontId="59" fillId="52" borderId="0" applyNumberFormat="0" applyBorder="0" applyAlignment="0" applyProtection="0"/>
    <xf numFmtId="0" fontId="58" fillId="52" borderId="0" applyNumberFormat="0" applyBorder="0" applyAlignment="0" applyProtection="0"/>
    <xf numFmtId="0" fontId="58" fillId="52" borderId="0" applyNumberFormat="0" applyBorder="0" applyAlignment="0" applyProtection="0"/>
    <xf numFmtId="0" fontId="58" fillId="52" borderId="0" applyNumberFormat="0" applyBorder="0" applyAlignment="0" applyProtection="0"/>
    <xf numFmtId="0" fontId="58" fillId="52" borderId="0" applyNumberFormat="0" applyBorder="0" applyAlignment="0" applyProtection="0"/>
    <xf numFmtId="0" fontId="58" fillId="52" borderId="0" applyNumberFormat="0" applyBorder="0" applyAlignment="0" applyProtection="0"/>
    <xf numFmtId="0" fontId="58" fillId="52" borderId="0" applyNumberFormat="0" applyBorder="0" applyAlignment="0" applyProtection="0"/>
    <xf numFmtId="0" fontId="58" fillId="52" borderId="0" applyNumberFormat="0" applyBorder="0" applyAlignment="0" applyProtection="0"/>
    <xf numFmtId="0" fontId="58" fillId="52" borderId="0" applyNumberFormat="0" applyBorder="0" applyAlignment="0" applyProtection="0"/>
    <xf numFmtId="0" fontId="58" fillId="52" borderId="0" applyNumberFormat="0" applyBorder="0" applyAlignment="0" applyProtection="0"/>
    <xf numFmtId="0" fontId="58" fillId="52" borderId="0" applyNumberFormat="0" applyBorder="0" applyAlignment="0" applyProtection="0"/>
    <xf numFmtId="0" fontId="58" fillId="52" borderId="0" applyNumberFormat="0" applyBorder="0" applyAlignment="0" applyProtection="0"/>
    <xf numFmtId="0" fontId="58" fillId="52" borderId="0" applyNumberFormat="0" applyBorder="0" applyAlignment="0" applyProtection="0"/>
    <xf numFmtId="0" fontId="58" fillId="52" borderId="0" applyNumberFormat="0" applyBorder="0" applyAlignment="0" applyProtection="0"/>
    <xf numFmtId="0" fontId="58" fillId="52"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9"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46"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9"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0" borderId="0" applyNumberFormat="0" applyBorder="0" applyAlignment="0" applyProtection="0"/>
    <xf numFmtId="0" fontId="58" fillId="53" borderId="0" applyNumberFormat="0" applyBorder="0" applyAlignment="0" applyProtection="0"/>
    <xf numFmtId="0" fontId="58" fillId="53" borderId="0" applyNumberFormat="0" applyBorder="0" applyAlignment="0" applyProtection="0"/>
    <xf numFmtId="0" fontId="58" fillId="53" borderId="0" applyNumberFormat="0" applyBorder="0" applyAlignment="0" applyProtection="0"/>
    <xf numFmtId="0" fontId="58" fillId="53" borderId="0" applyNumberFormat="0" applyBorder="0" applyAlignment="0" applyProtection="0"/>
    <xf numFmtId="0" fontId="58" fillId="53" borderId="0" applyNumberFormat="0" applyBorder="0" applyAlignment="0" applyProtection="0"/>
    <xf numFmtId="0" fontId="58" fillId="53" borderId="0" applyNumberFormat="0" applyBorder="0" applyAlignment="0" applyProtection="0"/>
    <xf numFmtId="0" fontId="58" fillId="53" borderId="0" applyNumberFormat="0" applyBorder="0" applyAlignment="0" applyProtection="0"/>
    <xf numFmtId="0" fontId="58" fillId="53" borderId="0" applyNumberFormat="0" applyBorder="0" applyAlignment="0" applyProtection="0"/>
    <xf numFmtId="0" fontId="58" fillId="53" borderId="0" applyNumberFormat="0" applyBorder="0" applyAlignment="0" applyProtection="0"/>
    <xf numFmtId="0" fontId="58" fillId="53" borderId="0" applyNumberFormat="0" applyBorder="0" applyAlignment="0" applyProtection="0"/>
    <xf numFmtId="0" fontId="58" fillId="53" borderId="0" applyNumberFormat="0" applyBorder="0" applyAlignment="0" applyProtection="0"/>
    <xf numFmtId="0" fontId="58" fillId="53" borderId="0" applyNumberFormat="0" applyBorder="0" applyAlignment="0" applyProtection="0"/>
    <xf numFmtId="0" fontId="58" fillId="53" borderId="0" applyNumberFormat="0" applyBorder="0" applyAlignment="0" applyProtection="0"/>
    <xf numFmtId="0" fontId="58" fillId="53" borderId="0" applyNumberFormat="0" applyBorder="0" applyAlignment="0" applyProtection="0"/>
    <xf numFmtId="0" fontId="58" fillId="53" borderId="0" applyNumberFormat="0" applyBorder="0" applyAlignment="0" applyProtection="0"/>
    <xf numFmtId="0" fontId="58" fillId="53" borderId="0" applyNumberFormat="0" applyBorder="0" applyAlignment="0" applyProtection="0"/>
    <xf numFmtId="0" fontId="58" fillId="53" borderId="0" applyNumberFormat="0" applyBorder="0" applyAlignment="0" applyProtection="0"/>
    <xf numFmtId="0" fontId="58" fillId="53" borderId="0" applyNumberFormat="0" applyBorder="0" applyAlignment="0" applyProtection="0"/>
    <xf numFmtId="0" fontId="58" fillId="53" borderId="0" applyNumberFormat="0" applyBorder="0" applyAlignment="0" applyProtection="0"/>
    <xf numFmtId="0" fontId="59" fillId="53" borderId="0" applyNumberFormat="0" applyBorder="0" applyAlignment="0" applyProtection="0"/>
    <xf numFmtId="0" fontId="58" fillId="53" borderId="0" applyNumberFormat="0" applyBorder="0" applyAlignment="0" applyProtection="0"/>
    <xf numFmtId="0" fontId="58" fillId="53" borderId="0" applyNumberFormat="0" applyBorder="0" applyAlignment="0" applyProtection="0"/>
    <xf numFmtId="0" fontId="58" fillId="53" borderId="0" applyNumberFormat="0" applyBorder="0" applyAlignment="0" applyProtection="0"/>
    <xf numFmtId="0" fontId="58" fillId="53" borderId="0" applyNumberFormat="0" applyBorder="0" applyAlignment="0" applyProtection="0"/>
    <xf numFmtId="0" fontId="58" fillId="53" borderId="0" applyNumberFormat="0" applyBorder="0" applyAlignment="0" applyProtection="0"/>
    <xf numFmtId="0" fontId="58" fillId="53" borderId="0" applyNumberFormat="0" applyBorder="0" applyAlignment="0" applyProtection="0"/>
    <xf numFmtId="0" fontId="58" fillId="53" borderId="0" applyNumberFormat="0" applyBorder="0" applyAlignment="0" applyProtection="0"/>
    <xf numFmtId="0" fontId="58" fillId="53" borderId="0" applyNumberFormat="0" applyBorder="0" applyAlignment="0" applyProtection="0"/>
    <xf numFmtId="0" fontId="58" fillId="53" borderId="0" applyNumberFormat="0" applyBorder="0" applyAlignment="0" applyProtection="0"/>
    <xf numFmtId="0" fontId="58" fillId="53" borderId="0" applyNumberFormat="0" applyBorder="0" applyAlignment="0" applyProtection="0"/>
    <xf numFmtId="0" fontId="58" fillId="53" borderId="0" applyNumberFormat="0" applyBorder="0" applyAlignment="0" applyProtection="0"/>
    <xf numFmtId="0" fontId="58" fillId="53" borderId="0" applyNumberFormat="0" applyBorder="0" applyAlignment="0" applyProtection="0"/>
    <xf numFmtId="0" fontId="58" fillId="53" borderId="0" applyNumberFormat="0" applyBorder="0" applyAlignment="0" applyProtection="0"/>
    <xf numFmtId="0" fontId="58" fillId="53" borderId="0" applyNumberFormat="0" applyBorder="0" applyAlignment="0" applyProtection="0"/>
    <xf numFmtId="0" fontId="60" fillId="54" borderId="0" applyNumberFormat="0" applyBorder="0" applyAlignment="0" applyProtection="0"/>
    <xf numFmtId="0" fontId="60" fillId="54" borderId="0" applyNumberFormat="0" applyBorder="0" applyAlignment="0" applyProtection="0"/>
    <xf numFmtId="0" fontId="60" fillId="54" borderId="0" applyNumberFormat="0" applyBorder="0" applyAlignment="0" applyProtection="0"/>
    <xf numFmtId="0" fontId="60" fillId="54" borderId="0" applyNumberFormat="0" applyBorder="0" applyAlignment="0" applyProtection="0"/>
    <xf numFmtId="0" fontId="60" fillId="54" borderId="0" applyNumberFormat="0" applyBorder="0" applyAlignment="0" applyProtection="0"/>
    <xf numFmtId="0" fontId="60" fillId="54" borderId="0" applyNumberFormat="0" applyBorder="0" applyAlignment="0" applyProtection="0"/>
    <xf numFmtId="0" fontId="60" fillId="54" borderId="0" applyNumberFormat="0" applyBorder="0" applyAlignment="0" applyProtection="0"/>
    <xf numFmtId="0" fontId="60" fillId="54" borderId="0" applyNumberFormat="0" applyBorder="0" applyAlignment="0" applyProtection="0"/>
    <xf numFmtId="0" fontId="60" fillId="54" borderId="0" applyNumberFormat="0" applyBorder="0" applyAlignment="0" applyProtection="0"/>
    <xf numFmtId="0" fontId="60" fillId="54" borderId="0" applyNumberFormat="0" applyBorder="0" applyAlignment="0" applyProtection="0"/>
    <xf numFmtId="0" fontId="60" fillId="54" borderId="0" applyNumberFormat="0" applyBorder="0" applyAlignment="0" applyProtection="0"/>
    <xf numFmtId="0" fontId="60" fillId="54" borderId="0" applyNumberFormat="0" applyBorder="0" applyAlignment="0" applyProtection="0"/>
    <xf numFmtId="0" fontId="60" fillId="54" borderId="0" applyNumberFormat="0" applyBorder="0" applyAlignment="0" applyProtection="0"/>
    <xf numFmtId="0" fontId="61" fillId="54" borderId="0" applyNumberFormat="0" applyBorder="0" applyAlignment="0" applyProtection="0"/>
    <xf numFmtId="0" fontId="60" fillId="54" borderId="0" applyNumberFormat="0" applyBorder="0" applyAlignment="0" applyProtection="0"/>
    <xf numFmtId="0" fontId="60" fillId="54" borderId="0" applyNumberFormat="0" applyBorder="0" applyAlignment="0" applyProtection="0"/>
    <xf numFmtId="0" fontId="60" fillId="54" borderId="0" applyNumberFormat="0" applyBorder="0" applyAlignment="0" applyProtection="0"/>
    <xf numFmtId="0" fontId="60" fillId="54" borderId="0" applyNumberFormat="0" applyBorder="0" applyAlignment="0" applyProtection="0"/>
    <xf numFmtId="0" fontId="60" fillId="54" borderId="0" applyNumberFormat="0" applyBorder="0" applyAlignment="0" applyProtection="0"/>
    <xf numFmtId="0" fontId="60" fillId="54" borderId="0" applyNumberFormat="0" applyBorder="0" applyAlignment="0" applyProtection="0"/>
    <xf numFmtId="0" fontId="60" fillId="54" borderId="0" applyNumberFormat="0" applyBorder="0" applyAlignment="0" applyProtection="0"/>
    <xf numFmtId="0" fontId="60" fillId="51" borderId="0" applyNumberFormat="0" applyBorder="0" applyAlignment="0" applyProtection="0"/>
    <xf numFmtId="0" fontId="60" fillId="51" borderId="0" applyNumberFormat="0" applyBorder="0" applyAlignment="0" applyProtection="0"/>
    <xf numFmtId="0" fontId="60" fillId="51" borderId="0" applyNumberFormat="0" applyBorder="0" applyAlignment="0" applyProtection="0"/>
    <xf numFmtId="0" fontId="60" fillId="51" borderId="0" applyNumberFormat="0" applyBorder="0" applyAlignment="0" applyProtection="0"/>
    <xf numFmtId="0" fontId="60" fillId="51" borderId="0" applyNumberFormat="0" applyBorder="0" applyAlignment="0" applyProtection="0"/>
    <xf numFmtId="0" fontId="60" fillId="51" borderId="0" applyNumberFormat="0" applyBorder="0" applyAlignment="0" applyProtection="0"/>
    <xf numFmtId="0" fontId="60" fillId="51" borderId="0" applyNumberFormat="0" applyBorder="0" applyAlignment="0" applyProtection="0"/>
    <xf numFmtId="0" fontId="60" fillId="51" borderId="0" applyNumberFormat="0" applyBorder="0" applyAlignment="0" applyProtection="0"/>
    <xf numFmtId="0" fontId="60" fillId="51" borderId="0" applyNumberFormat="0" applyBorder="0" applyAlignment="0" applyProtection="0"/>
    <xf numFmtId="0" fontId="60" fillId="51" borderId="0" applyNumberFormat="0" applyBorder="0" applyAlignment="0" applyProtection="0"/>
    <xf numFmtId="0" fontId="60" fillId="51" borderId="0" applyNumberFormat="0" applyBorder="0" applyAlignment="0" applyProtection="0"/>
    <xf numFmtId="0" fontId="60" fillId="51" borderId="0" applyNumberFormat="0" applyBorder="0" applyAlignment="0" applyProtection="0"/>
    <xf numFmtId="0" fontId="60" fillId="51" borderId="0" applyNumberFormat="0" applyBorder="0" applyAlignment="0" applyProtection="0"/>
    <xf numFmtId="0" fontId="61" fillId="51" borderId="0" applyNumberFormat="0" applyBorder="0" applyAlignment="0" applyProtection="0"/>
    <xf numFmtId="0" fontId="60" fillId="51" borderId="0" applyNumberFormat="0" applyBorder="0" applyAlignment="0" applyProtection="0"/>
    <xf numFmtId="0" fontId="60" fillId="51" borderId="0" applyNumberFormat="0" applyBorder="0" applyAlignment="0" applyProtection="0"/>
    <xf numFmtId="0" fontId="60" fillId="51" borderId="0" applyNumberFormat="0" applyBorder="0" applyAlignment="0" applyProtection="0"/>
    <xf numFmtId="0" fontId="60" fillId="51" borderId="0" applyNumberFormat="0" applyBorder="0" applyAlignment="0" applyProtection="0"/>
    <xf numFmtId="0" fontId="60" fillId="51" borderId="0" applyNumberFormat="0" applyBorder="0" applyAlignment="0" applyProtection="0"/>
    <xf numFmtId="0" fontId="60" fillId="51" borderId="0" applyNumberFormat="0" applyBorder="0" applyAlignment="0" applyProtection="0"/>
    <xf numFmtId="0" fontId="60" fillId="51" borderId="0" applyNumberFormat="0" applyBorder="0" applyAlignment="0" applyProtection="0"/>
    <xf numFmtId="0" fontId="60" fillId="52" borderId="0" applyNumberFormat="0" applyBorder="0" applyAlignment="0" applyProtection="0"/>
    <xf numFmtId="0" fontId="60" fillId="52" borderId="0" applyNumberFormat="0" applyBorder="0" applyAlignment="0" applyProtection="0"/>
    <xf numFmtId="0" fontId="60" fillId="52" borderId="0" applyNumberFormat="0" applyBorder="0" applyAlignment="0" applyProtection="0"/>
    <xf numFmtId="0" fontId="60" fillId="52" borderId="0" applyNumberFormat="0" applyBorder="0" applyAlignment="0" applyProtection="0"/>
    <xf numFmtId="0" fontId="60" fillId="52" borderId="0" applyNumberFormat="0" applyBorder="0" applyAlignment="0" applyProtection="0"/>
    <xf numFmtId="0" fontId="60" fillId="52" borderId="0" applyNumberFormat="0" applyBorder="0" applyAlignment="0" applyProtection="0"/>
    <xf numFmtId="0" fontId="60" fillId="52" borderId="0" applyNumberFormat="0" applyBorder="0" applyAlignment="0" applyProtection="0"/>
    <xf numFmtId="0" fontId="60" fillId="52" borderId="0" applyNumberFormat="0" applyBorder="0" applyAlignment="0" applyProtection="0"/>
    <xf numFmtId="0" fontId="60" fillId="52" borderId="0" applyNumberFormat="0" applyBorder="0" applyAlignment="0" applyProtection="0"/>
    <xf numFmtId="0" fontId="60" fillId="52" borderId="0" applyNumberFormat="0" applyBorder="0" applyAlignment="0" applyProtection="0"/>
    <xf numFmtId="0" fontId="60" fillId="52" borderId="0" applyNumberFormat="0" applyBorder="0" applyAlignment="0" applyProtection="0"/>
    <xf numFmtId="0" fontId="60" fillId="52" borderId="0" applyNumberFormat="0" applyBorder="0" applyAlignment="0" applyProtection="0"/>
    <xf numFmtId="0" fontId="60" fillId="52" borderId="0" applyNumberFormat="0" applyBorder="0" applyAlignment="0" applyProtection="0"/>
    <xf numFmtId="0" fontId="61" fillId="52" borderId="0" applyNumberFormat="0" applyBorder="0" applyAlignment="0" applyProtection="0"/>
    <xf numFmtId="0" fontId="60" fillId="52" borderId="0" applyNumberFormat="0" applyBorder="0" applyAlignment="0" applyProtection="0"/>
    <xf numFmtId="0" fontId="60" fillId="52" borderId="0" applyNumberFormat="0" applyBorder="0" applyAlignment="0" applyProtection="0"/>
    <xf numFmtId="0" fontId="60" fillId="52" borderId="0" applyNumberFormat="0" applyBorder="0" applyAlignment="0" applyProtection="0"/>
    <xf numFmtId="0" fontId="60" fillId="52" borderId="0" applyNumberFormat="0" applyBorder="0" applyAlignment="0" applyProtection="0"/>
    <xf numFmtId="0" fontId="60" fillId="52" borderId="0" applyNumberFormat="0" applyBorder="0" applyAlignment="0" applyProtection="0"/>
    <xf numFmtId="0" fontId="60" fillId="52" borderId="0" applyNumberFormat="0" applyBorder="0" applyAlignment="0" applyProtection="0"/>
    <xf numFmtId="0" fontId="60" fillId="52"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1"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1"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57" borderId="0" applyNumberFormat="0" applyBorder="0" applyAlignment="0" applyProtection="0"/>
    <xf numFmtId="0" fontId="60" fillId="57" borderId="0" applyNumberFormat="0" applyBorder="0" applyAlignment="0" applyProtection="0"/>
    <xf numFmtId="0" fontId="60" fillId="57" borderId="0" applyNumberFormat="0" applyBorder="0" applyAlignment="0" applyProtection="0"/>
    <xf numFmtId="0" fontId="60" fillId="57" borderId="0" applyNumberFormat="0" applyBorder="0" applyAlignment="0" applyProtection="0"/>
    <xf numFmtId="0" fontId="60" fillId="57" borderId="0" applyNumberFormat="0" applyBorder="0" applyAlignment="0" applyProtection="0"/>
    <xf numFmtId="0" fontId="60" fillId="57" borderId="0" applyNumberFormat="0" applyBorder="0" applyAlignment="0" applyProtection="0"/>
    <xf numFmtId="0" fontId="60" fillId="57" borderId="0" applyNumberFormat="0" applyBorder="0" applyAlignment="0" applyProtection="0"/>
    <xf numFmtId="0" fontId="60" fillId="57" borderId="0" applyNumberFormat="0" applyBorder="0" applyAlignment="0" applyProtection="0"/>
    <xf numFmtId="0" fontId="60" fillId="57" borderId="0" applyNumberFormat="0" applyBorder="0" applyAlignment="0" applyProtection="0"/>
    <xf numFmtId="0" fontId="60" fillId="57" borderId="0" applyNumberFormat="0" applyBorder="0" applyAlignment="0" applyProtection="0"/>
    <xf numFmtId="0" fontId="60" fillId="57" borderId="0" applyNumberFormat="0" applyBorder="0" applyAlignment="0" applyProtection="0"/>
    <xf numFmtId="0" fontId="60" fillId="57" borderId="0" applyNumberFormat="0" applyBorder="0" applyAlignment="0" applyProtection="0"/>
    <xf numFmtId="0" fontId="60" fillId="57" borderId="0" applyNumberFormat="0" applyBorder="0" applyAlignment="0" applyProtection="0"/>
    <xf numFmtId="0" fontId="61" fillId="57" borderId="0" applyNumberFormat="0" applyBorder="0" applyAlignment="0" applyProtection="0"/>
    <xf numFmtId="0" fontId="60" fillId="57" borderId="0" applyNumberFormat="0" applyBorder="0" applyAlignment="0" applyProtection="0"/>
    <xf numFmtId="0" fontId="60" fillId="57" borderId="0" applyNumberFormat="0" applyBorder="0" applyAlignment="0" applyProtection="0"/>
    <xf numFmtId="0" fontId="60" fillId="57" borderId="0" applyNumberFormat="0" applyBorder="0" applyAlignment="0" applyProtection="0"/>
    <xf numFmtId="0" fontId="60" fillId="57" borderId="0" applyNumberFormat="0" applyBorder="0" applyAlignment="0" applyProtection="0"/>
    <xf numFmtId="0" fontId="60" fillId="57" borderId="0" applyNumberFormat="0" applyBorder="0" applyAlignment="0" applyProtection="0"/>
    <xf numFmtId="0" fontId="60" fillId="57" borderId="0" applyNumberFormat="0" applyBorder="0" applyAlignment="0" applyProtection="0"/>
    <xf numFmtId="0" fontId="60" fillId="57" borderId="0" applyNumberFormat="0" applyBorder="0" applyAlignment="0" applyProtection="0"/>
    <xf numFmtId="0" fontId="60" fillId="58" borderId="0" applyNumberFormat="0" applyBorder="0" applyAlignment="0" applyProtection="0"/>
    <xf numFmtId="0" fontId="60" fillId="58" borderId="0" applyNumberFormat="0" applyBorder="0" applyAlignment="0" applyProtection="0"/>
    <xf numFmtId="0" fontId="60" fillId="58" borderId="0" applyNumberFormat="0" applyBorder="0" applyAlignment="0" applyProtection="0"/>
    <xf numFmtId="0" fontId="60" fillId="58" borderId="0" applyNumberFormat="0" applyBorder="0" applyAlignment="0" applyProtection="0"/>
    <xf numFmtId="0" fontId="60" fillId="58" borderId="0" applyNumberFormat="0" applyBorder="0" applyAlignment="0" applyProtection="0"/>
    <xf numFmtId="0" fontId="60" fillId="58" borderId="0" applyNumberFormat="0" applyBorder="0" applyAlignment="0" applyProtection="0"/>
    <xf numFmtId="0" fontId="60" fillId="58" borderId="0" applyNumberFormat="0" applyBorder="0" applyAlignment="0" applyProtection="0"/>
    <xf numFmtId="0" fontId="60" fillId="58" borderId="0" applyNumberFormat="0" applyBorder="0" applyAlignment="0" applyProtection="0"/>
    <xf numFmtId="0" fontId="60" fillId="58" borderId="0" applyNumberFormat="0" applyBorder="0" applyAlignment="0" applyProtection="0"/>
    <xf numFmtId="0" fontId="60" fillId="58" borderId="0" applyNumberFormat="0" applyBorder="0" applyAlignment="0" applyProtection="0"/>
    <xf numFmtId="0" fontId="60" fillId="58" borderId="0" applyNumberFormat="0" applyBorder="0" applyAlignment="0" applyProtection="0"/>
    <xf numFmtId="0" fontId="60" fillId="58" borderId="0" applyNumberFormat="0" applyBorder="0" applyAlignment="0" applyProtection="0"/>
    <xf numFmtId="0" fontId="60" fillId="58" borderId="0" applyNumberFormat="0" applyBorder="0" applyAlignment="0" applyProtection="0"/>
    <xf numFmtId="0" fontId="61" fillId="58" borderId="0" applyNumberFormat="0" applyBorder="0" applyAlignment="0" applyProtection="0"/>
    <xf numFmtId="0" fontId="60" fillId="58" borderId="0" applyNumberFormat="0" applyBorder="0" applyAlignment="0" applyProtection="0"/>
    <xf numFmtId="0" fontId="60" fillId="58" borderId="0" applyNumberFormat="0" applyBorder="0" applyAlignment="0" applyProtection="0"/>
    <xf numFmtId="0" fontId="60" fillId="58" borderId="0" applyNumberFormat="0" applyBorder="0" applyAlignment="0" applyProtection="0"/>
    <xf numFmtId="0" fontId="60" fillId="58" borderId="0" applyNumberFormat="0" applyBorder="0" applyAlignment="0" applyProtection="0"/>
    <xf numFmtId="0" fontId="60" fillId="58" borderId="0" applyNumberFormat="0" applyBorder="0" applyAlignment="0" applyProtection="0"/>
    <xf numFmtId="0" fontId="60" fillId="58" borderId="0" applyNumberFormat="0" applyBorder="0" applyAlignment="0" applyProtection="0"/>
    <xf numFmtId="0" fontId="60" fillId="58" borderId="0" applyNumberFormat="0" applyBorder="0" applyAlignment="0" applyProtection="0"/>
    <xf numFmtId="0" fontId="60" fillId="59" borderId="0" applyNumberFormat="0" applyBorder="0" applyAlignment="0" applyProtection="0"/>
    <xf numFmtId="0" fontId="60" fillId="59" borderId="0" applyNumberFormat="0" applyBorder="0" applyAlignment="0" applyProtection="0"/>
    <xf numFmtId="0" fontId="60" fillId="59" borderId="0" applyNumberFormat="0" applyBorder="0" applyAlignment="0" applyProtection="0"/>
    <xf numFmtId="0" fontId="60" fillId="59" borderId="0" applyNumberFormat="0" applyBorder="0" applyAlignment="0" applyProtection="0"/>
    <xf numFmtId="0" fontId="60" fillId="59" borderId="0" applyNumberFormat="0" applyBorder="0" applyAlignment="0" applyProtection="0"/>
    <xf numFmtId="0" fontId="60" fillId="59" borderId="0" applyNumberFormat="0" applyBorder="0" applyAlignment="0" applyProtection="0"/>
    <xf numFmtId="0" fontId="60" fillId="59" borderId="0" applyNumberFormat="0" applyBorder="0" applyAlignment="0" applyProtection="0"/>
    <xf numFmtId="0" fontId="60" fillId="59" borderId="0" applyNumberFormat="0" applyBorder="0" applyAlignment="0" applyProtection="0"/>
    <xf numFmtId="0" fontId="60" fillId="59" borderId="0" applyNumberFormat="0" applyBorder="0" applyAlignment="0" applyProtection="0"/>
    <xf numFmtId="0" fontId="60" fillId="59" borderId="0" applyNumberFormat="0" applyBorder="0" applyAlignment="0" applyProtection="0"/>
    <xf numFmtId="0" fontId="60" fillId="59" borderId="0" applyNumberFormat="0" applyBorder="0" applyAlignment="0" applyProtection="0"/>
    <xf numFmtId="0" fontId="60" fillId="59" borderId="0" applyNumberFormat="0" applyBorder="0" applyAlignment="0" applyProtection="0"/>
    <xf numFmtId="0" fontId="60" fillId="59" borderId="0" applyNumberFormat="0" applyBorder="0" applyAlignment="0" applyProtection="0"/>
    <xf numFmtId="0" fontId="61" fillId="59" borderId="0" applyNumberFormat="0" applyBorder="0" applyAlignment="0" applyProtection="0"/>
    <xf numFmtId="0" fontId="60" fillId="59" borderId="0" applyNumberFormat="0" applyBorder="0" applyAlignment="0" applyProtection="0"/>
    <xf numFmtId="0" fontId="60" fillId="59" borderId="0" applyNumberFormat="0" applyBorder="0" applyAlignment="0" applyProtection="0"/>
    <xf numFmtId="0" fontId="60" fillId="59" borderId="0" applyNumberFormat="0" applyBorder="0" applyAlignment="0" applyProtection="0"/>
    <xf numFmtId="0" fontId="60" fillId="59" borderId="0" applyNumberFormat="0" applyBorder="0" applyAlignment="0" applyProtection="0"/>
    <xf numFmtId="0" fontId="60" fillId="59" borderId="0" applyNumberFormat="0" applyBorder="0" applyAlignment="0" applyProtection="0"/>
    <xf numFmtId="0" fontId="60" fillId="59" borderId="0" applyNumberFormat="0" applyBorder="0" applyAlignment="0" applyProtection="0"/>
    <xf numFmtId="0" fontId="60" fillId="59" borderId="0" applyNumberFormat="0" applyBorder="0" applyAlignment="0" applyProtection="0"/>
    <xf numFmtId="0" fontId="60" fillId="60" borderId="0" applyNumberFormat="0" applyBorder="0" applyAlignment="0" applyProtection="0"/>
    <xf numFmtId="0" fontId="60" fillId="60" borderId="0" applyNumberFormat="0" applyBorder="0" applyAlignment="0" applyProtection="0"/>
    <xf numFmtId="0" fontId="60" fillId="60" borderId="0" applyNumberFormat="0" applyBorder="0" applyAlignment="0" applyProtection="0"/>
    <xf numFmtId="0" fontId="60" fillId="60" borderId="0" applyNumberFormat="0" applyBorder="0" applyAlignment="0" applyProtection="0"/>
    <xf numFmtId="0" fontId="60" fillId="60" borderId="0" applyNumberFormat="0" applyBorder="0" applyAlignment="0" applyProtection="0"/>
    <xf numFmtId="0" fontId="60" fillId="60" borderId="0" applyNumberFormat="0" applyBorder="0" applyAlignment="0" applyProtection="0"/>
    <xf numFmtId="0" fontId="60" fillId="60" borderId="0" applyNumberFormat="0" applyBorder="0" applyAlignment="0" applyProtection="0"/>
    <xf numFmtId="0" fontId="60" fillId="60" borderId="0" applyNumberFormat="0" applyBorder="0" applyAlignment="0" applyProtection="0"/>
    <xf numFmtId="0" fontId="60" fillId="60" borderId="0" applyNumberFormat="0" applyBorder="0" applyAlignment="0" applyProtection="0"/>
    <xf numFmtId="0" fontId="60" fillId="60" borderId="0" applyNumberFormat="0" applyBorder="0" applyAlignment="0" applyProtection="0"/>
    <xf numFmtId="0" fontId="60" fillId="60" borderId="0" applyNumberFormat="0" applyBorder="0" applyAlignment="0" applyProtection="0"/>
    <xf numFmtId="0" fontId="60" fillId="60" borderId="0" applyNumberFormat="0" applyBorder="0" applyAlignment="0" applyProtection="0"/>
    <xf numFmtId="0" fontId="60" fillId="60" borderId="0" applyNumberFormat="0" applyBorder="0" applyAlignment="0" applyProtection="0"/>
    <xf numFmtId="0" fontId="61" fillId="60" borderId="0" applyNumberFormat="0" applyBorder="0" applyAlignment="0" applyProtection="0"/>
    <xf numFmtId="0" fontId="60" fillId="60" borderId="0" applyNumberFormat="0" applyBorder="0" applyAlignment="0" applyProtection="0"/>
    <xf numFmtId="0" fontId="60" fillId="60" borderId="0" applyNumberFormat="0" applyBorder="0" applyAlignment="0" applyProtection="0"/>
    <xf numFmtId="0" fontId="60" fillId="60" borderId="0" applyNumberFormat="0" applyBorder="0" applyAlignment="0" applyProtection="0"/>
    <xf numFmtId="0" fontId="60" fillId="60" borderId="0" applyNumberFormat="0" applyBorder="0" applyAlignment="0" applyProtection="0"/>
    <xf numFmtId="0" fontId="60" fillId="60" borderId="0" applyNumberFormat="0" applyBorder="0" applyAlignment="0" applyProtection="0"/>
    <xf numFmtId="0" fontId="60" fillId="60" borderId="0" applyNumberFormat="0" applyBorder="0" applyAlignment="0" applyProtection="0"/>
    <xf numFmtId="0" fontId="60" fillId="60"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1"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5"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1"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56" borderId="0" applyNumberFormat="0" applyBorder="0" applyAlignment="0" applyProtection="0"/>
    <xf numFmtId="0" fontId="60" fillId="61" borderId="0" applyNumberFormat="0" applyBorder="0" applyAlignment="0" applyProtection="0"/>
    <xf numFmtId="0" fontId="60" fillId="61" borderId="0" applyNumberFormat="0" applyBorder="0" applyAlignment="0" applyProtection="0"/>
    <xf numFmtId="0" fontId="60" fillId="61" borderId="0" applyNumberFormat="0" applyBorder="0" applyAlignment="0" applyProtection="0"/>
    <xf numFmtId="0" fontId="60" fillId="61" borderId="0" applyNumberFormat="0" applyBorder="0" applyAlignment="0" applyProtection="0"/>
    <xf numFmtId="0" fontId="60" fillId="61" borderId="0" applyNumberFormat="0" applyBorder="0" applyAlignment="0" applyProtection="0"/>
    <xf numFmtId="0" fontId="60" fillId="61" borderId="0" applyNumberFormat="0" applyBorder="0" applyAlignment="0" applyProtection="0"/>
    <xf numFmtId="0" fontId="60" fillId="61" borderId="0" applyNumberFormat="0" applyBorder="0" applyAlignment="0" applyProtection="0"/>
    <xf numFmtId="0" fontId="60" fillId="61" borderId="0" applyNumberFormat="0" applyBorder="0" applyAlignment="0" applyProtection="0"/>
    <xf numFmtId="0" fontId="60" fillId="61" borderId="0" applyNumberFormat="0" applyBorder="0" applyAlignment="0" applyProtection="0"/>
    <xf numFmtId="0" fontId="60" fillId="61" borderId="0" applyNumberFormat="0" applyBorder="0" applyAlignment="0" applyProtection="0"/>
    <xf numFmtId="0" fontId="60" fillId="61" borderId="0" applyNumberFormat="0" applyBorder="0" applyAlignment="0" applyProtection="0"/>
    <xf numFmtId="0" fontId="60" fillId="61" borderId="0" applyNumberFormat="0" applyBorder="0" applyAlignment="0" applyProtection="0"/>
    <xf numFmtId="0" fontId="60" fillId="61" borderId="0" applyNumberFormat="0" applyBorder="0" applyAlignment="0" applyProtection="0"/>
    <xf numFmtId="0" fontId="61" fillId="61" borderId="0" applyNumberFormat="0" applyBorder="0" applyAlignment="0" applyProtection="0"/>
    <xf numFmtId="0" fontId="60" fillId="61" borderId="0" applyNumberFormat="0" applyBorder="0" applyAlignment="0" applyProtection="0"/>
    <xf numFmtId="0" fontId="60" fillId="61" borderId="0" applyNumberFormat="0" applyBorder="0" applyAlignment="0" applyProtection="0"/>
    <xf numFmtId="0" fontId="60" fillId="61" borderId="0" applyNumberFormat="0" applyBorder="0" applyAlignment="0" applyProtection="0"/>
    <xf numFmtId="0" fontId="60" fillId="61" borderId="0" applyNumberFormat="0" applyBorder="0" applyAlignment="0" applyProtection="0"/>
    <xf numFmtId="0" fontId="60" fillId="61" borderId="0" applyNumberFormat="0" applyBorder="0" applyAlignment="0" applyProtection="0"/>
    <xf numFmtId="0" fontId="60" fillId="61" borderId="0" applyNumberFormat="0" applyBorder="0" applyAlignment="0" applyProtection="0"/>
    <xf numFmtId="0" fontId="60" fillId="61" borderId="0" applyNumberFormat="0" applyBorder="0" applyAlignment="0" applyProtection="0"/>
    <xf numFmtId="43" fontId="62" fillId="0" borderId="0" applyFont="0" applyFill="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4"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3" fillId="44" borderId="0" applyNumberFormat="0" applyBorder="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7" fillId="62" borderId="25" applyNumberFormat="0" applyAlignment="0" applyProtection="0"/>
    <xf numFmtId="0" fontId="67" fillId="62" borderId="25" applyNumberFormat="0" applyAlignment="0" applyProtection="0"/>
    <xf numFmtId="0" fontId="67" fillId="62" borderId="25" applyNumberFormat="0" applyAlignment="0" applyProtection="0"/>
    <xf numFmtId="0" fontId="67" fillId="62" borderId="25" applyNumberFormat="0" applyAlignment="0" applyProtection="0"/>
    <xf numFmtId="0" fontId="67" fillId="62" borderId="25" applyNumberFormat="0" applyAlignment="0" applyProtection="0"/>
    <xf numFmtId="0" fontId="67" fillId="62" borderId="25" applyNumberFormat="0" applyAlignment="0" applyProtection="0"/>
    <xf numFmtId="0" fontId="67" fillId="62" borderId="25" applyNumberFormat="0" applyAlignment="0" applyProtection="0"/>
    <xf numFmtId="0" fontId="67" fillId="62" borderId="25" applyNumberFormat="0" applyAlignment="0" applyProtection="0"/>
    <xf numFmtId="0" fontId="67" fillId="62" borderId="25" applyNumberFormat="0" applyAlignment="0" applyProtection="0"/>
    <xf numFmtId="0" fontId="67" fillId="62" borderId="25" applyNumberFormat="0" applyAlignment="0" applyProtection="0"/>
    <xf numFmtId="0" fontId="67" fillId="62" borderId="25" applyNumberFormat="0" applyAlignment="0" applyProtection="0"/>
    <xf numFmtId="0" fontId="67" fillId="62" borderId="25" applyNumberFormat="0" applyAlignment="0" applyProtection="0"/>
    <xf numFmtId="0" fontId="67" fillId="62" borderId="25" applyNumberFormat="0" applyAlignment="0" applyProtection="0"/>
    <xf numFmtId="0" fontId="68" fillId="62" borderId="25" applyNumberFormat="0" applyAlignment="0" applyProtection="0"/>
    <xf numFmtId="0" fontId="67" fillId="62" borderId="25" applyNumberFormat="0" applyAlignment="0" applyProtection="0"/>
    <xf numFmtId="0" fontId="67" fillId="62" borderId="25" applyNumberFormat="0" applyAlignment="0" applyProtection="0"/>
    <xf numFmtId="0" fontId="67" fillId="62" borderId="25" applyNumberFormat="0" applyAlignment="0" applyProtection="0"/>
    <xf numFmtId="0" fontId="67" fillId="62" borderId="25" applyNumberFormat="0" applyAlignment="0" applyProtection="0"/>
    <xf numFmtId="0" fontId="67" fillId="62" borderId="25" applyNumberFormat="0" applyAlignment="0" applyProtection="0"/>
    <xf numFmtId="0" fontId="67" fillId="62" borderId="25" applyNumberFormat="0" applyAlignment="0" applyProtection="0"/>
    <xf numFmtId="0" fontId="67" fillId="62" borderId="25" applyNumberFormat="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69" fillId="0" borderId="0" applyFont="0" applyFill="0" applyBorder="0" applyAlignment="0" applyProtection="0"/>
    <xf numFmtId="43" fontId="70" fillId="0" borderId="0" applyFont="0" applyFill="0" applyBorder="0" applyAlignment="0" applyProtection="0"/>
    <xf numFmtId="43" fontId="58" fillId="0" borderId="0" applyFont="0" applyFill="0" applyBorder="0" applyAlignment="0" applyProtection="0"/>
    <xf numFmtId="43" fontId="50" fillId="0" borderId="0" applyFont="0" applyFill="0" applyBorder="0" applyAlignment="0" applyProtection="0"/>
    <xf numFmtId="168" fontId="10" fillId="0" borderId="0" applyFont="0" applyFill="0" applyBorder="0" applyAlignment="0" applyProtection="0"/>
    <xf numFmtId="168" fontId="10" fillId="0" borderId="0" applyFon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2"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3" fillId="45" borderId="0" applyNumberFormat="0" applyBorder="0" applyAlignment="0" applyProtection="0"/>
    <xf numFmtId="0" fontId="73" fillId="45" borderId="0" applyNumberFormat="0" applyBorder="0" applyAlignment="0" applyProtection="0"/>
    <xf numFmtId="0" fontId="73" fillId="45" borderId="0" applyNumberFormat="0" applyBorder="0" applyAlignment="0" applyProtection="0"/>
    <xf numFmtId="0" fontId="73" fillId="45" borderId="0" applyNumberFormat="0" applyBorder="0" applyAlignment="0" applyProtection="0"/>
    <xf numFmtId="0" fontId="73" fillId="45" borderId="0" applyNumberFormat="0" applyBorder="0" applyAlignment="0" applyProtection="0"/>
    <xf numFmtId="0" fontId="73" fillId="45" borderId="0" applyNumberFormat="0" applyBorder="0" applyAlignment="0" applyProtection="0"/>
    <xf numFmtId="0" fontId="73" fillId="45" borderId="0" applyNumberFormat="0" applyBorder="0" applyAlignment="0" applyProtection="0"/>
    <xf numFmtId="0" fontId="73" fillId="45" borderId="0" applyNumberFormat="0" applyBorder="0" applyAlignment="0" applyProtection="0"/>
    <xf numFmtId="0" fontId="73" fillId="45" borderId="0" applyNumberFormat="0" applyBorder="0" applyAlignment="0" applyProtection="0"/>
    <xf numFmtId="0" fontId="73" fillId="45" borderId="0" applyNumberFormat="0" applyBorder="0" applyAlignment="0" applyProtection="0"/>
    <xf numFmtId="0" fontId="73" fillId="45" borderId="0" applyNumberFormat="0" applyBorder="0" applyAlignment="0" applyProtection="0"/>
    <xf numFmtId="0" fontId="73" fillId="45" borderId="0" applyNumberFormat="0" applyBorder="0" applyAlignment="0" applyProtection="0"/>
    <xf numFmtId="0" fontId="73" fillId="45" borderId="0" applyNumberFormat="0" applyBorder="0" applyAlignment="0" applyProtection="0"/>
    <xf numFmtId="0" fontId="74" fillId="45" borderId="0" applyNumberFormat="0" applyBorder="0" applyAlignment="0" applyProtection="0"/>
    <xf numFmtId="0" fontId="73" fillId="45" borderId="0" applyNumberFormat="0" applyBorder="0" applyAlignment="0" applyProtection="0"/>
    <xf numFmtId="0" fontId="73" fillId="45" borderId="0" applyNumberFormat="0" applyBorder="0" applyAlignment="0" applyProtection="0"/>
    <xf numFmtId="0" fontId="73" fillId="45" borderId="0" applyNumberFormat="0" applyBorder="0" applyAlignment="0" applyProtection="0"/>
    <xf numFmtId="0" fontId="73" fillId="45" borderId="0" applyNumberFormat="0" applyBorder="0" applyAlignment="0" applyProtection="0"/>
    <xf numFmtId="0" fontId="73" fillId="45" borderId="0" applyNumberFormat="0" applyBorder="0" applyAlignment="0" applyProtection="0"/>
    <xf numFmtId="0" fontId="73" fillId="45" borderId="0" applyNumberFormat="0" applyBorder="0" applyAlignment="0" applyProtection="0"/>
    <xf numFmtId="0" fontId="73" fillId="45" borderId="0" applyNumberFormat="0" applyBorder="0" applyAlignment="0" applyProtection="0"/>
    <xf numFmtId="0" fontId="75" fillId="0" borderId="26" applyNumberFormat="0" applyFill="0" applyAlignment="0" applyProtection="0"/>
    <xf numFmtId="0" fontId="75" fillId="0" borderId="26" applyNumberFormat="0" applyFill="0" applyAlignment="0" applyProtection="0"/>
    <xf numFmtId="0" fontId="75" fillId="0" borderId="26" applyNumberFormat="0" applyFill="0" applyAlignment="0" applyProtection="0"/>
    <xf numFmtId="0" fontId="75" fillId="0" borderId="26" applyNumberFormat="0" applyFill="0" applyAlignment="0" applyProtection="0"/>
    <xf numFmtId="0" fontId="75" fillId="0" borderId="26" applyNumberFormat="0" applyFill="0" applyAlignment="0" applyProtection="0"/>
    <xf numFmtId="0" fontId="75" fillId="0" borderId="26" applyNumberFormat="0" applyFill="0" applyAlignment="0" applyProtection="0"/>
    <xf numFmtId="0" fontId="75" fillId="0" borderId="26" applyNumberFormat="0" applyFill="0" applyAlignment="0" applyProtection="0"/>
    <xf numFmtId="0" fontId="75" fillId="0" borderId="26" applyNumberFormat="0" applyFill="0" applyAlignment="0" applyProtection="0"/>
    <xf numFmtId="0" fontId="75" fillId="0" borderId="26" applyNumberFormat="0" applyFill="0" applyAlignment="0" applyProtection="0"/>
    <xf numFmtId="0" fontId="75" fillId="0" borderId="26" applyNumberFormat="0" applyFill="0" applyAlignment="0" applyProtection="0"/>
    <xf numFmtId="0" fontId="75" fillId="0" borderId="26" applyNumberFormat="0" applyFill="0" applyAlignment="0" applyProtection="0"/>
    <xf numFmtId="0" fontId="75" fillId="0" borderId="26" applyNumberFormat="0" applyFill="0" applyAlignment="0" applyProtection="0"/>
    <xf numFmtId="0" fontId="75" fillId="0" borderId="26" applyNumberFormat="0" applyFill="0" applyAlignment="0" applyProtection="0"/>
    <xf numFmtId="0" fontId="76" fillId="0" borderId="26" applyNumberFormat="0" applyFill="0" applyAlignment="0" applyProtection="0"/>
    <xf numFmtId="0" fontId="75" fillId="0" borderId="26" applyNumberFormat="0" applyFill="0" applyAlignment="0" applyProtection="0"/>
    <xf numFmtId="0" fontId="75" fillId="0" borderId="26" applyNumberFormat="0" applyFill="0" applyAlignment="0" applyProtection="0"/>
    <xf numFmtId="0" fontId="75" fillId="0" borderId="26" applyNumberFormat="0" applyFill="0" applyAlignment="0" applyProtection="0"/>
    <xf numFmtId="0" fontId="75" fillId="0" borderId="26" applyNumberFormat="0" applyFill="0" applyAlignment="0" applyProtection="0"/>
    <xf numFmtId="0" fontId="75" fillId="0" borderId="26" applyNumberFormat="0" applyFill="0" applyAlignment="0" applyProtection="0"/>
    <xf numFmtId="0" fontId="75" fillId="0" borderId="26" applyNumberFormat="0" applyFill="0" applyAlignment="0" applyProtection="0"/>
    <xf numFmtId="0" fontId="75" fillId="0" borderId="26" applyNumberFormat="0" applyFill="0" applyAlignment="0" applyProtection="0"/>
    <xf numFmtId="0" fontId="77" fillId="0" borderId="27" applyNumberFormat="0" applyFill="0" applyAlignment="0" applyProtection="0"/>
    <xf numFmtId="0" fontId="77" fillId="0" borderId="27" applyNumberFormat="0" applyFill="0" applyAlignment="0" applyProtection="0"/>
    <xf numFmtId="0" fontId="77" fillId="0" borderId="27" applyNumberFormat="0" applyFill="0" applyAlignment="0" applyProtection="0"/>
    <xf numFmtId="0" fontId="77" fillId="0" borderId="27" applyNumberFormat="0" applyFill="0" applyAlignment="0" applyProtection="0"/>
    <xf numFmtId="0" fontId="77" fillId="0" borderId="27" applyNumberFormat="0" applyFill="0" applyAlignment="0" applyProtection="0"/>
    <xf numFmtId="0" fontId="77" fillId="0" borderId="27" applyNumberFormat="0" applyFill="0" applyAlignment="0" applyProtection="0"/>
    <xf numFmtId="0" fontId="77" fillId="0" borderId="27" applyNumberFormat="0" applyFill="0" applyAlignment="0" applyProtection="0"/>
    <xf numFmtId="0" fontId="77" fillId="0" borderId="27" applyNumberFormat="0" applyFill="0" applyAlignment="0" applyProtection="0"/>
    <xf numFmtId="0" fontId="77" fillId="0" borderId="27" applyNumberFormat="0" applyFill="0" applyAlignment="0" applyProtection="0"/>
    <xf numFmtId="0" fontId="77" fillId="0" borderId="27" applyNumberFormat="0" applyFill="0" applyAlignment="0" applyProtection="0"/>
    <xf numFmtId="0" fontId="77" fillId="0" borderId="27" applyNumberFormat="0" applyFill="0" applyAlignment="0" applyProtection="0"/>
    <xf numFmtId="0" fontId="77" fillId="0" borderId="27" applyNumberFormat="0" applyFill="0" applyAlignment="0" applyProtection="0"/>
    <xf numFmtId="0" fontId="77" fillId="0" borderId="27" applyNumberFormat="0" applyFill="0" applyAlignment="0" applyProtection="0"/>
    <xf numFmtId="0" fontId="78" fillId="0" borderId="27" applyNumberFormat="0" applyFill="0" applyAlignment="0" applyProtection="0"/>
    <xf numFmtId="0" fontId="77" fillId="0" borderId="27" applyNumberFormat="0" applyFill="0" applyAlignment="0" applyProtection="0"/>
    <xf numFmtId="0" fontId="77" fillId="0" borderId="27" applyNumberFormat="0" applyFill="0" applyAlignment="0" applyProtection="0"/>
    <xf numFmtId="0" fontId="77" fillId="0" borderId="27" applyNumberFormat="0" applyFill="0" applyAlignment="0" applyProtection="0"/>
    <xf numFmtId="0" fontId="77" fillId="0" borderId="27" applyNumberFormat="0" applyFill="0" applyAlignment="0" applyProtection="0"/>
    <xf numFmtId="0" fontId="77" fillId="0" borderId="27" applyNumberFormat="0" applyFill="0" applyAlignment="0" applyProtection="0"/>
    <xf numFmtId="0" fontId="77" fillId="0" borderId="27" applyNumberFormat="0" applyFill="0" applyAlignment="0" applyProtection="0"/>
    <xf numFmtId="0" fontId="77" fillId="0" borderId="27"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80"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28" applyNumberFormat="0" applyFill="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81"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79" fillId="0" borderId="0" applyNumberFormat="0" applyFill="0" applyBorder="0" applyAlignment="0" applyProtection="0"/>
    <xf numFmtId="0" fontId="82" fillId="0" borderId="0" applyNumberFormat="0" applyFill="0" applyBorder="0" applyAlignment="0" applyProtection="0">
      <alignment vertical="top"/>
      <protection locked="0"/>
    </xf>
    <xf numFmtId="0" fontId="83" fillId="0" borderId="0" applyNumberFormat="0" applyFill="0" applyBorder="0" applyAlignment="0" applyProtection="0">
      <alignment vertical="top"/>
      <protection locked="0"/>
    </xf>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5" fillId="14" borderId="15"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6" fillId="0" borderId="29" applyNumberFormat="0" applyFill="0" applyAlignment="0" applyProtection="0"/>
    <xf numFmtId="0" fontId="86" fillId="0" borderId="29" applyNumberFormat="0" applyFill="0" applyAlignment="0" applyProtection="0"/>
    <xf numFmtId="0" fontId="86" fillId="0" borderId="29" applyNumberFormat="0" applyFill="0" applyAlignment="0" applyProtection="0"/>
    <xf numFmtId="0" fontId="86" fillId="0" borderId="29" applyNumberFormat="0" applyFill="0" applyAlignment="0" applyProtection="0"/>
    <xf numFmtId="0" fontId="86" fillId="0" borderId="29" applyNumberFormat="0" applyFill="0" applyAlignment="0" applyProtection="0"/>
    <xf numFmtId="0" fontId="86" fillId="0" borderId="29" applyNumberFormat="0" applyFill="0" applyAlignment="0" applyProtection="0"/>
    <xf numFmtId="0" fontId="86" fillId="0" borderId="29" applyNumberFormat="0" applyFill="0" applyAlignment="0" applyProtection="0"/>
    <xf numFmtId="0" fontId="86" fillId="0" borderId="29" applyNumberFormat="0" applyFill="0" applyAlignment="0" applyProtection="0"/>
    <xf numFmtId="0" fontId="86" fillId="0" borderId="29" applyNumberFormat="0" applyFill="0" applyAlignment="0" applyProtection="0"/>
    <xf numFmtId="0" fontId="86" fillId="0" borderId="29" applyNumberFormat="0" applyFill="0" applyAlignment="0" applyProtection="0"/>
    <xf numFmtId="0" fontId="86" fillId="0" borderId="29" applyNumberFormat="0" applyFill="0" applyAlignment="0" applyProtection="0"/>
    <xf numFmtId="0" fontId="86" fillId="0" borderId="29" applyNumberFormat="0" applyFill="0" applyAlignment="0" applyProtection="0"/>
    <xf numFmtId="0" fontId="86" fillId="0" borderId="29" applyNumberFormat="0" applyFill="0" applyAlignment="0" applyProtection="0"/>
    <xf numFmtId="0" fontId="87" fillId="0" borderId="17" applyNumberFormat="0" applyFill="0" applyAlignment="0" applyProtection="0"/>
    <xf numFmtId="0" fontId="86" fillId="0" borderId="29" applyNumberFormat="0" applyFill="0" applyAlignment="0" applyProtection="0"/>
    <xf numFmtId="0" fontId="86" fillId="0" borderId="29" applyNumberFormat="0" applyFill="0" applyAlignment="0" applyProtection="0"/>
    <xf numFmtId="0" fontId="86" fillId="0" borderId="29" applyNumberFormat="0" applyFill="0" applyAlignment="0" applyProtection="0"/>
    <xf numFmtId="0" fontId="86" fillId="0" borderId="29" applyNumberFormat="0" applyFill="0" applyAlignment="0" applyProtection="0"/>
    <xf numFmtId="0" fontId="86" fillId="0" borderId="29" applyNumberFormat="0" applyFill="0" applyAlignment="0" applyProtection="0"/>
    <xf numFmtId="0" fontId="86" fillId="0" borderId="29" applyNumberFormat="0" applyFill="0" applyAlignment="0" applyProtection="0"/>
    <xf numFmtId="0" fontId="86" fillId="0" borderId="29" applyNumberFormat="0" applyFill="0" applyAlignment="0" applyProtection="0"/>
    <xf numFmtId="0" fontId="88" fillId="63" borderId="0" applyNumberFormat="0" applyBorder="0" applyAlignment="0" applyProtection="0"/>
    <xf numFmtId="0" fontId="88" fillId="63" borderId="0" applyNumberFormat="0" applyBorder="0" applyAlignment="0" applyProtection="0"/>
    <xf numFmtId="0" fontId="88" fillId="63" borderId="0" applyNumberFormat="0" applyBorder="0" applyAlignment="0" applyProtection="0"/>
    <xf numFmtId="0" fontId="88" fillId="63" borderId="0" applyNumberFormat="0" applyBorder="0" applyAlignment="0" applyProtection="0"/>
    <xf numFmtId="0" fontId="88" fillId="63" borderId="0" applyNumberFormat="0" applyBorder="0" applyAlignment="0" applyProtection="0"/>
    <xf numFmtId="0" fontId="88" fillId="63" borderId="0" applyNumberFormat="0" applyBorder="0" applyAlignment="0" applyProtection="0"/>
    <xf numFmtId="0" fontId="88" fillId="63" borderId="0" applyNumberFormat="0" applyBorder="0" applyAlignment="0" applyProtection="0"/>
    <xf numFmtId="0" fontId="88" fillId="63" borderId="0" applyNumberFormat="0" applyBorder="0" applyAlignment="0" applyProtection="0"/>
    <xf numFmtId="0" fontId="88" fillId="63" borderId="0" applyNumberFormat="0" applyBorder="0" applyAlignment="0" applyProtection="0"/>
    <xf numFmtId="0" fontId="88" fillId="63" borderId="0" applyNumberFormat="0" applyBorder="0" applyAlignment="0" applyProtection="0"/>
    <xf numFmtId="0" fontId="88" fillId="63" borderId="0" applyNumberFormat="0" applyBorder="0" applyAlignment="0" applyProtection="0"/>
    <xf numFmtId="0" fontId="88" fillId="63" borderId="0" applyNumberFormat="0" applyBorder="0" applyAlignment="0" applyProtection="0"/>
    <xf numFmtId="0" fontId="88" fillId="63" borderId="0" applyNumberFormat="0" applyBorder="0" applyAlignment="0" applyProtection="0"/>
    <xf numFmtId="0" fontId="89" fillId="13" borderId="0" applyNumberFormat="0" applyBorder="0" applyAlignment="0" applyProtection="0"/>
    <xf numFmtId="0" fontId="88" fillId="63" borderId="0" applyNumberFormat="0" applyBorder="0" applyAlignment="0" applyProtection="0"/>
    <xf numFmtId="0" fontId="88" fillId="63" borderId="0" applyNumberFormat="0" applyBorder="0" applyAlignment="0" applyProtection="0"/>
    <xf numFmtId="0" fontId="88" fillId="63" borderId="0" applyNumberFormat="0" applyBorder="0" applyAlignment="0" applyProtection="0"/>
    <xf numFmtId="0" fontId="88" fillId="63" borderId="0" applyNumberFormat="0" applyBorder="0" applyAlignment="0" applyProtection="0"/>
    <xf numFmtId="0" fontId="88" fillId="63" borderId="0" applyNumberFormat="0" applyBorder="0" applyAlignment="0" applyProtection="0"/>
    <xf numFmtId="0" fontId="88" fillId="63" borderId="0" applyNumberFormat="0" applyBorder="0" applyAlignment="0" applyProtection="0"/>
    <xf numFmtId="0" fontId="88" fillId="63" borderId="0" applyNumberFormat="0" applyBorder="0" applyAlignment="0" applyProtection="0"/>
    <xf numFmtId="0" fontId="10" fillId="0" borderId="0"/>
    <xf numFmtId="0" fontId="10" fillId="0" borderId="0"/>
    <xf numFmtId="0" fontId="2" fillId="0" borderId="0"/>
    <xf numFmtId="0" fontId="90" fillId="0" borderId="0"/>
    <xf numFmtId="0" fontId="90" fillId="0" borderId="0"/>
    <xf numFmtId="0" fontId="50" fillId="0" borderId="0"/>
    <xf numFmtId="0" fontId="50"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10"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91" fillId="0" borderId="0"/>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0" fillId="0" borderId="0"/>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0" fillId="0" borderId="0"/>
    <xf numFmtId="0" fontId="50" fillId="0" borderId="0"/>
    <xf numFmtId="0" fontId="50" fillId="0" borderId="0"/>
    <xf numFmtId="0" fontId="2" fillId="0" borderId="0"/>
    <xf numFmtId="0" fontId="2" fillId="0" borderId="0"/>
    <xf numFmtId="0" fontId="50" fillId="0" borderId="0"/>
    <xf numFmtId="0" fontId="2" fillId="0" borderId="0"/>
    <xf numFmtId="0" fontId="2" fillId="0" borderId="0"/>
    <xf numFmtId="0" fontId="2" fillId="0" borderId="0"/>
    <xf numFmtId="0" fontId="2" fillId="0" borderId="0"/>
    <xf numFmtId="0" fontId="90" fillId="0" borderId="0"/>
    <xf numFmtId="0" fontId="2" fillId="0" borderId="0"/>
    <xf numFmtId="0" fontId="1" fillId="0" borderId="0"/>
    <xf numFmtId="0" fontId="10" fillId="0" borderId="0"/>
    <xf numFmtId="0" fontId="90" fillId="0" borderId="0"/>
    <xf numFmtId="0" fontId="90" fillId="0" borderId="0"/>
    <xf numFmtId="0" fontId="50" fillId="0" borderId="0"/>
    <xf numFmtId="0" fontId="50" fillId="0" borderId="0"/>
    <xf numFmtId="0" fontId="50" fillId="0" borderId="0"/>
    <xf numFmtId="0" fontId="2" fillId="0" borderId="0"/>
    <xf numFmtId="0" fontId="2" fillId="0" borderId="0"/>
    <xf numFmtId="0" fontId="92" fillId="0" borderId="0"/>
    <xf numFmtId="0" fontId="92" fillId="0" borderId="0"/>
    <xf numFmtId="0" fontId="92" fillId="0" borderId="0"/>
    <xf numFmtId="0" fontId="92" fillId="0" borderId="0"/>
    <xf numFmtId="0" fontId="9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2" fillId="0" borderId="0"/>
    <xf numFmtId="0" fontId="92" fillId="0" borderId="0"/>
    <xf numFmtId="0" fontId="92" fillId="0" borderId="0"/>
    <xf numFmtId="0" fontId="92" fillId="0" borderId="0"/>
    <xf numFmtId="0" fontId="92" fillId="0" borderId="0"/>
    <xf numFmtId="0" fontId="92" fillId="0" borderId="0"/>
    <xf numFmtId="0" fontId="92" fillId="0" borderId="0"/>
    <xf numFmtId="0" fontId="1" fillId="0" borderId="0"/>
    <xf numFmtId="0" fontId="1" fillId="0" borderId="0"/>
    <xf numFmtId="0" fontId="1" fillId="0" borderId="0"/>
    <xf numFmtId="0" fontId="1" fillId="0" borderId="0"/>
    <xf numFmtId="0" fontId="1" fillId="0" borderId="0"/>
    <xf numFmtId="0" fontId="1" fillId="0" borderId="0"/>
    <xf numFmtId="0" fontId="93" fillId="0" borderId="0" applyNumberFormat="0" applyBorder="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8" fillId="0" borderId="0"/>
    <xf numFmtId="0" fontId="2" fillId="0" borderId="0"/>
    <xf numFmtId="0" fontId="10" fillId="0" borderId="0"/>
    <xf numFmtId="0" fontId="2" fillId="0" borderId="0"/>
    <xf numFmtId="0" fontId="2" fillId="0" borderId="0"/>
    <xf numFmtId="0" fontId="2" fillId="0" borderId="0"/>
    <xf numFmtId="0" fontId="10" fillId="0" borderId="0"/>
    <xf numFmtId="0" fontId="10" fillId="0" borderId="0"/>
    <xf numFmtId="0" fontId="2" fillId="0" borderId="0"/>
    <xf numFmtId="0" fontId="2" fillId="0" borderId="0"/>
    <xf numFmtId="0" fontId="2" fillId="0" borderId="0"/>
    <xf numFmtId="0" fontId="10" fillId="0" borderId="0"/>
    <xf numFmtId="0" fontId="2" fillId="0" borderId="0"/>
    <xf numFmtId="0" fontId="2" fillId="0" borderId="0"/>
    <xf numFmtId="0" fontId="2" fillId="0" borderId="0"/>
    <xf numFmtId="0" fontId="10" fillId="0" borderId="0"/>
    <xf numFmtId="0" fontId="10" fillId="0" borderId="0"/>
    <xf numFmtId="0" fontId="1" fillId="0" borderId="0"/>
    <xf numFmtId="0" fontId="59" fillId="0" borderId="0">
      <alignment vertical="top"/>
    </xf>
    <xf numFmtId="0" fontId="10" fillId="0" borderId="0"/>
    <xf numFmtId="0" fontId="59" fillId="0" borderId="0">
      <alignment vertical="top"/>
    </xf>
    <xf numFmtId="0" fontId="59" fillId="0" borderId="0">
      <alignment vertical="top"/>
    </xf>
    <xf numFmtId="0" fontId="59" fillId="0" borderId="0">
      <alignment vertical="top"/>
    </xf>
    <xf numFmtId="0" fontId="10" fillId="0" borderId="0"/>
    <xf numFmtId="0" fontId="10" fillId="0" borderId="0"/>
    <xf numFmtId="0" fontId="59" fillId="0" borderId="0">
      <alignment vertical="top"/>
    </xf>
    <xf numFmtId="0" fontId="59" fillId="0" borderId="0">
      <alignment vertical="top"/>
    </xf>
    <xf numFmtId="0" fontId="59" fillId="0" borderId="0">
      <alignment vertical="top"/>
    </xf>
    <xf numFmtId="0" fontId="10"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0" fillId="0" borderId="0"/>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9" fillId="0" borderId="0">
      <alignment vertical="top"/>
    </xf>
    <xf numFmtId="0" fontId="10" fillId="0" borderId="0"/>
    <xf numFmtId="0" fontId="10" fillId="0" borderId="0"/>
    <xf numFmtId="0" fontId="10" fillId="0" borderId="0"/>
    <xf numFmtId="0" fontId="59" fillId="0" borderId="0">
      <alignment vertical="top"/>
    </xf>
    <xf numFmtId="0" fontId="59" fillId="0" borderId="0">
      <alignment vertical="top"/>
    </xf>
    <xf numFmtId="0" fontId="10" fillId="0" borderId="0"/>
    <xf numFmtId="0" fontId="10" fillId="0" borderId="0"/>
    <xf numFmtId="0" fontId="10" fillId="0" borderId="0"/>
    <xf numFmtId="0" fontId="10" fillId="0" borderId="0"/>
    <xf numFmtId="0" fontId="10" fillId="0" borderId="0"/>
    <xf numFmtId="0" fontId="10" fillId="0" borderId="0"/>
    <xf numFmtId="0" fontId="1"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 fillId="0" borderId="0"/>
    <xf numFmtId="0" fontId="2" fillId="0" borderId="0"/>
    <xf numFmtId="0" fontId="2" fillId="0" borderId="0"/>
    <xf numFmtId="0" fontId="2" fillId="0" borderId="0"/>
    <xf numFmtId="0" fontId="2" fillId="0" borderId="0"/>
    <xf numFmtId="0" fontId="50" fillId="0" borderId="0"/>
    <xf numFmtId="0" fontId="2" fillId="0" borderId="0"/>
    <xf numFmtId="0" fontId="50" fillId="0" borderId="0"/>
    <xf numFmtId="0" fontId="50" fillId="0" borderId="0"/>
    <xf numFmtId="0" fontId="2" fillId="0" borderId="0"/>
    <xf numFmtId="0" fontId="50" fillId="0" borderId="0"/>
    <xf numFmtId="0" fontId="50" fillId="0" borderId="0"/>
    <xf numFmtId="0" fontId="2" fillId="0" borderId="0"/>
    <xf numFmtId="0" fontId="2" fillId="0" borderId="0"/>
    <xf numFmtId="0" fontId="50" fillId="0" borderId="0"/>
    <xf numFmtId="0" fontId="50" fillId="0" borderId="0"/>
    <xf numFmtId="0" fontId="2" fillId="0" borderId="0"/>
    <xf numFmtId="0" fontId="2" fillId="0" borderId="0"/>
    <xf numFmtId="0" fontId="50" fillId="0" borderId="0"/>
    <xf numFmtId="0" fontId="50" fillId="0" borderId="0"/>
    <xf numFmtId="0" fontId="2" fillId="0" borderId="0"/>
    <xf numFmtId="0" fontId="50" fillId="0" borderId="0"/>
    <xf numFmtId="0" fontId="50" fillId="0" borderId="0"/>
    <xf numFmtId="0" fontId="2" fillId="0" borderId="0"/>
    <xf numFmtId="0" fontId="2" fillId="0" borderId="0"/>
    <xf numFmtId="0" fontId="2" fillId="0" borderId="0"/>
    <xf numFmtId="0" fontId="50" fillId="0" borderId="0"/>
    <xf numFmtId="0" fontId="50" fillId="0" borderId="0"/>
    <xf numFmtId="0" fontId="2" fillId="0" borderId="0"/>
    <xf numFmtId="0" fontId="50" fillId="0" borderId="0"/>
    <xf numFmtId="0" fontId="50" fillId="0" borderId="0"/>
    <xf numFmtId="0" fontId="50" fillId="0" borderId="0"/>
    <xf numFmtId="0" fontId="2" fillId="0" borderId="0"/>
    <xf numFmtId="0" fontId="2" fillId="0" borderId="0"/>
    <xf numFmtId="0" fontId="2" fillId="0" borderId="0"/>
    <xf numFmtId="0" fontId="50" fillId="0" borderId="0"/>
    <xf numFmtId="0" fontId="50" fillId="0" borderId="0"/>
    <xf numFmtId="0" fontId="50" fillId="0" borderId="0"/>
    <xf numFmtId="0" fontId="50" fillId="0" borderId="0"/>
    <xf numFmtId="0" fontId="2" fillId="0" borderId="0"/>
    <xf numFmtId="0" fontId="50" fillId="0" borderId="0"/>
    <xf numFmtId="0" fontId="50" fillId="0" borderId="0"/>
    <xf numFmtId="0" fontId="50" fillId="0" borderId="0"/>
    <xf numFmtId="0" fontId="2" fillId="0" borderId="0"/>
    <xf numFmtId="0" fontId="50" fillId="0" borderId="0"/>
    <xf numFmtId="0" fontId="50" fillId="0" borderId="0"/>
    <xf numFmtId="0" fontId="50" fillId="0" borderId="0"/>
    <xf numFmtId="0" fontId="50" fillId="0" borderId="0"/>
    <xf numFmtId="0" fontId="2" fillId="0" borderId="0"/>
    <xf numFmtId="0" fontId="50" fillId="0" borderId="0"/>
    <xf numFmtId="0" fontId="50" fillId="0" borderId="0"/>
    <xf numFmtId="0" fontId="50" fillId="0" borderId="0"/>
    <xf numFmtId="0" fontId="50" fillId="0" borderId="0"/>
    <xf numFmtId="0" fontId="10" fillId="0" borderId="0"/>
    <xf numFmtId="0" fontId="2" fillId="0" borderId="0"/>
    <xf numFmtId="0" fontId="50" fillId="0" borderId="0"/>
    <xf numFmtId="0" fontId="50" fillId="0" borderId="0"/>
    <xf numFmtId="0" fontId="50" fillId="0" borderId="0"/>
    <xf numFmtId="0" fontId="2" fillId="0" borderId="0"/>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0" fillId="0" borderId="0"/>
    <xf numFmtId="0" fontId="50" fillId="0" borderId="0"/>
    <xf numFmtId="0" fontId="10" fillId="0" borderId="0"/>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 fillId="0" borderId="0"/>
    <xf numFmtId="0" fontId="10" fillId="0" borderId="0"/>
    <xf numFmtId="0" fontId="2" fillId="0" borderId="0"/>
    <xf numFmtId="0" fontId="2" fillId="0" borderId="0"/>
    <xf numFmtId="0" fontId="2" fillId="0" borderId="0"/>
    <xf numFmtId="0" fontId="10" fillId="0" borderId="0"/>
    <xf numFmtId="0" fontId="10" fillId="0" borderId="0"/>
    <xf numFmtId="0" fontId="2" fillId="0" borderId="0"/>
    <xf numFmtId="0" fontId="2" fillId="0" borderId="0"/>
    <xf numFmtId="0" fontId="2" fillId="0" borderId="0"/>
    <xf numFmtId="0" fontId="10" fillId="0" borderId="0"/>
    <xf numFmtId="0" fontId="2" fillId="0" borderId="0"/>
    <xf numFmtId="0" fontId="50" fillId="0" borderId="0"/>
    <xf numFmtId="0" fontId="50" fillId="0" borderId="0"/>
    <xf numFmtId="0" fontId="2" fillId="0" borderId="0"/>
    <xf numFmtId="0" fontId="2" fillId="0" borderId="0"/>
    <xf numFmtId="0" fontId="50" fillId="0" borderId="0"/>
    <xf numFmtId="0" fontId="5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10" fillId="0" borderId="0"/>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 fillId="0" borderId="0"/>
    <xf numFmtId="0" fontId="2" fillId="0" borderId="0"/>
    <xf numFmtId="0" fontId="2" fillId="0" borderId="0"/>
    <xf numFmtId="0" fontId="2" fillId="0" borderId="0"/>
    <xf numFmtId="0" fontId="10" fillId="0" borderId="0"/>
    <xf numFmtId="0" fontId="10" fillId="0" borderId="0"/>
    <xf numFmtId="0" fontId="50" fillId="0" borderId="0"/>
    <xf numFmtId="0" fontId="50" fillId="0" borderId="0"/>
    <xf numFmtId="0" fontId="1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59" fillId="0" borderId="0">
      <alignment vertical="top"/>
    </xf>
    <xf numFmtId="0" fontId="1" fillId="0" borderId="0"/>
    <xf numFmtId="0" fontId="90" fillId="0" borderId="0"/>
    <xf numFmtId="0" fontId="9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7" fillId="0" borderId="0"/>
    <xf numFmtId="0" fontId="2" fillId="0" borderId="0"/>
    <xf numFmtId="0" fontId="2" fillId="0" borderId="0"/>
    <xf numFmtId="0" fontId="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0" fillId="0" borderId="0"/>
    <xf numFmtId="0" fontId="5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9" fillId="0" borderId="0">
      <alignment vertical="top"/>
    </xf>
    <xf numFmtId="0" fontId="59" fillId="0" borderId="0">
      <alignment vertical="top"/>
    </xf>
    <xf numFmtId="0" fontId="59" fillId="0" borderId="0">
      <alignment vertical="top"/>
    </xf>
    <xf numFmtId="0" fontId="69"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 fillId="0" borderId="0"/>
    <xf numFmtId="0" fontId="2" fillId="0" borderId="0"/>
    <xf numFmtId="0" fontId="2" fillId="0" borderId="0"/>
    <xf numFmtId="0" fontId="2" fillId="0" borderId="0"/>
    <xf numFmtId="0" fontId="2" fillId="0" borderId="0"/>
    <xf numFmtId="0" fontId="10" fillId="0" borderId="0"/>
    <xf numFmtId="0" fontId="50" fillId="0" borderId="0"/>
    <xf numFmtId="0" fontId="50" fillId="0" borderId="0"/>
    <xf numFmtId="0" fontId="2" fillId="0" borderId="0"/>
    <xf numFmtId="0" fontId="10" fillId="0" borderId="0"/>
    <xf numFmtId="0" fontId="10" fillId="0" borderId="0"/>
    <xf numFmtId="0" fontId="91" fillId="0" borderId="0"/>
    <xf numFmtId="0" fontId="50" fillId="0" borderId="0"/>
    <xf numFmtId="0" fontId="50" fillId="0" borderId="0"/>
    <xf numFmtId="0" fontId="10" fillId="0" borderId="0"/>
    <xf numFmtId="0" fontId="90" fillId="0" borderId="0"/>
    <xf numFmtId="0" fontId="90" fillId="0" borderId="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95" fillId="17" borderId="19"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7" fillId="15" borderId="16"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62" fillId="0" borderId="0"/>
    <xf numFmtId="0" fontId="1" fillId="0" borderId="0"/>
    <xf numFmtId="0" fontId="90" fillId="0" borderId="0"/>
    <xf numFmtId="0" fontId="90" fillId="0" borderId="0"/>
    <xf numFmtId="0" fontId="98" fillId="0" borderId="0"/>
    <xf numFmtId="9" fontId="58" fillId="0" borderId="0" applyFont="0" applyFill="0" applyBorder="0" applyAlignment="0" applyProtection="0"/>
    <xf numFmtId="9" fontId="50" fillId="0" borderId="0" applyFont="0" applyFill="0" applyBorder="0" applyAlignment="0" applyProtection="0"/>
    <xf numFmtId="9" fontId="10" fillId="0" borderId="0" applyFont="0" applyFill="0" applyBorder="0" applyAlignment="0" applyProtection="0"/>
    <xf numFmtId="9" fontId="1" fillId="0" borderId="0" applyFont="0" applyFill="0" applyBorder="0" applyAlignment="0" applyProtection="0"/>
    <xf numFmtId="9" fontId="90" fillId="0" borderId="0" applyFont="0" applyFill="0" applyBorder="0" applyAlignment="0" applyProtection="0"/>
    <xf numFmtId="9" fontId="2" fillId="0" borderId="0" applyFont="0" applyFill="0" applyBorder="0" applyAlignment="0" applyProtection="0"/>
    <xf numFmtId="9" fontId="50" fillId="0" borderId="0" applyFont="0" applyFill="0" applyBorder="0" applyAlignment="0" applyProtection="0"/>
    <xf numFmtId="9" fontId="2" fillId="0" borderId="0" applyFont="0" applyFill="0" applyBorder="0" applyAlignment="0" applyProtection="0"/>
    <xf numFmtId="9" fontId="50" fillId="0" borderId="0" applyFont="0" applyFill="0" applyBorder="0" applyAlignment="0" applyProtection="0"/>
    <xf numFmtId="9" fontId="58"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62" fillId="0" borderId="0" applyFont="0" applyFill="0" applyBorder="0" applyAlignment="0" applyProtection="0"/>
    <xf numFmtId="4" fontId="12" fillId="0" borderId="0" applyNumberFormat="0" applyProtection="0">
      <alignment horizontal="left" wrapText="1" indent="1" shrinkToFit="1"/>
    </xf>
    <xf numFmtId="0" fontId="99" fillId="0" borderId="0" applyNumberFormat="0" applyFill="0" applyBorder="0" applyAlignment="0" applyProtection="0"/>
    <xf numFmtId="0" fontId="99" fillId="0" borderId="0" applyNumberFormat="0" applyFill="0" applyBorder="0" applyAlignment="0" applyProtection="0"/>
    <xf numFmtId="0" fontId="99" fillId="0" borderId="0" applyNumberFormat="0" applyFill="0" applyBorder="0" applyAlignment="0" applyProtection="0"/>
    <xf numFmtId="0" fontId="99" fillId="0" borderId="0" applyNumberFormat="0" applyFill="0" applyBorder="0" applyAlignment="0" applyProtection="0"/>
    <xf numFmtId="0" fontId="99" fillId="0" borderId="0" applyNumberFormat="0" applyFill="0" applyBorder="0" applyAlignment="0" applyProtection="0"/>
    <xf numFmtId="0" fontId="99" fillId="0" borderId="0" applyNumberFormat="0" applyFill="0" applyBorder="0" applyAlignment="0" applyProtection="0"/>
    <xf numFmtId="0" fontId="99" fillId="0" borderId="0" applyNumberFormat="0" applyFill="0" applyBorder="0" applyAlignment="0" applyProtection="0"/>
    <xf numFmtId="0" fontId="99" fillId="0" borderId="0" applyNumberFormat="0" applyFill="0" applyBorder="0" applyAlignment="0" applyProtection="0"/>
    <xf numFmtId="0" fontId="99" fillId="0" borderId="0" applyNumberFormat="0" applyFill="0" applyBorder="0" applyAlignment="0" applyProtection="0"/>
    <xf numFmtId="0" fontId="99" fillId="0" borderId="0" applyNumberFormat="0" applyFill="0" applyBorder="0" applyAlignment="0" applyProtection="0"/>
    <xf numFmtId="0" fontId="99" fillId="0" borderId="0" applyNumberFormat="0" applyFill="0" applyBorder="0" applyAlignment="0" applyProtection="0"/>
    <xf numFmtId="0" fontId="99" fillId="0" borderId="0" applyNumberFormat="0" applyFill="0" applyBorder="0" applyAlignment="0" applyProtection="0"/>
    <xf numFmtId="0" fontId="99" fillId="0" borderId="0" applyNumberFormat="0" applyFill="0" applyBorder="0" applyAlignment="0" applyProtection="0"/>
    <xf numFmtId="0" fontId="99" fillId="0" borderId="0" applyNumberFormat="0" applyFill="0" applyBorder="0" applyAlignment="0" applyProtection="0"/>
    <xf numFmtId="0" fontId="99" fillId="0" borderId="0" applyNumberFormat="0" applyFill="0" applyBorder="0" applyAlignment="0" applyProtection="0"/>
    <xf numFmtId="0" fontId="99" fillId="0" borderId="0" applyNumberFormat="0" applyFill="0" applyBorder="0" applyAlignment="0" applyProtection="0"/>
    <xf numFmtId="0" fontId="99" fillId="0" borderId="0" applyNumberFormat="0" applyFill="0" applyBorder="0" applyAlignment="0" applyProtection="0"/>
    <xf numFmtId="0" fontId="99" fillId="0" borderId="0" applyNumberFormat="0" applyFill="0" applyBorder="0" applyAlignment="0" applyProtection="0"/>
    <xf numFmtId="0" fontId="99" fillId="0" borderId="0" applyNumberFormat="0" applyFill="0" applyBorder="0" applyAlignment="0" applyProtection="0"/>
    <xf numFmtId="0" fontId="99" fillId="0" borderId="0" applyNumberFormat="0" applyFill="0" applyBorder="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1" fillId="0" borderId="20"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2" fillId="0" borderId="0" applyNumberFormat="0" applyFill="0" applyBorder="0" applyAlignment="0" applyProtection="0"/>
    <xf numFmtId="0" fontId="102" fillId="0" borderId="0" applyNumberFormat="0" applyFill="0" applyBorder="0" applyAlignment="0" applyProtection="0"/>
    <xf numFmtId="0" fontId="102" fillId="0" borderId="0" applyNumberFormat="0" applyFill="0" applyBorder="0" applyAlignment="0" applyProtection="0"/>
    <xf numFmtId="0" fontId="102" fillId="0" borderId="0" applyNumberFormat="0" applyFill="0" applyBorder="0" applyAlignment="0" applyProtection="0"/>
    <xf numFmtId="0" fontId="102" fillId="0" borderId="0" applyNumberFormat="0" applyFill="0" applyBorder="0" applyAlignment="0" applyProtection="0"/>
    <xf numFmtId="0" fontId="102" fillId="0" borderId="0" applyNumberFormat="0" applyFill="0" applyBorder="0" applyAlignment="0" applyProtection="0"/>
    <xf numFmtId="0" fontId="102" fillId="0" borderId="0" applyNumberFormat="0" applyFill="0" applyBorder="0" applyAlignment="0" applyProtection="0"/>
    <xf numFmtId="0" fontId="102" fillId="0" borderId="0" applyNumberFormat="0" applyFill="0" applyBorder="0" applyAlignment="0" applyProtection="0"/>
    <xf numFmtId="0" fontId="102" fillId="0" borderId="0" applyNumberFormat="0" applyFill="0" applyBorder="0" applyAlignment="0" applyProtection="0"/>
    <xf numFmtId="0" fontId="102" fillId="0" borderId="0" applyNumberFormat="0" applyFill="0" applyBorder="0" applyAlignment="0" applyProtection="0"/>
    <xf numFmtId="0" fontId="102" fillId="0" borderId="0" applyNumberFormat="0" applyFill="0" applyBorder="0" applyAlignment="0" applyProtection="0"/>
    <xf numFmtId="0" fontId="102" fillId="0" borderId="0" applyNumberFormat="0" applyFill="0" applyBorder="0" applyAlignment="0" applyProtection="0"/>
    <xf numFmtId="0" fontId="102" fillId="0" borderId="0" applyNumberFormat="0" applyFill="0" applyBorder="0" applyAlignment="0" applyProtection="0"/>
    <xf numFmtId="0" fontId="103" fillId="0" borderId="0" applyNumberFormat="0" applyFill="0" applyBorder="0" applyAlignment="0" applyProtection="0"/>
    <xf numFmtId="0" fontId="102" fillId="0" borderId="0" applyNumberFormat="0" applyFill="0" applyBorder="0" applyAlignment="0" applyProtection="0"/>
    <xf numFmtId="0" fontId="102" fillId="0" borderId="0" applyNumberFormat="0" applyFill="0" applyBorder="0" applyAlignment="0" applyProtection="0"/>
    <xf numFmtId="0" fontId="102" fillId="0" borderId="0" applyNumberFormat="0" applyFill="0" applyBorder="0" applyAlignment="0" applyProtection="0"/>
    <xf numFmtId="0" fontId="102" fillId="0" borderId="0" applyNumberFormat="0" applyFill="0" applyBorder="0" applyAlignment="0" applyProtection="0"/>
    <xf numFmtId="0" fontId="102" fillId="0" borderId="0" applyNumberFormat="0" applyFill="0" applyBorder="0" applyAlignment="0" applyProtection="0"/>
    <xf numFmtId="0" fontId="102" fillId="0" borderId="0" applyNumberFormat="0" applyFill="0" applyBorder="0" applyAlignment="0" applyProtection="0"/>
    <xf numFmtId="0" fontId="102" fillId="0" borderId="0" applyNumberFormat="0" applyFill="0" applyBorder="0" applyAlignment="0" applyProtection="0"/>
    <xf numFmtId="0" fontId="2" fillId="0" borderId="0"/>
    <xf numFmtId="0" fontId="2" fillId="0" borderId="0"/>
    <xf numFmtId="0" fontId="57"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55" fillId="0" borderId="0"/>
    <xf numFmtId="0" fontId="57" fillId="0" borderId="0"/>
    <xf numFmtId="0" fontId="2" fillId="0" borderId="0"/>
    <xf numFmtId="0" fontId="10" fillId="0" borderId="0"/>
    <xf numFmtId="0" fontId="57" fillId="0" borderId="0"/>
    <xf numFmtId="0" fontId="10" fillId="0" borderId="0"/>
    <xf numFmtId="0" fontId="1" fillId="0" borderId="0"/>
    <xf numFmtId="0" fontId="10" fillId="0" borderId="0"/>
    <xf numFmtId="9" fontId="2" fillId="0" borderId="0" applyFont="0" applyFill="0" applyBorder="0" applyAlignment="0" applyProtection="0"/>
    <xf numFmtId="9" fontId="2" fillId="0" borderId="0" applyFont="0" applyFill="0" applyBorder="0" applyAlignment="0" applyProtection="0"/>
    <xf numFmtId="0" fontId="95" fillId="19" borderId="0" applyNumberFormat="0" applyBorder="0" applyAlignment="0" applyProtection="0"/>
    <xf numFmtId="0" fontId="95" fillId="23" borderId="0" applyNumberFormat="0" applyBorder="0" applyAlignment="0" applyProtection="0"/>
    <xf numFmtId="0" fontId="95" fillId="27" borderId="0" applyNumberFormat="0" applyBorder="0" applyAlignment="0" applyProtection="0"/>
    <xf numFmtId="0" fontId="95" fillId="31" borderId="0" applyNumberFormat="0" applyBorder="0" applyAlignment="0" applyProtection="0"/>
    <xf numFmtId="0" fontId="95" fillId="35" borderId="0" applyNumberFormat="0" applyBorder="0" applyAlignment="0" applyProtection="0"/>
    <xf numFmtId="0" fontId="95" fillId="39" borderId="0" applyNumberFormat="0" applyBorder="0" applyAlignment="0" applyProtection="0"/>
    <xf numFmtId="0" fontId="95" fillId="20" borderId="0" applyNumberFormat="0" applyBorder="0" applyAlignment="0" applyProtection="0"/>
    <xf numFmtId="0" fontId="95" fillId="24" borderId="0" applyNumberFormat="0" applyBorder="0" applyAlignment="0" applyProtection="0"/>
    <xf numFmtId="0" fontId="95" fillId="28" borderId="0" applyNumberFormat="0" applyBorder="0" applyAlignment="0" applyProtection="0"/>
    <xf numFmtId="0" fontId="95" fillId="32" borderId="0" applyNumberFormat="0" applyBorder="0" applyAlignment="0" applyProtection="0"/>
    <xf numFmtId="0" fontId="95" fillId="36" borderId="0" applyNumberFormat="0" applyBorder="0" applyAlignment="0" applyProtection="0"/>
    <xf numFmtId="0" fontId="95" fillId="40" borderId="0" applyNumberFormat="0" applyBorder="0" applyAlignment="0" applyProtection="0"/>
    <xf numFmtId="0" fontId="104" fillId="21" borderId="0" applyNumberFormat="0" applyBorder="0" applyAlignment="0" applyProtection="0"/>
    <xf numFmtId="0" fontId="104" fillId="25" borderId="0" applyNumberFormat="0" applyBorder="0" applyAlignment="0" applyProtection="0"/>
    <xf numFmtId="0" fontId="104" fillId="29" borderId="0" applyNumberFormat="0" applyBorder="0" applyAlignment="0" applyProtection="0"/>
    <xf numFmtId="0" fontId="104" fillId="33" borderId="0" applyNumberFormat="0" applyBorder="0" applyAlignment="0" applyProtection="0"/>
    <xf numFmtId="0" fontId="104" fillId="37" borderId="0" applyNumberFormat="0" applyBorder="0" applyAlignment="0" applyProtection="0"/>
    <xf numFmtId="0" fontId="104" fillId="41" borderId="0" applyNumberFormat="0" applyBorder="0" applyAlignment="0" applyProtection="0"/>
    <xf numFmtId="0" fontId="104" fillId="18" borderId="0" applyNumberFormat="0" applyBorder="0" applyAlignment="0" applyProtection="0"/>
    <xf numFmtId="0" fontId="104" fillId="22" borderId="0" applyNumberFormat="0" applyBorder="0" applyAlignment="0" applyProtection="0"/>
    <xf numFmtId="0" fontId="104" fillId="26" borderId="0" applyNumberFormat="0" applyBorder="0" applyAlignment="0" applyProtection="0"/>
    <xf numFmtId="0" fontId="104" fillId="30" borderId="0" applyNumberFormat="0" applyBorder="0" applyAlignment="0" applyProtection="0"/>
    <xf numFmtId="0" fontId="104" fillId="34" borderId="0" applyNumberFormat="0" applyBorder="0" applyAlignment="0" applyProtection="0"/>
    <xf numFmtId="0" fontId="104" fillId="38" borderId="0" applyNumberFormat="0" applyBorder="0" applyAlignment="0" applyProtection="0"/>
    <xf numFmtId="0" fontId="105" fillId="12" borderId="0" applyNumberFormat="0" applyBorder="0" applyAlignment="0" applyProtection="0"/>
    <xf numFmtId="0" fontId="106" fillId="15" borderId="15" applyNumberFormat="0" applyAlignment="0" applyProtection="0"/>
    <xf numFmtId="0" fontId="107" fillId="16" borderId="18" applyNumberFormat="0" applyAlignment="0" applyProtection="0"/>
    <xf numFmtId="43" fontId="48" fillId="0" borderId="0" applyFont="0" applyFill="0" applyBorder="0" applyAlignment="0" applyProtection="0"/>
    <xf numFmtId="43" fontId="10" fillId="0" borderId="0" applyFont="0" applyFill="0" applyBorder="0" applyAlignment="0" applyProtection="0"/>
    <xf numFmtId="43" fontId="55" fillId="0" borderId="0" applyFont="0" applyFill="0" applyBorder="0" applyAlignment="0" applyProtection="0"/>
    <xf numFmtId="0" fontId="108" fillId="0" borderId="0" applyNumberFormat="0" applyFill="0" applyBorder="0" applyAlignment="0" applyProtection="0"/>
    <xf numFmtId="0" fontId="109" fillId="11" borderId="0" applyNumberFormat="0" applyBorder="0" applyAlignment="0" applyProtection="0"/>
    <xf numFmtId="0" fontId="110" fillId="0" borderId="12" applyNumberFormat="0" applyFill="0" applyAlignment="0" applyProtection="0"/>
    <xf numFmtId="0" fontId="111" fillId="0" borderId="13" applyNumberFormat="0" applyFill="0" applyAlignment="0" applyProtection="0"/>
    <xf numFmtId="0" fontId="81" fillId="0" borderId="14" applyNumberFormat="0" applyFill="0" applyAlignment="0" applyProtection="0"/>
    <xf numFmtId="0" fontId="2" fillId="0" borderId="0"/>
    <xf numFmtId="0" fontId="2" fillId="0" borderId="0"/>
    <xf numFmtId="0" fontId="2" fillId="0" borderId="0"/>
    <xf numFmtId="0" fontId="10" fillId="0" borderId="0"/>
    <xf numFmtId="0" fontId="50" fillId="0" borderId="0"/>
    <xf numFmtId="0" fontId="10" fillId="0" borderId="0"/>
    <xf numFmtId="0" fontId="10" fillId="0" borderId="0"/>
    <xf numFmtId="0" fontId="1" fillId="0" borderId="0"/>
    <xf numFmtId="0" fontId="90" fillId="0" borderId="0"/>
    <xf numFmtId="0" fontId="50" fillId="0" borderId="0"/>
    <xf numFmtId="0" fontId="10" fillId="0" borderId="0"/>
    <xf numFmtId="0" fontId="10" fillId="0" borderId="0"/>
    <xf numFmtId="0" fontId="10" fillId="0" borderId="0"/>
    <xf numFmtId="0" fontId="10" fillId="0" borderId="0"/>
    <xf numFmtId="0" fontId="10" fillId="0" borderId="0"/>
    <xf numFmtId="0" fontId="2" fillId="0" borderId="0"/>
    <xf numFmtId="0" fontId="10" fillId="0" borderId="0"/>
    <xf numFmtId="0" fontId="10" fillId="0" borderId="0"/>
    <xf numFmtId="0" fontId="2" fillId="0" borderId="0"/>
    <xf numFmtId="0" fontId="1" fillId="0" borderId="0"/>
    <xf numFmtId="169" fontId="10" fillId="0" borderId="0" applyFont="0" applyFill="0" applyBorder="0" applyAlignment="0" applyProtection="0"/>
    <xf numFmtId="170" fontId="10" fillId="0" borderId="0" applyFont="0" applyFill="0" applyBorder="0" applyAlignment="0" applyProtection="0"/>
    <xf numFmtId="0" fontId="10" fillId="0" borderId="0"/>
    <xf numFmtId="43" fontId="10" fillId="0" borderId="0" applyFont="0" applyFill="0" applyBorder="0" applyAlignment="0" applyProtection="0"/>
    <xf numFmtId="43" fontId="1" fillId="0" borderId="0" applyFont="0" applyFill="0" applyBorder="0" applyAlignment="0" applyProtection="0"/>
    <xf numFmtId="168" fontId="10" fillId="0" borderId="0" applyFont="0" applyFill="0" applyBorder="0" applyAlignment="0" applyProtection="0"/>
    <xf numFmtId="167" fontId="112" fillId="0" borderId="0" applyBorder="0" applyAlignment="0" applyProtection="0"/>
    <xf numFmtId="166" fontId="112" fillId="65" borderId="0"/>
    <xf numFmtId="0" fontId="2" fillId="0" borderId="0"/>
    <xf numFmtId="0" fontId="2" fillId="0" borderId="0"/>
    <xf numFmtId="0" fontId="2" fillId="0" borderId="0"/>
    <xf numFmtId="0" fontId="1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3" fillId="0" borderId="0" applyNumberFormat="0" applyBorder="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3" fillId="0" borderId="0" applyNumberFormat="0" applyBorder="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7"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13"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7" fontId="112" fillId="66" borderId="0" applyBorder="0" applyProtection="0"/>
    <xf numFmtId="0" fontId="114" fillId="0" borderId="0"/>
    <xf numFmtId="167" fontId="115" fillId="42" borderId="0" applyBorder="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57"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90" fillId="0" borderId="0"/>
    <xf numFmtId="0" fontId="2" fillId="0" borderId="0"/>
    <xf numFmtId="0" fontId="2" fillId="0" borderId="0"/>
    <xf numFmtId="0" fontId="2" fillId="0" borderId="0"/>
    <xf numFmtId="0" fontId="2" fillId="0" borderId="0"/>
    <xf numFmtId="168" fontId="10" fillId="0" borderId="0" applyFont="0" applyFill="0" applyBorder="0" applyAlignment="0" applyProtection="0"/>
    <xf numFmtId="0" fontId="2" fillId="0" borderId="0"/>
    <xf numFmtId="0" fontId="2" fillId="0" borderId="0"/>
    <xf numFmtId="0" fontId="2" fillId="0" borderId="0"/>
    <xf numFmtId="0" fontId="2" fillId="0" borderId="0"/>
    <xf numFmtId="43" fontId="62" fillId="0" borderId="0" applyFont="0" applyFill="0" applyBorder="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69" fillId="0" borderId="0" applyFont="0" applyFill="0" applyBorder="0" applyAlignment="0" applyProtection="0"/>
    <xf numFmtId="43" fontId="70" fillId="0" borderId="0" applyFont="0" applyFill="0" applyBorder="0" applyAlignment="0" applyProtection="0"/>
    <xf numFmtId="43" fontId="58" fillId="0" borderId="0" applyFont="0" applyFill="0" applyBorder="0" applyAlignment="0" applyProtection="0"/>
    <xf numFmtId="43" fontId="50" fillId="0" borderId="0" applyFont="0" applyFill="0" applyBorder="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9" fontId="2" fillId="0" borderId="0" applyFont="0" applyFill="0" applyBorder="0" applyAlignment="0" applyProtection="0"/>
    <xf numFmtId="9" fontId="2" fillId="0" borderId="0" applyFont="0" applyFill="0" applyBorder="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43" fontId="10" fillId="0" borderId="0" applyFont="0" applyFill="0" applyBorder="0" applyAlignment="0" applyProtection="0"/>
    <xf numFmtId="43" fontId="48" fillId="0" borderId="0" applyFont="0" applyFill="0" applyBorder="0" applyAlignment="0" applyProtection="0"/>
    <xf numFmtId="43" fontId="55"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168" fontId="10" fillId="0" borderId="0" applyFont="0" applyFill="0" applyBorder="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2" fillId="0" borderId="0"/>
    <xf numFmtId="0" fontId="2" fillId="0" borderId="0"/>
    <xf numFmtId="0" fontId="2" fillId="0" borderId="0"/>
    <xf numFmtId="0" fontId="2" fillId="0" borderId="0"/>
    <xf numFmtId="0" fontId="98" fillId="0" borderId="0"/>
    <xf numFmtId="9" fontId="98" fillId="0" borderId="0" applyFont="0" applyFill="0" applyBorder="0" applyAlignment="0" applyProtection="0"/>
    <xf numFmtId="0" fontId="1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0" fillId="0" borderId="0" applyFont="0" applyFill="0" applyBorder="0" applyAlignment="0" applyProtection="0"/>
    <xf numFmtId="0" fontId="2" fillId="0" borderId="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69" fillId="0" borderId="0" applyFont="0" applyFill="0" applyBorder="0" applyAlignment="0" applyProtection="0"/>
    <xf numFmtId="43" fontId="70" fillId="0" borderId="0" applyFont="0" applyFill="0" applyBorder="0" applyAlignment="0" applyProtection="0"/>
    <xf numFmtId="43" fontId="58" fillId="0" borderId="0" applyFont="0" applyFill="0" applyBorder="0" applyAlignment="0" applyProtection="0"/>
    <xf numFmtId="43" fontId="50" fillId="0" borderId="0" applyFont="0" applyFill="0" applyBorder="0" applyAlignment="0" applyProtection="0"/>
    <xf numFmtId="168" fontId="10" fillId="0" borderId="0" applyFont="0" applyFill="0" applyBorder="0" applyAlignment="0" applyProtection="0"/>
    <xf numFmtId="168" fontId="10" fillId="0" borderId="0" applyFont="0" applyFill="0" applyBorder="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9" fontId="2" fillId="0" borderId="0" applyFont="0" applyFill="0" applyBorder="0" applyAlignment="0" applyProtection="0"/>
    <xf numFmtId="9" fontId="2" fillId="0" borderId="0" applyFont="0" applyFill="0" applyBorder="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43" fontId="48" fillId="0" borderId="0" applyFont="0" applyFill="0" applyBorder="0" applyAlignment="0" applyProtection="0"/>
    <xf numFmtId="43" fontId="10" fillId="0" borderId="0" applyFont="0" applyFill="0" applyBorder="0" applyAlignment="0" applyProtection="0"/>
    <xf numFmtId="43" fontId="55"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168" fontId="1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8" fontId="10" fillId="0" borderId="0" applyFont="0" applyFill="0" applyBorder="0" applyAlignment="0" applyProtection="0"/>
    <xf numFmtId="0" fontId="2" fillId="0" borderId="0"/>
    <xf numFmtId="0" fontId="2" fillId="0" borderId="0"/>
    <xf numFmtId="0" fontId="2" fillId="0" borderId="0"/>
    <xf numFmtId="0" fontId="2" fillId="0" borderId="0"/>
    <xf numFmtId="43" fontId="62" fillId="0" borderId="0" applyFont="0" applyFill="0" applyBorder="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69" fillId="0" borderId="0" applyFont="0" applyFill="0" applyBorder="0" applyAlignment="0" applyProtection="0"/>
    <xf numFmtId="43" fontId="70" fillId="0" borderId="0" applyFont="0" applyFill="0" applyBorder="0" applyAlignment="0" applyProtection="0"/>
    <xf numFmtId="43" fontId="58" fillId="0" borderId="0" applyFont="0" applyFill="0" applyBorder="0" applyAlignment="0" applyProtection="0"/>
    <xf numFmtId="43" fontId="50" fillId="0" borderId="0" applyFont="0" applyFill="0" applyBorder="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9" fontId="2" fillId="0" borderId="0" applyFont="0" applyFill="0" applyBorder="0" applyAlignment="0" applyProtection="0"/>
    <xf numFmtId="9" fontId="2" fillId="0" borderId="0" applyFont="0" applyFill="0" applyBorder="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43" fontId="10" fillId="0" borderId="0" applyFont="0" applyFill="0" applyBorder="0" applyAlignment="0" applyProtection="0"/>
    <xf numFmtId="43" fontId="48" fillId="0" borderId="0" applyFont="0" applyFill="0" applyBorder="0" applyAlignment="0" applyProtection="0"/>
    <xf numFmtId="43" fontId="55"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168" fontId="10" fillId="0" borderId="0" applyFont="0" applyFill="0" applyBorder="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100" fillId="0" borderId="32" applyNumberFormat="0" applyFill="0" applyAlignment="0" applyProtection="0"/>
    <xf numFmtId="0" fontId="84"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84" fillId="48" borderId="24" applyNumberFormat="0" applyAlignment="0" applyProtection="0"/>
    <xf numFmtId="0" fontId="96" fillId="48" borderId="31" applyNumberFormat="0" applyAlignment="0" applyProtection="0"/>
    <xf numFmtId="0" fontId="65"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65" fillId="48" borderId="24" applyNumberFormat="0" applyAlignment="0" applyProtection="0"/>
    <xf numFmtId="0" fontId="100" fillId="0" borderId="32" applyNumberFormat="0" applyFill="0" applyAlignment="0" applyProtection="0"/>
    <xf numFmtId="0" fontId="10" fillId="64" borderId="30" applyNumberFormat="0" applyFont="0" applyAlignment="0" applyProtection="0"/>
    <xf numFmtId="0" fontId="100" fillId="0" borderId="32" applyNumberFormat="0" applyFill="0" applyAlignment="0" applyProtection="0"/>
    <xf numFmtId="0" fontId="94" fillId="64" borderId="30" applyNumberFormat="0" applyFon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10" fillId="64" borderId="30" applyNumberFormat="0" applyFon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94"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65" fillId="48" borderId="24" applyNumberFormat="0" applyAlignment="0" applyProtection="0"/>
    <xf numFmtId="0" fontId="96" fillId="48" borderId="31"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96" fillId="48" borderId="31" applyNumberFormat="0" applyAlignment="0" applyProtection="0"/>
    <xf numFmtId="0" fontId="65" fillId="48" borderId="24" applyNumberFormat="0" applyAlignment="0" applyProtection="0"/>
    <xf numFmtId="0" fontId="84"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84" fillId="48" borderId="24" applyNumberFormat="0" applyAlignment="0" applyProtection="0"/>
    <xf numFmtId="0" fontId="10" fillId="64" borderId="30" applyNumberFormat="0" applyFont="0" applyAlignment="0" applyProtection="0"/>
    <xf numFmtId="0" fontId="96" fillId="48" borderId="31" applyNumberFormat="0" applyAlignment="0" applyProtection="0"/>
    <xf numFmtId="0" fontId="10" fillId="64" borderId="30" applyNumberFormat="0" applyFont="0" applyAlignment="0" applyProtection="0"/>
    <xf numFmtId="0" fontId="84"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84"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65"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94" fillId="64" borderId="30" applyNumberFormat="0" applyFont="0" applyAlignment="0" applyProtection="0"/>
    <xf numFmtId="0" fontId="65"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84" fillId="49"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10" fillId="64" borderId="30" applyNumberFormat="0" applyFont="0" applyAlignment="0" applyProtection="0"/>
    <xf numFmtId="0" fontId="84" fillId="48"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100" fillId="0" borderId="32" applyNumberFormat="0" applyFill="0" applyAlignment="0" applyProtection="0"/>
    <xf numFmtId="0" fontId="84"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100" fillId="0" borderId="32" applyNumberFormat="0" applyFill="0" applyAlignment="0" applyProtection="0"/>
    <xf numFmtId="0" fontId="10" fillId="64" borderId="30" applyNumberFormat="0" applyFont="0" applyAlignment="0" applyProtection="0"/>
    <xf numFmtId="0" fontId="65"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65" fillId="48" borderId="24" applyNumberFormat="0" applyAlignment="0" applyProtection="0"/>
    <xf numFmtId="0" fontId="84"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84"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65"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10" fillId="64" borderId="30" applyNumberFormat="0" applyFont="0" applyAlignment="0" applyProtection="0"/>
    <xf numFmtId="0" fontId="84" fillId="49"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65" fillId="48" borderId="24" applyNumberFormat="0" applyAlignment="0" applyProtection="0"/>
    <xf numFmtId="0" fontId="84" fillId="48" borderId="24" applyNumberFormat="0" applyAlignment="0" applyProtection="0"/>
    <xf numFmtId="0" fontId="94" fillId="64" borderId="30" applyNumberFormat="0" applyFont="0" applyAlignment="0" applyProtection="0"/>
    <xf numFmtId="0" fontId="96" fillId="48" borderId="31" applyNumberFormat="0" applyAlignment="0" applyProtection="0"/>
    <xf numFmtId="0" fontId="10" fillId="64" borderId="30" applyNumberFormat="0" applyFont="0" applyAlignment="0" applyProtection="0"/>
    <xf numFmtId="0" fontId="65" fillId="48"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96" fillId="48" borderId="31"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84" fillId="48" borderId="24" applyNumberFormat="0" applyAlignment="0" applyProtection="0"/>
    <xf numFmtId="0" fontId="100" fillId="0" borderId="32" applyNumberFormat="0" applyFill="0" applyAlignment="0" applyProtection="0"/>
    <xf numFmtId="0" fontId="10" fillId="0" borderId="0"/>
    <xf numFmtId="0" fontId="96" fillId="48" borderId="31" applyNumberFormat="0" applyAlignment="0" applyProtection="0"/>
    <xf numFmtId="0" fontId="96" fillId="48" borderId="31"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96" fillId="48" borderId="31"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65" fillId="48" borderId="24" applyNumberFormat="0" applyAlignment="0" applyProtection="0"/>
    <xf numFmtId="0" fontId="84" fillId="49" borderId="24" applyNumberFormat="0" applyAlignment="0" applyProtection="0"/>
    <xf numFmtId="0" fontId="100" fillId="0" borderId="32" applyNumberFormat="0" applyFill="0" applyAlignment="0" applyProtection="0"/>
    <xf numFmtId="0" fontId="84"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0" fillId="0" borderId="32" applyNumberFormat="0" applyFill="0" applyAlignment="0" applyProtection="0"/>
    <xf numFmtId="0" fontId="10" fillId="64" borderId="30" applyNumberFormat="0" applyFont="0" applyAlignment="0" applyProtection="0"/>
    <xf numFmtId="0" fontId="84"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96" fillId="48" borderId="31"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0" fillId="0" borderId="32" applyNumberFormat="0" applyFill="0" applyAlignment="0" applyProtection="0"/>
    <xf numFmtId="0" fontId="10" fillId="64" borderId="30" applyNumberFormat="0" applyFont="0" applyAlignment="0" applyProtection="0"/>
    <xf numFmtId="0" fontId="84"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84" fillId="48" borderId="24" applyNumberFormat="0" applyAlignment="0" applyProtection="0"/>
    <xf numFmtId="0" fontId="10" fillId="64" borderId="30" applyNumberFormat="0" applyFont="0" applyAlignment="0" applyProtection="0"/>
    <xf numFmtId="0" fontId="96" fillId="48" borderId="31" applyNumberFormat="0" applyAlignment="0" applyProtection="0"/>
    <xf numFmtId="0" fontId="66" fillId="48"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10" fillId="64" borderId="30" applyNumberFormat="0" applyFont="0" applyAlignment="0" applyProtection="0"/>
    <xf numFmtId="0" fontId="96" fillId="48" borderId="31" applyNumberFormat="0" applyAlignment="0" applyProtection="0"/>
    <xf numFmtId="0" fontId="84"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66"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100" fillId="0" borderId="32" applyNumberFormat="0" applyFill="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84"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96" fillId="48" borderId="31" applyNumberFormat="0" applyAlignment="0" applyProtection="0"/>
    <xf numFmtId="0" fontId="65"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10" fillId="64" borderId="30" applyNumberFormat="0" applyFont="0" applyAlignment="0" applyProtection="0"/>
    <xf numFmtId="0" fontId="84"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10" fillId="64" borderId="30" applyNumberFormat="0" applyFont="0" applyAlignment="0" applyProtection="0"/>
    <xf numFmtId="0" fontId="65"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10" fillId="64" borderId="30" applyNumberFormat="0" applyFont="0" applyAlignment="0" applyProtection="0"/>
    <xf numFmtId="0" fontId="96" fillId="48" borderId="31" applyNumberForma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0" fillId="0" borderId="32" applyNumberFormat="0" applyFill="0" applyAlignment="0" applyProtection="0"/>
    <xf numFmtId="0" fontId="65"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84" fillId="48" borderId="24" applyNumberFormat="0" applyAlignment="0" applyProtection="0"/>
    <xf numFmtId="0" fontId="100" fillId="0" borderId="32" applyNumberFormat="0" applyFill="0" applyAlignment="0" applyProtection="0"/>
    <xf numFmtId="0" fontId="84"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65"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100" fillId="0" borderId="32" applyNumberFormat="0" applyFill="0" applyAlignment="0" applyProtection="0"/>
    <xf numFmtId="0" fontId="84" fillId="48" borderId="24" applyNumberFormat="0" applyAlignment="0" applyProtection="0"/>
    <xf numFmtId="0" fontId="96" fillId="48" borderId="31" applyNumberFormat="0" applyAlignment="0" applyProtection="0"/>
    <xf numFmtId="0" fontId="10" fillId="64" borderId="30" applyNumberFormat="0" applyFont="0" applyAlignment="0" applyProtection="0"/>
    <xf numFmtId="0" fontId="84"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96" fillId="48" borderId="31"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84" fillId="48" borderId="24" applyNumberFormat="0" applyAlignment="0" applyProtection="0"/>
    <xf numFmtId="0" fontId="96" fillId="48" borderId="31"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84" fillId="48" borderId="24"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10"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96" fillId="48" borderId="31"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10" fillId="64" borderId="30" applyNumberFormat="0" applyFont="0" applyAlignment="0" applyProtection="0"/>
    <xf numFmtId="0" fontId="84"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96" fillId="48" borderId="31" applyNumberFormat="0" applyAlignment="0" applyProtection="0"/>
    <xf numFmtId="0" fontId="66"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96" fillId="48" borderId="31" applyNumberFormat="0" applyAlignment="0" applyProtection="0"/>
    <xf numFmtId="0" fontId="100" fillId="0" borderId="32" applyNumberFormat="0" applyFill="0" applyAlignment="0" applyProtection="0"/>
    <xf numFmtId="0" fontId="84"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10" fillId="64" borderId="30" applyNumberFormat="0" applyFont="0" applyAlignment="0" applyProtection="0"/>
    <xf numFmtId="0" fontId="84" fillId="48" borderId="24" applyNumberFormat="0" applyAlignment="0" applyProtection="0"/>
    <xf numFmtId="0" fontId="10" fillId="0" borderId="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100" fillId="0" borderId="32" applyNumberFormat="0" applyFill="0" applyAlignment="0" applyProtection="0"/>
    <xf numFmtId="0" fontId="65"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10" fillId="64" borderId="30" applyNumberFormat="0" applyFont="0" applyAlignment="0" applyProtection="0"/>
    <xf numFmtId="0" fontId="100" fillId="0" borderId="32" applyNumberFormat="0" applyFill="0" applyAlignment="0" applyProtection="0"/>
    <xf numFmtId="0" fontId="96" fillId="48" borderId="31" applyNumberFormat="0" applyAlignment="0" applyProtection="0"/>
    <xf numFmtId="0" fontId="96" fillId="48" borderId="31"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84"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84"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0" fillId="0" borderId="32" applyNumberFormat="0" applyFill="0" applyAlignment="0" applyProtection="0"/>
    <xf numFmtId="0" fontId="96" fillId="48" borderId="31" applyNumberFormat="0" applyAlignment="0" applyProtection="0"/>
    <xf numFmtId="0" fontId="10" fillId="64" borderId="30" applyNumberFormat="0" applyFont="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96" fillId="48" borderId="31"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0" fillId="0" borderId="32" applyNumberFormat="0" applyFill="0" applyAlignment="0" applyProtection="0"/>
    <xf numFmtId="0" fontId="65"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84" fillId="48" borderId="24" applyNumberFormat="0" applyAlignment="0" applyProtection="0"/>
    <xf numFmtId="0" fontId="96" fillId="48" borderId="31" applyNumberFormat="0" applyAlignment="0" applyProtection="0"/>
    <xf numFmtId="0" fontId="65" fillId="48"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10" fillId="64" borderId="30" applyNumberFormat="0" applyFont="0" applyAlignment="0" applyProtection="0"/>
    <xf numFmtId="0" fontId="84"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96" fillId="48" borderId="31" applyNumberFormat="0" applyAlignment="0" applyProtection="0"/>
    <xf numFmtId="0" fontId="10" fillId="64" borderId="30" applyNumberFormat="0" applyFont="0" applyAlignment="0" applyProtection="0"/>
    <xf numFmtId="0" fontId="84" fillId="48" borderId="24" applyNumberFormat="0" applyAlignment="0" applyProtection="0"/>
    <xf numFmtId="0" fontId="10" fillId="0" borderId="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0" fillId="0" borderId="32" applyNumberFormat="0" applyFill="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65" fillId="48" borderId="24" applyNumberFormat="0" applyAlignment="0" applyProtection="0"/>
    <xf numFmtId="0" fontId="84"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100" fillId="0" borderId="32" applyNumberFormat="0" applyFill="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84" fillId="48" borderId="24" applyNumberFormat="0" applyAlignment="0" applyProtection="0"/>
    <xf numFmtId="0" fontId="96" fillId="48" borderId="31" applyNumberFormat="0" applyAlignment="0" applyProtection="0"/>
    <xf numFmtId="0" fontId="100" fillId="0" borderId="32" applyNumberFormat="0" applyFill="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96" fillId="48" borderId="31" applyNumberFormat="0" applyAlignment="0" applyProtection="0"/>
    <xf numFmtId="0" fontId="100" fillId="0" borderId="32" applyNumberFormat="0" applyFill="0" applyAlignment="0" applyProtection="0"/>
    <xf numFmtId="0" fontId="84" fillId="48" borderId="24" applyNumberFormat="0" applyAlignment="0" applyProtection="0"/>
    <xf numFmtId="0" fontId="96" fillId="48" borderId="31"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 fillId="0" borderId="0"/>
    <xf numFmtId="0" fontId="84" fillId="48" borderId="24" applyNumberFormat="0" applyAlignment="0" applyProtection="0"/>
    <xf numFmtId="0" fontId="10"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0" fillId="0" borderId="32" applyNumberFormat="0" applyFill="0" applyAlignment="0" applyProtection="0"/>
    <xf numFmtId="0" fontId="65" fillId="48" borderId="24" applyNumberFormat="0" applyAlignment="0" applyProtection="0"/>
    <xf numFmtId="0" fontId="84"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66" fillId="48" borderId="24" applyNumberFormat="0" applyAlignment="0" applyProtection="0"/>
    <xf numFmtId="0" fontId="96" fillId="48" borderId="31" applyNumberFormat="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84" fillId="48" borderId="24" applyNumberFormat="0" applyAlignment="0" applyProtection="0"/>
    <xf numFmtId="0" fontId="10"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84"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10" fillId="64" borderId="30" applyNumberFormat="0" applyFont="0" applyAlignment="0" applyProtection="0"/>
    <xf numFmtId="0" fontId="65"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66" fillId="48" borderId="24" applyNumberFormat="0" applyAlignment="0" applyProtection="0"/>
    <xf numFmtId="0" fontId="84"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0" fillId="0" borderId="32" applyNumberFormat="0" applyFill="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100" fillId="0" borderId="32" applyNumberFormat="0" applyFill="0" applyAlignment="0" applyProtection="0"/>
    <xf numFmtId="0" fontId="84"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96" fillId="48" borderId="31" applyNumberFormat="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84" fillId="48" borderId="24"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4"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 fillId="64" borderId="30" applyNumberFormat="0" applyFont="0" applyAlignment="0" applyProtection="0"/>
    <xf numFmtId="0" fontId="84" fillId="48" borderId="24" applyNumberFormat="0" applyAlignment="0" applyProtection="0"/>
    <xf numFmtId="0" fontId="96" fillId="48" borderId="31" applyNumberFormat="0" applyAlignment="0" applyProtection="0"/>
    <xf numFmtId="0" fontId="100" fillId="0" borderId="32" applyNumberFormat="0" applyFill="0" applyAlignment="0" applyProtection="0"/>
    <xf numFmtId="0" fontId="65"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0" borderId="0"/>
    <xf numFmtId="0" fontId="84"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10"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84" fillId="48" borderId="24" applyNumberFormat="0" applyAlignment="0" applyProtection="0"/>
    <xf numFmtId="0" fontId="96" fillId="48" borderId="31" applyNumberFormat="0" applyAlignment="0" applyProtection="0"/>
    <xf numFmtId="0" fontId="84" fillId="48" borderId="24" applyNumberForma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84" fillId="48" borderId="24" applyNumberFormat="0" applyAlignment="0" applyProtection="0"/>
    <xf numFmtId="0" fontId="96" fillId="48" borderId="31" applyNumberFormat="0" applyAlignment="0" applyProtection="0"/>
    <xf numFmtId="0" fontId="65"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10" fillId="64" borderId="30" applyNumberFormat="0" applyFont="0" applyAlignment="0" applyProtection="0"/>
    <xf numFmtId="0" fontId="65" fillId="48" borderId="24" applyNumberFormat="0" applyAlignment="0" applyProtection="0"/>
    <xf numFmtId="0" fontId="84"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84" fillId="48" borderId="24" applyNumberFormat="0" applyAlignment="0" applyProtection="0"/>
    <xf numFmtId="0" fontId="84" fillId="48" borderId="24" applyNumberFormat="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66" fillId="48" borderId="24" applyNumberFormat="0" applyAlignment="0" applyProtection="0"/>
    <xf numFmtId="0" fontId="96" fillId="48" borderId="31" applyNumberFormat="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84" fillId="48" borderId="24" applyNumberFormat="0" applyAlignment="0" applyProtection="0"/>
    <xf numFmtId="0" fontId="100" fillId="0" borderId="32" applyNumberFormat="0" applyFill="0" applyAlignment="0" applyProtection="0"/>
    <xf numFmtId="0" fontId="10"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10" fillId="64" borderId="30" applyNumberFormat="0" applyFon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84"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65"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10" fillId="64" borderId="30" applyNumberFormat="0" applyFont="0" applyAlignment="0" applyProtection="0"/>
    <xf numFmtId="0" fontId="96" fillId="48" borderId="31" applyNumberFormat="0" applyAlignment="0" applyProtection="0"/>
    <xf numFmtId="0" fontId="65"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84"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96" fillId="48" borderId="31" applyNumberFormat="0" applyAlignment="0" applyProtection="0"/>
    <xf numFmtId="0" fontId="84"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84" fillId="48" borderId="24" applyNumberFormat="0" applyAlignment="0" applyProtection="0"/>
    <xf numFmtId="0" fontId="84" fillId="48"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96" fillId="48" borderId="31" applyNumberFormat="0" applyAlignment="0" applyProtection="0"/>
    <xf numFmtId="0" fontId="84" fillId="48"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96" fillId="48" borderId="31" applyNumberFormat="0" applyAlignment="0" applyProtection="0"/>
    <xf numFmtId="0" fontId="84"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65" fillId="48" borderId="24" applyNumberFormat="0" applyAlignment="0" applyProtection="0"/>
    <xf numFmtId="0" fontId="100" fillId="0" borderId="32" applyNumberFormat="0" applyFill="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100" fillId="0" borderId="32" applyNumberFormat="0" applyFill="0" applyAlignment="0" applyProtection="0"/>
    <xf numFmtId="0" fontId="84"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84"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84" fillId="48" borderId="24" applyNumberFormat="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96" fillId="48" borderId="31" applyNumberFormat="0" applyAlignment="0" applyProtection="0"/>
    <xf numFmtId="0" fontId="65" fillId="48" borderId="24" applyNumberFormat="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96" fillId="48" borderId="31" applyNumberFormat="0" applyAlignment="0" applyProtection="0"/>
    <xf numFmtId="0" fontId="65" fillId="48" borderId="24" applyNumberFormat="0" applyAlignment="0" applyProtection="0"/>
    <xf numFmtId="0" fontId="96" fillId="48" borderId="31" applyNumberFormat="0" applyAlignment="0" applyProtection="0"/>
    <xf numFmtId="0" fontId="65" fillId="48"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96" fillId="48" borderId="31"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10" fillId="64" borderId="30" applyNumberFormat="0" applyFont="0" applyAlignment="0" applyProtection="0"/>
    <xf numFmtId="0" fontId="84"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84" fillId="48" borderId="24" applyNumberFormat="0" applyAlignment="0" applyProtection="0"/>
    <xf numFmtId="0" fontId="10"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65" fillId="48" borderId="24" applyNumberFormat="0" applyAlignment="0" applyProtection="0"/>
    <xf numFmtId="0" fontId="96" fillId="48" borderId="31" applyNumberFormat="0" applyAlignment="0" applyProtection="0"/>
    <xf numFmtId="0" fontId="84" fillId="48" borderId="24" applyNumberFormat="0" applyAlignment="0" applyProtection="0"/>
    <xf numFmtId="0" fontId="10" fillId="64" borderId="30" applyNumberFormat="0" applyFont="0" applyAlignment="0" applyProtection="0"/>
    <xf numFmtId="0" fontId="65" fillId="48" borderId="24" applyNumberFormat="0" applyAlignment="0" applyProtection="0"/>
    <xf numFmtId="0" fontId="84" fillId="48" borderId="24" applyNumberFormat="0" applyAlignment="0" applyProtection="0"/>
    <xf numFmtId="0" fontId="100" fillId="0" borderId="32" applyNumberFormat="0" applyFill="0" applyAlignment="0" applyProtection="0"/>
    <xf numFmtId="0" fontId="84"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84"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96" fillId="48" borderId="31" applyNumberFormat="0" applyAlignment="0" applyProtection="0"/>
    <xf numFmtId="0" fontId="84"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96" fillId="48" borderId="31"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65" fillId="48" borderId="24" applyNumberFormat="0" applyAlignment="0" applyProtection="0"/>
    <xf numFmtId="0" fontId="66" fillId="48" borderId="24" applyNumberFormat="0" applyAlignment="0" applyProtection="0"/>
    <xf numFmtId="0" fontId="84" fillId="48" borderId="24" applyNumberFormat="0" applyAlignment="0" applyProtection="0"/>
    <xf numFmtId="0" fontId="96" fillId="48" borderId="31" applyNumberFormat="0" applyAlignment="0" applyProtection="0"/>
    <xf numFmtId="0" fontId="65" fillId="48" borderId="24" applyNumberFormat="0" applyAlignment="0" applyProtection="0"/>
    <xf numFmtId="0" fontId="84" fillId="48" borderId="24" applyNumberFormat="0" applyAlignment="0" applyProtection="0"/>
    <xf numFmtId="0" fontId="96" fillId="48" borderId="31" applyNumberFormat="0" applyAlignment="0" applyProtection="0"/>
    <xf numFmtId="0" fontId="84" fillId="48" borderId="24" applyNumberFormat="0" applyAlignment="0" applyProtection="0"/>
    <xf numFmtId="0" fontId="84" fillId="48" borderId="24" applyNumberFormat="0" applyAlignment="0" applyProtection="0"/>
    <xf numFmtId="0" fontId="96" fillId="48" borderId="31"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84" fillId="49" borderId="24" applyNumberFormat="0" applyAlignment="0" applyProtection="0"/>
    <xf numFmtId="0" fontId="96" fillId="48" borderId="31" applyNumberFormat="0" applyAlignment="0" applyProtection="0"/>
    <xf numFmtId="0" fontId="100" fillId="0" borderId="32" applyNumberFormat="0" applyFill="0" applyAlignment="0" applyProtection="0"/>
    <xf numFmtId="0" fontId="65" fillId="48" borderId="24" applyNumberFormat="0" applyAlignment="0" applyProtection="0"/>
    <xf numFmtId="0" fontId="100" fillId="0" borderId="32" applyNumberFormat="0" applyFill="0" applyAlignment="0" applyProtection="0"/>
    <xf numFmtId="0" fontId="66" fillId="48" borderId="24" applyNumberFormat="0" applyAlignment="0" applyProtection="0"/>
    <xf numFmtId="0" fontId="96" fillId="48" borderId="31" applyNumberFormat="0" applyAlignment="0" applyProtection="0"/>
    <xf numFmtId="0" fontId="10" fillId="64" borderId="30" applyNumberFormat="0" applyFont="0" applyAlignment="0" applyProtection="0"/>
    <xf numFmtId="0" fontId="84"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84" fillId="48" borderId="24" applyNumberFormat="0" applyAlignment="0" applyProtection="0"/>
    <xf numFmtId="0" fontId="100" fillId="0" borderId="32" applyNumberFormat="0" applyFill="0" applyAlignment="0" applyProtection="0"/>
    <xf numFmtId="0" fontId="10" fillId="64" borderId="30" applyNumberFormat="0" applyFont="0" applyAlignment="0" applyProtection="0"/>
    <xf numFmtId="0" fontId="84"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84" fillId="48" borderId="24" applyNumberFormat="0" applyAlignment="0" applyProtection="0"/>
    <xf numFmtId="0" fontId="100" fillId="0" borderId="32" applyNumberFormat="0" applyFill="0" applyAlignment="0" applyProtection="0"/>
    <xf numFmtId="0" fontId="84" fillId="48"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65" fillId="48" borderId="24" applyNumberFormat="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65"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0" fillId="0" borderId="32" applyNumberFormat="0" applyFill="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84" fillId="48" borderId="24" applyNumberFormat="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0" fillId="0" borderId="32" applyNumberFormat="0" applyFill="0" applyAlignment="0" applyProtection="0"/>
    <xf numFmtId="0" fontId="84" fillId="49" borderId="24" applyNumberFormat="0" applyAlignment="0" applyProtection="0"/>
    <xf numFmtId="0" fontId="65"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100" fillId="0" borderId="32" applyNumberFormat="0" applyFill="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84"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10" fillId="0" borderId="0"/>
    <xf numFmtId="0" fontId="84"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84"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96" fillId="48" borderId="31" applyNumberFormat="0" applyAlignment="0" applyProtection="0"/>
    <xf numFmtId="0" fontId="100" fillId="0" borderId="32" applyNumberFormat="0" applyFill="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10" fillId="64" borderId="30" applyNumberFormat="0" applyFont="0" applyAlignment="0" applyProtection="0"/>
    <xf numFmtId="0" fontId="96" fillId="48" borderId="31" applyNumberFormat="0" applyAlignment="0" applyProtection="0"/>
    <xf numFmtId="0" fontId="94" fillId="64" borderId="30" applyNumberFormat="0" applyFont="0" applyAlignment="0" applyProtection="0"/>
    <xf numFmtId="0" fontId="100" fillId="0" borderId="32" applyNumberFormat="0" applyFill="0" applyAlignment="0" applyProtection="0"/>
    <xf numFmtId="0" fontId="84"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84" fillId="49" borderId="24" applyNumberFormat="0" applyAlignment="0" applyProtection="0"/>
    <xf numFmtId="0" fontId="10"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65"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100" fillId="0" borderId="32" applyNumberFormat="0" applyFill="0" applyAlignment="0" applyProtection="0"/>
    <xf numFmtId="0" fontId="84"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84" fillId="48" borderId="24" applyNumberFormat="0" applyAlignment="0" applyProtection="0"/>
    <xf numFmtId="0" fontId="96" fillId="48" borderId="31" applyNumberFormat="0" applyAlignment="0" applyProtection="0"/>
    <xf numFmtId="0" fontId="65" fillId="48" borderId="24"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10"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84"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84"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84"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10" fillId="64" borderId="30" applyNumberFormat="0" applyFont="0" applyAlignment="0" applyProtection="0"/>
    <xf numFmtId="0" fontId="84"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84"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65" fillId="48" borderId="24" applyNumberFormat="0" applyAlignment="0" applyProtection="0"/>
    <xf numFmtId="0" fontId="100" fillId="0" borderId="32" applyNumberFormat="0" applyFill="0" applyAlignment="0" applyProtection="0"/>
    <xf numFmtId="0" fontId="84" fillId="49" borderId="24" applyNumberFormat="0" applyAlignment="0" applyProtection="0"/>
    <xf numFmtId="0" fontId="96" fillId="48" borderId="31" applyNumberFormat="0" applyAlignment="0" applyProtection="0"/>
    <xf numFmtId="0" fontId="65"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94" fillId="64" borderId="30" applyNumberFormat="0" applyFont="0" applyAlignment="0" applyProtection="0"/>
    <xf numFmtId="0" fontId="10" fillId="64" borderId="30" applyNumberFormat="0" applyFon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10" fillId="64" borderId="30" applyNumberFormat="0" applyFont="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84"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96" fillId="48" borderId="31" applyNumberForma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84" fillId="48" borderId="24" applyNumberFormat="0" applyAlignment="0" applyProtection="0"/>
    <xf numFmtId="0" fontId="100" fillId="0" borderId="32" applyNumberFormat="0" applyFill="0" applyAlignment="0" applyProtection="0"/>
    <xf numFmtId="0" fontId="84" fillId="48" borderId="24" applyNumberFormat="0" applyAlignment="0" applyProtection="0"/>
    <xf numFmtId="0" fontId="10" fillId="64" borderId="30" applyNumberFormat="0" applyFon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65" fillId="48" borderId="24" applyNumberFormat="0" applyAlignment="0" applyProtection="0"/>
    <xf numFmtId="0" fontId="100" fillId="0" borderId="32" applyNumberFormat="0" applyFill="0" applyAlignment="0" applyProtection="0"/>
    <xf numFmtId="0" fontId="84"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84" fillId="48" borderId="24" applyNumberFormat="0" applyAlignment="0" applyProtection="0"/>
    <xf numFmtId="0" fontId="84" fillId="48" borderId="24" applyNumberFormat="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4" fillId="64" borderId="30" applyNumberFormat="0" applyFont="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65"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65"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94"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96" fillId="48" borderId="31" applyNumberFormat="0" applyAlignment="0" applyProtection="0"/>
    <xf numFmtId="0" fontId="65" fillId="48" borderId="24"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4" fillId="64" borderId="30" applyNumberFormat="0" applyFont="0" applyAlignment="0" applyProtection="0"/>
    <xf numFmtId="0" fontId="100" fillId="0" borderId="32" applyNumberFormat="0" applyFill="0" applyAlignment="0" applyProtection="0"/>
    <xf numFmtId="0" fontId="10" fillId="64" borderId="30" applyNumberFormat="0" applyFont="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0" fillId="0" borderId="32" applyNumberFormat="0" applyFill="0" applyAlignment="0" applyProtection="0"/>
    <xf numFmtId="0" fontId="65"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100" fillId="0" borderId="32" applyNumberFormat="0" applyFill="0" applyAlignment="0" applyProtection="0"/>
    <xf numFmtId="0" fontId="10" fillId="64" borderId="30" applyNumberFormat="0" applyFont="0" applyAlignment="0" applyProtection="0"/>
    <xf numFmtId="0" fontId="100" fillId="0" borderId="32" applyNumberFormat="0" applyFill="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96" fillId="48" borderId="31"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0" fillId="0" borderId="32" applyNumberFormat="0" applyFill="0" applyAlignment="0" applyProtection="0"/>
    <xf numFmtId="0" fontId="65"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84"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84"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100" fillId="0" borderId="32" applyNumberFormat="0" applyFill="0" applyAlignment="0" applyProtection="0"/>
    <xf numFmtId="0" fontId="10" fillId="64" borderId="30" applyNumberFormat="0" applyFont="0" applyAlignment="0" applyProtection="0"/>
    <xf numFmtId="0" fontId="65" fillId="48"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84" fillId="48" borderId="24" applyNumberFormat="0" applyAlignment="0" applyProtection="0"/>
    <xf numFmtId="0" fontId="10"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65"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100" fillId="0" borderId="32" applyNumberFormat="0" applyFill="0" applyAlignment="0" applyProtection="0"/>
    <xf numFmtId="0" fontId="84" fillId="48" borderId="24" applyNumberFormat="0" applyAlignment="0" applyProtection="0"/>
    <xf numFmtId="0" fontId="65"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84" fillId="48" borderId="24" applyNumberFormat="0" applyAlignment="0" applyProtection="0"/>
    <xf numFmtId="0" fontId="84" fillId="48" borderId="24" applyNumberFormat="0" applyAlignment="0" applyProtection="0"/>
    <xf numFmtId="0" fontId="96" fillId="48" borderId="31"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96" fillId="48" borderId="31" applyNumberFormat="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84" fillId="48" borderId="24" applyNumberFormat="0" applyAlignment="0" applyProtection="0"/>
    <xf numFmtId="0" fontId="10" fillId="64" borderId="30" applyNumberFormat="0" applyFont="0" applyAlignment="0" applyProtection="0"/>
    <xf numFmtId="0" fontId="96" fillId="48" borderId="31" applyNumberFormat="0" applyAlignment="0" applyProtection="0"/>
    <xf numFmtId="0" fontId="65"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84" fillId="48" borderId="24" applyNumberFormat="0" applyAlignment="0" applyProtection="0"/>
    <xf numFmtId="0" fontId="10" fillId="64" borderId="30" applyNumberFormat="0" applyFont="0" applyAlignment="0" applyProtection="0"/>
    <xf numFmtId="0" fontId="65" fillId="48"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84"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96" fillId="48" borderId="31"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100" fillId="0" borderId="32" applyNumberFormat="0" applyFill="0" applyAlignment="0" applyProtection="0"/>
    <xf numFmtId="0" fontId="84"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10" fillId="64" borderId="30" applyNumberFormat="0" applyFont="0" applyAlignment="0" applyProtection="0"/>
    <xf numFmtId="0" fontId="84" fillId="48" borderId="24" applyNumberFormat="0" applyAlignment="0" applyProtection="0"/>
    <xf numFmtId="0" fontId="84" fillId="49"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10" fillId="64" borderId="30" applyNumberFormat="0" applyFont="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84"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65"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84"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96" fillId="48" borderId="31" applyNumberFormat="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84" fillId="48" borderId="24" applyNumberFormat="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4" fillId="64" borderId="30" applyNumberFormat="0" applyFon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65"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84"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96" fillId="48" borderId="31" applyNumberFormat="0" applyAlignment="0" applyProtection="0"/>
    <xf numFmtId="0" fontId="10"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100" fillId="0" borderId="32" applyNumberFormat="0" applyFill="0" applyAlignment="0" applyProtection="0"/>
    <xf numFmtId="0" fontId="10" fillId="64" borderId="30" applyNumberFormat="0" applyFont="0" applyAlignment="0" applyProtection="0"/>
    <xf numFmtId="0" fontId="65" fillId="48"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84" fillId="48" borderId="24" applyNumberFormat="0" applyAlignment="0" applyProtection="0"/>
    <xf numFmtId="0" fontId="10"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65"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96" fillId="48" borderId="31"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84"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0" fillId="0" borderId="32" applyNumberFormat="0" applyFill="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84" fillId="48"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65"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96" fillId="48" borderId="31" applyNumberFormat="0" applyAlignment="0" applyProtection="0"/>
    <xf numFmtId="0" fontId="10"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100" fillId="0" borderId="32" applyNumberFormat="0" applyFill="0" applyAlignment="0" applyProtection="0"/>
    <xf numFmtId="0" fontId="10" fillId="64" borderId="30" applyNumberFormat="0" applyFont="0" applyAlignment="0" applyProtection="0"/>
    <xf numFmtId="0" fontId="65" fillId="48"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84" fillId="48" borderId="24" applyNumberFormat="0" applyAlignment="0" applyProtection="0"/>
    <xf numFmtId="0" fontId="10"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65"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84"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0" fillId="0" borderId="32" applyNumberFormat="0" applyFill="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84" fillId="48" borderId="24" applyNumberFormat="0" applyAlignment="0" applyProtection="0"/>
    <xf numFmtId="0" fontId="100" fillId="0" borderId="32" applyNumberFormat="0" applyFill="0" applyAlignment="0" applyProtection="0"/>
    <xf numFmtId="0" fontId="65"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65"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84" fillId="48" borderId="24" applyNumberFormat="0" applyAlignment="0" applyProtection="0"/>
    <xf numFmtId="0" fontId="10"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65"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96" fillId="48" borderId="31"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65" fillId="48" borderId="24"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10" fillId="64" borderId="30" applyNumberFormat="0" applyFont="0" applyAlignment="0" applyProtection="0"/>
    <xf numFmtId="0" fontId="84"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84" fillId="48" borderId="24" applyNumberFormat="0" applyAlignment="0" applyProtection="0"/>
    <xf numFmtId="0" fontId="10" fillId="64" borderId="30" applyNumberFormat="0" applyFont="0" applyAlignment="0" applyProtection="0"/>
    <xf numFmtId="0" fontId="96" fillId="48" borderId="31" applyNumberFormat="0" applyAlignment="0" applyProtection="0"/>
    <xf numFmtId="0" fontId="100" fillId="0" borderId="32" applyNumberFormat="0" applyFill="0" applyAlignment="0" applyProtection="0"/>
    <xf numFmtId="0" fontId="65" fillId="48" borderId="24" applyNumberFormat="0" applyAlignment="0" applyProtection="0"/>
    <xf numFmtId="0" fontId="84" fillId="48" borderId="24" applyNumberFormat="0" applyAlignment="0" applyProtection="0"/>
    <xf numFmtId="0" fontId="96" fillId="48" borderId="31"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96" fillId="48" borderId="31"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0" fillId="0" borderId="32" applyNumberFormat="0" applyFill="0" applyAlignment="0" applyProtection="0"/>
    <xf numFmtId="0" fontId="96" fillId="48" borderId="31"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 fillId="64" borderId="30" applyNumberFormat="0" applyFon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6"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65"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9"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84" fillId="48" borderId="24" applyNumberForma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4"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10" fillId="64" borderId="30" applyNumberFormat="0" applyFon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96" fillId="48" borderId="31" applyNumberFormat="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100" fillId="0" borderId="32" applyNumberFormat="0" applyFill="0" applyAlignment="0" applyProtection="0"/>
    <xf numFmtId="0" fontId="2" fillId="0" borderId="0"/>
    <xf numFmtId="0" fontId="2" fillId="0" borderId="0"/>
    <xf numFmtId="0" fontId="2" fillId="0" borderId="0"/>
    <xf numFmtId="0" fontId="2" fillId="0" borderId="0"/>
    <xf numFmtId="0" fontId="10" fillId="0" borderId="0"/>
    <xf numFmtId="0" fontId="98" fillId="0" borderId="0"/>
    <xf numFmtId="0" fontId="116" fillId="0" borderId="0"/>
    <xf numFmtId="0" fontId="98" fillId="0" borderId="0"/>
    <xf numFmtId="0" fontId="98" fillId="0" borderId="0"/>
    <xf numFmtId="0" fontId="98" fillId="0" borderId="0"/>
    <xf numFmtId="0" fontId="98" fillId="0" borderId="0"/>
    <xf numFmtId="43" fontId="2"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6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69" fillId="0" borderId="0" applyFont="0" applyFill="0" applyBorder="0" applyAlignment="0" applyProtection="0"/>
    <xf numFmtId="43" fontId="70" fillId="0" borderId="0" applyFont="0" applyFill="0" applyBorder="0" applyAlignment="0" applyProtection="0"/>
    <xf numFmtId="43" fontId="58" fillId="0" borderId="0" applyFont="0" applyFill="0" applyBorder="0" applyAlignment="0" applyProtection="0"/>
    <xf numFmtId="43" fontId="50" fillId="0" borderId="0" applyFont="0" applyFill="0" applyBorder="0" applyAlignment="0" applyProtection="0"/>
    <xf numFmtId="0" fontId="10" fillId="0" borderId="0"/>
    <xf numFmtId="43" fontId="48" fillId="0" borderId="0" applyFont="0" applyFill="0" applyBorder="0" applyAlignment="0" applyProtection="0"/>
    <xf numFmtId="43" fontId="10" fillId="0" borderId="0" applyFont="0" applyFill="0" applyBorder="0" applyAlignment="0" applyProtection="0"/>
    <xf numFmtId="43" fontId="55"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6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69" fillId="0" borderId="0" applyFont="0" applyFill="0" applyBorder="0" applyAlignment="0" applyProtection="0"/>
    <xf numFmtId="43" fontId="70" fillId="0" borderId="0" applyFont="0" applyFill="0" applyBorder="0" applyAlignment="0" applyProtection="0"/>
    <xf numFmtId="43" fontId="58" fillId="0" borderId="0" applyFont="0" applyFill="0" applyBorder="0" applyAlignment="0" applyProtection="0"/>
    <xf numFmtId="43" fontId="50" fillId="0" borderId="0" applyFont="0" applyFill="0" applyBorder="0" applyAlignment="0" applyProtection="0"/>
    <xf numFmtId="43" fontId="10" fillId="0" borderId="0" applyFont="0" applyFill="0" applyBorder="0" applyAlignment="0" applyProtection="0"/>
    <xf numFmtId="43" fontId="48" fillId="0" borderId="0" applyFont="0" applyFill="0" applyBorder="0" applyAlignment="0" applyProtection="0"/>
    <xf numFmtId="43" fontId="55"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69" fillId="0" borderId="0" applyFont="0" applyFill="0" applyBorder="0" applyAlignment="0" applyProtection="0"/>
    <xf numFmtId="43" fontId="70" fillId="0" borderId="0" applyFont="0" applyFill="0" applyBorder="0" applyAlignment="0" applyProtection="0"/>
    <xf numFmtId="43" fontId="58" fillId="0" borderId="0" applyFont="0" applyFill="0" applyBorder="0" applyAlignment="0" applyProtection="0"/>
    <xf numFmtId="43" fontId="50" fillId="0" borderId="0" applyFont="0" applyFill="0" applyBorder="0" applyAlignment="0" applyProtection="0"/>
    <xf numFmtId="43" fontId="48" fillId="0" borderId="0" applyFont="0" applyFill="0" applyBorder="0" applyAlignment="0" applyProtection="0"/>
    <xf numFmtId="43" fontId="10" fillId="0" borderId="0" applyFont="0" applyFill="0" applyBorder="0" applyAlignment="0" applyProtection="0"/>
    <xf numFmtId="43" fontId="55"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6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69" fillId="0" borderId="0" applyFont="0" applyFill="0" applyBorder="0" applyAlignment="0" applyProtection="0"/>
    <xf numFmtId="43" fontId="70" fillId="0" borderId="0" applyFont="0" applyFill="0" applyBorder="0" applyAlignment="0" applyProtection="0"/>
    <xf numFmtId="43" fontId="58" fillId="0" borderId="0" applyFont="0" applyFill="0" applyBorder="0" applyAlignment="0" applyProtection="0"/>
    <xf numFmtId="43" fontId="50" fillId="0" borderId="0" applyFont="0" applyFill="0" applyBorder="0" applyAlignment="0" applyProtection="0"/>
    <xf numFmtId="43" fontId="10" fillId="0" borderId="0" applyFont="0" applyFill="0" applyBorder="0" applyAlignment="0" applyProtection="0"/>
    <xf numFmtId="43" fontId="48" fillId="0" borderId="0" applyFont="0" applyFill="0" applyBorder="0" applyAlignment="0" applyProtection="0"/>
    <xf numFmtId="43" fontId="55"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0" fontId="10" fillId="0" borderId="0"/>
    <xf numFmtId="0" fontId="54" fillId="0" borderId="0"/>
    <xf numFmtId="0" fontId="2" fillId="0" borderId="0"/>
    <xf numFmtId="0" fontId="54" fillId="0" borderId="0"/>
    <xf numFmtId="0" fontId="57" fillId="0" borderId="0"/>
    <xf numFmtId="0" fontId="117" fillId="0" borderId="0"/>
    <xf numFmtId="0" fontId="57" fillId="0" borderId="0"/>
    <xf numFmtId="0" fontId="2" fillId="0" borderId="0"/>
    <xf numFmtId="0" fontId="58" fillId="0" borderId="0"/>
    <xf numFmtId="43" fontId="1" fillId="0" borderId="0" applyFont="0" applyFill="0" applyBorder="0" applyAlignment="0" applyProtection="0"/>
    <xf numFmtId="0" fontId="54" fillId="0" borderId="0"/>
    <xf numFmtId="0" fontId="57" fillId="0" borderId="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6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69" fillId="0" borderId="0" applyFont="0" applyFill="0" applyBorder="0" applyAlignment="0" applyProtection="0"/>
    <xf numFmtId="43" fontId="70" fillId="0" borderId="0" applyFont="0" applyFill="0" applyBorder="0" applyAlignment="0" applyProtection="0"/>
    <xf numFmtId="43" fontId="58" fillId="0" borderId="0" applyFont="0" applyFill="0" applyBorder="0" applyAlignment="0" applyProtection="0"/>
    <xf numFmtId="43" fontId="50" fillId="0" borderId="0" applyFont="0" applyFill="0" applyBorder="0" applyAlignment="0" applyProtection="0"/>
    <xf numFmtId="43" fontId="48" fillId="0" borderId="0" applyFont="0" applyFill="0" applyBorder="0" applyAlignment="0" applyProtection="0"/>
    <xf numFmtId="43" fontId="10" fillId="0" borderId="0" applyFont="0" applyFill="0" applyBorder="0" applyAlignment="0" applyProtection="0"/>
    <xf numFmtId="43" fontId="55"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6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69" fillId="0" borderId="0" applyFont="0" applyFill="0" applyBorder="0" applyAlignment="0" applyProtection="0"/>
    <xf numFmtId="43" fontId="70" fillId="0" borderId="0" applyFont="0" applyFill="0" applyBorder="0" applyAlignment="0" applyProtection="0"/>
    <xf numFmtId="43" fontId="58" fillId="0" borderId="0" applyFont="0" applyFill="0" applyBorder="0" applyAlignment="0" applyProtection="0"/>
    <xf numFmtId="43" fontId="50" fillId="0" borderId="0" applyFont="0" applyFill="0" applyBorder="0" applyAlignment="0" applyProtection="0"/>
    <xf numFmtId="43" fontId="10" fillId="0" borderId="0" applyFont="0" applyFill="0" applyBorder="0" applyAlignment="0" applyProtection="0"/>
    <xf numFmtId="43" fontId="48" fillId="0" borderId="0" applyFont="0" applyFill="0" applyBorder="0" applyAlignment="0" applyProtection="0"/>
    <xf numFmtId="43" fontId="55"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69" fillId="0" borderId="0" applyFont="0" applyFill="0" applyBorder="0" applyAlignment="0" applyProtection="0"/>
    <xf numFmtId="43" fontId="70" fillId="0" borderId="0" applyFont="0" applyFill="0" applyBorder="0" applyAlignment="0" applyProtection="0"/>
    <xf numFmtId="43" fontId="58" fillId="0" borderId="0" applyFont="0" applyFill="0" applyBorder="0" applyAlignment="0" applyProtection="0"/>
    <xf numFmtId="43" fontId="50" fillId="0" borderId="0" applyFont="0" applyFill="0" applyBorder="0" applyAlignment="0" applyProtection="0"/>
    <xf numFmtId="43" fontId="48" fillId="0" borderId="0" applyFont="0" applyFill="0" applyBorder="0" applyAlignment="0" applyProtection="0"/>
    <xf numFmtId="43" fontId="10" fillId="0" borderId="0" applyFont="0" applyFill="0" applyBorder="0" applyAlignment="0" applyProtection="0"/>
    <xf numFmtId="43" fontId="55"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6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69" fillId="0" borderId="0" applyFont="0" applyFill="0" applyBorder="0" applyAlignment="0" applyProtection="0"/>
    <xf numFmtId="43" fontId="70" fillId="0" borderId="0" applyFont="0" applyFill="0" applyBorder="0" applyAlignment="0" applyProtection="0"/>
    <xf numFmtId="43" fontId="58" fillId="0" borderId="0" applyFont="0" applyFill="0" applyBorder="0" applyAlignment="0" applyProtection="0"/>
    <xf numFmtId="43" fontId="50" fillId="0" borderId="0" applyFont="0" applyFill="0" applyBorder="0" applyAlignment="0" applyProtection="0"/>
    <xf numFmtId="43" fontId="10" fillId="0" borderId="0" applyFont="0" applyFill="0" applyBorder="0" applyAlignment="0" applyProtection="0"/>
    <xf numFmtId="43" fontId="48" fillId="0" borderId="0" applyFont="0" applyFill="0" applyBorder="0" applyAlignment="0" applyProtection="0"/>
    <xf numFmtId="43" fontId="55"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0" fontId="54" fillId="0" borderId="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6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69" fillId="0" borderId="0" applyFont="0" applyFill="0" applyBorder="0" applyAlignment="0" applyProtection="0"/>
    <xf numFmtId="43" fontId="70" fillId="0" borderId="0" applyFont="0" applyFill="0" applyBorder="0" applyAlignment="0" applyProtection="0"/>
    <xf numFmtId="43" fontId="58" fillId="0" borderId="0" applyFont="0" applyFill="0" applyBorder="0" applyAlignment="0" applyProtection="0"/>
    <xf numFmtId="43" fontId="50" fillId="0" borderId="0" applyFont="0" applyFill="0" applyBorder="0" applyAlignment="0" applyProtection="0"/>
    <xf numFmtId="43" fontId="48" fillId="0" borderId="0" applyFont="0" applyFill="0" applyBorder="0" applyAlignment="0" applyProtection="0"/>
    <xf numFmtId="43" fontId="10" fillId="0" borderId="0" applyFont="0" applyFill="0" applyBorder="0" applyAlignment="0" applyProtection="0"/>
    <xf numFmtId="43" fontId="55"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6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69" fillId="0" borderId="0" applyFont="0" applyFill="0" applyBorder="0" applyAlignment="0" applyProtection="0"/>
    <xf numFmtId="43" fontId="70" fillId="0" borderId="0" applyFont="0" applyFill="0" applyBorder="0" applyAlignment="0" applyProtection="0"/>
    <xf numFmtId="43" fontId="58" fillId="0" borderId="0" applyFont="0" applyFill="0" applyBorder="0" applyAlignment="0" applyProtection="0"/>
    <xf numFmtId="43" fontId="50" fillId="0" borderId="0" applyFont="0" applyFill="0" applyBorder="0" applyAlignment="0" applyProtection="0"/>
    <xf numFmtId="43" fontId="10" fillId="0" borderId="0" applyFont="0" applyFill="0" applyBorder="0" applyAlignment="0" applyProtection="0"/>
    <xf numFmtId="43" fontId="48" fillId="0" borderId="0" applyFont="0" applyFill="0" applyBorder="0" applyAlignment="0" applyProtection="0"/>
    <xf numFmtId="43" fontId="55"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69" fillId="0" borderId="0" applyFont="0" applyFill="0" applyBorder="0" applyAlignment="0" applyProtection="0"/>
    <xf numFmtId="43" fontId="70" fillId="0" borderId="0" applyFont="0" applyFill="0" applyBorder="0" applyAlignment="0" applyProtection="0"/>
    <xf numFmtId="43" fontId="58" fillId="0" borderId="0" applyFont="0" applyFill="0" applyBorder="0" applyAlignment="0" applyProtection="0"/>
    <xf numFmtId="43" fontId="50" fillId="0" borderId="0" applyFont="0" applyFill="0" applyBorder="0" applyAlignment="0" applyProtection="0"/>
    <xf numFmtId="43" fontId="48" fillId="0" borderId="0" applyFont="0" applyFill="0" applyBorder="0" applyAlignment="0" applyProtection="0"/>
    <xf numFmtId="43" fontId="10" fillId="0" borderId="0" applyFont="0" applyFill="0" applyBorder="0" applyAlignment="0" applyProtection="0"/>
    <xf numFmtId="43" fontId="55"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6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69" fillId="0" borderId="0" applyFont="0" applyFill="0" applyBorder="0" applyAlignment="0" applyProtection="0"/>
    <xf numFmtId="43" fontId="70" fillId="0" borderId="0" applyFont="0" applyFill="0" applyBorder="0" applyAlignment="0" applyProtection="0"/>
    <xf numFmtId="43" fontId="58" fillId="0" borderId="0" applyFont="0" applyFill="0" applyBorder="0" applyAlignment="0" applyProtection="0"/>
    <xf numFmtId="43" fontId="50" fillId="0" borderId="0" applyFont="0" applyFill="0" applyBorder="0" applyAlignment="0" applyProtection="0"/>
    <xf numFmtId="43" fontId="10" fillId="0" borderId="0" applyFont="0" applyFill="0" applyBorder="0" applyAlignment="0" applyProtection="0"/>
    <xf numFmtId="43" fontId="48" fillId="0" borderId="0" applyFont="0" applyFill="0" applyBorder="0" applyAlignment="0" applyProtection="0"/>
    <xf numFmtId="43" fontId="55"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cellStyleXfs>
  <cellXfs count="408">
    <xf numFmtId="0" fontId="0" fillId="0" borderId="0" xfId="0"/>
    <xf numFmtId="0" fontId="4" fillId="0" borderId="0" xfId="0" applyFont="1"/>
    <xf numFmtId="0" fontId="2" fillId="0" borderId="0" xfId="1"/>
    <xf numFmtId="0" fontId="6" fillId="0" borderId="0" xfId="1" applyFont="1"/>
    <xf numFmtId="4" fontId="12" fillId="3" borderId="1" xfId="1" applyNumberFormat="1" applyFont="1" applyFill="1" applyBorder="1" applyAlignment="1">
      <alignment horizontal="left" vertical="center" wrapText="1"/>
    </xf>
    <xf numFmtId="3" fontId="6" fillId="4" borderId="2" xfId="1" applyNumberFormat="1" applyFont="1" applyFill="1" applyBorder="1" applyAlignment="1">
      <alignment horizontal="center" vertical="center"/>
    </xf>
    <xf numFmtId="4" fontId="6" fillId="4" borderId="2" xfId="1" applyNumberFormat="1" applyFont="1" applyFill="1" applyBorder="1" applyAlignment="1">
      <alignment horizontal="center" vertical="center"/>
    </xf>
    <xf numFmtId="0" fontId="13" fillId="0" borderId="2" xfId="1" applyFont="1" applyBorder="1" applyAlignment="1">
      <alignment horizontal="center" vertical="center"/>
    </xf>
    <xf numFmtId="4" fontId="12" fillId="0" borderId="1" xfId="1" applyNumberFormat="1" applyFont="1" applyBorder="1" applyAlignment="1">
      <alignment horizontal="left" vertical="center" wrapText="1"/>
    </xf>
    <xf numFmtId="3" fontId="6" fillId="0" borderId="2" xfId="1" applyNumberFormat="1" applyFont="1" applyBorder="1" applyAlignment="1">
      <alignment horizontal="center" vertical="center"/>
    </xf>
    <xf numFmtId="0" fontId="5" fillId="0" borderId="0" xfId="0" applyFont="1" applyAlignment="1">
      <alignment vertical="center"/>
    </xf>
    <xf numFmtId="4" fontId="12" fillId="3" borderId="2" xfId="1" applyNumberFormat="1" applyFont="1" applyFill="1" applyBorder="1" applyAlignment="1">
      <alignment horizontal="left" vertical="center" wrapText="1"/>
    </xf>
    <xf numFmtId="4" fontId="17" fillId="3" borderId="1" xfId="1" applyNumberFormat="1" applyFont="1" applyFill="1" applyBorder="1" applyAlignment="1">
      <alignment horizontal="left" vertical="center" wrapText="1"/>
    </xf>
    <xf numFmtId="3" fontId="7" fillId="4" borderId="2" xfId="1" applyNumberFormat="1" applyFont="1" applyFill="1" applyBorder="1" applyAlignment="1">
      <alignment horizontal="center" vertical="center"/>
    </xf>
    <xf numFmtId="0" fontId="16" fillId="0" borderId="0" xfId="0" applyFont="1" applyAlignment="1">
      <alignment horizontal="center" vertical="center" wrapText="1"/>
    </xf>
    <xf numFmtId="3" fontId="6" fillId="0" borderId="4" xfId="1" applyNumberFormat="1" applyFont="1" applyBorder="1" applyAlignment="1">
      <alignment vertical="center"/>
    </xf>
    <xf numFmtId="3" fontId="6" fillId="0" borderId="3" xfId="1" applyNumberFormat="1" applyFont="1" applyBorder="1" applyAlignment="1">
      <alignment vertical="center"/>
    </xf>
    <xf numFmtId="3" fontId="6" fillId="0" borderId="1" xfId="1" applyNumberFormat="1" applyFont="1" applyBorder="1" applyAlignment="1">
      <alignment vertical="center"/>
    </xf>
    <xf numFmtId="0" fontId="18" fillId="0" borderId="2" xfId="0" applyFont="1" applyBorder="1" applyAlignment="1">
      <alignment horizontal="left" wrapText="1"/>
    </xf>
    <xf numFmtId="0" fontId="19" fillId="0" borderId="2" xfId="0" applyFont="1" applyBorder="1" applyAlignment="1">
      <alignment horizontal="left" wrapText="1"/>
    </xf>
    <xf numFmtId="3" fontId="12" fillId="4" borderId="2" xfId="1" applyNumberFormat="1" applyFont="1" applyFill="1" applyBorder="1" applyAlignment="1">
      <alignment horizontal="center" vertical="center"/>
    </xf>
    <xf numFmtId="3" fontId="6" fillId="4" borderId="4" xfId="1" applyNumberFormat="1" applyFont="1" applyFill="1" applyBorder="1" applyAlignment="1">
      <alignment vertical="center"/>
    </xf>
    <xf numFmtId="3" fontId="6" fillId="4" borderId="3" xfId="1" applyNumberFormat="1" applyFont="1" applyFill="1" applyBorder="1" applyAlignment="1">
      <alignment vertical="center"/>
    </xf>
    <xf numFmtId="3" fontId="6" fillId="4" borderId="1" xfId="1" applyNumberFormat="1" applyFont="1" applyFill="1" applyBorder="1" applyAlignment="1">
      <alignment vertical="center"/>
    </xf>
    <xf numFmtId="0" fontId="22" fillId="0" borderId="2" xfId="0" applyFont="1" applyBorder="1" applyAlignment="1">
      <alignment horizontal="left" wrapText="1"/>
    </xf>
    <xf numFmtId="3" fontId="9" fillId="0" borderId="2" xfId="1" applyNumberFormat="1" applyFont="1" applyBorder="1" applyAlignment="1">
      <alignment horizontal="center" vertical="center"/>
    </xf>
    <xf numFmtId="0" fontId="20" fillId="0" borderId="0" xfId="0" applyFont="1"/>
    <xf numFmtId="3" fontId="26" fillId="0" borderId="2" xfId="1" applyNumberFormat="1" applyFont="1" applyBorder="1" applyAlignment="1">
      <alignment horizontal="center" vertical="center"/>
    </xf>
    <xf numFmtId="0" fontId="21" fillId="0" borderId="0" xfId="0" applyFont="1" applyAlignment="1">
      <alignment vertical="center"/>
    </xf>
    <xf numFmtId="3" fontId="26" fillId="4" borderId="2" xfId="1" applyNumberFormat="1" applyFont="1" applyFill="1" applyBorder="1" applyAlignment="1">
      <alignment horizontal="center" vertical="center"/>
    </xf>
    <xf numFmtId="3" fontId="9" fillId="4" borderId="2" xfId="1" applyNumberFormat="1" applyFont="1" applyFill="1" applyBorder="1" applyAlignment="1">
      <alignment horizontal="center" vertical="center"/>
    </xf>
    <xf numFmtId="0" fontId="11" fillId="0" borderId="0" xfId="0" applyFont="1"/>
    <xf numFmtId="0" fontId="11" fillId="0" borderId="0" xfId="1" applyFont="1"/>
    <xf numFmtId="0" fontId="29" fillId="0" borderId="0" xfId="0" applyFont="1" applyAlignment="1">
      <alignment horizontal="center" vertical="center" wrapText="1"/>
    </xf>
    <xf numFmtId="0" fontId="11" fillId="0" borderId="2" xfId="1" applyFont="1" applyBorder="1" applyAlignment="1">
      <alignment horizontal="center" vertical="center"/>
    </xf>
    <xf numFmtId="4" fontId="6" fillId="0" borderId="1" xfId="1" applyNumberFormat="1" applyFont="1" applyBorder="1" applyAlignment="1">
      <alignment horizontal="left" vertical="center" wrapText="1"/>
    </xf>
    <xf numFmtId="0" fontId="11" fillId="0" borderId="2" xfId="0" applyFont="1" applyBorder="1"/>
    <xf numFmtId="0" fontId="11" fillId="0" borderId="2" xfId="0" applyFont="1" applyBorder="1" applyAlignment="1">
      <alignment wrapText="1"/>
    </xf>
    <xf numFmtId="4" fontId="11" fillId="0" borderId="2" xfId="0" applyNumberFormat="1" applyFont="1" applyBorder="1"/>
    <xf numFmtId="0" fontId="9" fillId="0" borderId="2" xfId="0" applyFont="1" applyBorder="1" applyAlignment="1">
      <alignment horizontal="left" wrapText="1"/>
    </xf>
    <xf numFmtId="0" fontId="9" fillId="0" borderId="2" xfId="1" applyFont="1" applyBorder="1" applyAlignment="1">
      <alignment horizontal="center" vertical="center"/>
    </xf>
    <xf numFmtId="0" fontId="3" fillId="0" borderId="0" xfId="0" applyFont="1"/>
    <xf numFmtId="0" fontId="30" fillId="0" borderId="2" xfId="0" applyFont="1" applyBorder="1" applyAlignment="1">
      <alignment vertical="center" wrapText="1"/>
    </xf>
    <xf numFmtId="0" fontId="30" fillId="0" borderId="2" xfId="0" applyFont="1" applyBorder="1" applyAlignment="1">
      <alignment horizontal="left" vertical="center" wrapText="1"/>
    </xf>
    <xf numFmtId="0" fontId="30" fillId="0" borderId="2" xfId="0" applyFont="1" applyBorder="1" applyAlignment="1">
      <alignment horizontal="center" vertical="center" wrapText="1"/>
    </xf>
    <xf numFmtId="2" fontId="30" fillId="0" borderId="2" xfId="0" applyNumberFormat="1" applyFont="1" applyBorder="1" applyAlignment="1">
      <alignment horizontal="center" vertical="center" wrapText="1"/>
    </xf>
    <xf numFmtId="3" fontId="30" fillId="0" borderId="2" xfId="0" applyNumberFormat="1" applyFont="1" applyBorder="1" applyAlignment="1">
      <alignment horizontal="center" vertical="center" wrapText="1"/>
    </xf>
    <xf numFmtId="3" fontId="5" fillId="0" borderId="2" xfId="0" applyNumberFormat="1" applyFont="1" applyBorder="1" applyAlignment="1">
      <alignment horizontal="center" vertical="center" wrapText="1"/>
    </xf>
    <xf numFmtId="3" fontId="5" fillId="5" borderId="2" xfId="0" applyNumberFormat="1" applyFont="1" applyFill="1" applyBorder="1" applyAlignment="1">
      <alignment horizontal="center" vertical="center" wrapText="1"/>
    </xf>
    <xf numFmtId="4" fontId="12" fillId="0" borderId="2" xfId="1" applyNumberFormat="1" applyFont="1" applyBorder="1" applyAlignment="1">
      <alignment horizontal="left" vertical="center" wrapText="1"/>
    </xf>
    <xf numFmtId="0" fontId="2" fillId="0" borderId="2" xfId="1" applyBorder="1" applyAlignment="1">
      <alignment horizontal="center" vertical="center"/>
    </xf>
    <xf numFmtId="3" fontId="9" fillId="0" borderId="2" xfId="2" applyNumberFormat="1" applyFont="1" applyBorder="1" applyAlignment="1">
      <alignment horizontal="center" vertical="center" wrapText="1"/>
    </xf>
    <xf numFmtId="3" fontId="23" fillId="0" borderId="2" xfId="2" applyNumberFormat="1" applyFont="1" applyBorder="1" applyAlignment="1">
      <alignment horizontal="center" vertical="center" wrapText="1"/>
    </xf>
    <xf numFmtId="0" fontId="34" fillId="0" borderId="0" xfId="0" applyFont="1" applyAlignment="1">
      <alignment wrapText="1"/>
    </xf>
    <xf numFmtId="0" fontId="9" fillId="0" borderId="2" xfId="0" applyFont="1" applyBorder="1" applyAlignment="1">
      <alignment horizontal="left" vertical="center" wrapText="1"/>
    </xf>
    <xf numFmtId="0" fontId="38" fillId="0" borderId="0" xfId="0" applyFont="1"/>
    <xf numFmtId="0" fontId="42" fillId="0" borderId="0" xfId="0" applyFont="1"/>
    <xf numFmtId="0" fontId="38" fillId="0" borderId="0" xfId="1" applyFont="1"/>
    <xf numFmtId="0" fontId="43" fillId="0" borderId="0" xfId="1" applyFont="1"/>
    <xf numFmtId="3" fontId="43" fillId="4" borderId="2" xfId="1" applyNumberFormat="1" applyFont="1" applyFill="1" applyBorder="1" applyAlignment="1">
      <alignment horizontal="center" vertical="center"/>
    </xf>
    <xf numFmtId="0" fontId="38" fillId="0" borderId="2" xfId="1" applyFont="1" applyBorder="1" applyAlignment="1">
      <alignment horizontal="center" vertical="center"/>
    </xf>
    <xf numFmtId="3" fontId="43" fillId="0" borderId="2" xfId="1" applyNumberFormat="1" applyFont="1" applyBorder="1" applyAlignment="1">
      <alignment horizontal="center" vertical="center"/>
    </xf>
    <xf numFmtId="0" fontId="26" fillId="2" borderId="0" xfId="3" applyFont="1" applyFill="1" applyAlignment="1">
      <alignment wrapText="1"/>
    </xf>
    <xf numFmtId="0" fontId="38" fillId="0" borderId="0" xfId="1" applyFont="1" applyAlignment="1">
      <alignment vertical="center"/>
    </xf>
    <xf numFmtId="0" fontId="46" fillId="0" borderId="0" xfId="1" applyFont="1" applyAlignment="1">
      <alignment vertical="center"/>
    </xf>
    <xf numFmtId="0" fontId="42" fillId="0" borderId="0" xfId="0" applyFont="1" applyAlignment="1">
      <alignment vertical="center"/>
    </xf>
    <xf numFmtId="3" fontId="26" fillId="6" borderId="2" xfId="2" applyNumberFormat="1" applyFont="1" applyFill="1" applyBorder="1" applyAlignment="1">
      <alignment horizontal="center" vertical="center" wrapText="1"/>
    </xf>
    <xf numFmtId="0" fontId="38" fillId="6" borderId="2" xfId="1" applyFont="1" applyFill="1" applyBorder="1" applyAlignment="1">
      <alignment horizontal="center" vertical="center"/>
    </xf>
    <xf numFmtId="0" fontId="26" fillId="6" borderId="2" xfId="2" applyFont="1" applyFill="1" applyBorder="1" applyAlignment="1">
      <alignment horizontal="center" vertical="center" wrapText="1"/>
    </xf>
    <xf numFmtId="0" fontId="38" fillId="0" borderId="2" xfId="1" applyFont="1" applyBorder="1" applyAlignment="1">
      <alignment horizontal="center" vertical="center" wrapText="1"/>
    </xf>
    <xf numFmtId="0" fontId="36" fillId="0" borderId="2" xfId="1" applyFont="1" applyBorder="1" applyAlignment="1">
      <alignment horizontal="center" vertical="center" wrapText="1"/>
    </xf>
    <xf numFmtId="0" fontId="38" fillId="0" borderId="2" xfId="1" applyFont="1" applyBorder="1" applyAlignment="1">
      <alignment vertical="center" wrapText="1"/>
    </xf>
    <xf numFmtId="0" fontId="46" fillId="0" borderId="2" xfId="1" applyFont="1" applyBorder="1" applyAlignment="1">
      <alignment vertical="center" wrapText="1"/>
    </xf>
    <xf numFmtId="0" fontId="38" fillId="0" borderId="2" xfId="1" applyFont="1" applyBorder="1" applyAlignment="1">
      <alignment vertical="top" wrapText="1"/>
    </xf>
    <xf numFmtId="0" fontId="36" fillId="0" borderId="2" xfId="1" applyFont="1" applyBorder="1" applyAlignment="1">
      <alignment vertical="center" wrapText="1"/>
    </xf>
    <xf numFmtId="165" fontId="43" fillId="4" borderId="2" xfId="1" applyNumberFormat="1" applyFont="1" applyFill="1" applyBorder="1" applyAlignment="1">
      <alignment horizontal="center" vertical="center" wrapText="1"/>
    </xf>
    <xf numFmtId="3" fontId="44" fillId="5" borderId="2" xfId="1" applyNumberFormat="1" applyFont="1" applyFill="1" applyBorder="1" applyAlignment="1">
      <alignment horizontal="center" vertical="center"/>
    </xf>
    <xf numFmtId="38" fontId="43" fillId="4" borderId="2" xfId="1" applyNumberFormat="1" applyFont="1" applyFill="1" applyBorder="1" applyAlignment="1">
      <alignment horizontal="center" vertical="center"/>
    </xf>
    <xf numFmtId="3" fontId="9" fillId="6" borderId="2" xfId="2" applyNumberFormat="1" applyFont="1" applyFill="1" applyBorder="1" applyAlignment="1">
      <alignment horizontal="center" vertical="center" wrapText="1"/>
    </xf>
    <xf numFmtId="0" fontId="2" fillId="6" borderId="2" xfId="1" applyFill="1" applyBorder="1" applyAlignment="1">
      <alignment horizontal="center" vertical="center"/>
    </xf>
    <xf numFmtId="0" fontId="9" fillId="6" borderId="2" xfId="2" applyFont="1" applyFill="1" applyBorder="1" applyAlignment="1">
      <alignment horizontal="center" vertical="center" wrapText="1"/>
    </xf>
    <xf numFmtId="3" fontId="6" fillId="4" borderId="9" xfId="1" applyNumberFormat="1" applyFont="1" applyFill="1" applyBorder="1" applyAlignment="1">
      <alignment vertical="center"/>
    </xf>
    <xf numFmtId="3" fontId="6" fillId="4" borderId="10" xfId="1" applyNumberFormat="1" applyFont="1" applyFill="1" applyBorder="1" applyAlignment="1">
      <alignment vertical="center"/>
    </xf>
    <xf numFmtId="3" fontId="6" fillId="4" borderId="8" xfId="1" applyNumberFormat="1" applyFont="1" applyFill="1" applyBorder="1" applyAlignment="1">
      <alignment vertical="center"/>
    </xf>
    <xf numFmtId="3" fontId="7" fillId="4" borderId="7" xfId="1" applyNumberFormat="1" applyFont="1" applyFill="1" applyBorder="1" applyAlignment="1">
      <alignment horizontal="center" vertical="center"/>
    </xf>
    <xf numFmtId="4" fontId="17" fillId="3" borderId="8" xfId="1" applyNumberFormat="1" applyFont="1" applyFill="1" applyBorder="1" applyAlignment="1">
      <alignment horizontal="left" vertical="center" wrapText="1"/>
    </xf>
    <xf numFmtId="3" fontId="7" fillId="10" borderId="2" xfId="1" applyNumberFormat="1" applyFont="1" applyFill="1" applyBorder="1" applyAlignment="1">
      <alignment horizontal="center" vertical="center"/>
    </xf>
    <xf numFmtId="3" fontId="7" fillId="0" borderId="2" xfId="1" applyNumberFormat="1" applyFont="1" applyBorder="1" applyAlignment="1">
      <alignment horizontal="center" vertical="center"/>
    </xf>
    <xf numFmtId="3" fontId="7" fillId="5" borderId="2" xfId="1" applyNumberFormat="1" applyFont="1" applyFill="1" applyBorder="1" applyAlignment="1">
      <alignment horizontal="center" vertical="center"/>
    </xf>
    <xf numFmtId="3" fontId="7" fillId="0" borderId="7" xfId="1" applyNumberFormat="1" applyFont="1" applyBorder="1" applyAlignment="1">
      <alignment horizontal="center" vertical="center"/>
    </xf>
    <xf numFmtId="3" fontId="9" fillId="0" borderId="7" xfId="1" applyNumberFormat="1" applyFont="1" applyBorder="1" applyAlignment="1">
      <alignment horizontal="center" vertical="center"/>
    </xf>
    <xf numFmtId="4" fontId="9" fillId="0" borderId="7" xfId="1" applyNumberFormat="1" applyFont="1" applyBorder="1" applyAlignment="1">
      <alignment horizontal="center" vertical="center"/>
    </xf>
    <xf numFmtId="3" fontId="6" fillId="4" borderId="7" xfId="1" applyNumberFormat="1" applyFont="1" applyFill="1" applyBorder="1" applyAlignment="1">
      <alignment horizontal="center" vertical="center"/>
    </xf>
    <xf numFmtId="0" fontId="9" fillId="0" borderId="7" xfId="0" applyFont="1" applyBorder="1" applyAlignment="1">
      <alignment horizontal="left" wrapText="1"/>
    </xf>
    <xf numFmtId="0" fontId="11" fillId="6" borderId="2" xfId="1" applyFont="1" applyFill="1" applyBorder="1" applyAlignment="1">
      <alignment horizontal="center" vertical="center"/>
    </xf>
    <xf numFmtId="3" fontId="23" fillId="0" borderId="7" xfId="1" applyNumberFormat="1" applyFont="1" applyBorder="1" applyAlignment="1">
      <alignment horizontal="center" vertical="center"/>
    </xf>
    <xf numFmtId="3" fontId="9" fillId="4" borderId="7" xfId="1" applyNumberFormat="1" applyFont="1" applyFill="1" applyBorder="1" applyAlignment="1">
      <alignment horizontal="center" vertical="center"/>
    </xf>
    <xf numFmtId="3" fontId="23" fillId="4" borderId="7" xfId="1" applyNumberFormat="1" applyFont="1" applyFill="1" applyBorder="1" applyAlignment="1">
      <alignment horizontal="center" vertical="center"/>
    </xf>
    <xf numFmtId="3" fontId="23" fillId="0" borderId="2" xfId="1" applyNumberFormat="1" applyFont="1" applyBorder="1" applyAlignment="1">
      <alignment horizontal="center" vertical="center"/>
    </xf>
    <xf numFmtId="3" fontId="23" fillId="4" borderId="2" xfId="1" applyNumberFormat="1" applyFont="1" applyFill="1" applyBorder="1" applyAlignment="1">
      <alignment horizontal="center" vertical="center"/>
    </xf>
    <xf numFmtId="3" fontId="27" fillId="0" borderId="2" xfId="1" applyNumberFormat="1" applyFont="1" applyBorder="1" applyAlignment="1">
      <alignment horizontal="center" vertical="center"/>
    </xf>
    <xf numFmtId="3" fontId="26" fillId="4" borderId="7" xfId="1" applyNumberFormat="1" applyFont="1" applyFill="1" applyBorder="1" applyAlignment="1">
      <alignment horizontal="center" vertical="center"/>
    </xf>
    <xf numFmtId="0" fontId="22" fillId="0" borderId="7" xfId="0" applyFont="1" applyBorder="1" applyAlignment="1">
      <alignment horizontal="left" wrapText="1"/>
    </xf>
    <xf numFmtId="3" fontId="27" fillId="4" borderId="7" xfId="1" applyNumberFormat="1" applyFont="1" applyFill="1" applyBorder="1" applyAlignment="1">
      <alignment horizontal="center" vertical="center"/>
    </xf>
    <xf numFmtId="3" fontId="27" fillId="4" borderId="2" xfId="1" applyNumberFormat="1" applyFont="1" applyFill="1" applyBorder="1" applyAlignment="1">
      <alignment horizontal="center" vertical="center"/>
    </xf>
    <xf numFmtId="0" fontId="11" fillId="0" borderId="11" xfId="0" applyFont="1" applyBorder="1"/>
    <xf numFmtId="0" fontId="13" fillId="0" borderId="7" xfId="1" applyFont="1" applyBorder="1" applyAlignment="1">
      <alignment horizontal="center" vertical="center"/>
    </xf>
    <xf numFmtId="3" fontId="11" fillId="0" borderId="2" xfId="0" applyNumberFormat="1" applyFont="1" applyBorder="1" applyAlignment="1">
      <alignment horizontal="center" vertical="center" wrapText="1"/>
    </xf>
    <xf numFmtId="0" fontId="32" fillId="6" borderId="2" xfId="0" applyFont="1" applyFill="1" applyBorder="1" applyAlignment="1">
      <alignment horizontal="center" vertical="center" wrapText="1"/>
    </xf>
    <xf numFmtId="0" fontId="33" fillId="6" borderId="2" xfId="0" applyFont="1" applyFill="1" applyBorder="1" applyAlignment="1">
      <alignment horizontal="center" vertical="center" wrapText="1"/>
    </xf>
    <xf numFmtId="0" fontId="22" fillId="4" borderId="7" xfId="0" applyFont="1" applyFill="1" applyBorder="1" applyAlignment="1">
      <alignment horizontal="left" wrapText="1"/>
    </xf>
    <xf numFmtId="3" fontId="9" fillId="0" borderId="0" xfId="2" applyNumberFormat="1" applyFont="1" applyAlignment="1">
      <alignment horizontal="center" vertical="center" wrapText="1"/>
    </xf>
    <xf numFmtId="0" fontId="11" fillId="0" borderId="9" xfId="1" applyFont="1" applyBorder="1" applyAlignment="1">
      <alignment horizontal="center" vertical="center"/>
    </xf>
    <xf numFmtId="4" fontId="6" fillId="0" borderId="7" xfId="1" applyNumberFormat="1" applyFont="1" applyBorder="1" applyAlignment="1">
      <alignment horizontal="left" vertical="center" wrapText="1"/>
    </xf>
    <xf numFmtId="3" fontId="6" fillId="0" borderId="7" xfId="1" applyNumberFormat="1" applyFont="1" applyBorder="1" applyAlignment="1">
      <alignment horizontal="center" vertical="center"/>
    </xf>
    <xf numFmtId="0" fontId="11" fillId="0" borderId="4" xfId="1" applyFont="1" applyBorder="1" applyAlignment="1">
      <alignment horizontal="center" vertical="center"/>
    </xf>
    <xf numFmtId="0" fontId="26" fillId="0" borderId="2" xfId="0" applyFont="1" applyBorder="1" applyAlignment="1">
      <alignment horizontal="left" vertical="top" wrapText="1"/>
    </xf>
    <xf numFmtId="4" fontId="9" fillId="0" borderId="1" xfId="1" applyNumberFormat="1" applyFont="1" applyBorder="1" applyAlignment="1">
      <alignment horizontal="left" vertical="center" wrapText="1"/>
    </xf>
    <xf numFmtId="0" fontId="18" fillId="7" borderId="2" xfId="0" applyFont="1" applyFill="1" applyBorder="1" applyAlignment="1">
      <alignment horizontal="justify" vertical="center" wrapText="1"/>
    </xf>
    <xf numFmtId="3" fontId="36" fillId="7" borderId="2" xfId="0" applyNumberFormat="1" applyFont="1" applyFill="1" applyBorder="1" applyAlignment="1">
      <alignment horizontal="center" vertical="center" wrapText="1"/>
    </xf>
    <xf numFmtId="3" fontId="49" fillId="0" borderId="2" xfId="0" applyNumberFormat="1" applyFont="1" applyBorder="1" applyAlignment="1">
      <alignment horizontal="center" vertical="center"/>
    </xf>
    <xf numFmtId="3" fontId="43" fillId="0" borderId="3" xfId="1" applyNumberFormat="1" applyFont="1" applyBorder="1" applyAlignment="1">
      <alignment vertical="center"/>
    </xf>
    <xf numFmtId="3" fontId="35" fillId="0" borderId="2" xfId="1" applyNumberFormat="1" applyFont="1" applyBorder="1" applyAlignment="1">
      <alignment horizontal="center" vertical="center"/>
    </xf>
    <xf numFmtId="0" fontId="38" fillId="6" borderId="2" xfId="0" applyFont="1" applyFill="1" applyBorder="1" applyAlignment="1">
      <alignment horizontal="center" vertical="center" wrapText="1"/>
    </xf>
    <xf numFmtId="0" fontId="38" fillId="0" borderId="2" xfId="0" applyFont="1" applyBorder="1" applyAlignment="1">
      <alignment horizontal="left" vertical="top" wrapText="1"/>
    </xf>
    <xf numFmtId="0" fontId="38" fillId="6" borderId="5" xfId="1" applyFont="1" applyFill="1" applyBorder="1" applyAlignment="1">
      <alignment horizontal="center" vertical="center"/>
    </xf>
    <xf numFmtId="0" fontId="26" fillId="6" borderId="5" xfId="2" applyFont="1" applyFill="1" applyBorder="1" applyAlignment="1">
      <alignment horizontal="center" vertical="center" wrapText="1"/>
    </xf>
    <xf numFmtId="3" fontId="26" fillId="6" borderId="5" xfId="2" applyNumberFormat="1" applyFont="1" applyFill="1" applyBorder="1" applyAlignment="1">
      <alignment horizontal="center" vertical="center" wrapText="1"/>
    </xf>
    <xf numFmtId="3" fontId="38" fillId="0" borderId="0" xfId="0" applyNumberFormat="1" applyFont="1"/>
    <xf numFmtId="3" fontId="53" fillId="7" borderId="2" xfId="0" applyNumberFormat="1" applyFont="1" applyFill="1" applyBorder="1" applyAlignment="1">
      <alignment horizontal="center" vertical="center" wrapText="1"/>
    </xf>
    <xf numFmtId="3" fontId="27" fillId="0" borderId="7" xfId="2" applyNumberFormat="1" applyFont="1" applyBorder="1" applyAlignment="1">
      <alignment horizontal="center" vertical="center" wrapText="1"/>
    </xf>
    <xf numFmtId="0" fontId="26" fillId="0" borderId="7" xfId="2" applyFont="1" applyBorder="1" applyAlignment="1">
      <alignment horizontal="left" vertical="center" wrapText="1"/>
    </xf>
    <xf numFmtId="2" fontId="26" fillId="0" borderId="2" xfId="6" applyNumberFormat="1" applyFont="1" applyBorder="1"/>
    <xf numFmtId="0" fontId="119" fillId="0" borderId="2" xfId="0" applyFont="1" applyBorder="1" applyAlignment="1">
      <alignment horizontal="center" vertical="center" wrapText="1"/>
    </xf>
    <xf numFmtId="3" fontId="119" fillId="0" borderId="2" xfId="0" applyNumberFormat="1" applyFont="1" applyBorder="1" applyAlignment="1">
      <alignment horizontal="center" vertical="center" wrapText="1"/>
    </xf>
    <xf numFmtId="0" fontId="26" fillId="0" borderId="2" xfId="0" applyFont="1" applyBorder="1" applyAlignment="1">
      <alignment horizontal="left" vertical="center" wrapText="1"/>
    </xf>
    <xf numFmtId="0" fontId="52" fillId="0" borderId="2" xfId="0" applyFont="1" applyBorder="1" applyAlignment="1">
      <alignment horizontal="center" vertical="center" wrapText="1"/>
    </xf>
    <xf numFmtId="3" fontId="52" fillId="0" borderId="2" xfId="0" applyNumberFormat="1" applyFont="1" applyBorder="1" applyAlignment="1">
      <alignment horizontal="center" vertical="center" wrapText="1"/>
    </xf>
    <xf numFmtId="4" fontId="43" fillId="4" borderId="2" xfId="1" applyNumberFormat="1" applyFont="1" applyFill="1" applyBorder="1" applyAlignment="1">
      <alignment horizontal="center" vertical="center"/>
    </xf>
    <xf numFmtId="3" fontId="45" fillId="4" borderId="2" xfId="1" applyNumberFormat="1" applyFont="1" applyFill="1" applyBorder="1" applyAlignment="1">
      <alignment horizontal="center" vertical="center" wrapText="1"/>
    </xf>
    <xf numFmtId="3" fontId="46" fillId="0" borderId="2" xfId="0" applyNumberFormat="1" applyFont="1" applyBorder="1" applyAlignment="1">
      <alignment horizontal="center" vertical="center" wrapText="1"/>
    </xf>
    <xf numFmtId="0" fontId="40" fillId="7" borderId="2" xfId="0" applyFont="1" applyFill="1" applyBorder="1" applyAlignment="1">
      <alignment horizontal="justify" vertical="center" wrapText="1"/>
    </xf>
    <xf numFmtId="2" fontId="27" fillId="0" borderId="2" xfId="6" applyNumberFormat="1" applyFont="1" applyBorder="1"/>
    <xf numFmtId="0" fontId="38" fillId="0" borderId="7" xfId="1" applyFont="1" applyBorder="1" applyAlignment="1">
      <alignment horizontal="center" vertical="center"/>
    </xf>
    <xf numFmtId="0" fontId="26" fillId="0" borderId="2" xfId="6" applyFont="1" applyBorder="1"/>
    <xf numFmtId="0" fontId="26" fillId="0" borderId="1" xfId="6" applyFont="1" applyBorder="1" applyAlignment="1">
      <alignment horizontal="left" vertical="center" wrapText="1"/>
    </xf>
    <xf numFmtId="0" fontId="52" fillId="0" borderId="2" xfId="0" applyFont="1" applyBorder="1" applyAlignment="1">
      <alignment horizontal="center" vertical="center"/>
    </xf>
    <xf numFmtId="49" fontId="38" fillId="0" borderId="2" xfId="6" applyNumberFormat="1" applyFont="1" applyBorder="1" applyAlignment="1">
      <alignment horizontal="center" vertical="center" wrapText="1"/>
    </xf>
    <xf numFmtId="3" fontId="52" fillId="0" borderId="2" xfId="0" applyNumberFormat="1" applyFont="1" applyBorder="1" applyAlignment="1">
      <alignment horizontal="center" vertical="center"/>
    </xf>
    <xf numFmtId="0" fontId="38" fillId="0" borderId="7" xfId="6" applyFont="1" applyBorder="1" applyAlignment="1">
      <alignment horizontal="center" vertical="center"/>
    </xf>
    <xf numFmtId="3" fontId="26" fillId="0" borderId="7" xfId="2" applyNumberFormat="1" applyFont="1" applyBorder="1" applyAlignment="1">
      <alignment horizontal="center" vertical="center" wrapText="1"/>
    </xf>
    <xf numFmtId="0" fontId="38" fillId="0" borderId="2" xfId="6" applyFont="1" applyBorder="1" applyAlignment="1">
      <alignment horizontal="center"/>
    </xf>
    <xf numFmtId="0" fontId="53" fillId="7" borderId="2" xfId="0" applyFont="1" applyFill="1" applyBorder="1" applyAlignment="1">
      <alignment horizontal="justify" vertical="center" wrapText="1"/>
    </xf>
    <xf numFmtId="0" fontId="38" fillId="0" borderId="5" xfId="6" applyFont="1" applyBorder="1" applyAlignment="1">
      <alignment horizontal="center" vertical="center"/>
    </xf>
    <xf numFmtId="3" fontId="121" fillId="0" borderId="2" xfId="0" applyNumberFormat="1" applyFont="1" applyBorder="1" applyAlignment="1">
      <alignment horizontal="center" vertical="center"/>
    </xf>
    <xf numFmtId="3" fontId="0" fillId="0" borderId="0" xfId="0" applyNumberFormat="1"/>
    <xf numFmtId="2" fontId="38" fillId="0" borderId="2" xfId="0" applyNumberFormat="1" applyFont="1" applyBorder="1"/>
    <xf numFmtId="0" fontId="9" fillId="0" borderId="0" xfId="0" applyFont="1"/>
    <xf numFmtId="0" fontId="30" fillId="4" borderId="2" xfId="0" applyFont="1" applyFill="1" applyBorder="1" applyAlignment="1">
      <alignment horizontal="center" vertical="center" wrapText="1"/>
    </xf>
    <xf numFmtId="3" fontId="30" fillId="4" borderId="2" xfId="0" applyNumberFormat="1" applyFont="1" applyFill="1" applyBorder="1" applyAlignment="1">
      <alignment horizontal="center" vertical="center" wrapText="1"/>
    </xf>
    <xf numFmtId="3" fontId="122" fillId="4" borderId="2" xfId="1" applyNumberFormat="1" applyFont="1" applyFill="1" applyBorder="1" applyAlignment="1">
      <alignment horizontal="center" vertical="center"/>
    </xf>
    <xf numFmtId="3" fontId="122" fillId="0" borderId="2" xfId="1" applyNumberFormat="1" applyFont="1" applyBorder="1" applyAlignment="1">
      <alignment horizontal="center" vertical="center"/>
    </xf>
    <xf numFmtId="3" fontId="123" fillId="0" borderId="2" xfId="1" applyNumberFormat="1" applyFont="1" applyBorder="1" applyAlignment="1">
      <alignment horizontal="center" vertical="center"/>
    </xf>
    <xf numFmtId="4" fontId="27" fillId="0" borderId="2" xfId="1" applyNumberFormat="1" applyFont="1" applyBorder="1" applyAlignment="1">
      <alignment horizontal="center" vertical="center"/>
    </xf>
    <xf numFmtId="4" fontId="26" fillId="0" borderId="2" xfId="1" applyNumberFormat="1" applyFont="1" applyBorder="1" applyAlignment="1">
      <alignment horizontal="center" vertical="center"/>
    </xf>
    <xf numFmtId="0" fontId="26" fillId="0" borderId="2" xfId="1" applyFont="1" applyBorder="1" applyAlignment="1">
      <alignment horizontal="center" vertical="center"/>
    </xf>
    <xf numFmtId="4" fontId="26" fillId="3" borderId="2" xfId="1" applyNumberFormat="1" applyFont="1" applyFill="1" applyBorder="1" applyAlignment="1">
      <alignment horizontal="left" vertical="center" wrapText="1"/>
    </xf>
    <xf numFmtId="3" fontId="44" fillId="4" borderId="7" xfId="1" applyNumberFormat="1" applyFont="1" applyFill="1" applyBorder="1" applyAlignment="1">
      <alignment horizontal="center" vertical="center"/>
    </xf>
    <xf numFmtId="4" fontId="118" fillId="3" borderId="8" xfId="1" applyNumberFormat="1" applyFont="1" applyFill="1" applyBorder="1" applyAlignment="1">
      <alignment horizontal="left" vertical="center" wrapText="1"/>
    </xf>
    <xf numFmtId="3" fontId="43" fillId="0" borderId="9" xfId="1" applyNumberFormat="1" applyFont="1" applyBorder="1" applyAlignment="1">
      <alignment vertical="center"/>
    </xf>
    <xf numFmtId="3" fontId="43" fillId="0" borderId="10" xfId="1" applyNumberFormat="1" applyFont="1" applyBorder="1" applyAlignment="1">
      <alignment vertical="center"/>
    </xf>
    <xf numFmtId="3" fontId="43" fillId="0" borderId="8" xfId="1" applyNumberFormat="1" applyFont="1" applyBorder="1" applyAlignment="1">
      <alignment vertical="center"/>
    </xf>
    <xf numFmtId="4" fontId="43" fillId="3" borderId="2" xfId="1" applyNumberFormat="1" applyFont="1" applyFill="1" applyBorder="1" applyAlignment="1">
      <alignment horizontal="left" vertical="center" wrapText="1"/>
    </xf>
    <xf numFmtId="3" fontId="44" fillId="0" borderId="2" xfId="1" applyNumberFormat="1" applyFont="1" applyBorder="1" applyAlignment="1">
      <alignment horizontal="center" vertical="center"/>
    </xf>
    <xf numFmtId="0" fontId="42" fillId="0" borderId="2" xfId="1" applyFont="1" applyBorder="1" applyAlignment="1">
      <alignment horizontal="center" vertical="center"/>
    </xf>
    <xf numFmtId="4" fontId="43" fillId="0" borderId="2" xfId="1" applyNumberFormat="1" applyFont="1" applyBorder="1" applyAlignment="1">
      <alignment horizontal="center" vertical="center"/>
    </xf>
    <xf numFmtId="4" fontId="44" fillId="0" borderId="2" xfId="1" applyNumberFormat="1" applyFont="1" applyBorder="1" applyAlignment="1">
      <alignment horizontal="center" vertical="center"/>
    </xf>
    <xf numFmtId="0" fontId="27" fillId="0" borderId="0" xfId="0" applyFont="1" applyAlignment="1">
      <alignment horizontal="left" vertical="center" wrapText="1"/>
    </xf>
    <xf numFmtId="3" fontId="26" fillId="6" borderId="2" xfId="2" applyNumberFormat="1" applyFont="1" applyFill="1" applyBorder="1" applyAlignment="1">
      <alignment horizontal="center" vertical="top" wrapText="1"/>
    </xf>
    <xf numFmtId="0" fontId="26" fillId="0" borderId="7" xfId="0" applyFont="1" applyBorder="1" applyAlignment="1">
      <alignment horizontal="left" vertical="top" wrapText="1"/>
    </xf>
    <xf numFmtId="3" fontId="26" fillId="0" borderId="7" xfId="1" applyNumberFormat="1" applyFont="1" applyBorder="1" applyAlignment="1">
      <alignment horizontal="center" vertical="center"/>
    </xf>
    <xf numFmtId="4" fontId="26" fillId="0" borderId="7" xfId="1" applyNumberFormat="1" applyFont="1" applyBorder="1" applyAlignment="1">
      <alignment horizontal="center" vertical="center"/>
    </xf>
    <xf numFmtId="3" fontId="27" fillId="0" borderId="7" xfId="1" applyNumberFormat="1" applyFont="1" applyBorder="1" applyAlignment="1">
      <alignment horizontal="center" vertical="center"/>
    </xf>
    <xf numFmtId="0" fontId="38" fillId="0" borderId="2" xfId="0" applyFont="1" applyBorder="1"/>
    <xf numFmtId="0" fontId="38" fillId="0" borderId="2" xfId="0" applyFont="1" applyBorder="1" applyAlignment="1">
      <alignment horizontal="left" vertical="center" wrapText="1"/>
    </xf>
    <xf numFmtId="0" fontId="22" fillId="4" borderId="2" xfId="0" applyFont="1" applyFill="1" applyBorder="1" applyAlignment="1">
      <alignment vertical="center" wrapText="1"/>
    </xf>
    <xf numFmtId="3" fontId="44" fillId="6" borderId="2" xfId="1" applyNumberFormat="1" applyFont="1" applyFill="1" applyBorder="1" applyAlignment="1">
      <alignment horizontal="center" vertical="center"/>
    </xf>
    <xf numFmtId="3" fontId="35" fillId="6" borderId="2" xfId="1" applyNumberFormat="1" applyFont="1" applyFill="1" applyBorder="1" applyAlignment="1">
      <alignment horizontal="center" vertical="center" wrapText="1"/>
    </xf>
    <xf numFmtId="3" fontId="44" fillId="10" borderId="2" xfId="1" applyNumberFormat="1" applyFont="1" applyFill="1" applyBorder="1" applyAlignment="1">
      <alignment horizontal="center" vertical="center"/>
    </xf>
    <xf numFmtId="1" fontId="124" fillId="4" borderId="2" xfId="0" applyNumberFormat="1" applyFont="1" applyFill="1" applyBorder="1" applyAlignment="1">
      <alignment horizontal="justify" vertical="center" wrapText="1"/>
    </xf>
    <xf numFmtId="3" fontId="124" fillId="4" borderId="2" xfId="0" applyNumberFormat="1" applyFont="1" applyFill="1" applyBorder="1" applyAlignment="1">
      <alignment horizontal="justify" vertical="center" wrapText="1"/>
    </xf>
    <xf numFmtId="4" fontId="26" fillId="0" borderId="1" xfId="1" applyNumberFormat="1" applyFont="1" applyBorder="1" applyAlignment="1">
      <alignment horizontal="left" vertical="center" wrapText="1"/>
    </xf>
    <xf numFmtId="0" fontId="38" fillId="4" borderId="9" xfId="1" applyFont="1" applyFill="1" applyBorder="1" applyAlignment="1">
      <alignment horizontal="center" vertical="center"/>
    </xf>
    <xf numFmtId="0" fontId="19" fillId="4" borderId="2" xfId="0" applyFont="1" applyFill="1" applyBorder="1" applyAlignment="1">
      <alignment wrapText="1"/>
    </xf>
    <xf numFmtId="4" fontId="26" fillId="4" borderId="7" xfId="1" applyNumberFormat="1" applyFont="1" applyFill="1" applyBorder="1" applyAlignment="1">
      <alignment horizontal="center" vertical="center"/>
    </xf>
    <xf numFmtId="0" fontId="38" fillId="4" borderId="2" xfId="0" applyFont="1" applyFill="1" applyBorder="1"/>
    <xf numFmtId="0" fontId="126" fillId="0" borderId="0" xfId="0" applyFont="1" applyAlignment="1">
      <alignment horizontal="right"/>
    </xf>
    <xf numFmtId="0" fontId="127" fillId="10" borderId="2" xfId="0" applyFont="1" applyFill="1" applyBorder="1" applyAlignment="1">
      <alignment horizontal="center" vertical="center" wrapText="1"/>
    </xf>
    <xf numFmtId="3" fontId="128" fillId="10" borderId="2" xfId="0" applyNumberFormat="1" applyFont="1" applyFill="1" applyBorder="1" applyAlignment="1">
      <alignment vertical="center" wrapText="1"/>
    </xf>
    <xf numFmtId="0" fontId="127" fillId="10" borderId="5" xfId="0" applyFont="1" applyFill="1" applyBorder="1" applyAlignment="1">
      <alignment horizontal="justify" vertical="center" wrapText="1"/>
    </xf>
    <xf numFmtId="0" fontId="127" fillId="6" borderId="5" xfId="0" applyFont="1" applyFill="1" applyBorder="1" applyAlignment="1">
      <alignment horizontal="center" vertical="center" wrapText="1"/>
    </xf>
    <xf numFmtId="0" fontId="127" fillId="6" borderId="34" xfId="0" applyFont="1" applyFill="1" applyBorder="1" applyAlignment="1">
      <alignment horizontal="right" vertical="center" wrapText="1"/>
    </xf>
    <xf numFmtId="0" fontId="127" fillId="6" borderId="33" xfId="0" applyFont="1" applyFill="1" applyBorder="1" applyAlignment="1">
      <alignment horizontal="right" vertical="center" wrapText="1"/>
    </xf>
    <xf numFmtId="0" fontId="127" fillId="6" borderId="35" xfId="0" applyFont="1" applyFill="1" applyBorder="1" applyAlignment="1">
      <alignment horizontal="right" vertical="center" wrapText="1"/>
    </xf>
    <xf numFmtId="0" fontId="124" fillId="6" borderId="2" xfId="0" applyFont="1" applyFill="1" applyBorder="1" applyAlignment="1">
      <alignment vertical="top" wrapText="1"/>
    </xf>
    <xf numFmtId="3" fontId="127" fillId="6" borderId="2" xfId="0" applyNumberFormat="1" applyFont="1" applyFill="1" applyBorder="1" applyAlignment="1">
      <alignment vertical="center" wrapText="1"/>
    </xf>
    <xf numFmtId="0" fontId="127" fillId="6" borderId="5" xfId="0" applyFont="1" applyFill="1" applyBorder="1" applyAlignment="1">
      <alignment horizontal="justify" vertical="center" wrapText="1"/>
    </xf>
    <xf numFmtId="3" fontId="127" fillId="6" borderId="2" xfId="0" applyNumberFormat="1" applyFont="1" applyFill="1" applyBorder="1" applyAlignment="1">
      <alignment horizontal="right" vertical="center" wrapText="1"/>
    </xf>
    <xf numFmtId="0" fontId="124" fillId="6" borderId="2" xfId="0" applyFont="1" applyFill="1" applyBorder="1" applyAlignment="1">
      <alignment horizontal="left" vertical="center" wrapText="1"/>
    </xf>
    <xf numFmtId="0" fontId="127" fillId="4" borderId="2" xfId="0" applyFont="1" applyFill="1" applyBorder="1" applyAlignment="1">
      <alignment vertical="center" wrapText="1"/>
    </xf>
    <xf numFmtId="1" fontId="127" fillId="4" borderId="2" xfId="0" applyNumberFormat="1" applyFont="1" applyFill="1" applyBorder="1" applyAlignment="1">
      <alignment vertical="center" wrapText="1"/>
    </xf>
    <xf numFmtId="3" fontId="127" fillId="4" borderId="2" xfId="0" applyNumberFormat="1" applyFont="1" applyFill="1" applyBorder="1" applyAlignment="1">
      <alignment vertical="center" wrapText="1"/>
    </xf>
    <xf numFmtId="3" fontId="124" fillId="4" borderId="2" xfId="0" applyNumberFormat="1" applyFont="1" applyFill="1" applyBorder="1" applyAlignment="1">
      <alignment horizontal="left" vertical="center" wrapText="1"/>
    </xf>
    <xf numFmtId="3" fontId="127" fillId="4" borderId="2" xfId="0" applyNumberFormat="1" applyFont="1" applyFill="1" applyBorder="1" applyAlignment="1">
      <alignment horizontal="left" vertical="center" wrapText="1"/>
    </xf>
    <xf numFmtId="3" fontId="124" fillId="7" borderId="2" xfId="0" applyNumberFormat="1" applyFont="1" applyFill="1" applyBorder="1" applyAlignment="1">
      <alignment horizontal="justify" vertical="center" wrapText="1"/>
    </xf>
    <xf numFmtId="1" fontId="124" fillId="7" borderId="2" xfId="0" applyNumberFormat="1" applyFont="1" applyFill="1" applyBorder="1" applyAlignment="1">
      <alignment horizontal="justify" vertical="center" wrapText="1"/>
    </xf>
    <xf numFmtId="3" fontId="124" fillId="7" borderId="2" xfId="0" applyNumberFormat="1" applyFont="1" applyFill="1" applyBorder="1" applyAlignment="1">
      <alignment horizontal="left" vertical="center" wrapText="1"/>
    </xf>
    <xf numFmtId="0" fontId="124" fillId="7" borderId="2" xfId="0" applyFont="1" applyFill="1" applyBorder="1" applyAlignment="1">
      <alignment horizontal="left" vertical="center" wrapText="1"/>
    </xf>
    <xf numFmtId="3" fontId="124" fillId="0" borderId="2" xfId="0" applyNumberFormat="1" applyFont="1" applyBorder="1" applyAlignment="1">
      <alignment horizontal="justify" vertical="center" wrapText="1"/>
    </xf>
    <xf numFmtId="0" fontId="124" fillId="7" borderId="6" xfId="0" applyFont="1" applyFill="1" applyBorder="1" applyAlignment="1">
      <alignment horizontal="left" vertical="center" wrapText="1"/>
    </xf>
    <xf numFmtId="3" fontId="127" fillId="7" borderId="2" xfId="0" applyNumberFormat="1" applyFont="1" applyFill="1" applyBorder="1" applyAlignment="1">
      <alignment horizontal="justify" vertical="center" wrapText="1"/>
    </xf>
    <xf numFmtId="0" fontId="127" fillId="8" borderId="2" xfId="0" applyFont="1" applyFill="1" applyBorder="1" applyAlignment="1">
      <alignment vertical="center" wrapText="1"/>
    </xf>
    <xf numFmtId="3" fontId="127" fillId="8" borderId="2" xfId="0" applyNumberFormat="1" applyFont="1" applyFill="1" applyBorder="1" applyAlignment="1">
      <alignment vertical="center" wrapText="1"/>
    </xf>
    <xf numFmtId="0" fontId="127" fillId="8" borderId="2" xfId="0" applyFont="1" applyFill="1" applyBorder="1" applyAlignment="1">
      <alignment horizontal="left" vertical="center" wrapText="1"/>
    </xf>
    <xf numFmtId="0" fontId="127" fillId="9" borderId="2" xfId="0" applyFont="1" applyFill="1" applyBorder="1" applyAlignment="1">
      <alignment horizontal="justify" vertical="center" wrapText="1"/>
    </xf>
    <xf numFmtId="3" fontId="127" fillId="9" borderId="2" xfId="0" applyNumberFormat="1" applyFont="1" applyFill="1" applyBorder="1" applyAlignment="1">
      <alignment horizontal="justify" vertical="center" wrapText="1"/>
    </xf>
    <xf numFmtId="0" fontId="127" fillId="9" borderId="2" xfId="0" applyFont="1" applyFill="1" applyBorder="1" applyAlignment="1">
      <alignment horizontal="left" vertical="center" wrapText="1"/>
    </xf>
    <xf numFmtId="0" fontId="124" fillId="0" borderId="7" xfId="0" applyFont="1" applyBorder="1" applyAlignment="1">
      <alignment vertical="top" wrapText="1"/>
    </xf>
    <xf numFmtId="0" fontId="124" fillId="0" borderId="2" xfId="0" applyFont="1" applyBorder="1" applyAlignment="1">
      <alignment horizontal="justify" vertical="center" wrapText="1"/>
    </xf>
    <xf numFmtId="0" fontId="124" fillId="0" borderId="2" xfId="0" applyFont="1" applyBorder="1" applyAlignment="1">
      <alignment horizontal="left" vertical="center" wrapText="1"/>
    </xf>
    <xf numFmtId="0" fontId="124" fillId="0" borderId="2" xfId="0" applyFont="1" applyBorder="1" applyAlignment="1">
      <alignment horizontal="justify" vertical="top" wrapText="1"/>
    </xf>
    <xf numFmtId="0" fontId="124" fillId="0" borderId="5" xfId="0" applyFont="1" applyBorder="1" applyAlignment="1">
      <alignment horizontal="left" vertical="center" wrapText="1"/>
    </xf>
    <xf numFmtId="0" fontId="124" fillId="0" borderId="0" xfId="0" applyFont="1" applyAlignment="1">
      <alignment horizontal="left" vertical="top" wrapText="1"/>
    </xf>
    <xf numFmtId="0" fontId="124" fillId="4" borderId="2" xfId="0" applyFont="1" applyFill="1" applyBorder="1" applyAlignment="1">
      <alignment horizontal="justify" vertical="top" wrapText="1"/>
    </xf>
    <xf numFmtId="0" fontId="124" fillId="4" borderId="2" xfId="0" applyFont="1" applyFill="1" applyBorder="1" applyAlignment="1">
      <alignment vertical="top" wrapText="1"/>
    </xf>
    <xf numFmtId="0" fontId="124" fillId="4" borderId="0" xfId="0" applyFont="1" applyFill="1" applyAlignment="1">
      <alignment vertical="top" wrapText="1"/>
    </xf>
    <xf numFmtId="0" fontId="129" fillId="7" borderId="2" xfId="0" applyFont="1" applyFill="1" applyBorder="1" applyAlignment="1">
      <alignment horizontal="justify" vertical="top" wrapText="1"/>
    </xf>
    <xf numFmtId="0" fontId="129" fillId="7" borderId="2" xfId="0" applyFont="1" applyFill="1" applyBorder="1" applyAlignment="1">
      <alignment horizontal="justify" vertical="center" wrapText="1"/>
    </xf>
    <xf numFmtId="3" fontId="129" fillId="7" borderId="2" xfId="0" applyNumberFormat="1" applyFont="1" applyFill="1" applyBorder="1" applyAlignment="1">
      <alignment horizontal="justify" vertical="center" wrapText="1"/>
    </xf>
    <xf numFmtId="0" fontId="131" fillId="7" borderId="2" xfId="5" applyFont="1" applyFill="1" applyBorder="1" applyAlignment="1">
      <alignment horizontal="justify" vertical="top" wrapText="1"/>
    </xf>
    <xf numFmtId="0" fontId="124" fillId="7" borderId="5" xfId="0" applyFont="1" applyFill="1" applyBorder="1" applyAlignment="1">
      <alignment horizontal="left" vertical="top" wrapText="1"/>
    </xf>
    <xf numFmtId="0" fontId="124" fillId="7" borderId="2" xfId="0" applyFont="1" applyFill="1" applyBorder="1" applyAlignment="1">
      <alignment horizontal="justify" vertical="center" wrapText="1"/>
    </xf>
    <xf numFmtId="0" fontId="124" fillId="7" borderId="2" xfId="0" applyFont="1" applyFill="1" applyBorder="1" applyAlignment="1">
      <alignment horizontal="left" vertical="top" wrapText="1"/>
    </xf>
    <xf numFmtId="0" fontId="124" fillId="7" borderId="2" xfId="0" applyFont="1" applyFill="1" applyBorder="1" applyAlignment="1">
      <alignment horizontal="justify" vertical="top" wrapText="1"/>
    </xf>
    <xf numFmtId="0" fontId="127" fillId="5" borderId="5" xfId="0" applyFont="1" applyFill="1" applyBorder="1" applyAlignment="1">
      <alignment horizontal="center" vertical="center" wrapText="1"/>
    </xf>
    <xf numFmtId="0" fontId="127" fillId="5" borderId="2" xfId="0" applyFont="1" applyFill="1" applyBorder="1" applyAlignment="1">
      <alignment horizontal="center" vertical="center" wrapText="1"/>
    </xf>
    <xf numFmtId="0" fontId="124" fillId="4" borderId="2" xfId="0" applyFont="1" applyFill="1" applyBorder="1" applyAlignment="1">
      <alignment horizontal="justify" vertical="center" wrapText="1"/>
    </xf>
    <xf numFmtId="3" fontId="20" fillId="0" borderId="0" xfId="0" applyNumberFormat="1" applyFont="1"/>
    <xf numFmtId="3" fontId="132" fillId="0" borderId="0" xfId="0" applyNumberFormat="1" applyFont="1"/>
    <xf numFmtId="3" fontId="20" fillId="4" borderId="0" xfId="0" applyNumberFormat="1" applyFont="1" applyFill="1" applyAlignment="1">
      <alignment horizontal="center" vertical="center" wrapText="1"/>
    </xf>
    <xf numFmtId="0" fontId="20" fillId="4" borderId="0" xfId="0" applyFont="1" applyFill="1" applyAlignment="1">
      <alignment horizontal="center" vertical="center" wrapText="1"/>
    </xf>
    <xf numFmtId="0" fontId="20" fillId="4" borderId="0" xfId="0" applyFont="1" applyFill="1"/>
    <xf numFmtId="0" fontId="124" fillId="7" borderId="21" xfId="0" applyFont="1" applyFill="1" applyBorder="1" applyAlignment="1">
      <alignment horizontal="justify" vertical="center" wrapText="1"/>
    </xf>
    <xf numFmtId="0" fontId="124" fillId="7" borderId="0" xfId="0" applyFont="1" applyFill="1" applyAlignment="1">
      <alignment horizontal="justify" vertical="center" wrapText="1"/>
    </xf>
    <xf numFmtId="0" fontId="124" fillId="0" borderId="0" xfId="0" applyFont="1" applyAlignment="1">
      <alignment horizontal="left" vertical="center"/>
    </xf>
    <xf numFmtId="0" fontId="124" fillId="0" borderId="0" xfId="0" applyFont="1" applyAlignment="1">
      <alignment wrapText="1"/>
    </xf>
    <xf numFmtId="0" fontId="127" fillId="7" borderId="6" xfId="0" applyFont="1" applyFill="1" applyBorder="1" applyAlignment="1">
      <alignment horizontal="justify" vertical="center" wrapText="1"/>
    </xf>
    <xf numFmtId="0" fontId="27" fillId="0" borderId="21" xfId="0" applyFont="1" applyBorder="1" applyAlignment="1">
      <alignment horizontal="left" vertical="top"/>
    </xf>
    <xf numFmtId="0" fontId="27" fillId="0" borderId="0" xfId="0" applyFont="1" applyAlignment="1">
      <alignment horizontal="left" vertical="top"/>
    </xf>
    <xf numFmtId="0" fontId="27" fillId="0" borderId="9" xfId="0" applyFont="1" applyBorder="1" applyAlignment="1">
      <alignment horizontal="left" vertical="top"/>
    </xf>
    <xf numFmtId="0" fontId="27" fillId="0" borderId="10" xfId="0" applyFont="1" applyBorder="1" applyAlignment="1">
      <alignment horizontal="left" vertical="top"/>
    </xf>
    <xf numFmtId="0" fontId="124" fillId="7" borderId="5" xfId="0" applyFont="1" applyFill="1" applyBorder="1" applyAlignment="1">
      <alignment horizontal="center" vertical="top" wrapText="1"/>
    </xf>
    <xf numFmtId="0" fontId="124" fillId="7" borderId="6" xfId="0" applyFont="1" applyFill="1" applyBorder="1" applyAlignment="1">
      <alignment horizontal="center" vertical="top" wrapText="1"/>
    </xf>
    <xf numFmtId="0" fontId="124" fillId="0" borderId="5" xfId="0" applyFont="1" applyBorder="1" applyAlignment="1">
      <alignment horizontal="left" vertical="top" wrapText="1"/>
    </xf>
    <xf numFmtId="0" fontId="124" fillId="0" borderId="6" xfId="0" applyFont="1" applyBorder="1" applyAlignment="1">
      <alignment horizontal="left" vertical="top" wrapText="1"/>
    </xf>
    <xf numFmtId="0" fontId="124" fillId="4" borderId="5" xfId="0" applyFont="1" applyFill="1" applyBorder="1" applyAlignment="1">
      <alignment horizontal="left" vertical="top" wrapText="1"/>
    </xf>
    <xf numFmtId="0" fontId="124" fillId="4" borderId="7" xfId="0" applyFont="1" applyFill="1" applyBorder="1" applyAlignment="1">
      <alignment horizontal="left" vertical="top" wrapText="1"/>
    </xf>
    <xf numFmtId="0" fontId="124" fillId="7" borderId="5" xfId="0" applyFont="1" applyFill="1" applyBorder="1" applyAlignment="1">
      <alignment horizontal="left" vertical="center" wrapText="1"/>
    </xf>
    <xf numFmtId="0" fontId="124" fillId="7" borderId="7" xfId="0" applyFont="1" applyFill="1" applyBorder="1" applyAlignment="1">
      <alignment horizontal="left" vertical="center" wrapText="1"/>
    </xf>
    <xf numFmtId="0" fontId="124" fillId="7" borderId="5" xfId="0" applyFont="1" applyFill="1" applyBorder="1" applyAlignment="1">
      <alignment horizontal="left" vertical="top" wrapText="1"/>
    </xf>
    <xf numFmtId="0" fontId="124" fillId="7" borderId="7" xfId="0" applyFont="1" applyFill="1" applyBorder="1" applyAlignment="1">
      <alignment horizontal="left" vertical="top" wrapText="1"/>
    </xf>
    <xf numFmtId="3" fontId="124" fillId="7" borderId="5" xfId="0" applyNumberFormat="1" applyFont="1" applyFill="1" applyBorder="1" applyAlignment="1">
      <alignment horizontal="left" vertical="center" wrapText="1"/>
    </xf>
    <xf numFmtId="3" fontId="124" fillId="7" borderId="7" xfId="0" applyNumberFormat="1" applyFont="1" applyFill="1" applyBorder="1" applyAlignment="1">
      <alignment horizontal="left" vertical="center" wrapText="1"/>
    </xf>
    <xf numFmtId="0" fontId="124" fillId="7" borderId="5" xfId="0" applyFont="1" applyFill="1" applyBorder="1" applyAlignment="1">
      <alignment vertical="top" wrapText="1"/>
    </xf>
    <xf numFmtId="0" fontId="124" fillId="7" borderId="7" xfId="0" applyFont="1" applyFill="1" applyBorder="1" applyAlignment="1">
      <alignment vertical="top" wrapText="1"/>
    </xf>
    <xf numFmtId="0" fontId="124" fillId="7" borderId="7" xfId="0" applyFont="1" applyFill="1" applyBorder="1" applyAlignment="1">
      <alignment horizontal="center" vertical="top" wrapText="1"/>
    </xf>
    <xf numFmtId="0" fontId="124" fillId="7" borderId="6" xfId="0" applyFont="1" applyFill="1" applyBorder="1" applyAlignment="1">
      <alignment horizontal="left" vertical="top" wrapText="1"/>
    </xf>
    <xf numFmtId="3" fontId="124" fillId="7" borderId="5" xfId="0" applyNumberFormat="1" applyFont="1" applyFill="1" applyBorder="1" applyAlignment="1">
      <alignment horizontal="center" vertical="center" wrapText="1"/>
    </xf>
    <xf numFmtId="3" fontId="124" fillId="7" borderId="7" xfId="0" applyNumberFormat="1" applyFont="1" applyFill="1" applyBorder="1" applyAlignment="1">
      <alignment horizontal="center" vertical="center" wrapText="1"/>
    </xf>
    <xf numFmtId="0" fontId="20" fillId="0" borderId="21" xfId="0" applyFont="1" applyBorder="1" applyAlignment="1">
      <alignment horizontal="center"/>
    </xf>
    <xf numFmtId="0" fontId="20" fillId="0" borderId="0" xfId="0" applyFont="1" applyAlignment="1">
      <alignment horizontal="center"/>
    </xf>
    <xf numFmtId="0" fontId="124" fillId="4" borderId="5" xfId="0" applyFont="1" applyFill="1" applyBorder="1" applyAlignment="1">
      <alignment horizontal="center" vertical="center" wrapText="1"/>
    </xf>
    <xf numFmtId="0" fontId="124" fillId="4" borderId="7" xfId="0" applyFont="1" applyFill="1" applyBorder="1" applyAlignment="1">
      <alignment horizontal="center" vertical="center" wrapText="1"/>
    </xf>
    <xf numFmtId="0" fontId="124" fillId="7" borderId="5" xfId="0" applyFont="1" applyFill="1" applyBorder="1" applyAlignment="1">
      <alignment horizontal="center" vertical="center" wrapText="1"/>
    </xf>
    <xf numFmtId="0" fontId="124" fillId="7" borderId="7" xfId="0" applyFont="1" applyFill="1" applyBorder="1" applyAlignment="1">
      <alignment horizontal="center" vertical="center" wrapText="1"/>
    </xf>
    <xf numFmtId="0" fontId="124" fillId="7" borderId="2" xfId="0" applyFont="1" applyFill="1" applyBorder="1" applyAlignment="1">
      <alignment horizontal="justify" vertical="center" wrapText="1"/>
    </xf>
    <xf numFmtId="0" fontId="127" fillId="8" borderId="2" xfId="0" applyFont="1" applyFill="1" applyBorder="1" applyAlignment="1">
      <alignment horizontal="justify" vertical="center" wrapText="1"/>
    </xf>
    <xf numFmtId="0" fontId="124" fillId="4" borderId="5" xfId="0" applyFont="1" applyFill="1" applyBorder="1" applyAlignment="1">
      <alignment horizontal="left" vertical="center" wrapText="1"/>
    </xf>
    <xf numFmtId="0" fontId="124" fillId="4" borderId="7" xfId="0" applyFont="1" applyFill="1" applyBorder="1" applyAlignment="1">
      <alignment horizontal="left" vertical="center" wrapText="1"/>
    </xf>
    <xf numFmtId="0" fontId="124" fillId="7" borderId="2" xfId="0" applyFont="1" applyFill="1" applyBorder="1" applyAlignment="1">
      <alignment horizontal="left" vertical="top" wrapText="1"/>
    </xf>
    <xf numFmtId="0" fontId="124" fillId="7" borderId="2" xfId="0" applyFont="1" applyFill="1" applyBorder="1" applyAlignment="1">
      <alignment horizontal="justify" vertical="top" wrapText="1"/>
    </xf>
    <xf numFmtId="0" fontId="127" fillId="5" borderId="5" xfId="0" applyFont="1" applyFill="1" applyBorder="1" applyAlignment="1">
      <alignment horizontal="center" vertical="center" wrapText="1"/>
    </xf>
    <xf numFmtId="0" fontId="127" fillId="5" borderId="7" xfId="0" applyFont="1" applyFill="1" applyBorder="1" applyAlignment="1">
      <alignment horizontal="center" vertical="center" wrapText="1"/>
    </xf>
    <xf numFmtId="0" fontId="126" fillId="0" borderId="0" xfId="0" applyFont="1" applyAlignment="1">
      <alignment horizontal="right"/>
    </xf>
    <xf numFmtId="0" fontId="127" fillId="0" borderId="2" xfId="0" applyFont="1" applyBorder="1" applyAlignment="1">
      <alignment horizontal="center" vertical="center" wrapText="1"/>
    </xf>
    <xf numFmtId="0" fontId="26" fillId="0" borderId="2" xfId="0" applyFont="1" applyBorder="1" applyAlignment="1">
      <alignment horizontal="left" vertical="top" wrapText="1"/>
    </xf>
    <xf numFmtId="0" fontId="26" fillId="0" borderId="2" xfId="0" applyFont="1" applyBorder="1" applyAlignment="1">
      <alignment horizontal="left" vertical="top"/>
    </xf>
    <xf numFmtId="0" fontId="127" fillId="5" borderId="2" xfId="0" applyFont="1" applyFill="1" applyBorder="1" applyAlignment="1">
      <alignment vertical="center" wrapText="1"/>
    </xf>
    <xf numFmtId="0" fontId="127" fillId="5" borderId="2" xfId="0" applyFont="1" applyFill="1" applyBorder="1" applyAlignment="1">
      <alignment horizontal="center" vertical="center" wrapText="1"/>
    </xf>
    <xf numFmtId="0" fontId="127" fillId="5" borderId="2" xfId="0" applyFont="1" applyFill="1" applyBorder="1" applyAlignment="1">
      <alignment horizontal="left" vertical="center" wrapText="1"/>
    </xf>
    <xf numFmtId="0" fontId="127" fillId="10" borderId="4" xfId="0" applyFont="1" applyFill="1" applyBorder="1" applyAlignment="1">
      <alignment horizontal="right" vertical="center" wrapText="1"/>
    </xf>
    <xf numFmtId="0" fontId="127" fillId="10" borderId="3" xfId="0" applyFont="1" applyFill="1" applyBorder="1" applyAlignment="1">
      <alignment horizontal="right" vertical="center" wrapText="1"/>
    </xf>
    <xf numFmtId="0" fontId="127" fillId="10" borderId="1" xfId="0" applyFont="1" applyFill="1" applyBorder="1" applyAlignment="1">
      <alignment horizontal="right" vertical="center" wrapText="1"/>
    </xf>
    <xf numFmtId="0" fontId="124" fillId="4" borderId="2" xfId="0" applyFont="1" applyFill="1" applyBorder="1" applyAlignment="1">
      <alignment horizontal="justify" vertical="center" wrapText="1"/>
    </xf>
    <xf numFmtId="0" fontId="124" fillId="0" borderId="7" xfId="0" applyFont="1" applyBorder="1" applyAlignment="1">
      <alignment horizontal="left" vertical="top" wrapText="1"/>
    </xf>
    <xf numFmtId="3" fontId="43" fillId="4" borderId="5" xfId="1" applyNumberFormat="1" applyFont="1" applyFill="1" applyBorder="1" applyAlignment="1">
      <alignment horizontal="center" vertical="center"/>
    </xf>
    <xf numFmtId="3" fontId="43" fillId="4" borderId="7" xfId="1" applyNumberFormat="1" applyFont="1" applyFill="1" applyBorder="1" applyAlignment="1">
      <alignment horizontal="center" vertical="center"/>
    </xf>
    <xf numFmtId="3" fontId="44" fillId="5" borderId="5" xfId="1" applyNumberFormat="1" applyFont="1" applyFill="1" applyBorder="1" applyAlignment="1">
      <alignment horizontal="center" vertical="center"/>
    </xf>
    <xf numFmtId="3" fontId="44" fillId="5" borderId="7" xfId="1" applyNumberFormat="1" applyFont="1" applyFill="1" applyBorder="1" applyAlignment="1">
      <alignment horizontal="center" vertical="center"/>
    </xf>
    <xf numFmtId="3" fontId="38" fillId="0" borderId="4" xfId="0" applyNumberFormat="1" applyFont="1" applyBorder="1" applyAlignment="1">
      <alignment horizontal="center" vertical="center"/>
    </xf>
    <xf numFmtId="3" fontId="38" fillId="0" borderId="1" xfId="0" applyNumberFormat="1" applyFont="1" applyBorder="1" applyAlignment="1">
      <alignment horizontal="center" vertical="center"/>
    </xf>
    <xf numFmtId="0" fontId="38" fillId="6" borderId="4" xfId="0" applyFont="1" applyFill="1" applyBorder="1" applyAlignment="1">
      <alignment horizontal="center" vertical="center" wrapText="1"/>
    </xf>
    <xf numFmtId="0" fontId="38" fillId="6" borderId="1" xfId="0" applyFont="1" applyFill="1" applyBorder="1" applyAlignment="1">
      <alignment horizontal="center" vertical="center" wrapText="1"/>
    </xf>
    <xf numFmtId="0" fontId="38" fillId="0" borderId="4" xfId="0" applyFont="1" applyBorder="1" applyAlignment="1">
      <alignment horizontal="center"/>
    </xf>
    <xf numFmtId="0" fontId="38" fillId="0" borderId="3" xfId="0" applyFont="1" applyBorder="1" applyAlignment="1">
      <alignment horizontal="center"/>
    </xf>
    <xf numFmtId="0" fontId="38" fillId="0" borderId="1" xfId="0" applyFont="1" applyBorder="1" applyAlignment="1">
      <alignment horizontal="center"/>
    </xf>
    <xf numFmtId="0" fontId="38" fillId="0" borderId="1" xfId="0" applyFont="1" applyBorder="1" applyAlignment="1">
      <alignment horizontal="center" vertical="center"/>
    </xf>
    <xf numFmtId="3" fontId="38" fillId="4" borderId="4" xfId="0" applyNumberFormat="1" applyFont="1" applyFill="1" applyBorder="1" applyAlignment="1">
      <alignment horizontal="center" vertical="center"/>
    </xf>
    <xf numFmtId="0" fontId="38" fillId="4" borderId="1" xfId="0" applyFont="1" applyFill="1" applyBorder="1" applyAlignment="1">
      <alignment horizontal="center" vertical="center"/>
    </xf>
    <xf numFmtId="3" fontId="27" fillId="5" borderId="5" xfId="1" applyNumberFormat="1" applyFont="1" applyFill="1" applyBorder="1" applyAlignment="1">
      <alignment horizontal="center" vertical="center"/>
    </xf>
    <xf numFmtId="3" fontId="27" fillId="5" borderId="7" xfId="1" applyNumberFormat="1" applyFont="1" applyFill="1" applyBorder="1" applyAlignment="1">
      <alignment horizontal="center" vertical="center"/>
    </xf>
    <xf numFmtId="3" fontId="38" fillId="4" borderId="1" xfId="0" applyNumberFormat="1" applyFont="1" applyFill="1" applyBorder="1" applyAlignment="1">
      <alignment horizontal="center" vertical="center"/>
    </xf>
    <xf numFmtId="0" fontId="38" fillId="0" borderId="5" xfId="1" applyFont="1" applyBorder="1" applyAlignment="1">
      <alignment horizontal="center" vertical="center"/>
    </xf>
    <xf numFmtId="0" fontId="38" fillId="0" borderId="7" xfId="1" applyFont="1" applyBorder="1" applyAlignment="1">
      <alignment horizontal="center" vertical="center"/>
    </xf>
    <xf numFmtId="4" fontId="26" fillId="0" borderId="5" xfId="1" applyNumberFormat="1" applyFont="1" applyBorder="1" applyAlignment="1">
      <alignment horizontal="left" vertical="center" wrapText="1"/>
    </xf>
    <xf numFmtId="4" fontId="26" fillId="0" borderId="7" xfId="1" applyNumberFormat="1" applyFont="1" applyBorder="1" applyAlignment="1">
      <alignment horizontal="left" vertical="center" wrapText="1"/>
    </xf>
    <xf numFmtId="4" fontId="26" fillId="4" borderId="5" xfId="1" applyNumberFormat="1" applyFont="1" applyFill="1" applyBorder="1" applyAlignment="1">
      <alignment horizontal="left" vertical="center" wrapText="1"/>
    </xf>
    <xf numFmtId="4" fontId="26" fillId="4" borderId="7" xfId="1" applyNumberFormat="1" applyFont="1" applyFill="1" applyBorder="1" applyAlignment="1">
      <alignment horizontal="left" vertical="center" wrapText="1"/>
    </xf>
    <xf numFmtId="171" fontId="43" fillId="4" borderId="5" xfId="1" applyNumberFormat="1" applyFont="1" applyFill="1" applyBorder="1" applyAlignment="1">
      <alignment horizontal="center" vertical="center"/>
    </xf>
    <xf numFmtId="171" fontId="43" fillId="4" borderId="7" xfId="1" applyNumberFormat="1" applyFont="1" applyFill="1" applyBorder="1" applyAlignment="1">
      <alignment horizontal="center" vertical="center"/>
    </xf>
    <xf numFmtId="171" fontId="26" fillId="4" borderId="5" xfId="1" applyNumberFormat="1" applyFont="1" applyFill="1" applyBorder="1" applyAlignment="1">
      <alignment horizontal="center" vertical="center"/>
    </xf>
    <xf numFmtId="171" fontId="26" fillId="4" borderId="7" xfId="1" applyNumberFormat="1" applyFont="1" applyFill="1" applyBorder="1" applyAlignment="1">
      <alignment horizontal="center" vertical="center"/>
    </xf>
    <xf numFmtId="3" fontId="26" fillId="4" borderId="5" xfId="1" applyNumberFormat="1" applyFont="1" applyFill="1" applyBorder="1" applyAlignment="1">
      <alignment horizontal="center" vertical="center"/>
    </xf>
    <xf numFmtId="3" fontId="26" fillId="4" borderId="7" xfId="1" applyNumberFormat="1" applyFont="1" applyFill="1" applyBorder="1" applyAlignment="1">
      <alignment horizontal="center" vertical="center"/>
    </xf>
    <xf numFmtId="0" fontId="38" fillId="6" borderId="2" xfId="0" applyFont="1" applyFill="1" applyBorder="1" applyAlignment="1">
      <alignment horizontal="center" vertical="center" wrapText="1"/>
    </xf>
    <xf numFmtId="3" fontId="38" fillId="0" borderId="2" xfId="0" applyNumberFormat="1" applyFont="1" applyBorder="1" applyAlignment="1">
      <alignment horizontal="center" vertical="center"/>
    </xf>
    <xf numFmtId="0" fontId="38" fillId="0" borderId="2" xfId="0" applyFont="1" applyBorder="1" applyAlignment="1">
      <alignment horizontal="center" vertical="center"/>
    </xf>
    <xf numFmtId="4" fontId="26" fillId="3" borderId="5" xfId="1" applyNumberFormat="1" applyFont="1" applyFill="1" applyBorder="1" applyAlignment="1">
      <alignment horizontal="left" vertical="center" wrapText="1"/>
    </xf>
    <xf numFmtId="4" fontId="26" fillId="3" borderId="7" xfId="1" applyNumberFormat="1" applyFont="1" applyFill="1" applyBorder="1" applyAlignment="1">
      <alignment horizontal="left" vertical="center" wrapText="1"/>
    </xf>
    <xf numFmtId="165" fontId="43" fillId="4" borderId="5" xfId="1" applyNumberFormat="1" applyFont="1" applyFill="1" applyBorder="1" applyAlignment="1">
      <alignment horizontal="center" vertical="center"/>
    </xf>
    <xf numFmtId="165" fontId="43" fillId="4" borderId="7" xfId="1" applyNumberFormat="1" applyFont="1" applyFill="1" applyBorder="1" applyAlignment="1">
      <alignment horizontal="center" vertical="center"/>
    </xf>
    <xf numFmtId="0" fontId="38" fillId="0" borderId="2" xfId="1" applyFont="1" applyBorder="1" applyAlignment="1">
      <alignment vertical="center" wrapText="1"/>
    </xf>
    <xf numFmtId="4" fontId="44" fillId="4" borderId="4" xfId="1" applyNumberFormat="1" applyFont="1" applyFill="1" applyBorder="1" applyAlignment="1">
      <alignment horizontal="center" vertical="center" wrapText="1"/>
    </xf>
    <xf numFmtId="4" fontId="44" fillId="4" borderId="1" xfId="1" applyNumberFormat="1" applyFont="1" applyFill="1" applyBorder="1" applyAlignment="1">
      <alignment horizontal="center" vertical="center" wrapText="1"/>
    </xf>
    <xf numFmtId="0" fontId="38" fillId="0" borderId="0" xfId="0" applyFont="1" applyAlignment="1">
      <alignment horizontal="right"/>
    </xf>
    <xf numFmtId="0" fontId="44" fillId="6" borderId="2" xfId="1" applyFont="1" applyFill="1" applyBorder="1" applyAlignment="1">
      <alignment horizontal="center" vertical="top"/>
    </xf>
    <xf numFmtId="0" fontId="44" fillId="6" borderId="5" xfId="1" applyFont="1" applyFill="1" applyBorder="1" applyAlignment="1">
      <alignment horizontal="center" vertical="top"/>
    </xf>
    <xf numFmtId="0" fontId="0" fillId="0" borderId="21" xfId="0" applyBorder="1" applyAlignment="1">
      <alignment horizontal="center" vertical="center" wrapText="1"/>
    </xf>
    <xf numFmtId="3" fontId="51" fillId="0" borderId="2" xfId="0" applyNumberFormat="1" applyFont="1" applyBorder="1" applyAlignment="1">
      <alignment horizontal="center" vertical="center" wrapText="1"/>
    </xf>
    <xf numFmtId="0" fontId="51" fillId="0" borderId="2" xfId="0" applyFont="1" applyBorder="1" applyAlignment="1">
      <alignment horizontal="center" vertical="center" wrapText="1"/>
    </xf>
    <xf numFmtId="0" fontId="46" fillId="0" borderId="22" xfId="0" applyFont="1" applyBorder="1" applyAlignment="1">
      <alignment horizontal="left" vertical="center" wrapText="1"/>
    </xf>
    <xf numFmtId="0" fontId="46" fillId="0" borderId="23" xfId="0" applyFont="1" applyBorder="1" applyAlignment="1">
      <alignment horizontal="left" vertical="center" wrapText="1"/>
    </xf>
    <xf numFmtId="0" fontId="46" fillId="0" borderId="9" xfId="0" applyFont="1" applyBorder="1" applyAlignment="1">
      <alignment horizontal="left" vertical="center" wrapText="1"/>
    </xf>
    <xf numFmtId="0" fontId="46" fillId="0" borderId="8" xfId="0" applyFont="1" applyBorder="1" applyAlignment="1">
      <alignment horizontal="left" vertical="center" wrapText="1"/>
    </xf>
    <xf numFmtId="0" fontId="51" fillId="0" borderId="22" xfId="0" applyFont="1" applyBorder="1" applyAlignment="1">
      <alignment horizontal="left" vertical="center" wrapText="1"/>
    </xf>
    <xf numFmtId="0" fontId="51" fillId="0" borderId="23" xfId="0" applyFont="1" applyBorder="1" applyAlignment="1">
      <alignment horizontal="left" vertical="center" wrapText="1"/>
    </xf>
    <xf numFmtId="0" fontId="51" fillId="0" borderId="9" xfId="0" applyFont="1" applyBorder="1" applyAlignment="1">
      <alignment horizontal="left" vertical="center" wrapText="1"/>
    </xf>
    <xf numFmtId="0" fontId="51" fillId="0" borderId="8" xfId="0" applyFont="1" applyBorder="1" applyAlignment="1">
      <alignment horizontal="left" vertical="center" wrapText="1"/>
    </xf>
    <xf numFmtId="0" fontId="0" fillId="0" borderId="0" xfId="0" applyAlignment="1">
      <alignment horizontal="center"/>
    </xf>
    <xf numFmtId="0" fontId="5" fillId="0" borderId="0" xfId="0" applyFont="1" applyAlignment="1">
      <alignment horizontal="center" vertical="top" wrapText="1"/>
    </xf>
    <xf numFmtId="0" fontId="7" fillId="6" borderId="2" xfId="1" applyFont="1" applyFill="1" applyBorder="1" applyAlignment="1">
      <alignment horizontal="center" vertical="top"/>
    </xf>
    <xf numFmtId="4" fontId="14" fillId="4" borderId="4" xfId="1" applyNumberFormat="1" applyFont="1" applyFill="1" applyBorder="1" applyAlignment="1">
      <alignment horizontal="center" vertical="center" wrapText="1"/>
    </xf>
    <xf numFmtId="4" fontId="14" fillId="4" borderId="3" xfId="1" applyNumberFormat="1" applyFont="1" applyFill="1" applyBorder="1" applyAlignment="1">
      <alignment horizontal="center" vertical="center" wrapText="1"/>
    </xf>
    <xf numFmtId="0" fontId="46" fillId="0" borderId="2" xfId="0" applyFont="1" applyBorder="1" applyAlignment="1">
      <alignment horizontal="left" vertical="center" wrapText="1"/>
    </xf>
    <xf numFmtId="4" fontId="14" fillId="4" borderId="1" xfId="1" applyNumberFormat="1" applyFont="1" applyFill="1" applyBorder="1" applyAlignment="1">
      <alignment horizontal="center" vertical="center" wrapText="1"/>
    </xf>
    <xf numFmtId="4" fontId="44" fillId="0" borderId="2" xfId="1" applyNumberFormat="1" applyFont="1" applyBorder="1" applyAlignment="1">
      <alignment horizontal="center" vertical="center" wrapText="1"/>
    </xf>
    <xf numFmtId="0" fontId="38" fillId="0" borderId="0" xfId="0" applyFont="1" applyAlignment="1">
      <alignment horizontal="left" vertical="center" wrapText="1"/>
    </xf>
    <xf numFmtId="0" fontId="38" fillId="0" borderId="0" xfId="0" applyFont="1" applyAlignment="1">
      <alignment horizontal="center"/>
    </xf>
    <xf numFmtId="0" fontId="42" fillId="0" borderId="0" xfId="0" applyFont="1" applyAlignment="1">
      <alignment horizontal="left" vertical="center"/>
    </xf>
    <xf numFmtId="4" fontId="120" fillId="0" borderId="2" xfId="1" applyNumberFormat="1" applyFont="1" applyBorder="1" applyAlignment="1">
      <alignment horizontal="left" vertical="center" wrapText="1"/>
    </xf>
    <xf numFmtId="3" fontId="35" fillId="0" borderId="2" xfId="1" applyNumberFormat="1" applyFont="1" applyBorder="1" applyAlignment="1">
      <alignment horizontal="center" vertical="center"/>
    </xf>
    <xf numFmtId="0" fontId="53" fillId="7" borderId="4" xfId="0" applyFont="1" applyFill="1" applyBorder="1" applyAlignment="1">
      <alignment horizontal="left" vertical="center" wrapText="1"/>
    </xf>
    <xf numFmtId="0" fontId="53" fillId="7" borderId="1" xfId="0" applyFont="1" applyFill="1" applyBorder="1" applyAlignment="1">
      <alignment horizontal="left" vertical="center" wrapText="1"/>
    </xf>
    <xf numFmtId="0" fontId="52" fillId="0" borderId="2" xfId="0" applyFont="1" applyBorder="1" applyAlignment="1">
      <alignment horizontal="center" vertical="center"/>
    </xf>
    <xf numFmtId="0" fontId="5" fillId="0" borderId="0" xfId="0" applyFont="1" applyAlignment="1">
      <alignment horizontal="left" vertical="center"/>
    </xf>
    <xf numFmtId="0" fontId="42" fillId="0" borderId="0" xfId="0" applyFont="1" applyAlignment="1">
      <alignment horizontal="left"/>
    </xf>
    <xf numFmtId="0" fontId="52" fillId="0" borderId="4" xfId="0" applyFont="1" applyBorder="1" applyAlignment="1">
      <alignment horizontal="left" vertical="center" wrapText="1"/>
    </xf>
    <xf numFmtId="0" fontId="52" fillId="0" borderId="1" xfId="0" applyFont="1" applyBorder="1" applyAlignment="1">
      <alignment horizontal="left" vertical="center" wrapText="1"/>
    </xf>
    <xf numFmtId="4" fontId="14" fillId="4" borderId="4" xfId="1" applyNumberFormat="1" applyFont="1" applyFill="1" applyBorder="1" applyAlignment="1">
      <alignment horizontal="left" vertical="center" wrapText="1"/>
    </xf>
    <xf numFmtId="4" fontId="14" fillId="4" borderId="1" xfId="1" applyNumberFormat="1" applyFont="1" applyFill="1" applyBorder="1" applyAlignment="1">
      <alignment horizontal="left" vertical="center" wrapText="1"/>
    </xf>
    <xf numFmtId="0" fontId="119" fillId="0" borderId="2" xfId="0" applyFont="1" applyBorder="1" applyAlignment="1">
      <alignment horizontal="left" vertical="center" wrapText="1"/>
    </xf>
    <xf numFmtId="4" fontId="7" fillId="4" borderId="2" xfId="1" applyNumberFormat="1" applyFont="1" applyFill="1" applyBorder="1" applyAlignment="1">
      <alignment horizontal="center" vertical="center" wrapText="1"/>
    </xf>
    <xf numFmtId="4" fontId="14" fillId="4" borderId="2" xfId="1" applyNumberFormat="1" applyFont="1" applyFill="1" applyBorder="1" applyAlignment="1">
      <alignment horizontal="center" vertical="center" wrapText="1"/>
    </xf>
    <xf numFmtId="0" fontId="5" fillId="0" borderId="0" xfId="0" applyFont="1" applyAlignment="1">
      <alignment horizontal="left"/>
    </xf>
    <xf numFmtId="0" fontId="52" fillId="0" borderId="2" xfId="0" applyFont="1" applyBorder="1" applyAlignment="1">
      <alignment horizontal="center" vertical="center" wrapText="1"/>
    </xf>
    <xf numFmtId="0" fontId="7" fillId="6" borderId="5" xfId="1" applyFont="1" applyFill="1" applyBorder="1" applyAlignment="1">
      <alignment horizontal="center" vertical="top"/>
    </xf>
    <xf numFmtId="0" fontId="28" fillId="0" borderId="0" xfId="0" applyFont="1" applyAlignment="1">
      <alignment horizontal="left" vertical="center"/>
    </xf>
    <xf numFmtId="3" fontId="45" fillId="4" borderId="4" xfId="1" applyNumberFormat="1" applyFont="1" applyFill="1" applyBorder="1" applyAlignment="1">
      <alignment horizontal="center" vertical="center" wrapText="1"/>
    </xf>
    <xf numFmtId="3" fontId="45" fillId="4" borderId="1" xfId="1" applyNumberFormat="1" applyFont="1" applyFill="1" applyBorder="1" applyAlignment="1">
      <alignment horizontal="center" vertical="center" wrapText="1"/>
    </xf>
    <xf numFmtId="4" fontId="120" fillId="4" borderId="2" xfId="1" applyNumberFormat="1" applyFont="1" applyFill="1" applyBorder="1" applyAlignment="1">
      <alignment horizontal="center" vertical="center" wrapText="1"/>
    </xf>
    <xf numFmtId="0" fontId="53" fillId="7" borderId="4" xfId="0" applyFont="1" applyFill="1" applyBorder="1" applyAlignment="1">
      <alignment vertical="top" wrapText="1"/>
    </xf>
    <xf numFmtId="0" fontId="53" fillId="7" borderId="1" xfId="0" applyFont="1" applyFill="1" applyBorder="1" applyAlignment="1">
      <alignment vertical="top" wrapText="1"/>
    </xf>
    <xf numFmtId="0" fontId="52" fillId="0" borderId="2" xfId="0" applyFont="1" applyBorder="1" applyAlignment="1">
      <alignment horizontal="left" vertical="center"/>
    </xf>
    <xf numFmtId="0" fontId="47" fillId="0" borderId="0" xfId="0" applyFont="1" applyAlignment="1">
      <alignment horizontal="left"/>
    </xf>
    <xf numFmtId="0" fontId="42" fillId="0" borderId="2" xfId="6" applyFont="1" applyBorder="1" applyAlignment="1">
      <alignment horizontal="center" vertical="center" wrapText="1"/>
    </xf>
    <xf numFmtId="0" fontId="26" fillId="0" borderId="2" xfId="7" applyFont="1" applyBorder="1" applyAlignment="1">
      <alignment horizontal="center"/>
    </xf>
    <xf numFmtId="0" fontId="118" fillId="0" borderId="0" xfId="0" applyFont="1" applyAlignment="1">
      <alignment horizontal="left" vertical="center"/>
    </xf>
    <xf numFmtId="0" fontId="46" fillId="0" borderId="2" xfId="0" applyFont="1" applyBorder="1" applyAlignment="1">
      <alignment horizontal="center" vertical="center" wrapText="1"/>
    </xf>
    <xf numFmtId="0" fontId="52" fillId="0" borderId="2" xfId="0" applyFont="1" applyBorder="1" applyAlignment="1">
      <alignment horizontal="left" vertical="center" wrapText="1"/>
    </xf>
    <xf numFmtId="0" fontId="121" fillId="0" borderId="2" xfId="0" applyFont="1" applyBorder="1" applyAlignment="1">
      <alignment horizontal="left" vertical="center" wrapText="1"/>
    </xf>
    <xf numFmtId="0" fontId="38" fillId="0" borderId="33" xfId="0" applyFont="1" applyBorder="1" applyAlignment="1">
      <alignment horizontal="left" vertical="center" wrapText="1"/>
    </xf>
    <xf numFmtId="0" fontId="38" fillId="0" borderId="0" xfId="0" applyFont="1" applyAlignment="1">
      <alignment horizontal="left"/>
    </xf>
    <xf numFmtId="0" fontId="25" fillId="0" borderId="0" xfId="0" applyFont="1" applyAlignment="1">
      <alignment horizontal="center" vertical="top"/>
    </xf>
    <xf numFmtId="0" fontId="5" fillId="0" borderId="0" xfId="0" applyFont="1" applyAlignment="1">
      <alignment horizontal="left" vertical="top" wrapText="1"/>
    </xf>
    <xf numFmtId="0" fontId="30" fillId="0" borderId="11" xfId="0" applyFont="1" applyBorder="1" applyAlignment="1">
      <alignment horizontal="left" wrapText="1"/>
    </xf>
    <xf numFmtId="0" fontId="28" fillId="0" borderId="2" xfId="0" applyFont="1" applyBorder="1" applyAlignment="1">
      <alignment horizontal="center" vertical="center" wrapText="1"/>
    </xf>
    <xf numFmtId="0" fontId="5" fillId="6" borderId="2" xfId="0" applyFont="1" applyFill="1" applyBorder="1" applyAlignment="1">
      <alignment horizontal="center"/>
    </xf>
    <xf numFmtId="0" fontId="52" fillId="0" borderId="2" xfId="0" applyFont="1" applyBorder="1" applyAlignment="1">
      <alignment horizontal="center"/>
    </xf>
  </cellXfs>
  <cellStyles count="19698">
    <cellStyle name="20% - Accent1 10" xfId="137" xr:uid="{B2F03682-0949-46F2-AFEC-14E010D6E3E8}"/>
    <cellStyle name="20% - Accent1 10 2" xfId="109" xr:uid="{C5B4A164-08D7-44E4-8C6D-E22655357F4D}"/>
    <cellStyle name="20% - Accent1 11" xfId="110" xr:uid="{5FD34125-9230-4DBF-9077-C05CE2628688}"/>
    <cellStyle name="20% - Accent1 11 2" xfId="111" xr:uid="{30C68467-920A-4695-96C4-F81AD9D2C734}"/>
    <cellStyle name="20% - Accent1 12" xfId="115" xr:uid="{EC57CE6C-6564-4E91-A462-780A2091DE85}"/>
    <cellStyle name="20% - Accent1 12 2" xfId="132" xr:uid="{FC076597-28D5-424A-A79C-4A37260E35DA}"/>
    <cellStyle name="20% - Accent1 13" xfId="100" xr:uid="{E4711273-B4F9-4687-BD8C-47BD06043CF7}"/>
    <cellStyle name="20% - Accent1 13 2" xfId="130" xr:uid="{59D06FA4-A331-4BB5-B27C-2292EB0220BD}"/>
    <cellStyle name="20% - Accent1 14" xfId="124" xr:uid="{4229FB9E-CE3E-4870-A0D0-4C3C74903570}"/>
    <cellStyle name="20% - Accent1 14 2" xfId="105" xr:uid="{E2787D6E-DE32-495D-A7B0-9D18C0CBDC27}"/>
    <cellStyle name="20% - Accent1 15" xfId="85" xr:uid="{E270BF2D-A7A1-4506-89BA-683B5B4C254A}"/>
    <cellStyle name="20% - Accent1 15 2" xfId="102" xr:uid="{1214328F-CCB3-4816-9D08-6011CD9D6EBC}"/>
    <cellStyle name="20% - Accent1 16" xfId="159" xr:uid="{861B79F5-CB1B-4772-9A2F-56E899506474}"/>
    <cellStyle name="20% - Accent1 17" xfId="84" xr:uid="{F4442C3C-7C96-4B9E-B1D8-15207444C904}"/>
    <cellStyle name="20% - Accent1 18" xfId="119" xr:uid="{7C41A7B8-FC9A-4343-A482-EEA9828756B4}"/>
    <cellStyle name="20% - Accent1 18 2" xfId="114" xr:uid="{D966EFC6-442C-4EE6-9954-D2123FE0B014}"/>
    <cellStyle name="20% - Accent1 19" xfId="108" xr:uid="{3E625A12-4281-4B4D-817A-DC1EC70B93A0}"/>
    <cellStyle name="20% - Accent1 19 2" xfId="87" xr:uid="{0D07CB90-C9D9-4320-9271-17FB83EA412D}"/>
    <cellStyle name="20% - Accent1 2" xfId="148" xr:uid="{F759EF14-ECD7-4C62-8BB5-2BAE7614AA0F}"/>
    <cellStyle name="20% - Accent1 2 2" xfId="98" xr:uid="{1D48573B-A792-4F47-A71C-F73D029EB5CF}"/>
    <cellStyle name="20% - Accent1 2 2 2" xfId="6468" xr:uid="{E9460209-ACDA-40DA-9EC6-371292B2D594}"/>
    <cellStyle name="20% - Accent1 3" xfId="141" xr:uid="{960674DF-61BF-403D-9CFB-F963F723CE34}"/>
    <cellStyle name="20% - Accent1 3 2" xfId="97" xr:uid="{2CC801D2-5130-4926-BDF8-F77AEF1F3490}"/>
    <cellStyle name="20% - Accent1 4" xfId="93" xr:uid="{F2D598A4-46D0-447A-8528-3EDA92E7A79F}"/>
    <cellStyle name="20% - Accent1 4 2" xfId="127" xr:uid="{4E4F3B07-D526-42EE-ACC6-322EBA91ED5F}"/>
    <cellStyle name="20% - Accent1 5" xfId="147" xr:uid="{CAD2C7F0-89DF-4621-8355-D8660A405547}"/>
    <cellStyle name="20% - Accent1 5 2" xfId="99" xr:uid="{E1467EC0-99B1-444A-8A7F-5C0D3DF49D0B}"/>
    <cellStyle name="20% - Accent1 6" xfId="155" xr:uid="{6E14DFAE-D7D4-4FC5-AA54-F0B3A5706D8A}"/>
    <cellStyle name="20% - Accent1 6 2" xfId="165" xr:uid="{813385AE-1FA7-4C37-81AD-51E579C6DE67}"/>
    <cellStyle name="20% - Accent1 7" xfId="162" xr:uid="{76BC63CF-BA55-4F65-B522-49A20D24C429}"/>
    <cellStyle name="20% - Accent1 7 2" xfId="154" xr:uid="{EB9733CD-7DB8-40EC-835B-DF05778642EC}"/>
    <cellStyle name="20% - Accent1 8" xfId="82" xr:uid="{4B234364-4BE9-4F14-8138-A6614355C761}"/>
    <cellStyle name="20% - Accent1 8 2" xfId="113" xr:uid="{1BD78EBD-CF1E-457A-8A73-44200A9492B6}"/>
    <cellStyle name="20% - Accent1 9" xfId="136" xr:uid="{B3E81279-CCCB-4AB4-A9D5-CABFC5595814}"/>
    <cellStyle name="20% - Accent1 9 2" xfId="163" xr:uid="{9229046E-3D0D-43D7-BED4-38090377F0E0}"/>
    <cellStyle name="20% - Accent2 10" xfId="104" xr:uid="{CF42B961-C5CB-482E-84D7-A5618179011F}"/>
    <cellStyle name="20% - Accent2 10 2" xfId="112" xr:uid="{7684C59C-2BDF-4644-843B-713AA92B40D6}"/>
    <cellStyle name="20% - Accent2 11" xfId="164" xr:uid="{F24D00AD-8D13-48CA-B6E0-FBEAF9088798}"/>
    <cellStyle name="20% - Accent2 11 2" xfId="131" xr:uid="{09C3A092-28B3-4A9C-A029-70F954B054EC}"/>
    <cellStyle name="20% - Accent2 12" xfId="120" xr:uid="{7787E407-A1B3-461C-8ABF-070AFC2BDD78}"/>
    <cellStyle name="20% - Accent2 12 2" xfId="96" xr:uid="{3D86E929-6A96-4E7E-9F89-3B9DFB29091E}"/>
    <cellStyle name="20% - Accent2 13" xfId="122" xr:uid="{9F3ACEF4-6EF5-46B4-8170-3BA18CD1F8B1}"/>
    <cellStyle name="20% - Accent2 13 2" xfId="166" xr:uid="{14FAC4F9-3BA2-4EE0-8329-F7FBBD9954FE}"/>
    <cellStyle name="20% - Accent2 14" xfId="167" xr:uid="{970B8A28-BDE2-42DE-A47B-B16D3165F1F5}"/>
    <cellStyle name="20% - Accent2 14 2" xfId="168" xr:uid="{059CF217-38A7-494D-AA89-178014390186}"/>
    <cellStyle name="20% - Accent2 15" xfId="169" xr:uid="{F0CD5462-0841-413E-90E6-585951E84AA2}"/>
    <cellStyle name="20% - Accent2 15 2" xfId="170" xr:uid="{3AF1E615-283F-408D-A0AB-18F81FFA3B7F}"/>
    <cellStyle name="20% - Accent2 16" xfId="171" xr:uid="{6E598B71-2171-45A1-B1C0-9567BF0DD252}"/>
    <cellStyle name="20% - Accent2 17" xfId="172" xr:uid="{C669A6C5-E0EC-400C-A673-D984D69B04BB}"/>
    <cellStyle name="20% - Accent2 18" xfId="173" xr:uid="{535B05CA-8E91-4426-BBF8-3CD25AD9BD3F}"/>
    <cellStyle name="20% - Accent2 18 2" xfId="174" xr:uid="{4B503EA8-F61C-4AE7-A4CF-7F8F01F117C6}"/>
    <cellStyle name="20% - Accent2 19" xfId="175" xr:uid="{B2183F44-5A25-40F5-8AEB-85F7AD57FB52}"/>
    <cellStyle name="20% - Accent2 19 2" xfId="176" xr:uid="{89CFE17E-F156-4E62-B5B9-E35122E31457}"/>
    <cellStyle name="20% - Accent2 2" xfId="177" xr:uid="{6635DCAD-192C-4D0B-955D-8CC058436032}"/>
    <cellStyle name="20% - Accent2 2 2" xfId="178" xr:uid="{C3AE618F-0CFC-4F79-9187-E37EC02780DD}"/>
    <cellStyle name="20% - Accent2 2 2 2" xfId="6469" xr:uid="{63EB6DBA-8AF6-404B-A02E-45FEBC99F598}"/>
    <cellStyle name="20% - Accent2 3" xfId="179" xr:uid="{5517C8E8-570E-4AAF-B0EE-B58C0896ADB3}"/>
    <cellStyle name="20% - Accent2 3 2" xfId="180" xr:uid="{58DD62E1-E047-445C-BA58-0CB162102BF2}"/>
    <cellStyle name="20% - Accent2 4" xfId="181" xr:uid="{FD13F59A-FB07-4E21-B4DE-945703C88266}"/>
    <cellStyle name="20% - Accent2 4 2" xfId="182" xr:uid="{7928719F-C6D6-4225-A540-AEB03656D2D4}"/>
    <cellStyle name="20% - Accent2 5" xfId="183" xr:uid="{14229B05-D3B7-4C8F-AF84-F1F8B41A06FC}"/>
    <cellStyle name="20% - Accent2 5 2" xfId="184" xr:uid="{E37D97B0-C6A1-4DA7-916B-CB3860A31A4E}"/>
    <cellStyle name="20% - Accent2 6" xfId="185" xr:uid="{2B955B5E-494D-4536-96BD-F0C93502A339}"/>
    <cellStyle name="20% - Accent2 6 2" xfId="186" xr:uid="{0898DB01-6852-4CD3-89C9-0AF81859BD98}"/>
    <cellStyle name="20% - Accent2 7" xfId="187" xr:uid="{4E07FBA8-B805-4506-9120-CBDCAF59AD62}"/>
    <cellStyle name="20% - Accent2 7 2" xfId="188" xr:uid="{97972C69-F9AF-416A-97BC-6A2F6F4F806C}"/>
    <cellStyle name="20% - Accent2 8" xfId="189" xr:uid="{78C8E4EB-1E36-484A-895F-F40F0853DF1E}"/>
    <cellStyle name="20% - Accent2 8 2" xfId="190" xr:uid="{3911D35C-F61E-479F-8DB7-38D57A71CC7E}"/>
    <cellStyle name="20% - Accent2 9" xfId="191" xr:uid="{2B1D29BE-92BD-4B91-B09C-35458E15F62A}"/>
    <cellStyle name="20% - Accent2 9 2" xfId="192" xr:uid="{1CA80BCF-0BA5-43A8-813D-D37DCA0F2778}"/>
    <cellStyle name="20% - Accent3 10" xfId="193" xr:uid="{F1B3118C-6F64-4845-A25E-EB738137031B}"/>
    <cellStyle name="20% - Accent3 10 2" xfId="194" xr:uid="{089ACBC5-DE46-4C91-9655-4103DF40C23D}"/>
    <cellStyle name="20% - Accent3 11" xfId="195" xr:uid="{A53DF866-9D93-4031-9ED2-FBBDABC07815}"/>
    <cellStyle name="20% - Accent3 11 2" xfId="196" xr:uid="{3B6CBDDB-ECC9-4584-A74F-74F0C62605A1}"/>
    <cellStyle name="20% - Accent3 12" xfId="197" xr:uid="{1F33CB84-C2FF-4B1F-83BC-C53D9F5FE8E4}"/>
    <cellStyle name="20% - Accent3 12 2" xfId="198" xr:uid="{1A1597DA-A8F6-410F-8F0B-71762E6A381F}"/>
    <cellStyle name="20% - Accent3 13" xfId="199" xr:uid="{93DBA037-489F-49DE-8FE5-26DD762B7A6F}"/>
    <cellStyle name="20% - Accent3 13 2" xfId="200" xr:uid="{6BF98D68-BFE5-42BE-9431-D0DAA4BD6D10}"/>
    <cellStyle name="20% - Accent3 14" xfId="201" xr:uid="{F8929790-0798-441B-A05E-D705595D83EF}"/>
    <cellStyle name="20% - Accent3 14 2" xfId="202" xr:uid="{66F64FA9-046C-4C8C-BF72-98E351725266}"/>
    <cellStyle name="20% - Accent3 15" xfId="203" xr:uid="{777F6549-304D-42DC-8403-0D4277C2F087}"/>
    <cellStyle name="20% - Accent3 15 2" xfId="204" xr:uid="{6291DDAF-F150-4F0B-88A5-D4A6A6C1A389}"/>
    <cellStyle name="20% - Accent3 16" xfId="205" xr:uid="{7E4E2052-BABF-48D3-95F5-4DF66B53FD14}"/>
    <cellStyle name="20% - Accent3 17" xfId="206" xr:uid="{2D6F7D18-02E5-4C10-A1EC-7D396FA065F9}"/>
    <cellStyle name="20% - Accent3 18" xfId="207" xr:uid="{EBA9780A-2258-4C88-AEEF-F861C22521D4}"/>
    <cellStyle name="20% - Accent3 18 2" xfId="208" xr:uid="{687138DE-68E7-49EF-8C40-17FCC24CCE20}"/>
    <cellStyle name="20% - Accent3 19" xfId="209" xr:uid="{39AFBF46-DF59-4B9D-BE8B-29BEFA5CAFA0}"/>
    <cellStyle name="20% - Accent3 19 2" xfId="210" xr:uid="{B1699AA2-7BE3-4B4C-8FCD-6FE318355835}"/>
    <cellStyle name="20% - Accent3 2" xfId="211" xr:uid="{3FB30162-F92D-43A4-BD03-73BF0D3C40AD}"/>
    <cellStyle name="20% - Accent3 2 2" xfId="212" xr:uid="{1C282F65-8E68-4DD4-9E01-36B8E7649106}"/>
    <cellStyle name="20% - Accent3 2 2 2" xfId="6470" xr:uid="{B4AF29D7-E20E-42A2-A7D4-C092E11FA638}"/>
    <cellStyle name="20% - Accent3 3" xfId="213" xr:uid="{6734C3AA-ECCB-4359-9491-FA5AF835BB99}"/>
    <cellStyle name="20% - Accent3 3 2" xfId="214" xr:uid="{7C04B2C9-6A07-4781-BE72-46E68D1C037F}"/>
    <cellStyle name="20% - Accent3 4" xfId="215" xr:uid="{76D08C62-3DE9-425B-A2E9-EAF8056D0E52}"/>
    <cellStyle name="20% - Accent3 4 2" xfId="216" xr:uid="{05A287AC-334E-49F0-88AB-6540CD19AF0B}"/>
    <cellStyle name="20% - Accent3 5" xfId="217" xr:uid="{3510CEBB-77FA-4241-B2CD-946EB75404B4}"/>
    <cellStyle name="20% - Accent3 5 2" xfId="218" xr:uid="{5F1BF2DE-A47A-4D4F-B1FB-BE062A7CCD10}"/>
    <cellStyle name="20% - Accent3 6" xfId="219" xr:uid="{6D53F11D-F29B-44F8-A6C8-0CCD2451CA74}"/>
    <cellStyle name="20% - Accent3 6 2" xfId="220" xr:uid="{06D54426-5F71-48B2-980D-DE3ECA883D02}"/>
    <cellStyle name="20% - Accent3 7" xfId="221" xr:uid="{7C1024D3-1EF3-4CA0-A6DE-FEFF5C0EF13C}"/>
    <cellStyle name="20% - Accent3 7 2" xfId="222" xr:uid="{34B6EA04-A077-4BCF-BB9A-1AF87C27762B}"/>
    <cellStyle name="20% - Accent3 8" xfId="223" xr:uid="{0AC6CB4D-7C7D-417D-BD45-0E01898C19F3}"/>
    <cellStyle name="20% - Accent3 8 2" xfId="224" xr:uid="{EEC9CEE0-18A8-4D0C-A6D9-B913ED685DCD}"/>
    <cellStyle name="20% - Accent3 9" xfId="225" xr:uid="{D5509143-111F-4355-AD45-834DBA57FAC0}"/>
    <cellStyle name="20% - Accent3 9 2" xfId="226" xr:uid="{BE8839A3-0EF3-445F-BC59-0802FBB929C3}"/>
    <cellStyle name="20% - Accent4 10" xfId="227" xr:uid="{F1810119-9BC9-4B1A-9602-C74473A51360}"/>
    <cellStyle name="20% - Accent4 10 2" xfId="228" xr:uid="{DC09D2FD-A0F4-4AEC-B909-BBE6AB98AB0A}"/>
    <cellStyle name="20% - Accent4 11" xfId="229" xr:uid="{7B3C59D8-0899-4D06-96BE-1F157F7372E5}"/>
    <cellStyle name="20% - Accent4 11 2" xfId="230" xr:uid="{21819794-CDA2-4057-A54E-7B6DFD0020AA}"/>
    <cellStyle name="20% - Accent4 12" xfId="231" xr:uid="{BA07B092-1630-492E-8D8B-69314D2A2B37}"/>
    <cellStyle name="20% - Accent4 12 2" xfId="232" xr:uid="{7322CAF5-5FDC-41A7-B4F2-DB62A12223D1}"/>
    <cellStyle name="20% - Accent4 13" xfId="233" xr:uid="{0C9A9BD6-1D63-4DC5-BE41-7E8DA7359F34}"/>
    <cellStyle name="20% - Accent4 13 2" xfId="234" xr:uid="{79C33C16-2BA5-42DD-B9D1-29B2153BEA96}"/>
    <cellStyle name="20% - Accent4 14" xfId="235" xr:uid="{CFD3E434-972B-4F2D-B8D8-F2A258EC71D7}"/>
    <cellStyle name="20% - Accent4 14 2" xfId="236" xr:uid="{D3AFD421-89F3-4E63-B4FA-86A0AFB40028}"/>
    <cellStyle name="20% - Accent4 15" xfId="237" xr:uid="{65700C9A-E1A5-4330-8C6D-14F48AA48331}"/>
    <cellStyle name="20% - Accent4 15 2" xfId="238" xr:uid="{3DCBF914-5D04-4337-871B-62AB32A7429C}"/>
    <cellStyle name="20% - Accent4 16" xfId="239" xr:uid="{4F03161A-8863-46FD-9263-8224E8C950E4}"/>
    <cellStyle name="20% - Accent4 17" xfId="240" xr:uid="{7E11EF9E-D075-4EC8-BEC3-3B25CE7E0BC0}"/>
    <cellStyle name="20% - Accent4 18" xfId="241" xr:uid="{02FDDCC7-55B9-4866-BC04-A11D58B55345}"/>
    <cellStyle name="20% - Accent4 18 2" xfId="242" xr:uid="{BDAED7E5-4210-4807-8B52-78AF3A445DB6}"/>
    <cellStyle name="20% - Accent4 19" xfId="243" xr:uid="{39664405-3252-4699-BF2A-1AE52F003CC3}"/>
    <cellStyle name="20% - Accent4 19 2" xfId="244" xr:uid="{35DFE681-B7D0-4E17-B8C3-F2A15D221EFE}"/>
    <cellStyle name="20% - Accent4 2" xfId="245" xr:uid="{2543E6BF-EA6C-4001-9E59-AA8E32111B06}"/>
    <cellStyle name="20% - Accent4 2 2" xfId="246" xr:uid="{294B4098-707C-49AD-9443-27D68761459F}"/>
    <cellStyle name="20% - Accent4 2 2 2" xfId="6471" xr:uid="{0533B249-6683-4144-AABA-109F0FC1D1CF}"/>
    <cellStyle name="20% - Accent4 3" xfId="247" xr:uid="{ED9490C6-7BAB-45FE-A4B9-78365834B7B6}"/>
    <cellStyle name="20% - Accent4 3 2" xfId="248" xr:uid="{025E0A81-91F2-4E18-9D93-723AABA2E237}"/>
    <cellStyle name="20% - Accent4 4" xfId="249" xr:uid="{FA2C5206-E8BB-4B4D-B0AC-EBA8CB91F93F}"/>
    <cellStyle name="20% - Accent4 4 2" xfId="250" xr:uid="{AB58F233-9F45-4153-9BB0-0F7947DBB3D6}"/>
    <cellStyle name="20% - Accent4 5" xfId="251" xr:uid="{89EA14A8-810B-4E9A-A494-AF89253B0612}"/>
    <cellStyle name="20% - Accent4 5 2" xfId="252" xr:uid="{FA360689-BADC-48DE-95D5-E6BDF07FE995}"/>
    <cellStyle name="20% - Accent4 6" xfId="253" xr:uid="{F5274C9C-0877-47A3-888B-D2A6BBB0EADC}"/>
    <cellStyle name="20% - Accent4 6 2" xfId="254" xr:uid="{F55187C5-2747-4C7A-BAC3-C501A99B8043}"/>
    <cellStyle name="20% - Accent4 7" xfId="255" xr:uid="{5994924F-C7D4-4F05-9B59-35F76442E613}"/>
    <cellStyle name="20% - Accent4 7 2" xfId="256" xr:uid="{99B1226B-B3C6-47DA-B94D-8D5F3D1FC959}"/>
    <cellStyle name="20% - Accent4 8" xfId="257" xr:uid="{553BFF45-9296-4847-B4EF-4D7E62954821}"/>
    <cellStyle name="20% - Accent4 8 2" xfId="258" xr:uid="{EB6FD862-EECD-4736-9301-27D5E31E697D}"/>
    <cellStyle name="20% - Accent4 9" xfId="259" xr:uid="{0FEB7697-D72B-407C-8351-0E72604ED8E5}"/>
    <cellStyle name="20% - Accent4 9 2" xfId="260" xr:uid="{2CF76A50-1DF5-495C-A8C8-48A16496D275}"/>
    <cellStyle name="20% - Accent5 10" xfId="261" xr:uid="{64D62FE4-0163-4649-B0C1-8C18E4A24268}"/>
    <cellStyle name="20% - Accent5 10 2" xfId="262" xr:uid="{2E09E0A6-CF60-4BEF-8CCD-8B0E7850C625}"/>
    <cellStyle name="20% - Accent5 11" xfId="263" xr:uid="{C2142E81-9D91-48B6-96EA-29A3D09D0120}"/>
    <cellStyle name="20% - Accent5 11 2" xfId="264" xr:uid="{8B375C0E-85D3-4359-BD93-9F4670A9A731}"/>
    <cellStyle name="20% - Accent5 12" xfId="265" xr:uid="{A8F828DD-F9AF-45C0-AD96-DECE43238951}"/>
    <cellStyle name="20% - Accent5 12 2" xfId="266" xr:uid="{FA213B94-3DE4-42AF-9540-ABE6FD61795B}"/>
    <cellStyle name="20% - Accent5 13" xfId="267" xr:uid="{E6E0514F-969D-4723-94AB-0EFD04565C5E}"/>
    <cellStyle name="20% - Accent5 13 2" xfId="268" xr:uid="{9F0EB360-141B-40A2-831B-5EB4C069CBE8}"/>
    <cellStyle name="20% - Accent5 14" xfId="269" xr:uid="{31EC13D1-C7F9-455B-A860-4F95E8CA7C5C}"/>
    <cellStyle name="20% - Accent5 14 2" xfId="270" xr:uid="{536E0DF1-76FC-497A-9EB6-3F3F30EE5C85}"/>
    <cellStyle name="20% - Accent5 15" xfId="271" xr:uid="{6EEE4568-7E97-4AC4-8CF1-65D4ED16A829}"/>
    <cellStyle name="20% - Accent5 15 2" xfId="272" xr:uid="{DD898ED3-F0AC-41F6-A32E-D9FB08A392E0}"/>
    <cellStyle name="20% - Accent5 16" xfId="273" xr:uid="{DFC53915-0425-45CB-B59D-7B4018DAC08E}"/>
    <cellStyle name="20% - Accent5 17" xfId="274" xr:uid="{94EB8C05-C0E0-4CA6-8773-DC3B6750E351}"/>
    <cellStyle name="20% - Accent5 18" xfId="275" xr:uid="{799C0D44-353E-4D5E-B25D-CF4B22B1B15B}"/>
    <cellStyle name="20% - Accent5 18 2" xfId="276" xr:uid="{5C010ABD-30E8-47EE-AD52-11F09E1F0508}"/>
    <cellStyle name="20% - Accent5 19" xfId="277" xr:uid="{BED8D9A5-6DCF-4A33-9B9D-DA851FB1190A}"/>
    <cellStyle name="20% - Accent5 19 2" xfId="278" xr:uid="{844CEBB7-56B8-4FF9-83D9-EDED8D1AD6C4}"/>
    <cellStyle name="20% - Accent5 2" xfId="279" xr:uid="{D987A9E6-FA9F-470D-9403-8C3609D5BC27}"/>
    <cellStyle name="20% - Accent5 2 2" xfId="280" xr:uid="{67DD024A-53E6-421B-894D-CEC8A2D2FCA0}"/>
    <cellStyle name="20% - Accent5 2 2 2" xfId="6472" xr:uid="{9DD730BE-CD1D-4722-91F7-10EE407C208D}"/>
    <cellStyle name="20% - Accent5 3" xfId="281" xr:uid="{8940906F-C077-4ABA-B6EB-1F3403946292}"/>
    <cellStyle name="20% - Accent5 3 2" xfId="282" xr:uid="{805D51DF-E955-4D2F-A601-47B3EC3AA83F}"/>
    <cellStyle name="20% - Accent5 4" xfId="283" xr:uid="{06484144-A875-40BB-8ED2-4A3D4C42D342}"/>
    <cellStyle name="20% - Accent5 4 2" xfId="284" xr:uid="{86B1B4C4-182E-422C-9DA1-A2CE7D848225}"/>
    <cellStyle name="20% - Accent5 5" xfId="285" xr:uid="{D4C5A5CC-BA76-4A78-89B6-75E33C0D4FC4}"/>
    <cellStyle name="20% - Accent5 5 2" xfId="286" xr:uid="{D7A9969F-EF34-4079-B209-C893CD30CB6E}"/>
    <cellStyle name="20% - Accent5 6" xfId="287" xr:uid="{8EC993C4-EA1C-43A1-A512-1CE8270DC852}"/>
    <cellStyle name="20% - Accent5 6 2" xfId="288" xr:uid="{5047ABF4-6E0D-41F9-AA3A-24425F29D3DD}"/>
    <cellStyle name="20% - Accent5 7" xfId="289" xr:uid="{0EDB45DA-A39B-43EA-B139-0D4A2D9DE1B2}"/>
    <cellStyle name="20% - Accent5 7 2" xfId="290" xr:uid="{E8C5FA4A-1956-49F3-A1BB-C4C86A7C4C6A}"/>
    <cellStyle name="20% - Accent5 8" xfId="291" xr:uid="{F746E409-D0A2-4703-A9DE-0436281E6B5F}"/>
    <cellStyle name="20% - Accent5 8 2" xfId="292" xr:uid="{2DA62A53-3BE9-4F79-A137-0BD8E5FA2691}"/>
    <cellStyle name="20% - Accent5 9" xfId="293" xr:uid="{ECA21CEA-A2A2-4394-9E44-6097F92796D1}"/>
    <cellStyle name="20% - Accent5 9 2" xfId="294" xr:uid="{6BEB39D2-6CD4-48B4-A955-F52CAA76DFBC}"/>
    <cellStyle name="20% - Accent6 10" xfId="295" xr:uid="{75616D58-29E2-4E35-9AA8-8491A0FB16B4}"/>
    <cellStyle name="20% - Accent6 10 2" xfId="296" xr:uid="{09B9AB08-7A3A-497A-9D90-587C1CD99A4E}"/>
    <cellStyle name="20% - Accent6 11" xfId="297" xr:uid="{85FB3887-25BB-432A-895B-5F607BD67D1E}"/>
    <cellStyle name="20% - Accent6 11 2" xfId="298" xr:uid="{9057EA0D-1B7B-4B40-BB06-484D4E59D4EC}"/>
    <cellStyle name="20% - Accent6 12" xfId="299" xr:uid="{F044CF85-A8D3-4934-9571-BF266D4F27FE}"/>
    <cellStyle name="20% - Accent6 12 2" xfId="300" xr:uid="{A5B2042A-5ADE-441F-940C-0BD4D38ACAE6}"/>
    <cellStyle name="20% - Accent6 13" xfId="301" xr:uid="{090F68AC-AC0E-43E8-84AD-075D6173C6F2}"/>
    <cellStyle name="20% - Accent6 13 2" xfId="302" xr:uid="{A7BBDC6F-62D0-42BC-B930-DB987128694F}"/>
    <cellStyle name="20% - Accent6 14" xfId="303" xr:uid="{498A32B1-C095-4BC4-A31D-29D58305B0A7}"/>
    <cellStyle name="20% - Accent6 14 2" xfId="304" xr:uid="{E2B4FC18-040A-4CF6-B9D5-522F586BE67D}"/>
    <cellStyle name="20% - Accent6 15" xfId="305" xr:uid="{B9F7D254-1205-4061-A652-97E72D3EC9EE}"/>
    <cellStyle name="20% - Accent6 15 2" xfId="306" xr:uid="{B978A547-BCBF-496A-B4F0-849E3575651F}"/>
    <cellStyle name="20% - Accent6 16" xfId="307" xr:uid="{F959DCFA-6756-43B4-BDB6-E77DAFA7D991}"/>
    <cellStyle name="20% - Accent6 17" xfId="308" xr:uid="{AB3CA045-738B-4A73-9722-72B4E871A5D4}"/>
    <cellStyle name="20% - Accent6 18" xfId="309" xr:uid="{37398FA0-406F-4184-BF4C-7B6BEDC28563}"/>
    <cellStyle name="20% - Accent6 18 2" xfId="310" xr:uid="{DCA04F2C-1973-47FB-A4A9-C45BEEBDA906}"/>
    <cellStyle name="20% - Accent6 19" xfId="311" xr:uid="{E92027CA-2807-41DD-9CC0-C16B7105FB87}"/>
    <cellStyle name="20% - Accent6 19 2" xfId="312" xr:uid="{2F8D9920-F291-4850-AA12-9A6763BCD1A3}"/>
    <cellStyle name="20% - Accent6 2" xfId="313" xr:uid="{8AFA6DB7-38BA-4CFB-9306-0ED1C3655137}"/>
    <cellStyle name="20% - Accent6 2 2" xfId="314" xr:uid="{7E302619-0D10-4533-B8F8-70EE3F9DEA94}"/>
    <cellStyle name="20% - Accent6 2 2 2" xfId="6473" xr:uid="{987F0BA4-FABA-4277-B658-C560379E5DD8}"/>
    <cellStyle name="20% - Accent6 3" xfId="315" xr:uid="{BCD5EBF2-CAD3-4963-AB0C-4159B5DC3054}"/>
    <cellStyle name="20% - Accent6 3 2" xfId="316" xr:uid="{0F9D34D4-0AAE-4926-8037-01E2874787CA}"/>
    <cellStyle name="20% - Accent6 4" xfId="317" xr:uid="{8E2B0D2A-6160-467E-B553-29044C564D86}"/>
    <cellStyle name="20% - Accent6 4 2" xfId="318" xr:uid="{6FDD917B-4BAD-4C4D-AE04-104037C02E64}"/>
    <cellStyle name="20% - Accent6 5" xfId="319" xr:uid="{C83E5992-A00C-4A95-8422-3A75AB41E6CA}"/>
    <cellStyle name="20% - Accent6 5 2" xfId="320" xr:uid="{5AE4A672-2CF4-40B1-8C9B-7CAD13163F3C}"/>
    <cellStyle name="20% - Accent6 6" xfId="321" xr:uid="{1C25AA53-9E07-405C-A76F-B28C96BAA943}"/>
    <cellStyle name="20% - Accent6 6 2" xfId="322" xr:uid="{16F03C9D-6A74-44DC-9EDA-A4A03599CA89}"/>
    <cellStyle name="20% - Accent6 7" xfId="323" xr:uid="{5E51201B-3322-4546-A50A-FA1BC778CD07}"/>
    <cellStyle name="20% - Accent6 7 2" xfId="324" xr:uid="{1A68AECE-6EA3-45E5-A223-CD3ED0B0E861}"/>
    <cellStyle name="20% - Accent6 8" xfId="325" xr:uid="{ED68B3C5-F8B9-4217-BE5C-E5551E3C1C27}"/>
    <cellStyle name="20% - Accent6 8 2" xfId="326" xr:uid="{6F42169D-5781-41CF-826B-D356902E37F8}"/>
    <cellStyle name="20% - Accent6 9" xfId="327" xr:uid="{1EF9ED87-CD03-47D9-83D5-A01ECC50AB9E}"/>
    <cellStyle name="20% - Accent6 9 2" xfId="328" xr:uid="{B0FABE6E-B570-47C8-BCAC-1B7A0AED7D5C}"/>
    <cellStyle name="40% - Accent1 10" xfId="329" xr:uid="{412F0D46-281E-429A-A65F-7CB42F3914A6}"/>
    <cellStyle name="40% - Accent1 10 2" xfId="330" xr:uid="{CF83351F-043E-46C5-8105-26AF3F726DC2}"/>
    <cellStyle name="40% - Accent1 11" xfId="331" xr:uid="{79C4833F-46BC-43FA-ABD1-13CF99BEBB72}"/>
    <cellStyle name="40% - Accent1 11 2" xfId="332" xr:uid="{37959C50-AA9D-4FD8-BDA8-1867C98540C6}"/>
    <cellStyle name="40% - Accent1 12" xfId="333" xr:uid="{40528DDF-EE18-42F5-A6DD-C0EF1DE91153}"/>
    <cellStyle name="40% - Accent1 12 2" xfId="334" xr:uid="{9E1D5582-086A-4824-A367-932576F9BDF2}"/>
    <cellStyle name="40% - Accent1 13" xfId="335" xr:uid="{21AF7B53-E0A8-4D62-A090-277957184ED1}"/>
    <cellStyle name="40% - Accent1 13 2" xfId="336" xr:uid="{5E905488-E71F-4ED9-B52A-0C39623EA874}"/>
    <cellStyle name="40% - Accent1 14" xfId="337" xr:uid="{D8BF6AE6-CC35-4CBB-BDD5-E321245A7B4B}"/>
    <cellStyle name="40% - Accent1 14 2" xfId="338" xr:uid="{29CE28C8-6261-40BE-BB47-FE4C03F0014A}"/>
    <cellStyle name="40% - Accent1 15" xfId="339" xr:uid="{DE7AF169-5C48-4206-9FF9-2C090BFAE453}"/>
    <cellStyle name="40% - Accent1 15 2" xfId="340" xr:uid="{25C4936D-7D3E-49EA-BD3A-F25D9AB71EC3}"/>
    <cellStyle name="40% - Accent1 16" xfId="341" xr:uid="{9E4AFF45-285A-4BCB-B6CC-169026E74F69}"/>
    <cellStyle name="40% - Accent1 17" xfId="342" xr:uid="{FD1A4089-871F-4541-9011-87C63EB31E8D}"/>
    <cellStyle name="40% - Accent1 18" xfId="343" xr:uid="{1E7DB70E-430C-453F-81BB-04DB72DBEDFD}"/>
    <cellStyle name="40% - Accent1 18 2" xfId="344" xr:uid="{36404715-CEDF-431E-B92E-22F9B1C96205}"/>
    <cellStyle name="40% - Accent1 19" xfId="345" xr:uid="{3AFD0605-E71D-4BA2-867F-0E0A7BCFFB39}"/>
    <cellStyle name="40% - Accent1 19 2" xfId="346" xr:uid="{BAD9AD57-5D5D-413A-B312-CAE542CF67AC}"/>
    <cellStyle name="40% - Accent1 2" xfId="347" xr:uid="{17130A4A-27B5-413E-A2AF-935AD6329455}"/>
    <cellStyle name="40% - Accent1 2 2" xfId="348" xr:uid="{6538CD99-39E8-484D-8EC1-40407CC13A27}"/>
    <cellStyle name="40% - Accent1 2 2 2" xfId="6474" xr:uid="{35627804-B351-40CA-9FE9-C4A98BA9448D}"/>
    <cellStyle name="40% - Accent1 3" xfId="349" xr:uid="{AD0106C0-57A4-4DD9-9878-F6E0E182C95E}"/>
    <cellStyle name="40% - Accent1 3 2" xfId="350" xr:uid="{F9801536-56A0-4C92-A591-783CC6DC1379}"/>
    <cellStyle name="40% - Accent1 4" xfId="351" xr:uid="{9311FA69-3699-4699-A25F-EB9BBADDBA07}"/>
    <cellStyle name="40% - Accent1 4 2" xfId="352" xr:uid="{4025B14D-1853-467F-B63E-0AAB7DE00BBC}"/>
    <cellStyle name="40% - Accent1 5" xfId="353" xr:uid="{B4390939-EEF0-453E-9402-61B7FF43FFCC}"/>
    <cellStyle name="40% - Accent1 5 2" xfId="354" xr:uid="{BF79CF92-6F09-4244-9509-48AEE3A142F7}"/>
    <cellStyle name="40% - Accent1 6" xfId="355" xr:uid="{9452C7F6-92F2-4860-A81D-636D62280668}"/>
    <cellStyle name="40% - Accent1 6 2" xfId="356" xr:uid="{FACBF99B-462A-4C8C-92E7-0BE742A501E1}"/>
    <cellStyle name="40% - Accent1 7" xfId="357" xr:uid="{0EC85B54-42AB-4039-9714-04816C998A57}"/>
    <cellStyle name="40% - Accent1 7 2" xfId="358" xr:uid="{E593984E-65F9-468F-BE8B-3B5997D192B1}"/>
    <cellStyle name="40% - Accent1 8" xfId="359" xr:uid="{C7791F83-24B1-47B0-A7CB-8CFA170DD7B6}"/>
    <cellStyle name="40% - Accent1 8 2" xfId="360" xr:uid="{D3490580-09FB-4DE4-BC94-6D564F8F00F5}"/>
    <cellStyle name="40% - Accent1 9" xfId="361" xr:uid="{E57D67CA-CB3E-4F96-A3C1-006968E6A4CA}"/>
    <cellStyle name="40% - Accent1 9 2" xfId="362" xr:uid="{DCE0B8EC-486D-4FCA-8D8B-F11D66D503CA}"/>
    <cellStyle name="40% - Accent2 10" xfId="363" xr:uid="{C886CD67-B719-4DC5-8DE9-EE38929103B5}"/>
    <cellStyle name="40% - Accent2 10 2" xfId="364" xr:uid="{74F5ECB3-4D0A-4EA6-8312-66D2600A1346}"/>
    <cellStyle name="40% - Accent2 11" xfId="365" xr:uid="{6DD3FD2B-2B21-4D6F-AA81-1B1AD207A4FC}"/>
    <cellStyle name="40% - Accent2 11 2" xfId="366" xr:uid="{142D70D8-E2CF-4D13-8D4E-4FAD6C2EC1DD}"/>
    <cellStyle name="40% - Accent2 12" xfId="367" xr:uid="{2E82BC62-E11C-41FA-B445-B32F51322724}"/>
    <cellStyle name="40% - Accent2 12 2" xfId="368" xr:uid="{09D941BD-7D6C-48C6-9683-529EC4AC00EA}"/>
    <cellStyle name="40% - Accent2 13" xfId="369" xr:uid="{A20BAC45-5ACE-4363-9C8C-E03F79CC4AB9}"/>
    <cellStyle name="40% - Accent2 13 2" xfId="370" xr:uid="{7F5A879C-11CD-4AD8-8BDF-4FB0AD416861}"/>
    <cellStyle name="40% - Accent2 14" xfId="371" xr:uid="{DBE60F93-FDEB-4289-8E4B-5747CCFC168A}"/>
    <cellStyle name="40% - Accent2 14 2" xfId="372" xr:uid="{DD7AF7BB-5FB7-4F73-BDD4-D3B14195A790}"/>
    <cellStyle name="40% - Accent2 15" xfId="373" xr:uid="{93CBC02F-EB49-4795-BF44-08E66150BC1A}"/>
    <cellStyle name="40% - Accent2 15 2" xfId="374" xr:uid="{33818AAA-BE48-4EDD-B9A4-B704C5312FC6}"/>
    <cellStyle name="40% - Accent2 16" xfId="375" xr:uid="{F044654D-4943-4DD0-BC43-A574800BDCE5}"/>
    <cellStyle name="40% - Accent2 17" xfId="376" xr:uid="{3F6B76F8-0072-4370-A4AA-57D952761862}"/>
    <cellStyle name="40% - Accent2 18" xfId="377" xr:uid="{3070A762-CEE7-4D22-8CFF-B541B281C933}"/>
    <cellStyle name="40% - Accent2 18 2" xfId="378" xr:uid="{53175DD3-94F3-4EEC-A59C-0D927E720738}"/>
    <cellStyle name="40% - Accent2 19" xfId="379" xr:uid="{D82E5926-7BA5-4382-AEC6-3D455D392156}"/>
    <cellStyle name="40% - Accent2 19 2" xfId="380" xr:uid="{DDE67C12-E32B-42F7-B635-3759AE0DD9F3}"/>
    <cellStyle name="40% - Accent2 2" xfId="381" xr:uid="{92B46E4E-4672-42F5-AAA9-C238832B9956}"/>
    <cellStyle name="40% - Accent2 2 2" xfId="382" xr:uid="{57E40598-0E07-4860-9139-5F59E4B38B14}"/>
    <cellStyle name="40% - Accent2 2 2 2" xfId="6475" xr:uid="{17F8653F-6A20-49B1-BE54-53BF8B14F15D}"/>
    <cellStyle name="40% - Accent2 3" xfId="383" xr:uid="{7A0DDFBD-2316-4608-BE81-97637F4B4D0F}"/>
    <cellStyle name="40% - Accent2 3 2" xfId="384" xr:uid="{3E55B4F1-06CC-4334-AE88-45EE1EE506A0}"/>
    <cellStyle name="40% - Accent2 4" xfId="385" xr:uid="{4889AD99-4418-44A8-87A6-826BE4EC2C13}"/>
    <cellStyle name="40% - Accent2 4 2" xfId="386" xr:uid="{4E26CF47-52E0-45A8-8D75-B58CFB9BF25C}"/>
    <cellStyle name="40% - Accent2 5" xfId="387" xr:uid="{C8E2150D-8F83-467D-AF50-129A2233EEA1}"/>
    <cellStyle name="40% - Accent2 5 2" xfId="388" xr:uid="{D51A6E1F-9FC1-481E-A42A-36672BC1D3EA}"/>
    <cellStyle name="40% - Accent2 6" xfId="389" xr:uid="{CCC6132A-2A7A-406C-A9EF-4B718C263045}"/>
    <cellStyle name="40% - Accent2 6 2" xfId="390" xr:uid="{783DDD50-FB79-42F5-A6E5-3CF57243E338}"/>
    <cellStyle name="40% - Accent2 7" xfId="391" xr:uid="{86A83A4A-C021-48FF-9DFB-7DFD673D5F67}"/>
    <cellStyle name="40% - Accent2 7 2" xfId="392" xr:uid="{71558054-EB8C-4FF9-BD28-41F8DD3BC55D}"/>
    <cellStyle name="40% - Accent2 8" xfId="393" xr:uid="{B954A87F-53F0-455D-BEDB-3792786D00EB}"/>
    <cellStyle name="40% - Accent2 8 2" xfId="394" xr:uid="{C8F10E05-6AEC-4471-B6FD-E0D764E6CF8B}"/>
    <cellStyle name="40% - Accent2 9" xfId="395" xr:uid="{0E9D4BE5-C5AF-455A-8359-6C6913BA73E3}"/>
    <cellStyle name="40% - Accent2 9 2" xfId="396" xr:uid="{718AF39D-D10D-4489-9DB8-82299AB76A8F}"/>
    <cellStyle name="40% - Accent3 10" xfId="397" xr:uid="{66D33DD6-7803-4C38-BEBB-B1939FB8F2F4}"/>
    <cellStyle name="40% - Accent3 10 2" xfId="398" xr:uid="{184B2E28-B159-4E47-9861-5E8199E58ABD}"/>
    <cellStyle name="40% - Accent3 11" xfId="399" xr:uid="{D71375AD-A416-49CA-AD24-3B4110E03368}"/>
    <cellStyle name="40% - Accent3 11 2" xfId="400" xr:uid="{CFF507C9-D4C3-4FBB-8C30-3B65D33F8210}"/>
    <cellStyle name="40% - Accent3 12" xfId="401" xr:uid="{F83B4AD0-B2BF-4A49-AE84-E185FE71820A}"/>
    <cellStyle name="40% - Accent3 12 2" xfId="402" xr:uid="{CEAFD39C-D414-4C07-AAB0-2A5796BF7B1C}"/>
    <cellStyle name="40% - Accent3 13" xfId="403" xr:uid="{4C12DD0E-3C4D-45FD-8B37-27D6E2AD2120}"/>
    <cellStyle name="40% - Accent3 13 2" xfId="404" xr:uid="{BB8590C4-2CC7-4770-8E36-AF3FA80A8BC1}"/>
    <cellStyle name="40% - Accent3 14" xfId="405" xr:uid="{75600EF2-AB94-4011-ABD0-726D566D782B}"/>
    <cellStyle name="40% - Accent3 14 2" xfId="406" xr:uid="{604FBC18-5BDD-4ED2-BBB9-A8B6F50B61C6}"/>
    <cellStyle name="40% - Accent3 15" xfId="407" xr:uid="{EEB3BB96-A30D-4C06-92BA-7936A7C89653}"/>
    <cellStyle name="40% - Accent3 15 2" xfId="408" xr:uid="{338C5090-FB70-4A01-93CF-FA4A724B685C}"/>
    <cellStyle name="40% - Accent3 16" xfId="409" xr:uid="{ADEBAED1-8173-48A1-BA41-ED09BB0542F9}"/>
    <cellStyle name="40% - Accent3 17" xfId="410" xr:uid="{68424465-EB86-43B6-99CF-D85B2937E6D1}"/>
    <cellStyle name="40% - Accent3 18" xfId="411" xr:uid="{C5B2ED77-FC83-457A-BBB8-7DD1BD098C97}"/>
    <cellStyle name="40% - Accent3 18 2" xfId="412" xr:uid="{0FB24122-9C02-4F58-9A29-465BB06A7D8A}"/>
    <cellStyle name="40% - Accent3 19" xfId="413" xr:uid="{0696BE2A-AB0D-46EA-9406-984D866A05C2}"/>
    <cellStyle name="40% - Accent3 19 2" xfId="414" xr:uid="{0A3D9EDB-CB2B-4D22-9F1A-CFA0A455F601}"/>
    <cellStyle name="40% - Accent3 2" xfId="415" xr:uid="{CE682747-13E6-496A-953E-D11F3880ED78}"/>
    <cellStyle name="40% - Accent3 2 2" xfId="416" xr:uid="{2F32BB81-92BF-4E15-80B4-173C93E2B98D}"/>
    <cellStyle name="40% - Accent3 2 2 2" xfId="6476" xr:uid="{21A0647F-AB92-4EFE-82C8-D7BB8DAFC91E}"/>
    <cellStyle name="40% - Accent3 3" xfId="417" xr:uid="{3656D4A6-9BE6-4939-9885-68C04981E7F6}"/>
    <cellStyle name="40% - Accent3 3 2" xfId="418" xr:uid="{D4BDB59C-4084-4812-A998-863761B58130}"/>
    <cellStyle name="40% - Accent3 4" xfId="419" xr:uid="{170A6CB7-58F0-4D13-B645-075A63C3C8BD}"/>
    <cellStyle name="40% - Accent3 4 2" xfId="420" xr:uid="{5A2DC26B-1FCC-47AD-A367-C7F078A47AFE}"/>
    <cellStyle name="40% - Accent3 5" xfId="421" xr:uid="{CD559793-C7D4-4617-AEA2-E8A89371F5CE}"/>
    <cellStyle name="40% - Accent3 5 2" xfId="422" xr:uid="{B52B600C-578F-47D0-BC90-B3E4C65C7DC7}"/>
    <cellStyle name="40% - Accent3 6" xfId="423" xr:uid="{FACB3F9E-3BF7-473B-A20E-8E8B8EBC3FD0}"/>
    <cellStyle name="40% - Accent3 6 2" xfId="424" xr:uid="{CC0444F5-244E-42D6-94E7-9D7089654CDF}"/>
    <cellStyle name="40% - Accent3 7" xfId="425" xr:uid="{0426F4EA-4C5C-4B65-AE0F-45C7E07BE7D2}"/>
    <cellStyle name="40% - Accent3 7 2" xfId="426" xr:uid="{D19C287A-8A1D-4A20-A580-16D3A8DA21B5}"/>
    <cellStyle name="40% - Accent3 8" xfId="427" xr:uid="{AB3E9B2D-87C9-4E1E-AC44-E565656F1339}"/>
    <cellStyle name="40% - Accent3 8 2" xfId="428" xr:uid="{85B33CE8-B15D-47F8-8D2E-3FC0208D7497}"/>
    <cellStyle name="40% - Accent3 9" xfId="429" xr:uid="{BBC1D15D-D196-4411-B1DB-D15944D58F3B}"/>
    <cellStyle name="40% - Accent3 9 2" xfId="430" xr:uid="{37C278FB-AAC8-4017-8F19-EC95CA931743}"/>
    <cellStyle name="40% - Accent4 10" xfId="431" xr:uid="{BF5DB430-53EC-4D44-A36B-51EEAE4A6780}"/>
    <cellStyle name="40% - Accent4 10 2" xfId="432" xr:uid="{4DBBFB39-4CA5-4A66-85FA-07BFD95D4001}"/>
    <cellStyle name="40% - Accent4 11" xfId="433" xr:uid="{20B99AB6-9C3F-42BC-ACD8-B62C9757325C}"/>
    <cellStyle name="40% - Accent4 11 2" xfId="434" xr:uid="{30967C47-146F-49DF-BB0A-C45660B98AFC}"/>
    <cellStyle name="40% - Accent4 12" xfId="435" xr:uid="{133EF5F7-12AA-4F0D-AEF2-30027E067A9C}"/>
    <cellStyle name="40% - Accent4 12 2" xfId="436" xr:uid="{996BEF36-1BAC-4F94-B576-2F3E82CA7C51}"/>
    <cellStyle name="40% - Accent4 13" xfId="437" xr:uid="{384E4D5D-CF44-4B94-ABD0-38D77DB1F556}"/>
    <cellStyle name="40% - Accent4 13 2" xfId="438" xr:uid="{2512FF9A-BFD0-43FA-8FAA-DD6090CE1C45}"/>
    <cellStyle name="40% - Accent4 14" xfId="439" xr:uid="{1DC5E8CC-A819-474B-876C-26C2B625B29B}"/>
    <cellStyle name="40% - Accent4 14 2" xfId="440" xr:uid="{7F976FB6-1C12-4182-A85F-3270267DB030}"/>
    <cellStyle name="40% - Accent4 15" xfId="441" xr:uid="{C8B2BDD0-5723-45BF-9F9F-FF4D3E47B882}"/>
    <cellStyle name="40% - Accent4 15 2" xfId="442" xr:uid="{39C548EF-1ABA-46E4-B576-4B12D5B54B53}"/>
    <cellStyle name="40% - Accent4 16" xfId="443" xr:uid="{D5277183-1FF5-4FD1-BA87-BC14AE17D8F2}"/>
    <cellStyle name="40% - Accent4 17" xfId="444" xr:uid="{BCA15EAE-3B30-4FD1-B337-DBAC0BE3A4F5}"/>
    <cellStyle name="40% - Accent4 18" xfId="445" xr:uid="{49B532F8-632C-4675-8990-BC04D28B0CFB}"/>
    <cellStyle name="40% - Accent4 18 2" xfId="446" xr:uid="{F1D22A18-440C-4C18-8F6F-630DD177918E}"/>
    <cellStyle name="40% - Accent4 19" xfId="447" xr:uid="{D6AD78DF-821B-4108-9D6D-E2B96BE3851B}"/>
    <cellStyle name="40% - Accent4 19 2" xfId="448" xr:uid="{5DC6CCC5-D73A-43F9-8E49-79745424B54D}"/>
    <cellStyle name="40% - Accent4 2" xfId="449" xr:uid="{5B340BFF-FA0C-4802-BC69-BC0AD0925982}"/>
    <cellStyle name="40% - Accent4 2 2" xfId="450" xr:uid="{A4627CC9-C8FF-4D42-AB5A-B34499F171DE}"/>
    <cellStyle name="40% - Accent4 2 2 2" xfId="6477" xr:uid="{0ED75777-DB46-4316-915F-064AB60E5FE4}"/>
    <cellStyle name="40% - Accent4 3" xfId="451" xr:uid="{78BE69BC-527A-45A4-B583-A0B336F2B29B}"/>
    <cellStyle name="40% - Accent4 3 2" xfId="452" xr:uid="{8556965C-9809-4CA7-A870-C32666A5454D}"/>
    <cellStyle name="40% - Accent4 4" xfId="453" xr:uid="{3C60623C-EA4A-4266-8C40-B63E3E0E0336}"/>
    <cellStyle name="40% - Accent4 4 2" xfId="454" xr:uid="{DEAD071E-31E4-45EA-8404-4099901D1B4C}"/>
    <cellStyle name="40% - Accent4 5" xfId="455" xr:uid="{31FD786B-03C8-4AD2-914A-9EC97930ACC8}"/>
    <cellStyle name="40% - Accent4 5 2" xfId="456" xr:uid="{70D72922-530B-4A34-B1CB-527A4318EE22}"/>
    <cellStyle name="40% - Accent4 6" xfId="457" xr:uid="{A3A752FA-3C01-4F34-A72E-836A0B923D63}"/>
    <cellStyle name="40% - Accent4 6 2" xfId="458" xr:uid="{99CADF40-C74C-457D-917B-CF1985F1B2FA}"/>
    <cellStyle name="40% - Accent4 7" xfId="459" xr:uid="{BD3CBABD-D818-4F3C-855A-964C56541A51}"/>
    <cellStyle name="40% - Accent4 7 2" xfId="460" xr:uid="{2F198D0B-C5F9-4A9A-9D54-93C4482C5E7A}"/>
    <cellStyle name="40% - Accent4 8" xfId="461" xr:uid="{2B11C4AC-7112-4814-A159-4A2FEEA29738}"/>
    <cellStyle name="40% - Accent4 8 2" xfId="462" xr:uid="{66922364-A663-48EA-A461-176D5AB98FA5}"/>
    <cellStyle name="40% - Accent4 9" xfId="463" xr:uid="{F30E77BA-C03B-4902-B20E-4BCECD3B982B}"/>
    <cellStyle name="40% - Accent4 9 2" xfId="464" xr:uid="{8A684033-87F6-452F-B756-E59E6301268E}"/>
    <cellStyle name="40% - Accent5 10" xfId="465" xr:uid="{28975AEC-8049-45B2-876F-0433540EB4B8}"/>
    <cellStyle name="40% - Accent5 10 2" xfId="466" xr:uid="{D61C0E85-C347-449A-BE34-02FD6E4700FA}"/>
    <cellStyle name="40% - Accent5 11" xfId="467" xr:uid="{C2938C16-2C6C-4C83-9F59-47CC5314C9CF}"/>
    <cellStyle name="40% - Accent5 11 2" xfId="468" xr:uid="{A3162511-37E1-404A-A11F-F04C8EE6DF72}"/>
    <cellStyle name="40% - Accent5 12" xfId="469" xr:uid="{147408E3-B9AC-4FF8-8DD6-A7F7E41D2AD2}"/>
    <cellStyle name="40% - Accent5 12 2" xfId="470" xr:uid="{2EFC29F0-05A9-4473-88B0-ED77661FF507}"/>
    <cellStyle name="40% - Accent5 13" xfId="471" xr:uid="{E3D7233D-EA56-4D80-860E-B8AB31A55299}"/>
    <cellStyle name="40% - Accent5 13 2" xfId="472" xr:uid="{D5E9FE2A-AA52-40B1-94EF-29740853F5EF}"/>
    <cellStyle name="40% - Accent5 14" xfId="473" xr:uid="{62712C31-FD89-4E67-A96C-43BCD793EDCA}"/>
    <cellStyle name="40% - Accent5 14 2" xfId="474" xr:uid="{E7E4E8CA-8C78-4964-9C14-82CDEB0D3A2B}"/>
    <cellStyle name="40% - Accent5 15" xfId="475" xr:uid="{BCD633F9-BB40-4553-9700-F1F4C629BB4F}"/>
    <cellStyle name="40% - Accent5 15 2" xfId="476" xr:uid="{0C2B189D-64A0-421D-A4D8-D2DB41D8B504}"/>
    <cellStyle name="40% - Accent5 16" xfId="477" xr:uid="{09017DBC-E996-4563-81A3-A48FBC7064E8}"/>
    <cellStyle name="40% - Accent5 17" xfId="478" xr:uid="{77297BE2-B280-4CE2-BA87-5025FB1F5365}"/>
    <cellStyle name="40% - Accent5 18" xfId="479" xr:uid="{7DDC2FFE-9DC9-4D99-B893-C8467EC49930}"/>
    <cellStyle name="40% - Accent5 18 2" xfId="480" xr:uid="{F396136B-F4AD-453C-A87F-9CD9915D6131}"/>
    <cellStyle name="40% - Accent5 19" xfId="481" xr:uid="{346CAE05-53B3-4F4F-9D7B-AF073D91E299}"/>
    <cellStyle name="40% - Accent5 19 2" xfId="482" xr:uid="{C667D040-CAD7-48A0-AC45-23E8BEA9D753}"/>
    <cellStyle name="40% - Accent5 2" xfId="483" xr:uid="{47D81D48-0984-4ED4-9668-8453DBADF2EF}"/>
    <cellStyle name="40% - Accent5 2 2" xfId="484" xr:uid="{E927B503-41A1-4B42-BFBE-A304683A6BCA}"/>
    <cellStyle name="40% - Accent5 2 2 2" xfId="6478" xr:uid="{78C2CFC0-4D80-4D0D-8CC9-BC4C7C761633}"/>
    <cellStyle name="40% - Accent5 3" xfId="485" xr:uid="{6D9DB8B5-9F69-4F41-B6D5-29C9A02CE648}"/>
    <cellStyle name="40% - Accent5 3 2" xfId="486" xr:uid="{89DD7854-BDC8-4EC2-9539-D16C271CDE4A}"/>
    <cellStyle name="40% - Accent5 4" xfId="487" xr:uid="{900D69FD-5BD0-4545-88D4-E2109AC7D202}"/>
    <cellStyle name="40% - Accent5 4 2" xfId="488" xr:uid="{CB018700-D008-4E53-861E-01371DCDDE12}"/>
    <cellStyle name="40% - Accent5 5" xfId="489" xr:uid="{DE80E7F4-BA6E-4A15-8601-E10C8994E858}"/>
    <cellStyle name="40% - Accent5 5 2" xfId="490" xr:uid="{1731D706-02BA-4C39-8483-5C0748BB3FE2}"/>
    <cellStyle name="40% - Accent5 6" xfId="491" xr:uid="{6462DD1F-7729-4320-918C-796AB452C8F2}"/>
    <cellStyle name="40% - Accent5 6 2" xfId="492" xr:uid="{9565BFA9-422B-4B59-93C5-A4B5EC72138F}"/>
    <cellStyle name="40% - Accent5 7" xfId="493" xr:uid="{AB510807-0DDE-45C6-8457-5B338FDDF11F}"/>
    <cellStyle name="40% - Accent5 7 2" xfId="494" xr:uid="{9EC1BDB1-0319-40C8-A96E-0973ACAB5C30}"/>
    <cellStyle name="40% - Accent5 8" xfId="495" xr:uid="{3D583131-E9A9-46CE-88C3-8362D4603D5D}"/>
    <cellStyle name="40% - Accent5 8 2" xfId="496" xr:uid="{D29AE34B-3B84-47F6-9FCA-E3BF5DBFD01D}"/>
    <cellStyle name="40% - Accent5 9" xfId="497" xr:uid="{D967409B-C61E-4D43-AC20-C2B2534B96EE}"/>
    <cellStyle name="40% - Accent5 9 2" xfId="498" xr:uid="{FFD0D10A-8FCD-4C4F-807C-CE1CF7CDC2A5}"/>
    <cellStyle name="40% - Accent6 10" xfId="499" xr:uid="{62FC7DFC-E989-4EE7-97A6-1E8CC5A730EE}"/>
    <cellStyle name="40% - Accent6 10 2" xfId="500" xr:uid="{5C28AC6E-940A-49C0-9E52-BBE79B86BF5D}"/>
    <cellStyle name="40% - Accent6 11" xfId="501" xr:uid="{65ECE6D2-C780-48C5-8366-CB394A7C4751}"/>
    <cellStyle name="40% - Accent6 11 2" xfId="502" xr:uid="{07ED5AF6-CC83-4A85-AD13-7D144793F078}"/>
    <cellStyle name="40% - Accent6 12" xfId="503" xr:uid="{6A1DA446-B385-4310-858A-D7F5311E840C}"/>
    <cellStyle name="40% - Accent6 12 2" xfId="504" xr:uid="{1E1BF921-701F-40B8-9231-ECF3BAB2209F}"/>
    <cellStyle name="40% - Accent6 13" xfId="505" xr:uid="{ACF70438-6D51-4CB8-B103-867592B75920}"/>
    <cellStyle name="40% - Accent6 13 2" xfId="506" xr:uid="{A1109BC4-6940-4B1C-98D8-8B5122D6F69C}"/>
    <cellStyle name="40% - Accent6 14" xfId="507" xr:uid="{CEE861AC-B27E-4A6C-8A42-98377F528DAA}"/>
    <cellStyle name="40% - Accent6 14 2" xfId="508" xr:uid="{34289583-8B30-487F-AB8A-BA5F0F7B2D2B}"/>
    <cellStyle name="40% - Accent6 15" xfId="509" xr:uid="{AD09A9BF-CF28-4AFF-A239-5DA238D8CE3F}"/>
    <cellStyle name="40% - Accent6 15 2" xfId="510" xr:uid="{E8A9ABCF-3BDE-4CFB-8941-2165B2DC2D28}"/>
    <cellStyle name="40% - Accent6 16" xfId="511" xr:uid="{1B24AC09-FBD1-43E7-B427-C605363EE465}"/>
    <cellStyle name="40% - Accent6 17" xfId="512" xr:uid="{7494EDBA-A3B6-4518-B788-B272FEBD984B}"/>
    <cellStyle name="40% - Accent6 18" xfId="513" xr:uid="{81A7A868-1200-4782-8645-7403B7A8B6CD}"/>
    <cellStyle name="40% - Accent6 18 2" xfId="514" xr:uid="{F5FB8DEF-E147-4251-BD91-46A8D8CDB934}"/>
    <cellStyle name="40% - Accent6 19" xfId="515" xr:uid="{D667BFB9-26F5-4DA3-B48C-3433B1F070E4}"/>
    <cellStyle name="40% - Accent6 19 2" xfId="516" xr:uid="{DBC59D81-56F5-434C-BCC1-97118E9C5AAA}"/>
    <cellStyle name="40% - Accent6 2" xfId="517" xr:uid="{FF314B23-8731-40E7-B2B4-65B71CA67B7B}"/>
    <cellStyle name="40% - Accent6 2 2" xfId="518" xr:uid="{E299D31D-CF3A-45E8-B34F-072F4860E775}"/>
    <cellStyle name="40% - Accent6 2 2 2" xfId="6479" xr:uid="{806E6F92-4F90-405C-AD32-FFF58E6EA572}"/>
    <cellStyle name="40% - Accent6 3" xfId="519" xr:uid="{54A18857-2C96-45C3-9010-C98AAED13486}"/>
    <cellStyle name="40% - Accent6 3 2" xfId="520" xr:uid="{9C73FFE8-198B-473C-B6B0-A54164D41E34}"/>
    <cellStyle name="40% - Accent6 4" xfId="521" xr:uid="{4904C81B-200C-4B20-8BE7-E0016483CD31}"/>
    <cellStyle name="40% - Accent6 4 2" xfId="522" xr:uid="{D1FED2EA-9779-4F54-A79A-3C9A936DF0FF}"/>
    <cellStyle name="40% - Accent6 5" xfId="523" xr:uid="{CE2056D7-B920-43D3-BD5F-E000A52BF43E}"/>
    <cellStyle name="40% - Accent6 5 2" xfId="524" xr:uid="{35ACAAE4-FEED-4CB3-8A6B-9C2F6D68D3CB}"/>
    <cellStyle name="40% - Accent6 6" xfId="525" xr:uid="{672C2311-4564-4FCD-A4A7-1EC2C964F109}"/>
    <cellStyle name="40% - Accent6 6 2" xfId="526" xr:uid="{692F2336-2EC6-4922-9E02-AC60B4E2E77E}"/>
    <cellStyle name="40% - Accent6 7" xfId="527" xr:uid="{09298DBA-E63F-443B-8960-0881D43FDDBE}"/>
    <cellStyle name="40% - Accent6 7 2" xfId="528" xr:uid="{AE2674EC-6E06-406B-9159-4A9DEEE8860C}"/>
    <cellStyle name="40% - Accent6 8" xfId="529" xr:uid="{6B62355C-8DEF-4D65-8D28-B8002B5F5673}"/>
    <cellStyle name="40% - Accent6 8 2" xfId="530" xr:uid="{3CEF7DB8-8EA2-4CDE-8E5B-53F1F14896F5}"/>
    <cellStyle name="40% - Accent6 9" xfId="531" xr:uid="{8F00C2FD-D823-4D01-AF2C-63E96F2B164B}"/>
    <cellStyle name="40% - Accent6 9 2" xfId="532" xr:uid="{3F5928FC-FCC6-49EE-A5CC-1D3A5AA9C8A1}"/>
    <cellStyle name="60% - Accent1 10" xfId="533" xr:uid="{05323126-9D3D-4A40-A60E-D89F108DCB21}"/>
    <cellStyle name="60% - Accent1 11" xfId="534" xr:uid="{4704D656-0464-41B7-93D0-CF46CEA4F2EF}"/>
    <cellStyle name="60% - Accent1 12" xfId="535" xr:uid="{67F7DE16-42C2-4379-8654-812F26E4587C}"/>
    <cellStyle name="60% - Accent1 13" xfId="536" xr:uid="{D2555D9A-E6E3-44BB-88E5-02EBE8BCCB5B}"/>
    <cellStyle name="60% - Accent1 14" xfId="537" xr:uid="{63EE43ED-D8C9-425B-B2B1-41C8D897DED0}"/>
    <cellStyle name="60% - Accent1 15" xfId="538" xr:uid="{C749BAE0-6FE8-47ED-89B9-BAA351C07A54}"/>
    <cellStyle name="60% - Accent1 16" xfId="539" xr:uid="{22DE49E4-0EF1-462D-9A60-C67C4AD8B7A1}"/>
    <cellStyle name="60% - Accent1 17" xfId="540" xr:uid="{2713DDBD-AE0F-46EB-BF05-D3D487781937}"/>
    <cellStyle name="60% - Accent1 18" xfId="541" xr:uid="{BDC88F0B-235B-4845-B1C8-D70EFEC2A339}"/>
    <cellStyle name="60% - Accent1 18 2" xfId="542" xr:uid="{88EA1F71-F9AD-4C72-9D7F-F65B4BF9969A}"/>
    <cellStyle name="60% - Accent1 19" xfId="543" xr:uid="{31B3F7ED-6D5B-4C57-A7A9-9950940A8A25}"/>
    <cellStyle name="60% - Accent1 19 2" xfId="544" xr:uid="{593E5FB3-FAB9-4F3E-BC06-97FBC5F53C29}"/>
    <cellStyle name="60% - Accent1 2" xfId="545" xr:uid="{4CA922F3-E187-493C-8E70-7148049AF896}"/>
    <cellStyle name="60% - Accent1 2 2" xfId="546" xr:uid="{4FDF278B-88E2-4346-8266-7E7F3970ECE6}"/>
    <cellStyle name="60% - Accent1 2 2 2" xfId="6480" xr:uid="{CD33A681-2CC1-4FD1-B11F-BBA3E54EB7DC}"/>
    <cellStyle name="60% - Accent1 3" xfId="547" xr:uid="{1BEBD626-A3BA-4E3F-93A2-EFC698C3D71B}"/>
    <cellStyle name="60% - Accent1 4" xfId="548" xr:uid="{5B0593BF-C175-45ED-8111-EE550C9B4147}"/>
    <cellStyle name="60% - Accent1 5" xfId="549" xr:uid="{71E3989B-5F00-4D49-BD19-94D1BADBA645}"/>
    <cellStyle name="60% - Accent1 6" xfId="550" xr:uid="{64F36583-B50E-4F39-99DA-9B2A9505225B}"/>
    <cellStyle name="60% - Accent1 7" xfId="551" xr:uid="{ED0C1F6B-1816-4D47-84D7-84BAB1FAF553}"/>
    <cellStyle name="60% - Accent1 8" xfId="552" xr:uid="{8720280D-0D11-4F83-81F0-9C2959A5842D}"/>
    <cellStyle name="60% - Accent1 9" xfId="553" xr:uid="{E7E035AB-BB6D-4F76-908B-65A421BC0EEC}"/>
    <cellStyle name="60% - Accent2 10" xfId="554" xr:uid="{BBD47219-9A13-47FE-871F-B667F6D049C6}"/>
    <cellStyle name="60% - Accent2 11" xfId="555" xr:uid="{A66763D1-0695-47B2-BE49-EF1218B4B956}"/>
    <cellStyle name="60% - Accent2 12" xfId="556" xr:uid="{3BC45FF8-8C36-43E0-BFF6-B067D3265DFD}"/>
    <cellStyle name="60% - Accent2 13" xfId="557" xr:uid="{0DA544DC-6F25-4F24-A4C6-365C418325EA}"/>
    <cellStyle name="60% - Accent2 14" xfId="558" xr:uid="{9F875991-D05F-4A18-B0A8-CB061145AA56}"/>
    <cellStyle name="60% - Accent2 15" xfId="559" xr:uid="{BF5DA149-319C-4A35-B451-265FA2585304}"/>
    <cellStyle name="60% - Accent2 16" xfId="560" xr:uid="{CAC6A9FB-FB24-4111-99A2-1FF076962CD1}"/>
    <cellStyle name="60% - Accent2 17" xfId="561" xr:uid="{9F624DDB-255C-4263-9378-9C5EA6587F58}"/>
    <cellStyle name="60% - Accent2 18" xfId="562" xr:uid="{BAB80F44-82CB-46F2-9701-5E75C631D0A1}"/>
    <cellStyle name="60% - Accent2 18 2" xfId="563" xr:uid="{52C5AD54-DF22-45F0-9237-E201B0EFA1CD}"/>
    <cellStyle name="60% - Accent2 19" xfId="564" xr:uid="{1B0AF850-C052-4ADF-AF9A-CC75A1AF71C1}"/>
    <cellStyle name="60% - Accent2 19 2" xfId="565" xr:uid="{59449D18-E628-4C2F-A057-1E1C23344F2B}"/>
    <cellStyle name="60% - Accent2 2" xfId="566" xr:uid="{E66F6E9C-143D-4BE9-9489-D3B9881B2B3E}"/>
    <cellStyle name="60% - Accent2 2 2" xfId="567" xr:uid="{7C7060A7-04C9-494A-9B83-8C747C81D8ED}"/>
    <cellStyle name="60% - Accent2 2 2 2" xfId="6481" xr:uid="{783B6B09-030E-4400-8F97-C050F603BE16}"/>
    <cellStyle name="60% - Accent2 3" xfId="568" xr:uid="{DAB63553-ED66-42EC-954C-46BA4130DC64}"/>
    <cellStyle name="60% - Accent2 4" xfId="569" xr:uid="{31C554C3-7DB3-46C0-8A01-C19DD0621CB2}"/>
    <cellStyle name="60% - Accent2 5" xfId="570" xr:uid="{1405AAC5-8D1D-49B2-870C-7A5E30CB8C57}"/>
    <cellStyle name="60% - Accent2 6" xfId="571" xr:uid="{000B6CEC-A789-46C9-8121-CF6F6C36EE6D}"/>
    <cellStyle name="60% - Accent2 7" xfId="572" xr:uid="{E2CCF7A4-B02E-40D4-B07F-AE4D082E2E05}"/>
    <cellStyle name="60% - Accent2 8" xfId="573" xr:uid="{C9C1FFAB-02A2-4672-97F6-856C51344824}"/>
    <cellStyle name="60% - Accent2 9" xfId="574" xr:uid="{ECADA3A3-B8BA-4C90-9FC0-2E5C48AA899B}"/>
    <cellStyle name="60% - Accent3 10" xfId="575" xr:uid="{31524C2B-0DB5-4767-B6B3-B1F07D8DE83B}"/>
    <cellStyle name="60% - Accent3 11" xfId="576" xr:uid="{ADBCC25E-65F0-4509-9E60-A227605330DA}"/>
    <cellStyle name="60% - Accent3 12" xfId="577" xr:uid="{92E5C62F-5172-4ECE-A245-A589E1916900}"/>
    <cellStyle name="60% - Accent3 13" xfId="578" xr:uid="{902C34DC-4130-4902-8217-130545044747}"/>
    <cellStyle name="60% - Accent3 14" xfId="579" xr:uid="{51D84FE0-4119-4593-824E-7CE7DB3DC717}"/>
    <cellStyle name="60% - Accent3 15" xfId="580" xr:uid="{63FDBB17-E11B-4090-A9FD-B25D72BEBB79}"/>
    <cellStyle name="60% - Accent3 16" xfId="581" xr:uid="{46BFB5C4-3EA5-48C6-B11E-CBF67F4340D3}"/>
    <cellStyle name="60% - Accent3 17" xfId="582" xr:uid="{9A6B0DA1-A17F-4B08-B997-D9EC98039205}"/>
    <cellStyle name="60% - Accent3 18" xfId="583" xr:uid="{F2BC6B09-6CAB-460B-B1B0-86C29F42474F}"/>
    <cellStyle name="60% - Accent3 18 2" xfId="584" xr:uid="{EE1264C5-26A9-4C5F-8A8A-12BD8ED8041D}"/>
    <cellStyle name="60% - Accent3 19" xfId="585" xr:uid="{5CA16BD8-0A30-4BAB-B479-78626B2C957A}"/>
    <cellStyle name="60% - Accent3 19 2" xfId="586" xr:uid="{E67FFA43-B5D4-4775-8832-7F22BF62F9F3}"/>
    <cellStyle name="60% - Accent3 2" xfId="587" xr:uid="{260FD2F6-A0F6-4D19-AFA0-9607B7B6A503}"/>
    <cellStyle name="60% - Accent3 2 2" xfId="588" xr:uid="{4FE83197-90CA-4FD8-80D1-CCFD8448CAEB}"/>
    <cellStyle name="60% - Accent3 2 2 2" xfId="6482" xr:uid="{5F35C7F1-86B7-4766-9A6D-314A9763DC46}"/>
    <cellStyle name="60% - Accent3 3" xfId="589" xr:uid="{8CC4EAC8-BD50-4355-A92B-60B288A3A8DD}"/>
    <cellStyle name="60% - Accent3 4" xfId="590" xr:uid="{1DA3E026-2029-4EE9-B063-6399F15A4533}"/>
    <cellStyle name="60% - Accent3 5" xfId="591" xr:uid="{139E4208-6A5E-423E-A606-58F3F28ED556}"/>
    <cellStyle name="60% - Accent3 6" xfId="592" xr:uid="{C535D62C-9C93-4EAC-AF32-FAE5AF33BA60}"/>
    <cellStyle name="60% - Accent3 7" xfId="593" xr:uid="{8093285D-E1E5-4259-9F36-3E5B3A8BED6D}"/>
    <cellStyle name="60% - Accent3 8" xfId="594" xr:uid="{C166E9D6-979B-452C-93FA-9EE15932FAD0}"/>
    <cellStyle name="60% - Accent3 9" xfId="595" xr:uid="{13A3EC6D-3BD1-44F5-A92B-0884A2264C61}"/>
    <cellStyle name="60% - Accent4 10" xfId="596" xr:uid="{8E04A396-BF1B-437D-9B83-CB475C455E74}"/>
    <cellStyle name="60% - Accent4 11" xfId="597" xr:uid="{4C9579D6-25F5-49DE-A32F-68168880ABC5}"/>
    <cellStyle name="60% - Accent4 12" xfId="598" xr:uid="{696F4489-13A8-437C-B813-0A1390880E07}"/>
    <cellStyle name="60% - Accent4 13" xfId="599" xr:uid="{5D687B5E-3EC1-4D85-A92F-240D9967A15D}"/>
    <cellStyle name="60% - Accent4 14" xfId="600" xr:uid="{5CD0E765-A8EE-4892-9217-974111447631}"/>
    <cellStyle name="60% - Accent4 15" xfId="601" xr:uid="{C44A6251-0CD0-4FEA-ADA7-4B0303D2C63F}"/>
    <cellStyle name="60% - Accent4 16" xfId="602" xr:uid="{E2923B3B-F2AD-4CFC-83D6-A2CE739CC778}"/>
    <cellStyle name="60% - Accent4 17" xfId="603" xr:uid="{BE78FDCA-7C1F-4ABE-8218-717573907854}"/>
    <cellStyle name="60% - Accent4 18" xfId="604" xr:uid="{EF5EAEF0-674B-4A0D-B0F0-8110718C66BB}"/>
    <cellStyle name="60% - Accent4 18 2" xfId="605" xr:uid="{617A3C61-3354-4365-8237-CCF08F655C54}"/>
    <cellStyle name="60% - Accent4 19" xfId="606" xr:uid="{285337C5-F3CF-44E1-B1B7-51A931FD5488}"/>
    <cellStyle name="60% - Accent4 19 2" xfId="607" xr:uid="{EDAA6570-E69B-4A3C-8AA3-3E5DD6F8B4A1}"/>
    <cellStyle name="60% - Accent4 2" xfId="608" xr:uid="{A890A5C0-BF6D-46C3-BD8B-3153B9FD0E1B}"/>
    <cellStyle name="60% - Accent4 2 2" xfId="609" xr:uid="{2EC3DACF-76C5-4DD7-AF59-1FA2BF2832E2}"/>
    <cellStyle name="60% - Accent4 2 2 2" xfId="6483" xr:uid="{2B7C546F-1D67-4889-A1E1-957BB764AEEA}"/>
    <cellStyle name="60% - Accent4 3" xfId="610" xr:uid="{95FDB1D5-7E66-47FE-8EA1-BF9162017CF3}"/>
    <cellStyle name="60% - Accent4 4" xfId="611" xr:uid="{6FCADBAC-F496-4A84-8789-A2DEC5DFCD8E}"/>
    <cellStyle name="60% - Accent4 5" xfId="612" xr:uid="{F57F1027-F252-4B80-8161-68B63EB468F3}"/>
    <cellStyle name="60% - Accent4 6" xfId="613" xr:uid="{167F6F1E-9CE8-4996-AD8D-E754609AC530}"/>
    <cellStyle name="60% - Accent4 7" xfId="614" xr:uid="{7577E1DB-2AFC-4B93-8206-2E617E4204AC}"/>
    <cellStyle name="60% - Accent4 8" xfId="615" xr:uid="{B2071147-EE2A-4399-9C3C-960408129938}"/>
    <cellStyle name="60% - Accent4 9" xfId="616" xr:uid="{6872E351-C42A-4794-B40F-64957CB55F5D}"/>
    <cellStyle name="60% - Accent5 10" xfId="617" xr:uid="{EDCC7264-44CC-4184-B600-975DF852FD02}"/>
    <cellStyle name="60% - Accent5 11" xfId="618" xr:uid="{09F32842-0100-4737-9BA7-2E7DC1DB3917}"/>
    <cellStyle name="60% - Accent5 12" xfId="619" xr:uid="{884E29B0-D3DB-4DC4-BE87-EEACF3E228EC}"/>
    <cellStyle name="60% - Accent5 13" xfId="620" xr:uid="{CDDACB61-805C-4518-8CDA-2AC7F141C182}"/>
    <cellStyle name="60% - Accent5 14" xfId="621" xr:uid="{AFADFC00-676C-40B0-9B5F-71BA770FE3F4}"/>
    <cellStyle name="60% - Accent5 15" xfId="622" xr:uid="{E020FC9C-9CDD-41E9-BE8C-ADC3BFBC318C}"/>
    <cellStyle name="60% - Accent5 16" xfId="623" xr:uid="{D35AD3C2-BDF0-431E-B813-1C02B0323CE5}"/>
    <cellStyle name="60% - Accent5 17" xfId="624" xr:uid="{251D2F06-34B3-469B-BAA8-000E1642A8FC}"/>
    <cellStyle name="60% - Accent5 18" xfId="625" xr:uid="{664B4C06-7DD2-4979-9EA1-E783262A3B85}"/>
    <cellStyle name="60% - Accent5 18 2" xfId="626" xr:uid="{B7E1DBF3-0B29-4B68-BAF9-E4075556005E}"/>
    <cellStyle name="60% - Accent5 19" xfId="627" xr:uid="{0CCF4195-B191-4647-9CB2-D05AD758584D}"/>
    <cellStyle name="60% - Accent5 19 2" xfId="628" xr:uid="{E86227AE-B633-4EC0-BC66-BE7D26C0197B}"/>
    <cellStyle name="60% - Accent5 2" xfId="629" xr:uid="{AF1A4861-B55E-447B-95AD-57BAE6C15D1D}"/>
    <cellStyle name="60% - Accent5 2 2" xfId="630" xr:uid="{9BD3983D-7C1A-4C60-A7B2-8C24DA3DFB1B}"/>
    <cellStyle name="60% - Accent5 2 2 2" xfId="6484" xr:uid="{281A08C9-B09A-4747-BFFA-EC36F6C632C5}"/>
    <cellStyle name="60% - Accent5 3" xfId="631" xr:uid="{610B5B15-0BC8-4AA2-A836-15B922E71797}"/>
    <cellStyle name="60% - Accent5 4" xfId="632" xr:uid="{712C1C11-5759-4897-AF81-2A996444C3CA}"/>
    <cellStyle name="60% - Accent5 5" xfId="633" xr:uid="{37C00D86-75A1-4BC1-8A2F-6FB5C5E4A552}"/>
    <cellStyle name="60% - Accent5 6" xfId="634" xr:uid="{042D41BF-9D83-470E-BD16-6A57E9C598ED}"/>
    <cellStyle name="60% - Accent5 7" xfId="635" xr:uid="{E37B0DE8-F2DA-47D0-9C20-FE39E097ED69}"/>
    <cellStyle name="60% - Accent5 8" xfId="636" xr:uid="{774CA46C-A4B0-4A95-B10F-3BBEC9839D6C}"/>
    <cellStyle name="60% - Accent5 9" xfId="637" xr:uid="{DFE4DACC-4EE1-4A73-8CD2-823DC91C44BB}"/>
    <cellStyle name="60% - Accent6 10" xfId="638" xr:uid="{C6D4EA03-7C0B-4AF3-8BDF-EEA9A5BCA80F}"/>
    <cellStyle name="60% - Accent6 11" xfId="639" xr:uid="{917ABDC7-B113-48DA-B5BF-DAFDA6DBB0F7}"/>
    <cellStyle name="60% - Accent6 12" xfId="640" xr:uid="{65D8731D-BC05-4018-85FD-7861797B51E4}"/>
    <cellStyle name="60% - Accent6 13" xfId="641" xr:uid="{6EDE3E8F-2D51-48AE-903E-3B020D00BCD9}"/>
    <cellStyle name="60% - Accent6 14" xfId="642" xr:uid="{7CB5AEAC-E06F-4AEF-9DF5-13A3D2151DFE}"/>
    <cellStyle name="60% - Accent6 15" xfId="643" xr:uid="{91BB98CF-551B-4E9B-A66B-8FFE65A096B7}"/>
    <cellStyle name="60% - Accent6 16" xfId="644" xr:uid="{3A042163-4FDF-4D6D-89F1-FF1FC343A640}"/>
    <cellStyle name="60% - Accent6 17" xfId="645" xr:uid="{6CB13F79-FB0C-40EC-B4CB-91AF9470B490}"/>
    <cellStyle name="60% - Accent6 18" xfId="646" xr:uid="{35AFC5B2-6589-4498-85D6-F62694521A09}"/>
    <cellStyle name="60% - Accent6 18 2" xfId="647" xr:uid="{56F984B4-3362-46C3-ABBB-2159427026B8}"/>
    <cellStyle name="60% - Accent6 19" xfId="648" xr:uid="{13BABD94-14B2-49ED-A34B-1126B606F06F}"/>
    <cellStyle name="60% - Accent6 19 2" xfId="649" xr:uid="{E55E52F8-FAF3-458A-B56C-61DA98A949C0}"/>
    <cellStyle name="60% - Accent6 2" xfId="650" xr:uid="{862E3072-5DE4-48AA-A388-2AD2BB9477F8}"/>
    <cellStyle name="60% - Accent6 2 2" xfId="651" xr:uid="{BAAB2D6F-4D29-443B-A988-CB548896830B}"/>
    <cellStyle name="60% - Accent6 2 2 2" xfId="6485" xr:uid="{8192C3FE-B9C6-45EA-9D28-7D013AAA2ECA}"/>
    <cellStyle name="60% - Accent6 3" xfId="652" xr:uid="{D6FEDBCE-AEC2-47AA-A67A-5DEB9D27C43A}"/>
    <cellStyle name="60% - Accent6 4" xfId="653" xr:uid="{5FD50A89-2B1A-4351-B093-2F22B7F392DD}"/>
    <cellStyle name="60% - Accent6 5" xfId="654" xr:uid="{1A9D910F-50F9-4283-930A-89DF3FF50BD4}"/>
    <cellStyle name="60% - Accent6 6" xfId="655" xr:uid="{455D8EE0-C982-4170-A559-43A1A5C7D3F0}"/>
    <cellStyle name="60% - Accent6 7" xfId="656" xr:uid="{F53C8511-8BE0-462A-BD1B-64FA47DBA73D}"/>
    <cellStyle name="60% - Accent6 8" xfId="657" xr:uid="{48949E28-9099-4735-AF8E-36105DB06608}"/>
    <cellStyle name="60% - Accent6 9" xfId="658" xr:uid="{37B9CDC5-454F-4FD5-836A-5ABA78D07759}"/>
    <cellStyle name="Accent1 10" xfId="659" xr:uid="{87776920-3FEE-49B8-9BE0-DD856BF4625F}"/>
    <cellStyle name="Accent1 11" xfId="660" xr:uid="{403D229D-31CB-4A44-9DE7-7A57909711F1}"/>
    <cellStyle name="Accent1 12" xfId="661" xr:uid="{F8C04010-E3FF-42A4-8272-F5B3642C3980}"/>
    <cellStyle name="Accent1 13" xfId="662" xr:uid="{C1F376C2-B755-4F5C-B3F0-A4E40F111792}"/>
    <cellStyle name="Accent1 14" xfId="663" xr:uid="{A0FEF288-FF0B-4955-BED4-27DC7C491795}"/>
    <cellStyle name="Accent1 15" xfId="664" xr:uid="{7626753B-66D2-413F-A71E-D12C3B695639}"/>
    <cellStyle name="Accent1 16" xfId="665" xr:uid="{51D62D79-C737-45E7-BB6A-D200D9DFA460}"/>
    <cellStyle name="Accent1 17" xfId="666" xr:uid="{50A200B7-A1E0-4162-B8D1-151AEE759621}"/>
    <cellStyle name="Accent1 18" xfId="667" xr:uid="{6A43503B-973E-4519-89DD-08ABED312D8D}"/>
    <cellStyle name="Accent1 18 2" xfId="668" xr:uid="{91D1F044-152A-40A8-BAA4-6104F5EF049E}"/>
    <cellStyle name="Accent1 19" xfId="669" xr:uid="{155520EA-F0AB-456E-BF84-3C4471689E3E}"/>
    <cellStyle name="Accent1 19 2" xfId="670" xr:uid="{C530FAA3-FCCF-4FCE-8AC1-1DB9D8B3F97A}"/>
    <cellStyle name="Accent1 2" xfId="671" xr:uid="{5FA83D55-1C6D-4578-B450-5ACA7B666BEA}"/>
    <cellStyle name="Accent1 2 2" xfId="672" xr:uid="{6123C140-50E7-417F-AF09-4A9F8E8F6432}"/>
    <cellStyle name="Accent1 2 2 2" xfId="6486" xr:uid="{5DF877F3-38CD-4562-A586-7BE666DD8793}"/>
    <cellStyle name="Accent1 3" xfId="673" xr:uid="{C75E490E-0EFC-4CFD-A629-109951912334}"/>
    <cellStyle name="Accent1 4" xfId="674" xr:uid="{FE0AD14C-15C0-4D0B-9646-8578A092E782}"/>
    <cellStyle name="Accent1 5" xfId="675" xr:uid="{397ED6BC-D1BC-4719-8923-1F9D53ACB63D}"/>
    <cellStyle name="Accent1 6" xfId="676" xr:uid="{6136F31A-80D5-4B23-8CDB-692DE311499C}"/>
    <cellStyle name="Accent1 7" xfId="677" xr:uid="{B9A7BF66-4078-4B1D-AB5D-BCEB0232C371}"/>
    <cellStyle name="Accent1 8" xfId="678" xr:uid="{91FFC554-5F6D-456A-8A14-FE5ABA11611B}"/>
    <cellStyle name="Accent1 9" xfId="679" xr:uid="{D5C82D5B-1EB3-4FF1-90BE-9998A1157F3D}"/>
    <cellStyle name="Accent2 10" xfId="680" xr:uid="{D87644A4-1BF1-4621-A186-235ACDDC0395}"/>
    <cellStyle name="Accent2 11" xfId="681" xr:uid="{12112D74-7557-4219-80B9-D3372E767FF0}"/>
    <cellStyle name="Accent2 12" xfId="682" xr:uid="{98621D93-A312-482E-95A4-2F2AAED307CE}"/>
    <cellStyle name="Accent2 13" xfId="683" xr:uid="{3F08F0EA-DFCA-42AD-A0AA-8537E0C9DC0F}"/>
    <cellStyle name="Accent2 14" xfId="684" xr:uid="{5A10099F-D292-4342-B626-1AF4637E8513}"/>
    <cellStyle name="Accent2 15" xfId="685" xr:uid="{5A805187-E469-4FB7-BAB0-DE9916C0790B}"/>
    <cellStyle name="Accent2 16" xfId="686" xr:uid="{A516D469-BFE2-4B70-91D3-A4AD60C0B18E}"/>
    <cellStyle name="Accent2 17" xfId="687" xr:uid="{4FA333CA-BC7A-4FE4-A1EF-462507EBC9CB}"/>
    <cellStyle name="Accent2 18" xfId="688" xr:uid="{2B2F85BC-B13D-45AE-A003-6973594E7F13}"/>
    <cellStyle name="Accent2 18 2" xfId="689" xr:uid="{D22DF9B7-E3BC-4E35-A925-BE7C6395E43F}"/>
    <cellStyle name="Accent2 19" xfId="690" xr:uid="{1957B9DD-F114-4258-9655-1D5270434D0C}"/>
    <cellStyle name="Accent2 19 2" xfId="691" xr:uid="{9C32A056-08D3-4994-A959-F1F4A22C4B6D}"/>
    <cellStyle name="Accent2 2" xfId="692" xr:uid="{791C6DF9-E0B8-40B7-885F-AD8AAD6E5A33}"/>
    <cellStyle name="Accent2 2 2" xfId="693" xr:uid="{E287B6A7-C4E3-4C3E-8074-EA0645D26854}"/>
    <cellStyle name="Accent2 2 2 2" xfId="6487" xr:uid="{92F80743-2B3C-467E-B4F4-5F5E27C1B01F}"/>
    <cellStyle name="Accent2 3" xfId="694" xr:uid="{38E4A45B-BA25-442A-B0F2-E898B0661D7C}"/>
    <cellStyle name="Accent2 4" xfId="695" xr:uid="{60208C44-E93F-44A5-962D-D808799CD316}"/>
    <cellStyle name="Accent2 5" xfId="696" xr:uid="{90BA10FD-3C82-455B-8847-1014050BE0F2}"/>
    <cellStyle name="Accent2 6" xfId="697" xr:uid="{02AD0A1B-D604-473C-B8F7-F4734135DE89}"/>
    <cellStyle name="Accent2 7" xfId="698" xr:uid="{297E3FDD-5EFF-4713-89C1-19F9669563D5}"/>
    <cellStyle name="Accent2 8" xfId="699" xr:uid="{CC4B5FA9-363C-436B-B039-C579615CB034}"/>
    <cellStyle name="Accent2 9" xfId="700" xr:uid="{2740BBB7-B2E7-4006-95C0-CDD1FC538BA2}"/>
    <cellStyle name="Accent3 10" xfId="701" xr:uid="{6C3C07D3-4119-42FB-9066-9C37B7E8DCAB}"/>
    <cellStyle name="Accent3 11" xfId="702" xr:uid="{E4DFB8AA-FB01-4683-BF1B-90844F552954}"/>
    <cellStyle name="Accent3 12" xfId="703" xr:uid="{0D2AB8AD-20E5-4D18-8FB8-50A1B393BDF3}"/>
    <cellStyle name="Accent3 13" xfId="704" xr:uid="{87A9FF36-1F70-444A-B89F-72B500A1A8F1}"/>
    <cellStyle name="Accent3 14" xfId="705" xr:uid="{AD3EA167-D51A-4DC6-B4C9-64FB6002E16C}"/>
    <cellStyle name="Accent3 15" xfId="706" xr:uid="{1C5CBF44-0A35-453E-9A3A-15069B7FC7F8}"/>
    <cellStyle name="Accent3 16" xfId="707" xr:uid="{39BEEA9B-261D-4036-9C44-64B35234CC9C}"/>
    <cellStyle name="Accent3 17" xfId="708" xr:uid="{7B3FE678-1A6B-4F53-A000-A9B5990FBB92}"/>
    <cellStyle name="Accent3 18" xfId="709" xr:uid="{25277777-8EA0-4820-B2C2-20A9AAB265F0}"/>
    <cellStyle name="Accent3 18 2" xfId="710" xr:uid="{4B8827F7-AD50-48D7-9BD1-59022F2A2EAC}"/>
    <cellStyle name="Accent3 19" xfId="711" xr:uid="{CF392186-F9A7-432F-B3DA-879EEFE6F489}"/>
    <cellStyle name="Accent3 19 2" xfId="712" xr:uid="{38572282-7FD6-4060-BA5B-823E5F7833E8}"/>
    <cellStyle name="Accent3 2" xfId="713" xr:uid="{C80CB83D-3D1C-4F92-B14A-4CF7E61806B0}"/>
    <cellStyle name="Accent3 2 2" xfId="714" xr:uid="{3BDB5DBD-E5F8-4382-9CE9-503FEBBD8888}"/>
    <cellStyle name="Accent3 2 2 2" xfId="6488" xr:uid="{B6CF9F03-BEF5-4F08-873E-03A38536BAD8}"/>
    <cellStyle name="Accent3 3" xfId="715" xr:uid="{4E8E6D00-4F72-4461-A8DA-75A9DBCA3C04}"/>
    <cellStyle name="Accent3 4" xfId="716" xr:uid="{18506653-F7E7-49ED-AA05-5E6D3F3074A4}"/>
    <cellStyle name="Accent3 5" xfId="717" xr:uid="{3FD28686-5250-4C87-A96E-7522555AF156}"/>
    <cellStyle name="Accent3 6" xfId="718" xr:uid="{25FED881-FC4E-4BE1-8AEE-02E874240859}"/>
    <cellStyle name="Accent3 7" xfId="719" xr:uid="{B8801C40-C600-4208-B39E-5799788E7625}"/>
    <cellStyle name="Accent3 8" xfId="720" xr:uid="{4EC8A5C6-7B1A-4EF5-95C6-E641E9709153}"/>
    <cellStyle name="Accent3 9" xfId="721" xr:uid="{F635E429-81B0-4D87-8938-3BB6F86DD283}"/>
    <cellStyle name="Accent4 10" xfId="722" xr:uid="{DB4F06F5-C27C-4688-B8FB-7490A6B2FE18}"/>
    <cellStyle name="Accent4 11" xfId="723" xr:uid="{DEC49FEB-31FA-4F8E-A908-2D22EBB633FC}"/>
    <cellStyle name="Accent4 12" xfId="724" xr:uid="{761BA803-440F-4ED8-AD34-2B74FD392F22}"/>
    <cellStyle name="Accent4 13" xfId="725" xr:uid="{67BD26D9-6093-4AFD-A028-264564C40DF2}"/>
    <cellStyle name="Accent4 14" xfId="726" xr:uid="{5CE5CEAC-8C08-43BB-8A5B-5949018D7CCB}"/>
    <cellStyle name="Accent4 15" xfId="727" xr:uid="{F75B6264-01CB-404E-9358-AFAC2FF57D5D}"/>
    <cellStyle name="Accent4 16" xfId="728" xr:uid="{A21A0CAD-60D2-41F3-91E6-3F0A8FB8BC76}"/>
    <cellStyle name="Accent4 17" xfId="729" xr:uid="{8E7EA78D-957C-4965-9D44-F6567580D1E5}"/>
    <cellStyle name="Accent4 18" xfId="730" xr:uid="{9D0DD37B-9B2A-4F08-9CCE-AECB8B888273}"/>
    <cellStyle name="Accent4 18 2" xfId="731" xr:uid="{AAFFFCA3-3E11-42C3-8A6A-FA0124135132}"/>
    <cellStyle name="Accent4 19" xfId="732" xr:uid="{4A146709-C264-40E0-B21E-7E747A314806}"/>
    <cellStyle name="Accent4 19 2" xfId="733" xr:uid="{590F41DD-0AD8-4B0D-B488-2944869ED3F8}"/>
    <cellStyle name="Accent4 2" xfId="734" xr:uid="{261F0407-5906-412C-94AD-BAF157EDEBA2}"/>
    <cellStyle name="Accent4 2 2" xfId="735" xr:uid="{8EED59B3-F9DD-4DAD-B704-74C8EFBB9257}"/>
    <cellStyle name="Accent4 2 2 2" xfId="6489" xr:uid="{45249817-4C7D-4956-993C-9B0484454EB5}"/>
    <cellStyle name="Accent4 3" xfId="736" xr:uid="{D94D8583-43A3-46E1-8811-C70D33ACA4B3}"/>
    <cellStyle name="Accent4 4" xfId="737" xr:uid="{FFD2EDFC-A33A-4F18-83E9-7D0D97092E37}"/>
    <cellStyle name="Accent4 5" xfId="738" xr:uid="{9FBC7178-3215-425E-A693-23A6130F0845}"/>
    <cellStyle name="Accent4 6" xfId="739" xr:uid="{2319F2AE-06DC-42CB-8450-39257FCD7432}"/>
    <cellStyle name="Accent4 7" xfId="740" xr:uid="{C3F11E06-6BA0-4A3C-B384-24488BE2A339}"/>
    <cellStyle name="Accent4 8" xfId="741" xr:uid="{E6A72298-0DD7-4906-AA98-2207948E07DF}"/>
    <cellStyle name="Accent4 9" xfId="742" xr:uid="{A72D356C-20E2-431A-A514-D5E1B699EA3F}"/>
    <cellStyle name="Accent5 10" xfId="743" xr:uid="{CC049F50-AA55-40B9-8428-FA5A1EC0C0BC}"/>
    <cellStyle name="Accent5 11" xfId="744" xr:uid="{22F12AAB-BBA7-4E21-BD7A-3788A501D5F9}"/>
    <cellStyle name="Accent5 12" xfId="745" xr:uid="{F7B7B64E-7452-4EE4-BDAD-5A23DD4100F1}"/>
    <cellStyle name="Accent5 13" xfId="746" xr:uid="{AD96F849-601A-425F-936C-2B276C78F6D2}"/>
    <cellStyle name="Accent5 14" xfId="747" xr:uid="{29E8EBB4-9154-426B-A35C-5A8BDE11D293}"/>
    <cellStyle name="Accent5 15" xfId="748" xr:uid="{7FDDB205-8DD4-4191-B82B-7F5648F4AACA}"/>
    <cellStyle name="Accent5 16" xfId="749" xr:uid="{8F3E609D-D3F7-46AC-995B-ADAD684F268A}"/>
    <cellStyle name="Accent5 17" xfId="750" xr:uid="{3A5F7EA6-EA02-4A17-9A27-91522CD423AE}"/>
    <cellStyle name="Accent5 18" xfId="751" xr:uid="{B7D5938D-45C4-43E7-A30A-733D9B52045D}"/>
    <cellStyle name="Accent5 18 2" xfId="752" xr:uid="{A877FDA3-398E-4EEB-8E93-85178947CC80}"/>
    <cellStyle name="Accent5 19" xfId="753" xr:uid="{0D43B07C-8775-4690-92A5-DA4F26A6A18F}"/>
    <cellStyle name="Accent5 19 2" xfId="754" xr:uid="{A8788681-7DC6-4482-BF9D-B3FF18917CBE}"/>
    <cellStyle name="Accent5 2" xfId="755" xr:uid="{8BAB3B98-00D3-4A9D-B8E7-4E216447C2FD}"/>
    <cellStyle name="Accent5 2 2" xfId="756" xr:uid="{FBB159F7-B8F9-423F-9729-D42ACFA6BEE9}"/>
    <cellStyle name="Accent5 2 2 2" xfId="6490" xr:uid="{471ECA00-AD13-4027-A1D3-A2D5A047E4BE}"/>
    <cellStyle name="Accent5 3" xfId="757" xr:uid="{5AC3A70C-B0F7-4FD1-B9CB-BD9CF4D99083}"/>
    <cellStyle name="Accent5 4" xfId="758" xr:uid="{30A1E5BD-3872-49AA-8592-9233BF8DBFC0}"/>
    <cellStyle name="Accent5 5" xfId="759" xr:uid="{838AD511-613D-40EB-B0F2-4589D611D45A}"/>
    <cellStyle name="Accent5 6" xfId="760" xr:uid="{F4AA001C-8085-4B0B-A834-26E8287CEC3C}"/>
    <cellStyle name="Accent5 7" xfId="761" xr:uid="{01D659AC-E56F-4B3F-8580-260648E8033B}"/>
    <cellStyle name="Accent5 8" xfId="762" xr:uid="{24CD1AAA-FD9C-47A8-A18D-084FFD73397D}"/>
    <cellStyle name="Accent5 9" xfId="763" xr:uid="{E8BE7989-84DA-4D2D-8958-439292276635}"/>
    <cellStyle name="Accent6 10" xfId="764" xr:uid="{DAC19925-8069-4B97-A789-381AABD2786D}"/>
    <cellStyle name="Accent6 11" xfId="765" xr:uid="{D5A3CF68-06D5-4ADD-AF40-026BFECFB248}"/>
    <cellStyle name="Accent6 12" xfId="766" xr:uid="{D54C3E9F-20BA-433D-A02E-FE59438BDA63}"/>
    <cellStyle name="Accent6 13" xfId="767" xr:uid="{3F38CDDB-67F7-4606-9959-855D3D310123}"/>
    <cellStyle name="Accent6 14" xfId="768" xr:uid="{CEE63573-5D8A-4254-BA08-643AF9280C64}"/>
    <cellStyle name="Accent6 15" xfId="769" xr:uid="{1FD36F3A-A8E9-436C-94E4-77D33AB9C69C}"/>
    <cellStyle name="Accent6 16" xfId="770" xr:uid="{74D89C3A-3F0A-496F-A486-F2E57314E77B}"/>
    <cellStyle name="Accent6 17" xfId="771" xr:uid="{C1AB9C6D-AC12-42AF-984F-757223C010EC}"/>
    <cellStyle name="Accent6 18" xfId="772" xr:uid="{71EDB151-53E8-4455-9D85-C45B53EE9515}"/>
    <cellStyle name="Accent6 18 2" xfId="773" xr:uid="{6F9FA055-1ECA-4F16-8471-DA7C31B8659E}"/>
    <cellStyle name="Accent6 19" xfId="774" xr:uid="{DC9BAC80-E730-4D2B-8619-C7F261CFA58F}"/>
    <cellStyle name="Accent6 19 2" xfId="775" xr:uid="{DF1466B3-473C-4ECD-AA0C-AF0603927282}"/>
    <cellStyle name="Accent6 2" xfId="776" xr:uid="{8A5366B0-6E7C-4A92-AAC4-761B8E3CB616}"/>
    <cellStyle name="Accent6 2 2" xfId="777" xr:uid="{20906B12-C16E-417D-9C1F-FEDB64EE12DF}"/>
    <cellStyle name="Accent6 2 2 2" xfId="6491" xr:uid="{F10EA5A9-0852-453B-B352-2C6CB69FC209}"/>
    <cellStyle name="Accent6 3" xfId="778" xr:uid="{707DCE95-8F19-4C51-9D91-D1831B31DF86}"/>
    <cellStyle name="Accent6 4" xfId="779" xr:uid="{7C633AD3-0684-4926-B9AC-A4C15804FA42}"/>
    <cellStyle name="Accent6 5" xfId="780" xr:uid="{21CB90C1-7FC3-46A3-8ED5-CE271160E7E7}"/>
    <cellStyle name="Accent6 6" xfId="781" xr:uid="{AADB2006-0931-4794-BC35-D45A23F895BD}"/>
    <cellStyle name="Accent6 7" xfId="782" xr:uid="{C6C3A628-D82F-4F2E-96B0-43566833ED2A}"/>
    <cellStyle name="Accent6 8" xfId="783" xr:uid="{2008BE4B-7464-485E-BCF3-35B80746F4AB}"/>
    <cellStyle name="Accent6 9" xfId="784" xr:uid="{388D7434-5A28-4D80-8A7E-AB542159A3DE}"/>
    <cellStyle name="Atdalītāji 2" xfId="785" xr:uid="{98C9EA9F-2AB6-4ED1-BBF2-545DEC63363B}"/>
    <cellStyle name="Atdalītāji 2 2" xfId="6968" xr:uid="{AF6C9E4E-8528-44C9-9233-A1981B955E82}"/>
    <cellStyle name="Atdalītāji 2 2 2" xfId="8607" xr:uid="{035685FF-599D-4940-BDC1-F1ECF5218864}"/>
    <cellStyle name="Atdalītāji 2 2 2 2" xfId="19475" xr:uid="{F6BD1506-C726-438D-8DBA-27FDC369D28A}"/>
    <cellStyle name="Atdalītāji 2 2 2 3" xfId="19582" xr:uid="{154EB313-BC33-409D-9B15-1E73930D5A08}"/>
    <cellStyle name="Atdalītāji 2 2 2 4" xfId="19679" xr:uid="{C09A70E8-B46F-4549-9B1A-E8C204F5C5A3}"/>
    <cellStyle name="Atdalītāji 2 2 3" xfId="19438" xr:uid="{09AEF498-0B15-4225-9FCC-91C334AADA0D}"/>
    <cellStyle name="Atdalītāji 2 2 4" xfId="19548" xr:uid="{C0D0810D-7212-4E5F-8B58-5D710AE3F3EC}"/>
    <cellStyle name="Atdalītāji 2 2 5" xfId="19645" xr:uid="{3FB7F64A-6F4C-48ED-A4B2-0CE4510BA6A5}"/>
    <cellStyle name="Atdalītāji 2 3" xfId="19419" xr:uid="{E1CC8DEA-476A-44DC-B3C2-5EDC4773EB30}"/>
    <cellStyle name="Atdalītāji 2 4" xfId="19535" xr:uid="{CDC0E894-D403-44B1-A434-0F9004175C68}"/>
    <cellStyle name="Atdalītāji 2 5" xfId="19632" xr:uid="{9A284D27-E1EA-46DA-B295-7985AFECAD85}"/>
    <cellStyle name="Bad 10" xfId="786" xr:uid="{AEC253C6-DDCB-4037-B986-CD11910F64E6}"/>
    <cellStyle name="Bad 11" xfId="787" xr:uid="{780CE6BD-7746-4A1A-99C4-85D50E90E2D3}"/>
    <cellStyle name="Bad 12" xfId="788" xr:uid="{CF2526E8-910B-49EC-9F4E-A06A75DD29B7}"/>
    <cellStyle name="Bad 13" xfId="789" xr:uid="{38D13FA1-F7F0-4AC6-A7D1-1AB974CDEB11}"/>
    <cellStyle name="Bad 14" xfId="790" xr:uid="{44DD6503-AA8F-40F8-8949-D14B24C31BDD}"/>
    <cellStyle name="Bad 15" xfId="791" xr:uid="{97A9E704-B358-463A-8545-6429FD061075}"/>
    <cellStyle name="Bad 16" xfId="792" xr:uid="{2024CFD9-48BA-4C20-9F5D-1D43B1311878}"/>
    <cellStyle name="Bad 17" xfId="793" xr:uid="{2D631939-B837-489D-ACAE-45A676BBFBE9}"/>
    <cellStyle name="Bad 18" xfId="794" xr:uid="{C44DC535-7DD8-42D8-B9F9-F008A7C86017}"/>
    <cellStyle name="Bad 18 2" xfId="795" xr:uid="{25E24108-61B9-4608-AAAB-BCA2502E21E6}"/>
    <cellStyle name="Bad 19" xfId="796" xr:uid="{ECD93F2E-2CDB-4AE6-8FE0-F9091CDC7228}"/>
    <cellStyle name="Bad 19 2" xfId="797" xr:uid="{61DCFBA6-2FAF-4DFA-AD1D-AB6E253D0571}"/>
    <cellStyle name="Bad 2" xfId="798" xr:uid="{32BF5306-A598-4FD6-A3AB-D4A4E35888C0}"/>
    <cellStyle name="Bad 2 2" xfId="799" xr:uid="{F4845AED-61F2-4E26-B9B0-BF23D61D7C4E}"/>
    <cellStyle name="Bad 2 2 2" xfId="6492" xr:uid="{DE3E388B-229B-4162-89D8-E68F34A8DCEB}"/>
    <cellStyle name="Bad 3" xfId="800" xr:uid="{552E44B4-F140-4318-B44E-67AEC9F97D5D}"/>
    <cellStyle name="Bad 4" xfId="801" xr:uid="{103896BE-E202-4FFD-8331-E2FC49ACF479}"/>
    <cellStyle name="Bad 5" xfId="802" xr:uid="{813FCBB2-E675-4EC4-BB64-E0094812E939}"/>
    <cellStyle name="Bad 6" xfId="803" xr:uid="{E53FA3A0-CD71-48EA-95C4-01B2D91C985A}"/>
    <cellStyle name="Bad 7" xfId="804" xr:uid="{E8EFD82B-3290-48D9-AF74-B51824DF5543}"/>
    <cellStyle name="Bad 8" xfId="805" xr:uid="{CC3797AF-3A61-4DD8-B5C5-BE8F5F48FA95}"/>
    <cellStyle name="Bad 9" xfId="806" xr:uid="{741CFDDA-559F-4269-ADAC-495CFD99F6E4}"/>
    <cellStyle name="Calculation 10" xfId="807" xr:uid="{0EC3B107-CBC1-4ABC-873B-7BC73C208CCD}"/>
    <cellStyle name="Calculation 10 10" xfId="10333" xr:uid="{C65587EF-6EAA-4384-9801-11451E415661}"/>
    <cellStyle name="Calculation 10 11" xfId="11736" xr:uid="{49015593-3571-494A-98E5-A92189B6DFE9}"/>
    <cellStyle name="Calculation 10 12" xfId="11052" xr:uid="{308361CD-1161-4256-81CA-BFE159200EF6}"/>
    <cellStyle name="Calculation 10 2" xfId="6883" xr:uid="{1B16B2BF-9FA6-4FF8-9F8B-3BD385D2BCAB}"/>
    <cellStyle name="Calculation 10 2 10" xfId="11285" xr:uid="{A74D6F31-753E-4703-9798-1FAD21F10DB2}"/>
    <cellStyle name="Calculation 10 2 11" xfId="12023" xr:uid="{7308A172-42AE-441F-B81D-8F238850EA2E}"/>
    <cellStyle name="Calculation 10 2 2" xfId="7216" xr:uid="{EF9454D2-4AFD-4416-9FFF-9E20892E33E1}"/>
    <cellStyle name="Calculation 10 2 2 10" xfId="17347" xr:uid="{2E1B9987-FBB7-47E6-A381-7F0A7E35B8DD}"/>
    <cellStyle name="Calculation 10 2 2 2" xfId="8856" xr:uid="{E8523C72-A54B-401D-813A-7ECEEE5A7DEA}"/>
    <cellStyle name="Calculation 10 2 2 2 2" xfId="13507" xr:uid="{E57E875D-57E2-432E-BCF2-6E6A64C5FB95}"/>
    <cellStyle name="Calculation 10 2 2 2 3" xfId="14511" xr:uid="{90AC908A-117C-4BF6-B326-E56F3CC44123}"/>
    <cellStyle name="Calculation 10 2 2 2 4" xfId="15469" xr:uid="{8D1EE0F6-A919-4270-B3D9-9F42CE62814A}"/>
    <cellStyle name="Calculation 10 2 2 2 5" xfId="16394" xr:uid="{09E709A5-20ED-4EAE-A926-15F2C117FA3E}"/>
    <cellStyle name="Calculation 10 2 2 2 6" xfId="17265" xr:uid="{7351DDCB-4820-40EE-A2BF-D646A1E3C345}"/>
    <cellStyle name="Calculation 10 2 2 2 7" xfId="18111" xr:uid="{62C32AD9-F9FC-4C5E-A8BA-B7A3050A4140}"/>
    <cellStyle name="Calculation 10 2 2 2 8" xfId="18875" xr:uid="{14AEA6AD-7656-402D-871B-D952155F16F7}"/>
    <cellStyle name="Calculation 10 2 2 3" xfId="9702" xr:uid="{FDEE6423-7252-4D04-9AD8-01367B0AF6A8}"/>
    <cellStyle name="Calculation 10 2 2 3 2" xfId="14106" xr:uid="{6BE87482-A056-4F40-9C9B-6CB2E3192A1D}"/>
    <cellStyle name="Calculation 10 2 2 3 3" xfId="15066" xr:uid="{8CE6575C-AEED-41FF-8595-A12DA77583F1}"/>
    <cellStyle name="Calculation 10 2 2 3 4" xfId="16018" xr:uid="{2BA93FCB-F87A-43FC-A6C4-ACECA98CF458}"/>
    <cellStyle name="Calculation 10 2 2 3 5" xfId="16892" xr:uid="{B6723C72-5663-44FE-9064-F81CB9DED1E3}"/>
    <cellStyle name="Calculation 10 2 2 3 6" xfId="17757" xr:uid="{09CAD2C2-10E4-4D06-94AE-615294972A36}"/>
    <cellStyle name="Calculation 10 2 2 3 7" xfId="18533" xr:uid="{DFEFD790-D3F8-490E-B385-D83CFDC51569}"/>
    <cellStyle name="Calculation 10 2 2 3 8" xfId="19290" xr:uid="{57210FAF-2DDB-4845-92D0-369FE162696E}"/>
    <cellStyle name="Calculation 10 2 2 4" xfId="12479" xr:uid="{AE5B87EA-D519-479D-87C4-5158EBBF965D}"/>
    <cellStyle name="Calculation 10 2 2 5" xfId="10402" xr:uid="{8DCFD42E-454F-49F4-A35E-E85D37ACB704}"/>
    <cellStyle name="Calculation 10 2 2 6" xfId="13655" xr:uid="{FAD87C05-FEE2-47D1-9175-3190967D6CCE}"/>
    <cellStyle name="Calculation 10 2 2 7" xfId="14631" xr:uid="{56AA32FA-62B0-418F-AC65-4BF5C8219B69}"/>
    <cellStyle name="Calculation 10 2 2 8" xfId="15583" xr:uid="{F7D69684-0FAE-4CD3-92FD-D96D8ED090F2}"/>
    <cellStyle name="Calculation 10 2 2 9" xfId="16478" xr:uid="{6F8DFCD8-264D-48EF-AE3B-C3D5E9FC1168}"/>
    <cellStyle name="Calculation 10 2 3" xfId="8523" xr:uid="{6617101A-1EBD-4CA1-9F23-B614550E3AAF}"/>
    <cellStyle name="Calculation 10 2 3 2" xfId="13263" xr:uid="{82396ED4-1686-48C4-999D-ED1E5177A861}"/>
    <cellStyle name="Calculation 10 2 3 3" xfId="14283" xr:uid="{B03A3367-B633-4618-9AE7-634C2B28B1C4}"/>
    <cellStyle name="Calculation 10 2 3 4" xfId="15243" xr:uid="{473EE79B-1B9B-4B1E-BE1F-BFDB2831FF74}"/>
    <cellStyle name="Calculation 10 2 3 5" xfId="16192" xr:uid="{21F610F1-6D26-4C50-A053-2F581A7DE750}"/>
    <cellStyle name="Calculation 10 2 3 6" xfId="17065" xr:uid="{63F38B7F-2338-44B2-AD77-F9D7EBA59601}"/>
    <cellStyle name="Calculation 10 2 3 7" xfId="17930" xr:uid="{C96A0C1F-CEDF-46F2-B75A-729A809C3ABA}"/>
    <cellStyle name="Calculation 10 2 3 8" xfId="18706" xr:uid="{AD04F41F-74AC-4D65-BE30-61BEB95526BE}"/>
    <cellStyle name="Calculation 10 2 4" xfId="9533" xr:uid="{6067CE43-D3FD-425C-9B8E-FDDA1BED7879}"/>
    <cellStyle name="Calculation 10 2 4 2" xfId="13937" xr:uid="{BE6739B8-81A1-4178-AE63-6C5FCF47E199}"/>
    <cellStyle name="Calculation 10 2 4 3" xfId="14897" xr:uid="{77DCDB74-0E0D-426B-9DAB-2A25DE7A85E8}"/>
    <cellStyle name="Calculation 10 2 4 4" xfId="15849" xr:uid="{081B8F12-DC9F-4584-88EC-1E6D1811BB67}"/>
    <cellStyle name="Calculation 10 2 4 5" xfId="16723" xr:uid="{31E42CE9-5966-41EE-B2B5-783591177180}"/>
    <cellStyle name="Calculation 10 2 4 6" xfId="17588" xr:uid="{FCB8E0B7-AC4D-4389-818D-FCA008A6DF52}"/>
    <cellStyle name="Calculation 10 2 4 7" xfId="18364" xr:uid="{7BDEBE1F-E07B-4562-A07C-10FBECF01901}"/>
    <cellStyle name="Calculation 10 2 4 8" xfId="19121" xr:uid="{DACE0C8B-8CEA-43CB-B611-B5655ED54231}"/>
    <cellStyle name="Calculation 10 2 5" xfId="12234" xr:uid="{FD5CA2A6-8137-4E24-BB2C-C8961455B081}"/>
    <cellStyle name="Calculation 10 2 6" xfId="10631" xr:uid="{06E20116-04D3-40BD-8129-D262CEE22AD7}"/>
    <cellStyle name="Calculation 10 2 7" xfId="11680" xr:uid="{AE625F77-BB4D-46A8-8CBA-7D051643D68D}"/>
    <cellStyle name="Calculation 10 2 8" xfId="11101" xr:uid="{C3EEE54D-B3F0-4F8C-8E11-DD3BEC5B6C01}"/>
    <cellStyle name="Calculation 10 2 9" xfId="11443" xr:uid="{36E62847-AEEE-4703-B88E-A42B5F738FA9}"/>
    <cellStyle name="Calculation 10 3" xfId="6969" xr:uid="{B9A2137D-DB4F-4B01-813F-900E44061EA2}"/>
    <cellStyle name="Calculation 10 3 10" xfId="12552" xr:uid="{A0F40062-C2D6-42E9-BE46-05840C9C36A7}"/>
    <cellStyle name="Calculation 10 3 2" xfId="8608" xr:uid="{F03E3573-6463-4185-9E46-CBC7AA6DD2BE}"/>
    <cellStyle name="Calculation 10 3 2 2" xfId="13330" xr:uid="{BEE1BEC3-5AE3-4F00-8469-91194888333E}"/>
    <cellStyle name="Calculation 10 3 2 3" xfId="14344" xr:uid="{55A48125-AEAD-42EB-9218-6CE6762CBAA8}"/>
    <cellStyle name="Calculation 10 3 2 4" xfId="15304" xr:uid="{68E2443F-F289-4018-B7D3-83AC75BD235A}"/>
    <cellStyle name="Calculation 10 3 2 5" xfId="16248" xr:uid="{42E54BD3-5798-49FE-80DB-13A0F14BB833}"/>
    <cellStyle name="Calculation 10 3 2 6" xfId="17121" xr:uid="{5BC4A9F0-09C0-4404-92E7-38A9FFEF9670}"/>
    <cellStyle name="Calculation 10 3 2 7" xfId="17986" xr:uid="{7611E5EF-6DD4-4ED4-B9E2-C656ABDD2665}"/>
    <cellStyle name="Calculation 10 3 2 8" xfId="18761" xr:uid="{DFC0B235-E0F3-4897-9675-013554906739}"/>
    <cellStyle name="Calculation 10 3 3" xfId="9588" xr:uid="{1952D8D2-C77E-4AD4-8913-3D2DDEC94B60}"/>
    <cellStyle name="Calculation 10 3 3 2" xfId="13992" xr:uid="{E1D43715-EA43-4187-8420-C17C29812515}"/>
    <cellStyle name="Calculation 10 3 3 3" xfId="14952" xr:uid="{3CCB6D21-DA26-4032-99E9-FDD7030F2073}"/>
    <cellStyle name="Calculation 10 3 3 4" xfId="15904" xr:uid="{25D8A9ED-07F9-4EA4-8D2A-AE64C62D9664}"/>
    <cellStyle name="Calculation 10 3 3 5" xfId="16778" xr:uid="{7793BCB0-AC15-4398-AF79-B6CDFAA10CFB}"/>
    <cellStyle name="Calculation 10 3 3 6" xfId="17643" xr:uid="{F6A5F517-E10D-4B44-95C4-AA7AC19F76E2}"/>
    <cellStyle name="Calculation 10 3 3 7" xfId="18419" xr:uid="{A72CFBF0-6AEA-4D26-9044-3F89CD612FB3}"/>
    <cellStyle name="Calculation 10 3 3 8" xfId="19176" xr:uid="{4B07E580-C85C-4795-B431-1C03F54A65FD}"/>
    <cellStyle name="Calculation 10 3 4" xfId="12303" xr:uid="{746127DA-1631-4BFE-A5E4-01B21DE8D8FB}"/>
    <cellStyle name="Calculation 10 3 5" xfId="10567" xr:uid="{FC167247-6623-4339-8C28-C5F353158274}"/>
    <cellStyle name="Calculation 10 3 6" xfId="12094" xr:uid="{A85492E2-1368-422F-BD89-5F6D2FD739D1}"/>
    <cellStyle name="Calculation 10 3 7" xfId="10758" xr:uid="{96A3E553-9B46-496D-9E86-7016731F68A8}"/>
    <cellStyle name="Calculation 10 3 8" xfId="11656" xr:uid="{E576CF99-59B0-4B23-971D-D6D2056509AB}"/>
    <cellStyle name="Calculation 10 3 9" xfId="11122" xr:uid="{F7B53F90-668E-4C5E-9E62-206EA84A41ED}"/>
    <cellStyle name="Calculation 10 4" xfId="7770" xr:uid="{C17D3EC7-AEB3-4D22-9B76-9A67AAECB039}"/>
    <cellStyle name="Calculation 10 4 2" xfId="12797" xr:uid="{F93EF160-90F7-4B3F-8590-B5D95DD38E11}"/>
    <cellStyle name="Calculation 10 4 3" xfId="12302" xr:uid="{9BE6A3F6-D193-49DE-938F-B6CECF3308B3}"/>
    <cellStyle name="Calculation 10 4 4" xfId="10568" xr:uid="{B1721F3A-2CA6-4901-8E1C-C852A43C5A81}"/>
    <cellStyle name="Calculation 10 4 5" xfId="13125" xr:uid="{E47B1C97-DA7D-4A1D-9F3C-6C51971E39DF}"/>
    <cellStyle name="Calculation 10 4 6" xfId="9902" xr:uid="{B3115F9A-8221-4C56-B602-A7E894B32800}"/>
    <cellStyle name="Calculation 10 4 7" xfId="14221" xr:uid="{04E92851-DBFE-49B8-8890-CC9F0F8EC9B5}"/>
    <cellStyle name="Calculation 10 4 8" xfId="15181" xr:uid="{25D944FC-2762-482D-9C08-B604023F6653}"/>
    <cellStyle name="Calculation 10 5" xfId="7911" xr:uid="{70120869-2F67-4BE1-9899-38B367B0CDF7}"/>
    <cellStyle name="Calculation 10 5 2" xfId="12904" xr:uid="{2A17C2CC-5307-4847-9E12-6496AA4C237F}"/>
    <cellStyle name="Calculation 10 5 3" xfId="12015" xr:uid="{8B665FF3-5583-42C9-B899-99F9125B9CAF}"/>
    <cellStyle name="Calculation 10 5 4" xfId="10818" xr:uid="{CC6D4799-6E7A-4771-87FC-FE6F4B85EA62}"/>
    <cellStyle name="Calculation 10 5 5" xfId="11602" xr:uid="{7533F0D7-0358-4AF7-8923-E9A27DF143DD}"/>
    <cellStyle name="Calculation 10 5 6" xfId="11157" xr:uid="{A0DE2313-EF9D-46E2-9D6F-7E26523D12B7}"/>
    <cellStyle name="Calculation 10 5 7" xfId="12546" xr:uid="{4A6FE887-D7B6-4553-A2EE-3EAF0D7FE203}"/>
    <cellStyle name="Calculation 10 5 8" xfId="10342" xr:uid="{C509F6F1-6589-4003-8935-F100C06D4F2E}"/>
    <cellStyle name="Calculation 10 6" xfId="10182" xr:uid="{19BA48C5-4FCF-4758-B027-B04B3E9AD2D6}"/>
    <cellStyle name="Calculation 10 7" xfId="11777" xr:uid="{2DDDC202-CB70-4F99-8F7C-D3E8E7BB9793}"/>
    <cellStyle name="Calculation 10 8" xfId="11025" xr:uid="{2D442725-E56A-4F61-A996-3F83521EE119}"/>
    <cellStyle name="Calculation 10 9" xfId="12566" xr:uid="{30B09ABA-1EB5-4F84-9192-0AADB4E33EAD}"/>
    <cellStyle name="Calculation 11" xfId="808" xr:uid="{9A04414A-6811-4474-B049-8832E294FB4B}"/>
    <cellStyle name="Calculation 11 10" xfId="10783" xr:uid="{ACDC3DC5-BA41-4F74-BBD9-0F00655D4E51}"/>
    <cellStyle name="Calculation 11 11" xfId="11632" xr:uid="{DD686074-F357-45A1-8166-F47A6FF4EBA4}"/>
    <cellStyle name="Calculation 11 12" xfId="11137" xr:uid="{C9ED6E30-9D73-471B-8C4D-6C7DA75B29A2}"/>
    <cellStyle name="Calculation 11 2" xfId="6882" xr:uid="{717CD24C-AB18-4670-8F58-A4FA876AAA27}"/>
    <cellStyle name="Calculation 11 2 10" xfId="10711" xr:uid="{0BFBB062-87A3-4B03-96EB-A299B38C8140}"/>
    <cellStyle name="Calculation 11 2 11" xfId="12076" xr:uid="{362F604A-D8C9-4B49-9C4B-8E109647F7B0}"/>
    <cellStyle name="Calculation 11 2 2" xfId="7217" xr:uid="{1698D729-36CB-478E-9002-190722B69291}"/>
    <cellStyle name="Calculation 11 2 2 10" xfId="11505" xr:uid="{C3C3FCFF-92E3-481E-9584-DF473A40C83B}"/>
    <cellStyle name="Calculation 11 2 2 2" xfId="8857" xr:uid="{AC8279CE-81CA-4879-8229-3A0FE71BCE28}"/>
    <cellStyle name="Calculation 11 2 2 2 2" xfId="13508" xr:uid="{ECFB4279-F0B9-4EF3-8406-0CD6B5FE0160}"/>
    <cellStyle name="Calculation 11 2 2 2 3" xfId="14512" xr:uid="{B64B51AF-9E0B-4E11-880E-09B1C3ED2E40}"/>
    <cellStyle name="Calculation 11 2 2 2 4" xfId="15470" xr:uid="{854AC304-C034-4037-A106-6CD0B54125EC}"/>
    <cellStyle name="Calculation 11 2 2 2 5" xfId="16395" xr:uid="{539A2267-D003-413B-9E13-CA09296B4487}"/>
    <cellStyle name="Calculation 11 2 2 2 6" xfId="17266" xr:uid="{F80523ED-BF1B-4ABF-A130-8A6B863832CB}"/>
    <cellStyle name="Calculation 11 2 2 2 7" xfId="18112" xr:uid="{C26E60B7-16D7-49D1-B7A5-EA2E91B8C13E}"/>
    <cellStyle name="Calculation 11 2 2 2 8" xfId="18876" xr:uid="{BCD08907-5C2C-4C59-8AE8-3D4791543680}"/>
    <cellStyle name="Calculation 11 2 2 3" xfId="9703" xr:uid="{A673E81A-22D2-4CB7-AA1F-BE639E1F566D}"/>
    <cellStyle name="Calculation 11 2 2 3 2" xfId="14107" xr:uid="{C6410797-FCDE-4E06-BEAC-B33A6574EC6C}"/>
    <cellStyle name="Calculation 11 2 2 3 3" xfId="15067" xr:uid="{E0FF7D42-4084-4577-A7A1-8CAF4D3D1966}"/>
    <cellStyle name="Calculation 11 2 2 3 4" xfId="16019" xr:uid="{CBA19448-6648-4C27-8BD0-9F60C5F8F925}"/>
    <cellStyle name="Calculation 11 2 2 3 5" xfId="16893" xr:uid="{EBA7B997-4183-48AD-B857-2EFF66DDD2F2}"/>
    <cellStyle name="Calculation 11 2 2 3 6" xfId="17758" xr:uid="{ACB038EB-904C-461A-B208-3C99D3AB582B}"/>
    <cellStyle name="Calculation 11 2 2 3 7" xfId="18534" xr:uid="{5ACB1715-3FB6-4927-9E01-22F0E473652D}"/>
    <cellStyle name="Calculation 11 2 2 3 8" xfId="19291" xr:uid="{2A573634-E260-4E1E-BA2E-7353CA5CAC7D}"/>
    <cellStyle name="Calculation 11 2 2 4" xfId="12480" xr:uid="{BB0000AC-CE47-4F70-ACBB-8B2ACDDDB54F}"/>
    <cellStyle name="Calculation 11 2 2 5" xfId="10401" xr:uid="{3A0B6332-20C6-4B68-914B-CA90C8D69BC8}"/>
    <cellStyle name="Calculation 11 2 2 6" xfId="13146" xr:uid="{599FE51A-2077-4FE7-860F-0FE1C017C188}"/>
    <cellStyle name="Calculation 11 2 2 7" xfId="9884" xr:uid="{093E9D20-4C0C-4677-BA7F-F2B669A1B556}"/>
    <cellStyle name="Calculation 11 2 2 8" xfId="11886" xr:uid="{A7331117-1C80-4198-B469-28128CB25306}"/>
    <cellStyle name="Calculation 11 2 2 9" xfId="10927" xr:uid="{9351C66E-D152-432B-92CF-724E27A7BF2E}"/>
    <cellStyle name="Calculation 11 2 3" xfId="8522" xr:uid="{26340F11-7802-47E2-9832-717812DDE97D}"/>
    <cellStyle name="Calculation 11 2 3 2" xfId="13262" xr:uid="{10627AC7-7B7C-4E43-B1A2-1F2727A357AF}"/>
    <cellStyle name="Calculation 11 2 3 3" xfId="14282" xr:uid="{5620A798-ED17-4D84-AEF4-E2E139E46632}"/>
    <cellStyle name="Calculation 11 2 3 4" xfId="15242" xr:uid="{0CDE0F99-AF6A-4A60-A5C9-5A43FF057DCB}"/>
    <cellStyle name="Calculation 11 2 3 5" xfId="16191" xr:uid="{D3F19EEF-1140-4697-9C49-C10DD15C4977}"/>
    <cellStyle name="Calculation 11 2 3 6" xfId="17064" xr:uid="{01491D85-07B5-48A1-8128-D42F7599F7C3}"/>
    <cellStyle name="Calculation 11 2 3 7" xfId="17929" xr:uid="{34AEF54A-C560-4EAD-AD4B-AFDABE0DA946}"/>
    <cellStyle name="Calculation 11 2 3 8" xfId="18705" xr:uid="{D3D8F9B8-575D-4380-BB6A-445154CF2B81}"/>
    <cellStyle name="Calculation 11 2 4" xfId="9532" xr:uid="{DB3B436A-6C6E-4952-A0EC-7A3B2213C8FA}"/>
    <cellStyle name="Calculation 11 2 4 2" xfId="13936" xr:uid="{49913B29-C328-4465-A754-97AE232A004A}"/>
    <cellStyle name="Calculation 11 2 4 3" xfId="14896" xr:uid="{87C1558C-3631-497A-BA4F-F7F542B7962C}"/>
    <cellStyle name="Calculation 11 2 4 4" xfId="15848" xr:uid="{B0F357FC-A1FF-47C6-ACFB-84EA630B2AB7}"/>
    <cellStyle name="Calculation 11 2 4 5" xfId="16722" xr:uid="{7231DDAA-5BA7-4778-ABCA-3D3F0953CA16}"/>
    <cellStyle name="Calculation 11 2 4 6" xfId="17587" xr:uid="{45CA37DD-54BA-4B8C-A9E6-F6A4CA08C9DC}"/>
    <cellStyle name="Calculation 11 2 4 7" xfId="18363" xr:uid="{39E4B20A-7674-4B8E-8549-2A8A412ACDA4}"/>
    <cellStyle name="Calculation 11 2 4 8" xfId="19120" xr:uid="{EE127C01-A5BF-4345-AF76-6F87E1CBD621}"/>
    <cellStyle name="Calculation 11 2 5" xfId="12233" xr:uid="{35290121-2EB4-4F1C-A148-D4E170980318}"/>
    <cellStyle name="Calculation 11 2 6" xfId="10632" xr:uid="{4C270B10-D41F-4684-87E7-9A598315EA01}"/>
    <cellStyle name="Calculation 11 2 7" xfId="12914" xr:uid="{A70973D5-26A8-4726-B213-A1FC185219FA}"/>
    <cellStyle name="Calculation 11 2 8" xfId="10070" xr:uid="{8A832E22-7203-4A82-81AE-A70DE01F0A1F}"/>
    <cellStyle name="Calculation 11 2 9" xfId="12148" xr:uid="{F9A68F9E-0150-46AC-BB42-A9011FEBF2D8}"/>
    <cellStyle name="Calculation 11 3" xfId="6970" xr:uid="{714EAF2A-7788-4F7D-B1E3-E1A8539DF3D9}"/>
    <cellStyle name="Calculation 11 3 10" xfId="12654" xr:uid="{1DEF085C-717B-4789-BDAC-6900EE763E5B}"/>
    <cellStyle name="Calculation 11 3 2" xfId="8609" xr:uid="{FF813F0B-1B46-4C93-BFF2-B041BEBEC866}"/>
    <cellStyle name="Calculation 11 3 2 2" xfId="13331" xr:uid="{27E40E47-19D2-4E0E-BAD8-8CAA6F30847E}"/>
    <cellStyle name="Calculation 11 3 2 3" xfId="14345" xr:uid="{9E9A8C42-308C-41B2-B93F-CC9CDE828E27}"/>
    <cellStyle name="Calculation 11 3 2 4" xfId="15305" xr:uid="{ED1D7989-0C75-4741-B524-5A60F1171178}"/>
    <cellStyle name="Calculation 11 3 2 5" xfId="16249" xr:uid="{20C6DAB2-C17B-4D21-9DD6-67C7A901F65F}"/>
    <cellStyle name="Calculation 11 3 2 6" xfId="17122" xr:uid="{8E3FB1CF-B37C-4CA9-97C8-E70D68A2FF49}"/>
    <cellStyle name="Calculation 11 3 2 7" xfId="17987" xr:uid="{B9C5782E-86AD-49CC-A191-5BA4FCC15DC1}"/>
    <cellStyle name="Calculation 11 3 2 8" xfId="18762" xr:uid="{A36AD05C-0841-4FCA-9471-A1852F86915D}"/>
    <cellStyle name="Calculation 11 3 3" xfId="9589" xr:uid="{29A4AA6F-F472-40BF-BA86-17CB0ACB1EB7}"/>
    <cellStyle name="Calculation 11 3 3 2" xfId="13993" xr:uid="{1482C27B-F0B4-477A-A71F-DCB3AB243F68}"/>
    <cellStyle name="Calculation 11 3 3 3" xfId="14953" xr:uid="{D7F8AB67-D065-4817-A48D-C7C987126330}"/>
    <cellStyle name="Calculation 11 3 3 4" xfId="15905" xr:uid="{2E2170A0-E528-40CF-ACD9-61C119D8503A}"/>
    <cellStyle name="Calculation 11 3 3 5" xfId="16779" xr:uid="{E218E939-EBF1-4C29-97C6-08FEAB45BB63}"/>
    <cellStyle name="Calculation 11 3 3 6" xfId="17644" xr:uid="{88843DA2-CB4C-465C-8CA1-142EDFCDE933}"/>
    <cellStyle name="Calculation 11 3 3 7" xfId="18420" xr:uid="{1E9BF4D1-5CAC-4144-9450-8586A252CB23}"/>
    <cellStyle name="Calculation 11 3 3 8" xfId="19177" xr:uid="{3F30E177-A649-4EB3-8DDB-1CBB2D2EFE03}"/>
    <cellStyle name="Calculation 11 3 4" xfId="12304" xr:uid="{16FC2DF8-254D-4764-A8E8-3AF930751151}"/>
    <cellStyle name="Calculation 11 3 5" xfId="10566" xr:uid="{91282036-B2E0-42D5-8FF1-88AC6F77E08B}"/>
    <cellStyle name="Calculation 11 3 6" xfId="12609" xr:uid="{24A546C5-8B9C-4407-8C0F-1CCDDC5892CD}"/>
    <cellStyle name="Calculation 11 3 7" xfId="10296" xr:uid="{99699E3C-56E9-4B06-AA52-FFB8AA5DF475}"/>
    <cellStyle name="Calculation 11 3 8" xfId="12649" xr:uid="{186E247A-BE3C-4377-A7ED-4D8AEC2E792F}"/>
    <cellStyle name="Calculation 11 3 9" xfId="10265" xr:uid="{7358437C-D73B-4210-8B4C-39A61D4642E2}"/>
    <cellStyle name="Calculation 11 4" xfId="7771" xr:uid="{C431B3E5-8FD0-4A68-A2E3-6F576F3DF859}"/>
    <cellStyle name="Calculation 11 4 2" xfId="12798" xr:uid="{2394FE01-D4A8-4267-B095-B4342C3CF068}"/>
    <cellStyle name="Calculation 11 4 3" xfId="10175" xr:uid="{F4008BBD-2743-4889-B94F-79AF8FFD2002}"/>
    <cellStyle name="Calculation 11 4 4" xfId="11784" xr:uid="{78948F74-4F3E-4290-87E0-685138E0026D}"/>
    <cellStyle name="Calculation 11 4 5" xfId="11020" xr:uid="{942EC785-F47A-4572-B083-50B48A87ED6B}"/>
    <cellStyle name="Calculation 11 4 6" xfId="13098" xr:uid="{589356D6-BAC7-48D7-A758-6E71309C6647}"/>
    <cellStyle name="Calculation 11 4 7" xfId="9923" xr:uid="{403425B4-0CC6-4FE2-990C-63BC1FE3BD33}"/>
    <cellStyle name="Calculation 11 4 8" xfId="13319" xr:uid="{F2E5B498-EFE7-4332-BF5F-BBE22A53FB81}"/>
    <cellStyle name="Calculation 11 5" xfId="7910" xr:uid="{703ED36C-770E-47EF-BED0-766C2B841698}"/>
    <cellStyle name="Calculation 11 5 2" xfId="12903" xr:uid="{64A82E27-F14A-4BF9-B0D5-3D3EF5594EAA}"/>
    <cellStyle name="Calculation 11 5 3" xfId="10078" xr:uid="{3995A98F-62B2-4FFF-933C-A218B862C25E}"/>
    <cellStyle name="Calculation 11 5 4" xfId="12146" xr:uid="{01C5CB23-9550-4435-837A-63E3C09AB205}"/>
    <cellStyle name="Calculation 11 5 5" xfId="10712" xr:uid="{82CB848A-00F7-49E7-A1F2-E7DA9E5143B8}"/>
    <cellStyle name="Calculation 11 5 6" xfId="11666" xr:uid="{5EC305E6-C4E8-45DB-BEE2-BBC2F7CBD572}"/>
    <cellStyle name="Calculation 11 5 7" xfId="11114" xr:uid="{B8DE0D8F-F7E4-4AAB-B853-A999B308D4F8}"/>
    <cellStyle name="Calculation 11 5 8" xfId="12554" xr:uid="{8A40BEA2-DD16-47B0-B1A3-6C11F561A192}"/>
    <cellStyle name="Calculation 11 6" xfId="10183" xr:uid="{D2CA5EAB-D27E-40BE-8F52-CDFF1D78EC9C}"/>
    <cellStyle name="Calculation 11 7" xfId="11776" xr:uid="{714D415E-20CA-4C81-A130-7750DF633066}"/>
    <cellStyle name="Calculation 11 8" xfId="11026" xr:uid="{7804BB90-7F0F-4DD0-8FAA-11EFF201182B}"/>
    <cellStyle name="Calculation 11 9" xfId="12062" xr:uid="{524A2B4A-34F2-4E10-8311-30FED568832E}"/>
    <cellStyle name="Calculation 12" xfId="809" xr:uid="{E72948A4-429A-4607-8D76-9792915B95BE}"/>
    <cellStyle name="Calculation 12 10" xfId="11274" xr:uid="{F6622D12-0EA0-4D5A-A546-BFB7BF35F1BA}"/>
    <cellStyle name="Calculation 12 11" xfId="13013" xr:uid="{842C7CBE-605A-4DC7-8C85-C259A4CAE0D3}"/>
    <cellStyle name="Calculation 12 12" xfId="9980" xr:uid="{D759A7F0-137B-41D6-8940-06342474DFED}"/>
    <cellStyle name="Calculation 12 2" xfId="6881" xr:uid="{48A3C941-5579-453E-A10D-8C0702098C35}"/>
    <cellStyle name="Calculation 12 2 10" xfId="16301" xr:uid="{A5B2BFD0-14EA-4F96-8E02-B26BE143DEC8}"/>
    <cellStyle name="Calculation 12 2 11" xfId="17173" xr:uid="{956D355E-5E83-4CEB-9CAF-35FBF8DE694A}"/>
    <cellStyle name="Calculation 12 2 2" xfId="7218" xr:uid="{85E0DE2F-1109-4C7D-8214-52BFA1A52170}"/>
    <cellStyle name="Calculation 12 2 2 10" xfId="12542" xr:uid="{5E64D093-65DB-42EF-9D31-049B02B2173F}"/>
    <cellStyle name="Calculation 12 2 2 2" xfId="8858" xr:uid="{FA4E319C-E484-4688-BD71-DF093D380713}"/>
    <cellStyle name="Calculation 12 2 2 2 2" xfId="13509" xr:uid="{A1B3D28F-47E3-478B-AA10-9A0E782560AC}"/>
    <cellStyle name="Calculation 12 2 2 2 3" xfId="14513" xr:uid="{B28903FB-6199-4867-A27A-464433BD8F57}"/>
    <cellStyle name="Calculation 12 2 2 2 4" xfId="15471" xr:uid="{9D69C7CF-53A8-4BB5-9788-5EAA7466DB2B}"/>
    <cellStyle name="Calculation 12 2 2 2 5" xfId="16396" xr:uid="{AF6B3DE8-DFAA-40F1-A45A-F38DFF02B2C5}"/>
    <cellStyle name="Calculation 12 2 2 2 6" xfId="17267" xr:uid="{A145D935-16D7-4077-B079-335A4E2967B9}"/>
    <cellStyle name="Calculation 12 2 2 2 7" xfId="18113" xr:uid="{0F000602-3BD5-4A1C-8970-349D440A4A4C}"/>
    <cellStyle name="Calculation 12 2 2 2 8" xfId="18877" xr:uid="{D1B2956F-D5A4-47EE-BD26-DD97BF27233B}"/>
    <cellStyle name="Calculation 12 2 2 3" xfId="9704" xr:uid="{AC8BC6B3-9149-47C1-B02D-2DEEFE1D01C4}"/>
    <cellStyle name="Calculation 12 2 2 3 2" xfId="14108" xr:uid="{8C104BE0-43C2-4AF4-BCF0-4A05EDCD7A92}"/>
    <cellStyle name="Calculation 12 2 2 3 3" xfId="15068" xr:uid="{A3A1213A-1B33-4EF1-9602-121251D496F0}"/>
    <cellStyle name="Calculation 12 2 2 3 4" xfId="16020" xr:uid="{065F1285-B216-40A1-BC41-A303DC4C8A32}"/>
    <cellStyle name="Calculation 12 2 2 3 5" xfId="16894" xr:uid="{A3EFE421-B8A0-436F-8050-15C73D3F5D60}"/>
    <cellStyle name="Calculation 12 2 2 3 6" xfId="17759" xr:uid="{8238FF87-9AD0-49A5-98CD-3477442AB4E9}"/>
    <cellStyle name="Calculation 12 2 2 3 7" xfId="18535" xr:uid="{91C6BB89-E936-4F82-8E86-286C779A2518}"/>
    <cellStyle name="Calculation 12 2 2 3 8" xfId="19292" xr:uid="{5D335599-111C-4081-A197-521C05F909E4}"/>
    <cellStyle name="Calculation 12 2 2 4" xfId="12481" xr:uid="{EF12BB20-CDF1-48CE-8F19-CE15B0B51091}"/>
    <cellStyle name="Calculation 12 2 2 5" xfId="10400" xr:uid="{247CF025-0AE0-45F3-8DA2-13E274F6AB06}"/>
    <cellStyle name="Calculation 12 2 2 6" xfId="11987" xr:uid="{0FAE4CFA-5B79-441C-8364-F9E0B22BEDFA}"/>
    <cellStyle name="Calculation 12 2 2 7" xfId="10842" xr:uid="{79C57CA9-FA71-4CB6-A885-71BEEC9AA68A}"/>
    <cellStyle name="Calculation 12 2 2 8" xfId="11580" xr:uid="{97A524C9-84DE-40C9-A873-34C2BAC6ACAF}"/>
    <cellStyle name="Calculation 12 2 2 9" xfId="11174" xr:uid="{479471BD-55C3-40CF-95EA-B9F4F0600A47}"/>
    <cellStyle name="Calculation 12 2 3" xfId="8521" xr:uid="{3B1BA331-87FE-4ABD-856D-A82D42BCE436}"/>
    <cellStyle name="Calculation 12 2 3 2" xfId="13261" xr:uid="{5F10B234-AB1E-4E39-8C34-1AC2AD1D5A2E}"/>
    <cellStyle name="Calculation 12 2 3 3" xfId="14281" xr:uid="{17E7277B-DA11-4BF2-9F07-20CE13C40962}"/>
    <cellStyle name="Calculation 12 2 3 4" xfId="15241" xr:uid="{6F778D26-AA66-4545-8B81-A51ADA8B064F}"/>
    <cellStyle name="Calculation 12 2 3 5" xfId="16190" xr:uid="{8297B45B-CCF7-4028-9DA8-5CFFB04071D8}"/>
    <cellStyle name="Calculation 12 2 3 6" xfId="17063" xr:uid="{55D2F0A9-164A-443D-BEC2-965C2781D1D7}"/>
    <cellStyle name="Calculation 12 2 3 7" xfId="17928" xr:uid="{34E455AE-1AAD-446A-9985-C595AF58A0DD}"/>
    <cellStyle name="Calculation 12 2 3 8" xfId="18704" xr:uid="{1255F9C3-9CB8-4796-AFBD-C783ECB62844}"/>
    <cellStyle name="Calculation 12 2 4" xfId="9531" xr:uid="{027513E9-6D31-44D8-AE39-D7364581FC37}"/>
    <cellStyle name="Calculation 12 2 4 2" xfId="13935" xr:uid="{1E823006-18C5-4155-B62A-F46F88DA2963}"/>
    <cellStyle name="Calculation 12 2 4 3" xfId="14895" xr:uid="{B3D5C057-AF0C-47BC-A166-53CA7E9793E5}"/>
    <cellStyle name="Calculation 12 2 4 4" xfId="15847" xr:uid="{29D10AE9-0D25-41B4-8B4D-5A8E06B32D68}"/>
    <cellStyle name="Calculation 12 2 4 5" xfId="16721" xr:uid="{E2D43D18-3342-476B-A2FE-7A56FD207BCF}"/>
    <cellStyle name="Calculation 12 2 4 6" xfId="17586" xr:uid="{4298DA9B-4DC8-4131-A9B7-26FC00A9B031}"/>
    <cellStyle name="Calculation 12 2 4 7" xfId="18362" xr:uid="{AB27F1F7-0E7A-4FFB-A532-F761CE8537F7}"/>
    <cellStyle name="Calculation 12 2 4 8" xfId="19119" xr:uid="{CA69761E-8051-43E5-9F3D-922D91B96700}"/>
    <cellStyle name="Calculation 12 2 5" xfId="12232" xr:uid="{03E296A8-03F7-445E-B214-2DDE63F56133}"/>
    <cellStyle name="Calculation 12 2 6" xfId="10633" xr:uid="{6969E789-B35B-40F3-A266-52D33E535D67}"/>
    <cellStyle name="Calculation 12 2 7" xfId="13403" xr:uid="{55BBC6F6-011F-4E00-AADF-16E0B6808448}"/>
    <cellStyle name="Calculation 12 2 8" xfId="14412" xr:uid="{289AF538-035E-44AA-A513-3B44F0DB3D4B}"/>
    <cellStyle name="Calculation 12 2 9" xfId="15370" xr:uid="{06B7395F-04AD-4563-B633-3ACA44F22F22}"/>
    <cellStyle name="Calculation 12 3" xfId="6971" xr:uid="{7A04D3EC-DE59-44BD-AE16-56727EE2D9DF}"/>
    <cellStyle name="Calculation 12 3 10" xfId="17331" xr:uid="{0A50234C-D304-432A-8E39-84589299ED12}"/>
    <cellStyle name="Calculation 12 3 2" xfId="8610" xr:uid="{BBC5DB35-7279-4A13-AC38-47B7AF3EF81A}"/>
    <cellStyle name="Calculation 12 3 2 2" xfId="13332" xr:uid="{FDFF2E97-269D-4DD3-8FCF-5EF5395A466F}"/>
    <cellStyle name="Calculation 12 3 2 3" xfId="14346" xr:uid="{E43F7CBA-87DC-4BBD-A59A-27C9D4E1CA0F}"/>
    <cellStyle name="Calculation 12 3 2 4" xfId="15306" xr:uid="{F8B1ED02-DDA8-4B28-88D1-7FB497F6E9C9}"/>
    <cellStyle name="Calculation 12 3 2 5" xfId="16250" xr:uid="{35068769-2876-4B62-8FD7-B3EC66684EC8}"/>
    <cellStyle name="Calculation 12 3 2 6" xfId="17123" xr:uid="{A9468163-AD43-4262-8101-7D7AEA3FB36B}"/>
    <cellStyle name="Calculation 12 3 2 7" xfId="17988" xr:uid="{7499E3A7-915B-4266-AB35-8C56FA44907A}"/>
    <cellStyle name="Calculation 12 3 2 8" xfId="18763" xr:uid="{B39820A4-7AB8-4FD8-B945-561DA058736F}"/>
    <cellStyle name="Calculation 12 3 3" xfId="9590" xr:uid="{4B301F79-A655-4EC4-8CA5-617D0AB56701}"/>
    <cellStyle name="Calculation 12 3 3 2" xfId="13994" xr:uid="{5DEC6714-1B84-44A5-A912-0A6A110D03A1}"/>
    <cellStyle name="Calculation 12 3 3 3" xfId="14954" xr:uid="{50ADA2EE-4F6A-4CF0-BA3F-1AABAD1D0504}"/>
    <cellStyle name="Calculation 12 3 3 4" xfId="15906" xr:uid="{60C38AB1-8CD3-48F3-A7B4-5BFA91A5EBFB}"/>
    <cellStyle name="Calculation 12 3 3 5" xfId="16780" xr:uid="{451B3F13-D2D5-4EA2-95C3-7E5BC3AE2F7E}"/>
    <cellStyle name="Calculation 12 3 3 6" xfId="17645" xr:uid="{00EB3FC6-3A00-4DB7-BD78-677580D1AB68}"/>
    <cellStyle name="Calculation 12 3 3 7" xfId="18421" xr:uid="{3C8F313D-93A1-4E68-8622-3DCA80D0D429}"/>
    <cellStyle name="Calculation 12 3 3 8" xfId="19178" xr:uid="{877B9100-1E09-434C-8587-9DD24F4B32D9}"/>
    <cellStyle name="Calculation 12 3 4" xfId="12305" xr:uid="{39FCEA1D-790C-4FD7-87DF-776C7336C172}"/>
    <cellStyle name="Calculation 12 3 5" xfId="10565" xr:uid="{CFEC5A91-F3C8-4F78-B5E3-D4750B77EF68}"/>
    <cellStyle name="Calculation 12 3 6" xfId="13630" xr:uid="{CFD02D02-CD49-4C5B-B3B8-2A0C30CBF550}"/>
    <cellStyle name="Calculation 12 3 7" xfId="14608" xr:uid="{44DCD942-73DE-46C3-B1D0-87682E7EA0CD}"/>
    <cellStyle name="Calculation 12 3 8" xfId="15561" xr:uid="{C4E21666-7EA6-45F9-AACF-CA98C2E5D032}"/>
    <cellStyle name="Calculation 12 3 9" xfId="16460" xr:uid="{7A94FD12-FF18-4D32-8327-A87AA8C7CC94}"/>
    <cellStyle name="Calculation 12 4" xfId="7772" xr:uid="{D7BD0C82-8887-4615-8042-3C2A7696976E}"/>
    <cellStyle name="Calculation 12 4 2" xfId="12799" xr:uid="{258475CD-DE12-432A-9775-5FFFE1C331D8}"/>
    <cellStyle name="Calculation 12 4 3" xfId="10174" xr:uid="{1B3F1DD3-8C65-4DB8-AF96-31D9E5D6BBDF}"/>
    <cellStyle name="Calculation 12 4 4" xfId="11785" xr:uid="{E86D7E5F-DFBA-4605-B985-6B996F5754A2}"/>
    <cellStyle name="Calculation 12 4 5" xfId="11019" xr:uid="{FD0DD8E8-599C-4270-B510-DD273B8FF9C0}"/>
    <cellStyle name="Calculation 12 4 6" xfId="11968" xr:uid="{0C04ADAA-44DB-4417-9A4C-F9D38979A9DF}"/>
    <cellStyle name="Calculation 12 4 7" xfId="10858" xr:uid="{956DAAFF-1328-42B0-BEAA-086939A8BCDE}"/>
    <cellStyle name="Calculation 12 4 8" xfId="11564" xr:uid="{008A9EC7-ECCD-4E55-9402-23A5C1445341}"/>
    <cellStyle name="Calculation 12 5" xfId="7909" xr:uid="{1263BA2A-37B5-45F5-B362-4ABE8CAC9987}"/>
    <cellStyle name="Calculation 12 5 2" xfId="12902" xr:uid="{1BA97B2C-DFEF-4D19-ADB7-B4CA9A5EC840}"/>
    <cellStyle name="Calculation 12 5 3" xfId="10079" xr:uid="{F979311A-4B49-49B3-B7D8-EDCF7914C6A5}"/>
    <cellStyle name="Calculation 12 5 4" xfId="13174" xr:uid="{02C2ED70-B4E0-4504-8D75-2CBF9467B804}"/>
    <cellStyle name="Calculation 12 5 5" xfId="9863" xr:uid="{D21ACEBD-9FD0-4591-8318-2C698A5B03B0}"/>
    <cellStyle name="Calculation 12 5 6" xfId="11890" xr:uid="{C133F746-7929-4224-ACE4-63D8EBD4C7F4}"/>
    <cellStyle name="Calculation 12 5 7" xfId="10924" xr:uid="{BBCFDE64-7759-4EB3-BB8E-219786F07AD4}"/>
    <cellStyle name="Calculation 12 5 8" xfId="11507" xr:uid="{425E9D8F-E1F3-4258-A071-BAD18BAD2014}"/>
    <cellStyle name="Calculation 12 6" xfId="10184" xr:uid="{40B21251-AB9C-4457-A66A-E1F2E96A4D42}"/>
    <cellStyle name="Calculation 12 7" xfId="11775" xr:uid="{DCE0E6FE-7E3F-480D-8169-12AE60FD9CBB}"/>
    <cellStyle name="Calculation 12 8" xfId="11027" xr:uid="{1F28BC7A-26E3-42DD-80C3-0FEDE301D51B}"/>
    <cellStyle name="Calculation 12 9" xfId="11455" xr:uid="{BE2F2E2F-3D57-4395-9373-9295DBE6453A}"/>
    <cellStyle name="Calculation 13" xfId="810" xr:uid="{BEE2DE12-F9F8-4F92-90CD-90AC0AEA62FF}"/>
    <cellStyle name="Calculation 13 10" xfId="10102" xr:uid="{D7D5D01B-6B9A-438C-B8D1-4DF238225921}"/>
    <cellStyle name="Calculation 13 11" xfId="12934" xr:uid="{B195013B-694D-4459-A1AE-FCD689AA22CD}"/>
    <cellStyle name="Calculation 13 12" xfId="10054" xr:uid="{430EC03F-4F96-488D-8859-556D0EAE2BD4}"/>
    <cellStyle name="Calculation 13 2" xfId="6880" xr:uid="{EF21BF9C-0269-4512-B544-6DB4D0FABB5A}"/>
    <cellStyle name="Calculation 13 2 10" xfId="9892" xr:uid="{76557D79-70F8-4709-A97B-9DA7C83A13C8}"/>
    <cellStyle name="Calculation 13 2 11" xfId="11840" xr:uid="{3A5D22C6-1926-4D60-8C29-536BB6A9DB0F}"/>
    <cellStyle name="Calculation 13 2 2" xfId="7219" xr:uid="{1E1C44FE-923C-4E5E-A41E-C34DFEE346B0}"/>
    <cellStyle name="Calculation 13 2 2 10" xfId="13425" xr:uid="{5034502B-68CE-4944-9AC8-722265CF6413}"/>
    <cellStyle name="Calculation 13 2 2 2" xfId="8859" xr:uid="{A16ABC19-D55C-43D3-BBD8-FD8894A6CEF9}"/>
    <cellStyle name="Calculation 13 2 2 2 2" xfId="13510" xr:uid="{0DD9C437-F670-4A82-9E33-0FDF295C59D8}"/>
    <cellStyle name="Calculation 13 2 2 2 3" xfId="14514" xr:uid="{DC59E0C8-C0D5-47CC-8894-236A8E15BE36}"/>
    <cellStyle name="Calculation 13 2 2 2 4" xfId="15472" xr:uid="{C7BFB34B-131D-49BA-BE81-46DCCB0A2F3F}"/>
    <cellStyle name="Calculation 13 2 2 2 5" xfId="16397" xr:uid="{3CAFAA36-5B90-4225-A3E0-85BED7BAF7D2}"/>
    <cellStyle name="Calculation 13 2 2 2 6" xfId="17268" xr:uid="{0D5D2F14-A539-4C39-A758-033031EF9820}"/>
    <cellStyle name="Calculation 13 2 2 2 7" xfId="18114" xr:uid="{9E5675DA-4022-41D2-8048-0D3353EB6FB2}"/>
    <cellStyle name="Calculation 13 2 2 2 8" xfId="18878" xr:uid="{93B6FCF1-7815-4F60-90E4-AE86EE81679A}"/>
    <cellStyle name="Calculation 13 2 2 3" xfId="9705" xr:uid="{60E5CBB7-29F1-444E-B9C9-B5E237846DB4}"/>
    <cellStyle name="Calculation 13 2 2 3 2" xfId="14109" xr:uid="{F2C62DF2-0903-4DA4-89FF-BC0B905A7EF6}"/>
    <cellStyle name="Calculation 13 2 2 3 3" xfId="15069" xr:uid="{CA69D59D-2163-4DD7-9394-E333E7D2DDE3}"/>
    <cellStyle name="Calculation 13 2 2 3 4" xfId="16021" xr:uid="{F2481F9B-C1FE-4DC7-AD88-478F17FFF3BA}"/>
    <cellStyle name="Calculation 13 2 2 3 5" xfId="16895" xr:uid="{1E8F89C9-F112-4C50-B01B-81AE7A162967}"/>
    <cellStyle name="Calculation 13 2 2 3 6" xfId="17760" xr:uid="{686918A9-72F5-40D6-8D82-5CA2DA99B800}"/>
    <cellStyle name="Calculation 13 2 2 3 7" xfId="18536" xr:uid="{045F135B-B0FE-4C6F-A4C0-698ECF54B72B}"/>
    <cellStyle name="Calculation 13 2 2 3 8" xfId="19293" xr:uid="{98064BE4-74BF-4B66-A619-25DCBC46A479}"/>
    <cellStyle name="Calculation 13 2 2 4" xfId="12482" xr:uid="{DE79CF32-4B56-4A20-8BF7-3DB4372A3ED2}"/>
    <cellStyle name="Calculation 13 2 2 5" xfId="10399" xr:uid="{D8289644-69C0-4080-9422-F4A9973C1D76}"/>
    <cellStyle name="Calculation 13 2 2 6" xfId="12637" xr:uid="{2C79423F-B2D9-4E20-BEF0-25B26ED26C69}"/>
    <cellStyle name="Calculation 13 2 2 7" xfId="10274" xr:uid="{C690A416-FBAE-4455-9801-CDB2F8EEC299}"/>
    <cellStyle name="Calculation 13 2 2 8" xfId="13048" xr:uid="{4CF06D63-00A3-4369-80AD-97547C11977C}"/>
    <cellStyle name="Calculation 13 2 2 9" xfId="9954" xr:uid="{02D3141B-84F9-443B-95EB-1C6ADDAC7CA1}"/>
    <cellStyle name="Calculation 13 2 3" xfId="8520" xr:uid="{7D80651B-3B9B-4EAD-A054-1CEEB5161C3B}"/>
    <cellStyle name="Calculation 13 2 3 2" xfId="13260" xr:uid="{32657EA5-020C-4FA6-A2D3-E0CA9D356895}"/>
    <cellStyle name="Calculation 13 2 3 3" xfId="14280" xr:uid="{02ED2415-E926-4AC5-8597-17F69B34DA61}"/>
    <cellStyle name="Calculation 13 2 3 4" xfId="15240" xr:uid="{0FF47691-AF2B-4F5B-BDB3-67840EEEED1A}"/>
    <cellStyle name="Calculation 13 2 3 5" xfId="16189" xr:uid="{87136909-9563-47EE-9657-8985809DA809}"/>
    <cellStyle name="Calculation 13 2 3 6" xfId="17062" xr:uid="{28FF99D7-0D67-480E-9581-ECC324F0D6CC}"/>
    <cellStyle name="Calculation 13 2 3 7" xfId="17927" xr:uid="{AC899C56-A1BB-4C16-AA4E-E7853A085619}"/>
    <cellStyle name="Calculation 13 2 3 8" xfId="18703" xr:uid="{95FF37C2-9E80-4627-984F-5FE392AF6EFC}"/>
    <cellStyle name="Calculation 13 2 4" xfId="9530" xr:uid="{B1D0A5CC-F6DB-405B-8BD1-09BBECEC28D9}"/>
    <cellStyle name="Calculation 13 2 4 2" xfId="13934" xr:uid="{BF56A0D9-9113-4E93-900D-EE82B18032CC}"/>
    <cellStyle name="Calculation 13 2 4 3" xfId="14894" xr:uid="{24867B1A-3AD9-4E6D-AB0A-CB3E656ED2B4}"/>
    <cellStyle name="Calculation 13 2 4 4" xfId="15846" xr:uid="{6D622AB2-C8B7-42A3-8949-2101508FD82A}"/>
    <cellStyle name="Calculation 13 2 4 5" xfId="16720" xr:uid="{030CC3F4-FD23-4395-A018-EA0011819D7B}"/>
    <cellStyle name="Calculation 13 2 4 6" xfId="17585" xr:uid="{2C342FFE-42AE-49BE-B0B9-09335D465A6F}"/>
    <cellStyle name="Calculation 13 2 4 7" xfId="18361" xr:uid="{FF1C4172-BC1C-4B84-A15F-7897EAEA85AE}"/>
    <cellStyle name="Calculation 13 2 4 8" xfId="19118" xr:uid="{35311523-8EBE-4E5B-A1FC-F825DD3DA9E4}"/>
    <cellStyle name="Calculation 13 2 5" xfId="12231" xr:uid="{8FCE4F8C-08CD-400C-AF40-1181BD83D184}"/>
    <cellStyle name="Calculation 13 2 6" xfId="10634" xr:uid="{5BE52E51-065C-4151-9C9D-3D9D7F07E475}"/>
    <cellStyle name="Calculation 13 2 7" xfId="12372" xr:uid="{5C091625-47FC-45F6-85B7-5A374051E75B}"/>
    <cellStyle name="Calculation 13 2 8" xfId="10503" xr:uid="{8A199F78-A142-4EC4-9735-A50DC947DBEB}"/>
    <cellStyle name="Calculation 13 2 9" xfId="13138" xr:uid="{27F9CD0A-1952-4FE9-AEA1-9E10FD23852C}"/>
    <cellStyle name="Calculation 13 3" xfId="6972" xr:uid="{8EBE0AC8-CEB2-489E-80E3-C784A8C29602}"/>
    <cellStyle name="Calculation 13 3 10" xfId="10918" xr:uid="{E7DF8848-59DF-474A-9976-E50952413194}"/>
    <cellStyle name="Calculation 13 3 2" xfId="8611" xr:uid="{2EC207FE-D1F8-4C26-BF72-F9F3231E4145}"/>
    <cellStyle name="Calculation 13 3 2 2" xfId="13333" xr:uid="{CED2B52D-A4E2-4717-A042-7715839499DE}"/>
    <cellStyle name="Calculation 13 3 2 3" xfId="14347" xr:uid="{EDD94999-F262-407D-99C9-B05B424DE79C}"/>
    <cellStyle name="Calculation 13 3 2 4" xfId="15307" xr:uid="{234FCC78-8D9A-4DC5-82FC-4A913C827DFD}"/>
    <cellStyle name="Calculation 13 3 2 5" xfId="16251" xr:uid="{0311BC4B-F7F1-490B-AA93-AC61DD0B8902}"/>
    <cellStyle name="Calculation 13 3 2 6" xfId="17124" xr:uid="{DA76A7FA-5131-47D8-A755-CB6872FC49EB}"/>
    <cellStyle name="Calculation 13 3 2 7" xfId="17989" xr:uid="{115498AC-1D29-493D-94D2-4CB40F068A71}"/>
    <cellStyle name="Calculation 13 3 2 8" xfId="18764" xr:uid="{2E4F0658-EE7E-4133-B7C1-358C60793C1F}"/>
    <cellStyle name="Calculation 13 3 3" xfId="9591" xr:uid="{3D539231-2009-4787-9631-C102D190FB59}"/>
    <cellStyle name="Calculation 13 3 3 2" xfId="13995" xr:uid="{ACB795AC-D6C9-416A-A421-2ED7D3FFAC3E}"/>
    <cellStyle name="Calculation 13 3 3 3" xfId="14955" xr:uid="{5716D523-D8BE-415A-BB54-86E153301675}"/>
    <cellStyle name="Calculation 13 3 3 4" xfId="15907" xr:uid="{2CFA0A03-AA62-42CC-A0AF-B6C7649CA055}"/>
    <cellStyle name="Calculation 13 3 3 5" xfId="16781" xr:uid="{1A4D387D-9168-4FE1-A645-12576E48C8FC}"/>
    <cellStyle name="Calculation 13 3 3 6" xfId="17646" xr:uid="{E376727F-13DC-4683-88E3-47DA75FDCBF8}"/>
    <cellStyle name="Calculation 13 3 3 7" xfId="18422" xr:uid="{508D675A-0BE5-41AB-BA1E-02DA0945F30D}"/>
    <cellStyle name="Calculation 13 3 3 8" xfId="19179" xr:uid="{7C37A89B-38F4-4A12-936B-AC3CEBDF9ED5}"/>
    <cellStyle name="Calculation 13 3 4" xfId="12306" xr:uid="{03604E92-C1B8-4D34-A2EA-498EA68D2C40}"/>
    <cellStyle name="Calculation 13 3 5" xfId="10564" xr:uid="{B5F692EF-418A-4EE4-8BE1-49CE5AF51350}"/>
    <cellStyle name="Calculation 13 3 6" xfId="13126" xr:uid="{D4F6D9C9-F4AC-42C7-A1F0-E7F771F43452}"/>
    <cellStyle name="Calculation 13 3 7" xfId="9901" xr:uid="{3748BF6A-66A9-44F1-A01E-A3BD8FB5966E}"/>
    <cellStyle name="Calculation 13 3 8" xfId="9837" xr:uid="{D7B78D21-33A8-4F15-8314-A943BF11FEC8}"/>
    <cellStyle name="Calculation 13 3 9" xfId="11899" xr:uid="{9411040E-D68D-437B-891D-7897711A152B}"/>
    <cellStyle name="Calculation 13 4" xfId="7773" xr:uid="{F2D819F9-FB33-4078-9D7E-04EA6C905165}"/>
    <cellStyle name="Calculation 13 4 2" xfId="12800" xr:uid="{7CF55DD3-EE34-4564-928F-D9B3DF238087}"/>
    <cellStyle name="Calculation 13 4 3" xfId="10173" xr:uid="{F0A52ACC-E4DE-4E01-A133-39FB8D044489}"/>
    <cellStyle name="Calculation 13 4 4" xfId="9831" xr:uid="{69C51FA0-3B62-4853-B02C-EBCA04A1596C}"/>
    <cellStyle name="Calculation 13 4 5" xfId="11938" xr:uid="{B4A32897-8CCD-4F19-AF58-84AFCA1B804C}"/>
    <cellStyle name="Calculation 13 4 6" xfId="10879" xr:uid="{6A102EA6-28CD-473D-BC04-DF8D74A0C8CD}"/>
    <cellStyle name="Calculation 13 4 7" xfId="11545" xr:uid="{67A49500-0186-4441-BF6C-BCC852A8FE85}"/>
    <cellStyle name="Calculation 13 4 8" xfId="11194" xr:uid="{0EFB3CEC-F7D0-449B-A657-8DEED2C58F8C}"/>
    <cellStyle name="Calculation 13 5" xfId="7908" xr:uid="{D5CF1D69-6BD3-420B-B0BB-9D5EB0E959ED}"/>
    <cellStyle name="Calculation 13 5 2" xfId="12901" xr:uid="{69CE3865-3016-40F5-90C4-68A218276A35}"/>
    <cellStyle name="Calculation 13 5 3" xfId="10080" xr:uid="{4F354B64-283A-44D1-AB6C-C449C46A6503}"/>
    <cellStyle name="Calculation 13 5 4" xfId="13700" xr:uid="{7A6B3135-1D70-4273-9356-A2FB46111D1B}"/>
    <cellStyle name="Calculation 13 5 5" xfId="14666" xr:uid="{242939B0-852C-4163-BC81-1CA5566C824F}"/>
    <cellStyle name="Calculation 13 5 6" xfId="15618" xr:uid="{FCEFE06D-707A-464C-A941-B917E1D15DFC}"/>
    <cellStyle name="Calculation 13 5 7" xfId="16503" xr:uid="{C324E289-9CEF-455E-815B-74D1EABEE541}"/>
    <cellStyle name="Calculation 13 5 8" xfId="17371" xr:uid="{48D18CF6-D335-4A83-8D36-8AFEF9CD532B}"/>
    <cellStyle name="Calculation 13 6" xfId="10185" xr:uid="{BB61CC03-CD5F-4A2C-BA71-1D41474FC7DE}"/>
    <cellStyle name="Calculation 13 7" xfId="11774" xr:uid="{6163878D-2D85-47F8-9E54-A2BFB5B75679}"/>
    <cellStyle name="Calculation 13 8" xfId="11028" xr:uid="{FE29C35C-18AA-4CC0-8D8D-057DF1DE0071}"/>
    <cellStyle name="Calculation 13 9" xfId="12878" xr:uid="{30D9F5F8-580C-4856-B365-3EBE142B3D34}"/>
    <cellStyle name="Calculation 14" xfId="811" xr:uid="{3CF3C963-8810-4D11-A486-4FC96CFF7C7B}"/>
    <cellStyle name="Calculation 14 10" xfId="14400" xr:uid="{57CB0294-79D2-4EF4-BAF2-84543960F9B5}"/>
    <cellStyle name="Calculation 14 11" xfId="15358" xr:uid="{6F886C20-E422-4DE1-AB55-7604C9989C1C}"/>
    <cellStyle name="Calculation 14 12" xfId="16296" xr:uid="{B6003F65-F193-4D66-8787-30E350BB1094}"/>
    <cellStyle name="Calculation 14 2" xfId="6879" xr:uid="{D2DFD364-8608-4A22-94E4-F163BE138A6B}"/>
    <cellStyle name="Calculation 14 2 10" xfId="10831" xr:uid="{F2B76F73-C04E-4D52-92A6-3B72DEB6B0D7}"/>
    <cellStyle name="Calculation 14 2 11" xfId="11591" xr:uid="{6471990F-20E3-4473-BFD1-F3348AECA316}"/>
    <cellStyle name="Calculation 14 2 2" xfId="7220" xr:uid="{A77E86D3-CE64-4B53-8277-802F03874578}"/>
    <cellStyle name="Calculation 14 2 2 10" xfId="17348" xr:uid="{0BA56215-739B-440B-BE11-85B0A1A19B29}"/>
    <cellStyle name="Calculation 14 2 2 2" xfId="8860" xr:uid="{CA540A66-6043-425C-9942-A66CFCB116E2}"/>
    <cellStyle name="Calculation 14 2 2 2 2" xfId="13511" xr:uid="{DA9E868F-FF73-4DAD-A455-A0FD939655ED}"/>
    <cellStyle name="Calculation 14 2 2 2 3" xfId="14515" xr:uid="{5A2A8633-C6CF-45A0-9957-9C1C7D3FFD95}"/>
    <cellStyle name="Calculation 14 2 2 2 4" xfId="15473" xr:uid="{F0138F14-C63F-413A-B793-2EACB6F2763A}"/>
    <cellStyle name="Calculation 14 2 2 2 5" xfId="16398" xr:uid="{C155C750-4086-41C0-BFF1-DF5DB9381EBF}"/>
    <cellStyle name="Calculation 14 2 2 2 6" xfId="17269" xr:uid="{592D78FE-D203-4C3C-BEAA-82F9A8BA57F9}"/>
    <cellStyle name="Calculation 14 2 2 2 7" xfId="18115" xr:uid="{E336B123-4DDB-4990-9095-A08182EDD026}"/>
    <cellStyle name="Calculation 14 2 2 2 8" xfId="18879" xr:uid="{CB6B4749-10A3-42F1-ABB3-2D005441971E}"/>
    <cellStyle name="Calculation 14 2 2 3" xfId="9706" xr:uid="{9DDF6AB0-CA64-46FD-94D7-F25B5F608958}"/>
    <cellStyle name="Calculation 14 2 2 3 2" xfId="14110" xr:uid="{81487EF0-CB9C-4DB9-BE93-BD11256DEA98}"/>
    <cellStyle name="Calculation 14 2 2 3 3" xfId="15070" xr:uid="{FA676036-91B5-4DB1-ABDD-1A72EA1E6A9D}"/>
    <cellStyle name="Calculation 14 2 2 3 4" xfId="16022" xr:uid="{606D405B-3911-49D4-A61C-30487898B796}"/>
    <cellStyle name="Calculation 14 2 2 3 5" xfId="16896" xr:uid="{3780EEFA-3696-4B0C-A447-C030308225BA}"/>
    <cellStyle name="Calculation 14 2 2 3 6" xfId="17761" xr:uid="{A689D0A7-378D-4F35-8D6A-A7694FFEDCA7}"/>
    <cellStyle name="Calculation 14 2 2 3 7" xfId="18537" xr:uid="{17D9F3EE-D21E-4403-AFB6-A58745BCACEB}"/>
    <cellStyle name="Calculation 14 2 2 3 8" xfId="19294" xr:uid="{0D99D52C-990C-4482-9133-9862CA0CDC9C}"/>
    <cellStyle name="Calculation 14 2 2 4" xfId="12483" xr:uid="{995A2719-8C5C-43B0-A525-CC93D29628F8}"/>
    <cellStyle name="Calculation 14 2 2 5" xfId="10398" xr:uid="{833362EE-4EDD-4787-9916-D5666CF3C6B8}"/>
    <cellStyle name="Calculation 14 2 2 6" xfId="13656" xr:uid="{8AD3FAF2-76C3-40DC-8BAD-13F8F067F41D}"/>
    <cellStyle name="Calculation 14 2 2 7" xfId="14632" xr:uid="{5F702A14-CFB0-4312-955D-AC69B014929F}"/>
    <cellStyle name="Calculation 14 2 2 8" xfId="15584" xr:uid="{02D99ED4-F6D0-4332-BB0E-907BCEC9B971}"/>
    <cellStyle name="Calculation 14 2 2 9" xfId="16479" xr:uid="{69020273-2F8B-4C5C-BF1A-DB505F952006}"/>
    <cellStyle name="Calculation 14 2 3" xfId="8519" xr:uid="{506DF790-AE61-4F70-A6A4-F28D36B9787E}"/>
    <cellStyle name="Calculation 14 2 3 2" xfId="13259" xr:uid="{19552E93-B81F-423F-8231-4D94FD2D614A}"/>
    <cellStyle name="Calculation 14 2 3 3" xfId="14279" xr:uid="{E6F97F08-4F8F-442C-ABF1-4D0AA63B26E8}"/>
    <cellStyle name="Calculation 14 2 3 4" xfId="15239" xr:uid="{E8F7A398-7AFA-4094-B719-69F57B41629C}"/>
    <cellStyle name="Calculation 14 2 3 5" xfId="16188" xr:uid="{1DE3D6C8-0CA5-4D7C-8C04-66FDE5144926}"/>
    <cellStyle name="Calculation 14 2 3 6" xfId="17061" xr:uid="{53FE3932-C515-4502-8726-38B05A71974C}"/>
    <cellStyle name="Calculation 14 2 3 7" xfId="17926" xr:uid="{A740829F-EA04-4833-B920-C95B086B5D11}"/>
    <cellStyle name="Calculation 14 2 3 8" xfId="18702" xr:uid="{12F5FA44-BBE3-4125-8D57-F3562EF9C86E}"/>
    <cellStyle name="Calculation 14 2 4" xfId="9529" xr:uid="{336BAFB4-765F-4A0A-99A5-FE3AD6769B21}"/>
    <cellStyle name="Calculation 14 2 4 2" xfId="13933" xr:uid="{EFA79A79-F49E-4AFE-B34A-1C3D30353DD6}"/>
    <cellStyle name="Calculation 14 2 4 3" xfId="14893" xr:uid="{EB5BC568-CC9D-4A66-A898-D236F9305867}"/>
    <cellStyle name="Calculation 14 2 4 4" xfId="15845" xr:uid="{F8F2CB23-5D6A-40FC-AC41-7482BCFB06BC}"/>
    <cellStyle name="Calculation 14 2 4 5" xfId="16719" xr:uid="{4BF6439A-3725-4341-8E1F-75D142510BE6}"/>
    <cellStyle name="Calculation 14 2 4 6" xfId="17584" xr:uid="{A9027373-F3B2-4C54-8E84-875D2684905A}"/>
    <cellStyle name="Calculation 14 2 4 7" xfId="18360" xr:uid="{7A3FB367-8879-4B42-B43E-B594B3CA0180}"/>
    <cellStyle name="Calculation 14 2 4 8" xfId="19117" xr:uid="{6090CEFD-EF27-433F-A535-173D16DA3B0B}"/>
    <cellStyle name="Calculation 14 2 5" xfId="12230" xr:uid="{5750B019-AFCA-44C2-86C5-70084E06CFFC}"/>
    <cellStyle name="Calculation 14 2 6" xfId="10635" xr:uid="{0F893D6D-7D8C-4533-AE2E-E99175EB0FDE}"/>
    <cellStyle name="Calculation 14 2 7" xfId="13036" xr:uid="{DF4DD335-1C19-4460-8791-A48E654FD1B0}"/>
    <cellStyle name="Calculation 14 2 8" xfId="9964" xr:uid="{44E36F98-F88A-4EC7-9797-2F12689B8EB6}"/>
    <cellStyle name="Calculation 14 2 9" xfId="11999" xr:uid="{11D7C86A-887F-49AE-9CED-CE5AAEFEB36E}"/>
    <cellStyle name="Calculation 14 3" xfId="6973" xr:uid="{B05AB7EE-A48F-4BFE-887C-ECA033334BF0}"/>
    <cellStyle name="Calculation 14 3 10" xfId="13578" xr:uid="{15C98ABE-6D87-430E-B1C9-1C90112E67D5}"/>
    <cellStyle name="Calculation 14 3 2" xfId="8612" xr:uid="{6AB2D929-D2F3-4366-A14C-D3637373FE9A}"/>
    <cellStyle name="Calculation 14 3 2 2" xfId="13334" xr:uid="{DA79C119-0ED4-42E6-A355-34E0DC9F36FC}"/>
    <cellStyle name="Calculation 14 3 2 3" xfId="14348" xr:uid="{3F57F1D6-8293-4A13-A25F-8038DA1222B0}"/>
    <cellStyle name="Calculation 14 3 2 4" xfId="15308" xr:uid="{48473AAD-FF0B-4BCF-BB4B-DFB7E6691EE0}"/>
    <cellStyle name="Calculation 14 3 2 5" xfId="16252" xr:uid="{C981D445-EA07-4FA6-8490-5E4CEE745D49}"/>
    <cellStyle name="Calculation 14 3 2 6" xfId="17125" xr:uid="{2653A63A-1DF4-47E1-B292-260E343A0AF7}"/>
    <cellStyle name="Calculation 14 3 2 7" xfId="17990" xr:uid="{836F0A2A-618C-4375-82E4-1E42F634841E}"/>
    <cellStyle name="Calculation 14 3 2 8" xfId="18765" xr:uid="{75C0CB3C-CA22-4879-876F-6998D4754C3F}"/>
    <cellStyle name="Calculation 14 3 3" xfId="9592" xr:uid="{ACE78416-7ACD-4AA6-92FF-513A52CB4EED}"/>
    <cellStyle name="Calculation 14 3 3 2" xfId="13996" xr:uid="{A859895D-E7E4-401A-83E8-7B8E91AB0C88}"/>
    <cellStyle name="Calculation 14 3 3 3" xfId="14956" xr:uid="{CFF8BF0B-849B-4107-82F0-E679B08096AC}"/>
    <cellStyle name="Calculation 14 3 3 4" xfId="15908" xr:uid="{04AA9211-4416-4476-8422-D77F6C613579}"/>
    <cellStyle name="Calculation 14 3 3 5" xfId="16782" xr:uid="{2A24178F-B133-4CAE-9A01-646C643174B9}"/>
    <cellStyle name="Calculation 14 3 3 6" xfId="17647" xr:uid="{EDA8BD5B-3C8D-4F98-B42D-405DFEB9591E}"/>
    <cellStyle name="Calculation 14 3 3 7" xfId="18423" xr:uid="{61D225F9-7F2A-4BE1-9378-4434B6764BA3}"/>
    <cellStyle name="Calculation 14 3 3 8" xfId="19180" xr:uid="{94EC3C7F-700C-4891-BB68-B2828D70469F}"/>
    <cellStyle name="Calculation 14 3 4" xfId="12307" xr:uid="{0EAB8544-4D84-439A-B3C2-AAC012185B45}"/>
    <cellStyle name="Calculation 14 3 5" xfId="10563" xr:uid="{53519F41-E5F3-4D8D-B7B0-DEDF5B800D03}"/>
    <cellStyle name="Calculation 14 3 6" xfId="12095" xr:uid="{7B734FCC-28BF-4D3A-87B8-2C91E8AE820C}"/>
    <cellStyle name="Calculation 14 3 7" xfId="10757" xr:uid="{6D98754F-06D8-44E5-B8DA-BCFF7C3C9791}"/>
    <cellStyle name="Calculation 14 3 8" xfId="11657" xr:uid="{9D24D317-3858-4499-BACB-D2F541E5958F}"/>
    <cellStyle name="Calculation 14 3 9" xfId="11121" xr:uid="{28D177A9-3A56-4CE8-BCED-FCF224A0E59A}"/>
    <cellStyle name="Calculation 14 4" xfId="7774" xr:uid="{AE992D11-F411-4659-9A06-A685359363F4}"/>
    <cellStyle name="Calculation 14 4 2" xfId="12801" xr:uid="{B61A6F6A-FA76-43E0-8478-475619611D24}"/>
    <cellStyle name="Calculation 14 4 3" xfId="10172" xr:uid="{64746643-63E6-40D8-A636-F235B01D1FBB}"/>
    <cellStyle name="Calculation 14 4 4" xfId="12002" xr:uid="{6E5CA474-FE38-40C6-A0F2-D0C038FCEEBA}"/>
    <cellStyle name="Calculation 14 4 5" xfId="10830" xr:uid="{5B93BFB5-E334-467A-8137-E0CF6DF8C53D}"/>
    <cellStyle name="Calculation 14 4 6" xfId="11592" xr:uid="{9212265D-9A0D-468A-A0D6-DAD9EC2B84C9}"/>
    <cellStyle name="Calculation 14 4 7" xfId="11166" xr:uid="{598EB77D-E5E4-436E-ACE3-8C62E2E0042E}"/>
    <cellStyle name="Calculation 14 4 8" xfId="11431" xr:uid="{66194017-2E0A-4F87-93AD-B4A8A0C0E5F4}"/>
    <cellStyle name="Calculation 14 5" xfId="7907" xr:uid="{76B6AC16-C104-4035-8432-A227D802F70C}"/>
    <cellStyle name="Calculation 14 5 2" xfId="12900" xr:uid="{70D483EE-A7B1-42AF-820B-8B6AD5D58225}"/>
    <cellStyle name="Calculation 14 5 3" xfId="10081" xr:uid="{66E26F8F-A3C6-415F-8AFB-152D54D86183}"/>
    <cellStyle name="Calculation 14 5 4" xfId="12681" xr:uid="{AA44190A-736C-4ED0-98AF-B94572C34FDD}"/>
    <cellStyle name="Calculation 14 5 5" xfId="10239" xr:uid="{47C88858-F4D2-4A07-9D84-8185CF7432F6}"/>
    <cellStyle name="Calculation 14 5 6" xfId="13052" xr:uid="{5ED22895-DAB8-47FD-BDB4-058892B73B04}"/>
    <cellStyle name="Calculation 14 5 7" xfId="9951" xr:uid="{2ACB194D-1D67-4576-89C6-AF6407CB370D}"/>
    <cellStyle name="Calculation 14 5 8" xfId="12701" xr:uid="{DBF69981-F7BA-4DA6-860F-C2F6E8690EB5}"/>
    <cellStyle name="Calculation 14 6" xfId="10186" xr:uid="{21E7C3CF-0D1C-4B2D-90DD-08D7759D89AD}"/>
    <cellStyle name="Calculation 14 7" xfId="11773" xr:uid="{41F1F76C-D540-40A0-B7D1-340945084F5F}"/>
    <cellStyle name="Calculation 14 8" xfId="11029" xr:uid="{722BFACC-962B-4E89-8E28-D33AC10A18EB}"/>
    <cellStyle name="Calculation 14 9" xfId="13391" xr:uid="{1B0B65EA-1B72-49F9-B381-5BFE7BC4D849}"/>
    <cellStyle name="Calculation 15" xfId="812" xr:uid="{197E7336-5014-4896-AE3C-5F80CB2AA7B3}"/>
    <cellStyle name="Calculation 15 10" xfId="10513" xr:uid="{6633A970-1D95-43BB-A47C-4AA8AAAEC740}"/>
    <cellStyle name="Calculation 15 11" xfId="11691" xr:uid="{FE2F8C44-0441-4F42-A868-36FA64B8F2B5}"/>
    <cellStyle name="Calculation 15 12" xfId="11092" xr:uid="{3C8F9B62-ECAB-4E9A-94CC-C8969350F60B}"/>
    <cellStyle name="Calculation 15 2" xfId="6878" xr:uid="{19B0ACEA-C27E-4977-8670-29A1879C6FE0}"/>
    <cellStyle name="Calculation 15 2 10" xfId="16449" xr:uid="{C6B26D17-8597-4091-BBF9-77CD689A88B6}"/>
    <cellStyle name="Calculation 15 2 11" xfId="17320" xr:uid="{0D0160BD-EC61-484E-9890-3948ABEF3696}"/>
    <cellStyle name="Calculation 15 2 2" xfId="7221" xr:uid="{EB0E528D-6C22-45CC-A709-79D322A0971C}"/>
    <cellStyle name="Calculation 15 2 2 10" xfId="10826" xr:uid="{E9FE69C4-1499-43DF-A2B3-6A09CE054936}"/>
    <cellStyle name="Calculation 15 2 2 2" xfId="8861" xr:uid="{D2A6AA26-0D5C-4CDE-8436-4DE51A1F67CC}"/>
    <cellStyle name="Calculation 15 2 2 2 2" xfId="13512" xr:uid="{AA30696D-E9BA-48D6-B16F-7F2DD69F9B05}"/>
    <cellStyle name="Calculation 15 2 2 2 3" xfId="14516" xr:uid="{7FAE4583-1C84-47CC-9F78-D90EB2BF58E9}"/>
    <cellStyle name="Calculation 15 2 2 2 4" xfId="15474" xr:uid="{EBA3E6CD-DB64-4035-B279-910B3DA5336E}"/>
    <cellStyle name="Calculation 15 2 2 2 5" xfId="16399" xr:uid="{CCF521CB-CC64-4063-8005-36FE52A56208}"/>
    <cellStyle name="Calculation 15 2 2 2 6" xfId="17270" xr:uid="{334639D3-BFFB-4867-BBA3-7201763807BD}"/>
    <cellStyle name="Calculation 15 2 2 2 7" xfId="18116" xr:uid="{D67AF92F-D4E5-4FFC-9403-0BF92EA390D4}"/>
    <cellStyle name="Calculation 15 2 2 2 8" xfId="18880" xr:uid="{60C44F27-593E-4A59-B44C-D8814D7136B0}"/>
    <cellStyle name="Calculation 15 2 2 3" xfId="9707" xr:uid="{A7A0B5F3-3C54-4CAB-AB45-82B881ABDC76}"/>
    <cellStyle name="Calculation 15 2 2 3 2" xfId="14111" xr:uid="{64B29AC4-6704-4A55-AB46-20F678102E3B}"/>
    <cellStyle name="Calculation 15 2 2 3 3" xfId="15071" xr:uid="{C79766B2-E634-48E5-B7C7-2BC2E039F0BE}"/>
    <cellStyle name="Calculation 15 2 2 3 4" xfId="16023" xr:uid="{666CAB76-CA99-499B-BE84-8E52983C1ABC}"/>
    <cellStyle name="Calculation 15 2 2 3 5" xfId="16897" xr:uid="{423D8196-8363-41B1-8DEC-EDEE8C1524FD}"/>
    <cellStyle name="Calculation 15 2 2 3 6" xfId="17762" xr:uid="{9D8AE99C-2FD9-4EA5-918A-411B3F238A1C}"/>
    <cellStyle name="Calculation 15 2 2 3 7" xfId="18538" xr:uid="{17D00BA7-43B9-4CDF-A1B6-CB58F4DEA45D}"/>
    <cellStyle name="Calculation 15 2 2 3 8" xfId="19295" xr:uid="{5274DE68-F953-43B3-9D3C-685497F762A6}"/>
    <cellStyle name="Calculation 15 2 2 4" xfId="12484" xr:uid="{FF46FFB6-B435-4AD8-9CED-FC64E2198DA4}"/>
    <cellStyle name="Calculation 15 2 2 5" xfId="10397" xr:uid="{BFFCF481-58DF-450C-8A67-D54F9E37ED36}"/>
    <cellStyle name="Calculation 15 2 2 6" xfId="13044" xr:uid="{4EB0185E-8134-4407-8240-8BF7A0BFD76A}"/>
    <cellStyle name="Calculation 15 2 2 7" xfId="9958" xr:uid="{26AE8CE2-0A37-4ECC-B8FA-309FFFE72EF0}"/>
    <cellStyle name="Calculation 15 2 2 8" xfId="13194" xr:uid="{A7F9997D-7D8D-4C87-BD47-5D4C7DE85A2B}"/>
    <cellStyle name="Calculation 15 2 2 9" xfId="12007" xr:uid="{0A515C83-76C9-4010-8389-32ADB600636E}"/>
    <cellStyle name="Calculation 15 2 3" xfId="8518" xr:uid="{4EDB7016-E586-4DB9-AD12-6939CF4B0CE4}"/>
    <cellStyle name="Calculation 15 2 3 2" xfId="13258" xr:uid="{2320C835-4B0D-454F-B81E-FA7202D25BEE}"/>
    <cellStyle name="Calculation 15 2 3 3" xfId="14278" xr:uid="{4C3AF506-4213-4FC7-8B2E-A6CED4118E3E}"/>
    <cellStyle name="Calculation 15 2 3 4" xfId="15238" xr:uid="{08BCC651-BABA-4C9D-AB11-7FC34262D3B3}"/>
    <cellStyle name="Calculation 15 2 3 5" xfId="16187" xr:uid="{875BA3C2-82E8-4995-B1E7-7D453811215E}"/>
    <cellStyle name="Calculation 15 2 3 6" xfId="17060" xr:uid="{B1588AB5-2BFD-4210-BF58-B6D72EC31024}"/>
    <cellStyle name="Calculation 15 2 3 7" xfId="17925" xr:uid="{90537D6D-8410-4E49-A9E0-FB5E71812205}"/>
    <cellStyle name="Calculation 15 2 3 8" xfId="18701" xr:uid="{11CA93A5-2B0B-4B2A-B87E-8E4B5F86BBB4}"/>
    <cellStyle name="Calculation 15 2 4" xfId="9528" xr:uid="{39677768-33F1-4FD5-8CF2-DC7E2054C737}"/>
    <cellStyle name="Calculation 15 2 4 2" xfId="13932" xr:uid="{41FB2874-C555-417E-9A93-5DF23425A088}"/>
    <cellStyle name="Calculation 15 2 4 3" xfId="14892" xr:uid="{5FDFD21D-2A45-48E0-9EA4-6315211E351F}"/>
    <cellStyle name="Calculation 15 2 4 4" xfId="15844" xr:uid="{60F9F3BB-5B6D-4ABE-9A72-0CD2F32237A5}"/>
    <cellStyle name="Calculation 15 2 4 5" xfId="16718" xr:uid="{2A782208-47AC-4B51-A92E-75A9D07FE0F4}"/>
    <cellStyle name="Calculation 15 2 4 6" xfId="17583" xr:uid="{6ABEB722-CE70-4E27-808D-9105F51847A2}"/>
    <cellStyle name="Calculation 15 2 4 7" xfId="18359" xr:uid="{ADF959B5-15C3-403D-8F57-0D6C18A78CA8}"/>
    <cellStyle name="Calculation 15 2 4 8" xfId="19116" xr:uid="{6FD5F663-1DF8-45C9-A8B8-166E9087D383}"/>
    <cellStyle name="Calculation 15 2 5" xfId="12229" xr:uid="{DF779C30-C2C8-4B7C-B3A3-59F13F74A927}"/>
    <cellStyle name="Calculation 15 2 6" xfId="10636" xr:uid="{4429AA65-A548-4EB7-A3AA-6E10301AEDEF}"/>
    <cellStyle name="Calculation 15 2 7" xfId="13619" xr:uid="{F4393F1A-E322-4F98-8F72-A841F97013A7}"/>
    <cellStyle name="Calculation 15 2 8" xfId="14597" xr:uid="{5F7DC524-BAFA-4A72-8DC9-A900A0A141B5}"/>
    <cellStyle name="Calculation 15 2 9" xfId="15550" xr:uid="{9B65514C-8C1E-4D64-A34E-4F37237C1170}"/>
    <cellStyle name="Calculation 15 3" xfId="6974" xr:uid="{AF14BFCB-F2F2-4B68-9C65-2C1EC7223E77}"/>
    <cellStyle name="Calculation 15 3 10" xfId="15591" xr:uid="{7FA879C1-3DC6-4F16-B036-7B54F83AE423}"/>
    <cellStyle name="Calculation 15 3 2" xfId="8613" xr:uid="{DF49C8BB-8E33-4E32-A063-DE354DC7C2D1}"/>
    <cellStyle name="Calculation 15 3 2 2" xfId="13335" xr:uid="{B59A909D-7660-49F8-942B-784426AA2D1E}"/>
    <cellStyle name="Calculation 15 3 2 3" xfId="14349" xr:uid="{0AAE681B-37FD-41DE-BEB2-CFA9E60DF58B}"/>
    <cellStyle name="Calculation 15 3 2 4" xfId="15309" xr:uid="{9F12ADAF-693D-4AA7-9653-59CA7F4921BB}"/>
    <cellStyle name="Calculation 15 3 2 5" xfId="16253" xr:uid="{2ACA5B92-0354-4DD4-8AFE-7A04CE68D7CF}"/>
    <cellStyle name="Calculation 15 3 2 6" xfId="17126" xr:uid="{3BD14E6D-D598-4E75-BDC3-9947927FA178}"/>
    <cellStyle name="Calculation 15 3 2 7" xfId="17991" xr:uid="{0972B715-1B60-482D-A47C-1A07BBE1F32F}"/>
    <cellStyle name="Calculation 15 3 2 8" xfId="18766" xr:uid="{B65DADED-F527-46DF-98C7-6F8B370326C8}"/>
    <cellStyle name="Calculation 15 3 3" xfId="9593" xr:uid="{86CF717E-3C3C-4F65-96EC-521CC7AA7B6A}"/>
    <cellStyle name="Calculation 15 3 3 2" xfId="13997" xr:uid="{3344B2C8-41C2-4623-BFB3-D178D6D7EC0E}"/>
    <cellStyle name="Calculation 15 3 3 3" xfId="14957" xr:uid="{E80647B9-D6BB-481F-AAC0-0FA0B5BDF320}"/>
    <cellStyle name="Calculation 15 3 3 4" xfId="15909" xr:uid="{92D814BC-C214-4C51-BA9D-26DDF460282F}"/>
    <cellStyle name="Calculation 15 3 3 5" xfId="16783" xr:uid="{F3DAEC60-BF58-4BB1-A90C-89AE39064304}"/>
    <cellStyle name="Calculation 15 3 3 6" xfId="17648" xr:uid="{8CB1423B-7436-4EE2-8AF5-1390E132C6FC}"/>
    <cellStyle name="Calculation 15 3 3 7" xfId="18424" xr:uid="{504AC989-BEBD-4B77-8D6C-4F8D078253B8}"/>
    <cellStyle name="Calculation 15 3 3 8" xfId="19181" xr:uid="{20F44B4B-6742-4789-81B5-0E1685ED7C61}"/>
    <cellStyle name="Calculation 15 3 4" xfId="12308" xr:uid="{31122436-ACB1-4D28-B37D-93081A2110E1}"/>
    <cellStyle name="Calculation 15 3 5" xfId="10562" xr:uid="{462FC62C-0E7D-4879-A4F2-5FC04D7CEAE4}"/>
    <cellStyle name="Calculation 15 3 6" xfId="12610" xr:uid="{2D093960-CEF1-447F-9396-10753596909E}"/>
    <cellStyle name="Calculation 15 3 7" xfId="10295" xr:uid="{124FF441-E85F-4348-A570-D55D8C55B87F}"/>
    <cellStyle name="Calculation 15 3 8" xfId="13668" xr:uid="{C8428E14-6585-47F6-BD3D-8B68BADD5FAF}"/>
    <cellStyle name="Calculation 15 3 9" xfId="14639" xr:uid="{64FF6202-FAA1-4E23-89D1-7844F3AE128A}"/>
    <cellStyle name="Calculation 15 4" xfId="7775" xr:uid="{80C3E951-C48C-408D-B2BD-008C78F0C961}"/>
    <cellStyle name="Calculation 15 4 2" xfId="12802" xr:uid="{B61020E5-0042-4593-B347-AA6D79FE75E9}"/>
    <cellStyle name="Calculation 15 4 3" xfId="10171" xr:uid="{2ADDC84F-42A4-4213-A21C-92E25A3725FD}"/>
    <cellStyle name="Calculation 15 4 4" xfId="11994" xr:uid="{1D2CA8C1-BB41-4920-904D-6DD59733CEA0}"/>
    <cellStyle name="Calculation 15 4 5" xfId="10835" xr:uid="{DF168908-6D33-4029-9B7B-E0102503CFA0}"/>
    <cellStyle name="Calculation 15 4 6" xfId="11587" xr:uid="{AED5D43A-0451-4B74-B590-CD2CC760C1A7}"/>
    <cellStyle name="Calculation 15 4 7" xfId="11170" xr:uid="{22D2ACED-9FBF-4071-9071-0BBA31E0B1F2}"/>
    <cellStyle name="Calculation 15 4 8" xfId="13571" xr:uid="{9B5DA47C-3969-4F46-8EB9-B1CA6C62CE4F}"/>
    <cellStyle name="Calculation 15 5" xfId="7906" xr:uid="{F962CA93-556F-437F-83DF-BC2758F2F238}"/>
    <cellStyle name="Calculation 15 5 2" xfId="12899" xr:uid="{5F7BBE1B-1E6F-461C-812B-2C5570EC74BE}"/>
    <cellStyle name="Calculation 15 5 3" xfId="10082" xr:uid="{4B9CFA7F-F5F9-4C6D-883D-325FB37F1786}"/>
    <cellStyle name="Calculation 15 5 4" xfId="12145" xr:uid="{6E493783-244F-4334-9626-33700142F787}"/>
    <cellStyle name="Calculation 15 5 5" xfId="10713" xr:uid="{ED0F8F85-18FC-43FA-A4F7-624CF51229D2}"/>
    <cellStyle name="Calculation 15 5 6" xfId="12908" xr:uid="{CA741C69-DB0C-4E19-A4EE-1F3F36493DBC}"/>
    <cellStyle name="Calculation 15 5 7" xfId="10075" xr:uid="{69CDA7B9-D001-4890-93FB-168CCDEC0935}"/>
    <cellStyle name="Calculation 15 5 8" xfId="13172" xr:uid="{C9DA637F-3C3A-4BE0-BC9D-824EC1AD12D1}"/>
    <cellStyle name="Calculation 15 6" xfId="10187" xr:uid="{B133AF39-C429-4AD9-B259-EB1A2403BEA6}"/>
    <cellStyle name="Calculation 15 7" xfId="11772" xr:uid="{99CFF34E-53F1-401E-961A-C2C03D79AC26}"/>
    <cellStyle name="Calculation 15 8" xfId="11030" xr:uid="{F2D897ED-A149-46D7-907E-4B175EAF7C11}"/>
    <cellStyle name="Calculation 15 9" xfId="12360" xr:uid="{BC52A081-F905-4BDE-BB1E-334F2E30DDBB}"/>
    <cellStyle name="Calculation 16" xfId="813" xr:uid="{ED8A3AC2-CBDD-4BC5-B7C5-B53B6CC701BB}"/>
    <cellStyle name="Calculation 16 10" xfId="11546" xr:uid="{58D058E2-A631-483A-A03F-D5456BB5CACF}"/>
    <cellStyle name="Calculation 16 11" xfId="11193" xr:uid="{8846BBAB-5880-48AD-83B2-3D52775F1B97}"/>
    <cellStyle name="Calculation 16 12" xfId="12539" xr:uid="{3F808EE0-C663-45AE-A6FB-1CB53AD191DA}"/>
    <cellStyle name="Calculation 16 2" xfId="6877" xr:uid="{5DF04839-F4C8-4D8F-9C63-866215672FA3}"/>
    <cellStyle name="Calculation 16 2 10" xfId="11042" xr:uid="{439F0B0A-7074-434C-AC0B-F53AE1905B9D}"/>
    <cellStyle name="Calculation 16 2 11" xfId="12877" xr:uid="{59F606E3-7896-4D73-B05D-EFCAC1465743}"/>
    <cellStyle name="Calculation 16 2 2" xfId="7222" xr:uid="{E76FC2B2-3A8D-45A9-A53B-F001694619E2}"/>
    <cellStyle name="Calculation 16 2 2 10" xfId="12001" xr:uid="{A6ABDDFC-5909-4623-A4DA-B928AFEC1963}"/>
    <cellStyle name="Calculation 16 2 2 2" xfId="8862" xr:uid="{91F05799-0610-4EE2-B7E4-8A0D60880E3E}"/>
    <cellStyle name="Calculation 16 2 2 2 2" xfId="13513" xr:uid="{A28B444B-90ED-4AF8-9DA9-E0082977316C}"/>
    <cellStyle name="Calculation 16 2 2 2 3" xfId="14517" xr:uid="{6089DE6C-2726-458A-8162-43BEF5619288}"/>
    <cellStyle name="Calculation 16 2 2 2 4" xfId="15475" xr:uid="{16DDE6BE-3882-4589-A636-244076EB40F6}"/>
    <cellStyle name="Calculation 16 2 2 2 5" xfId="16400" xr:uid="{B87C8A96-2CE8-4867-A08C-FDD7D257B459}"/>
    <cellStyle name="Calculation 16 2 2 2 6" xfId="17271" xr:uid="{4610F105-1798-4B27-BFE3-DF6A8E4586A5}"/>
    <cellStyle name="Calculation 16 2 2 2 7" xfId="18117" xr:uid="{9CF9C677-A6A3-4498-BB3F-B1ABD583299E}"/>
    <cellStyle name="Calculation 16 2 2 2 8" xfId="18881" xr:uid="{2B118E9A-EBB3-46AC-BFDF-2B135043C971}"/>
    <cellStyle name="Calculation 16 2 2 3" xfId="9708" xr:uid="{42E47765-9AA3-426B-8002-6B2788D8A563}"/>
    <cellStyle name="Calculation 16 2 2 3 2" xfId="14112" xr:uid="{E1FFB4F5-A100-433E-BEDE-3A7AE2826D0F}"/>
    <cellStyle name="Calculation 16 2 2 3 3" xfId="15072" xr:uid="{DAC27B09-6C95-44A1-AF18-FAA1443BBCFB}"/>
    <cellStyle name="Calculation 16 2 2 3 4" xfId="16024" xr:uid="{FE4F54E6-062F-4E62-8041-02BF4AC37039}"/>
    <cellStyle name="Calculation 16 2 2 3 5" xfId="16898" xr:uid="{DB6D3917-8A9A-4F0D-870E-C52CB9E65C46}"/>
    <cellStyle name="Calculation 16 2 2 3 6" xfId="17763" xr:uid="{4D705880-C6F0-4BE4-8533-F2AD529C8E74}"/>
    <cellStyle name="Calculation 16 2 2 3 7" xfId="18539" xr:uid="{04422584-8AF6-4C5F-9EA2-2AB5E1B0613D}"/>
    <cellStyle name="Calculation 16 2 2 3 8" xfId="19296" xr:uid="{CA0C72D2-E803-4D1A-AAB5-02F844976C6C}"/>
    <cellStyle name="Calculation 16 2 2 4" xfId="12485" xr:uid="{06059D02-D90E-4D29-8039-0277E2ED6DCA}"/>
    <cellStyle name="Calculation 16 2 2 5" xfId="10396" xr:uid="{64270FF5-5494-4308-83EB-76AB5705C5D5}"/>
    <cellStyle name="Calculation 16 2 2 6" xfId="12380" xr:uid="{8B470C07-3DBE-4F01-8E66-AA59948A5332}"/>
    <cellStyle name="Calculation 16 2 2 7" xfId="10495" xr:uid="{3882688A-5F9C-48BA-BBD8-60237C05AA1D}"/>
    <cellStyle name="Calculation 16 2 2 8" xfId="12623" xr:uid="{B748DA62-A94E-4E36-81E6-D56DD46CF511}"/>
    <cellStyle name="Calculation 16 2 2 9" xfId="10285" xr:uid="{92B7E107-FA65-47A4-816A-27A1DF87CB6A}"/>
    <cellStyle name="Calculation 16 2 3" xfId="8517" xr:uid="{2BDEAC56-D777-4AAC-A0DB-7F0C3A0109A6}"/>
    <cellStyle name="Calculation 16 2 3 2" xfId="13257" xr:uid="{3C8E6E49-8F9B-4A3F-8E27-A37D712BD59A}"/>
    <cellStyle name="Calculation 16 2 3 3" xfId="14277" xr:uid="{732DF8D8-E744-41CC-B2B0-4599C23E4922}"/>
    <cellStyle name="Calculation 16 2 3 4" xfId="15237" xr:uid="{A059A683-8648-4D62-B314-3EDE50437545}"/>
    <cellStyle name="Calculation 16 2 3 5" xfId="16186" xr:uid="{557D87FE-FFDD-44CD-9CB6-F4B486BEC0AB}"/>
    <cellStyle name="Calculation 16 2 3 6" xfId="17059" xr:uid="{95FA0F27-67A5-45D1-8EB8-292DF40F6862}"/>
    <cellStyle name="Calculation 16 2 3 7" xfId="17924" xr:uid="{22891475-B053-4733-8425-76E5AC9848CD}"/>
    <cellStyle name="Calculation 16 2 3 8" xfId="18700" xr:uid="{C8B46755-15DF-4AD6-A283-03A1B0AFAEDE}"/>
    <cellStyle name="Calculation 16 2 4" xfId="9527" xr:uid="{B4AF2C32-971C-464B-AF4F-F83B5F94A0F8}"/>
    <cellStyle name="Calculation 16 2 4 2" xfId="13931" xr:uid="{2F054FCF-F225-4249-AB5F-5B43345ED292}"/>
    <cellStyle name="Calculation 16 2 4 3" xfId="14891" xr:uid="{86B284F0-4A25-4C35-94E6-037DDE44C3B9}"/>
    <cellStyle name="Calculation 16 2 4 4" xfId="15843" xr:uid="{9AFC93D7-F136-42DB-80C7-99AF50D1CA00}"/>
    <cellStyle name="Calculation 16 2 4 5" xfId="16717" xr:uid="{06359093-70D4-4033-94EB-1E134A9FA6FC}"/>
    <cellStyle name="Calculation 16 2 4 6" xfId="17582" xr:uid="{7BDB9742-512C-4773-AD74-03089F2842F3}"/>
    <cellStyle name="Calculation 16 2 4 7" xfId="18358" xr:uid="{4AC452BA-A60B-4062-8C25-C8721FEE795A}"/>
    <cellStyle name="Calculation 16 2 4 8" xfId="19115" xr:uid="{C6457403-800C-4B4D-86C5-CE1E83291A80}"/>
    <cellStyle name="Calculation 16 2 5" xfId="12228" xr:uid="{4999BF49-B8E2-4AFC-BDD3-1EAA433B5BBF}"/>
    <cellStyle name="Calculation 16 2 6" xfId="10637" xr:uid="{F178B62E-1CB5-4092-B5C6-9AD668356703}"/>
    <cellStyle name="Calculation 16 2 7" xfId="12597" xr:uid="{911CD1A8-BFE2-4642-B19D-0D35F0774991}"/>
    <cellStyle name="Calculation 16 2 8" xfId="10307" xr:uid="{4B0832A8-89FC-45B9-BD25-077B3C187058}"/>
    <cellStyle name="Calculation 16 2 9" xfId="11755" xr:uid="{AAEE928A-BAE0-4043-AA16-5A17A11FEC8B}"/>
    <cellStyle name="Calculation 16 3" xfId="6975" xr:uid="{8B0741B0-9904-45FE-920A-0A62D725E668}"/>
    <cellStyle name="Calculation 16 3 10" xfId="17332" xr:uid="{EBA18F4D-2C2C-4BC7-8798-08E2DD8F2DB1}"/>
    <cellStyle name="Calculation 16 3 2" xfId="8614" xr:uid="{1BB589FF-0EB2-497B-A532-06B644DC75D3}"/>
    <cellStyle name="Calculation 16 3 2 2" xfId="13336" xr:uid="{B2A79696-B818-4C20-9A36-785E84A5BD62}"/>
    <cellStyle name="Calculation 16 3 2 3" xfId="14350" xr:uid="{A95D933A-69C7-4AB6-8136-B9F6ED7B3740}"/>
    <cellStyle name="Calculation 16 3 2 4" xfId="15310" xr:uid="{A868AB11-DB3C-4066-AD78-305601806904}"/>
    <cellStyle name="Calculation 16 3 2 5" xfId="16254" xr:uid="{B8A30027-D414-4730-A4E1-109EA3871E9C}"/>
    <cellStyle name="Calculation 16 3 2 6" xfId="17127" xr:uid="{EB6B5407-1B81-40BD-BCF7-9007C346D0C3}"/>
    <cellStyle name="Calculation 16 3 2 7" xfId="17992" xr:uid="{7FDAB110-A577-41DA-BB55-FE69A8A2FEEB}"/>
    <cellStyle name="Calculation 16 3 2 8" xfId="18767" xr:uid="{169CB975-5B09-4304-BB0C-BDD273A73F9C}"/>
    <cellStyle name="Calculation 16 3 3" xfId="9594" xr:uid="{DC5FB133-B4DF-4038-B292-F33330C19B76}"/>
    <cellStyle name="Calculation 16 3 3 2" xfId="13998" xr:uid="{5CECE396-6536-42DA-A7C0-C4D7BACB2287}"/>
    <cellStyle name="Calculation 16 3 3 3" xfId="14958" xr:uid="{4CF049EC-2C7C-4D80-A061-FDA820814F29}"/>
    <cellStyle name="Calculation 16 3 3 4" xfId="15910" xr:uid="{766BDB0F-60D0-489A-A01F-FC937A86D385}"/>
    <cellStyle name="Calculation 16 3 3 5" xfId="16784" xr:uid="{3B2BE952-8C71-4C69-A1BC-BBCF9A575E24}"/>
    <cellStyle name="Calculation 16 3 3 6" xfId="17649" xr:uid="{6F1E84BF-5DDF-44DF-8754-0C2536569275}"/>
    <cellStyle name="Calculation 16 3 3 7" xfId="18425" xr:uid="{04B1F6D1-83DB-40D8-B69B-57CB2DD0DA46}"/>
    <cellStyle name="Calculation 16 3 3 8" xfId="19182" xr:uid="{C9ABE760-4D7B-47B7-A8A0-641AB62FC791}"/>
    <cellStyle name="Calculation 16 3 4" xfId="12309" xr:uid="{B48894FE-27B7-4ADF-B07C-BB64C384B3E0}"/>
    <cellStyle name="Calculation 16 3 5" xfId="10561" xr:uid="{BF0A0B0C-2540-4A7A-806B-651D96E0D84C}"/>
    <cellStyle name="Calculation 16 3 6" xfId="13631" xr:uid="{36E28F8B-105F-4989-8752-47DE2DB89455}"/>
    <cellStyle name="Calculation 16 3 7" xfId="14609" xr:uid="{084DEF9A-099F-4BCF-9CF7-A8858AC38687}"/>
    <cellStyle name="Calculation 16 3 8" xfId="15562" xr:uid="{1F0BA6D7-F30E-4D03-B4D1-D8578A81EE90}"/>
    <cellStyle name="Calculation 16 3 9" xfId="16461" xr:uid="{DC3B976E-FBCB-402C-A732-EDCA99268240}"/>
    <cellStyle name="Calculation 16 4" xfId="7776" xr:uid="{BCEC789A-449B-499D-AD61-7E99E777A32D}"/>
    <cellStyle name="Calculation 16 4 2" xfId="12803" xr:uid="{E0D64E04-5723-4D7C-B5D0-6FA6AB28E4EC}"/>
    <cellStyle name="Calculation 16 4 3" xfId="10170" xr:uid="{CE1939F4-48E7-4151-9370-C0F6F1F8D26B}"/>
    <cellStyle name="Calculation 16 4 4" xfId="12668" xr:uid="{8CBE6911-8947-469E-94C7-EE0C421D47B7}"/>
    <cellStyle name="Calculation 16 4 5" xfId="10249" xr:uid="{1E83BB87-1AD7-480D-8745-C3C46F3FC12F}"/>
    <cellStyle name="Calculation 16 4 6" xfId="11991" xr:uid="{8551B6BA-D2ED-4FD8-8AB0-C1D226000CEF}"/>
    <cellStyle name="Calculation 16 4 7" xfId="10838" xr:uid="{AC227B67-E780-499C-BF07-B001057FFC01}"/>
    <cellStyle name="Calculation 16 4 8" xfId="11584" xr:uid="{633A8BAF-6FC4-4E9C-9A40-61F5EF3C97D3}"/>
    <cellStyle name="Calculation 16 5" xfId="7905" xr:uid="{7B3FDBB0-FADC-4C46-BB11-0FFBCF9B7AE2}"/>
    <cellStyle name="Calculation 16 5 2" xfId="12898" xr:uid="{ECD4ACFE-152C-4EA8-AEF9-70FBCC48F3CB}"/>
    <cellStyle name="Calculation 16 5 3" xfId="10083" xr:uid="{D229DE9E-335E-43AF-8F68-F32A55E08D06}"/>
    <cellStyle name="Calculation 16 5 4" xfId="13173" xr:uid="{9361CDF5-D615-480A-8803-D14884ED1069}"/>
    <cellStyle name="Calculation 16 5 5" xfId="9864" xr:uid="{2C6006D2-A8A6-476B-B0BA-28D328925FD7}"/>
    <cellStyle name="Calculation 16 5 6" xfId="11889" xr:uid="{730549F0-007D-4F82-81BD-9CC43C9DC930}"/>
    <cellStyle name="Calculation 16 5 7" xfId="10925" xr:uid="{DEB09B6F-10E1-4B4A-B59D-887CCBAFDD7B}"/>
    <cellStyle name="Calculation 16 5 8" xfId="11506" xr:uid="{D28B9D1A-61E9-4082-A274-5477963317F7}"/>
    <cellStyle name="Calculation 16 6" xfId="10188" xr:uid="{2BD53D22-BFBD-4DA0-B94F-CC962AEFE6E2}"/>
    <cellStyle name="Calculation 16 7" xfId="9828" xr:uid="{455C47BD-D24B-46EB-926E-2759A26D8EBF}"/>
    <cellStyle name="Calculation 16 8" xfId="11940" xr:uid="{5E107703-F677-4083-AD18-723FEB7DA0A2}"/>
    <cellStyle name="Calculation 16 9" xfId="10877" xr:uid="{694496A2-D765-4BEA-ACA1-C182167794E6}"/>
    <cellStyle name="Calculation 17" xfId="814" xr:uid="{9997396F-B476-4B3F-B74E-225840EDA675}"/>
    <cellStyle name="Calculation 17 10" xfId="10707" xr:uid="{A9892416-4990-4563-9094-D4E5082FDF22}"/>
    <cellStyle name="Calculation 17 11" xfId="12586" xr:uid="{932133F1-B140-4087-93CF-3EEAC85ED2D7}"/>
    <cellStyle name="Calculation 17 12" xfId="10317" xr:uid="{2619EA40-7941-42BA-9538-447A76743F21}"/>
    <cellStyle name="Calculation 17 2" xfId="6876" xr:uid="{C2AB7561-B3B0-4058-B79E-C6D0242AA30D}"/>
    <cellStyle name="Calculation 17 2 10" xfId="11181" xr:uid="{0A9355C0-A8B7-4562-A186-7A81F12D1A98}"/>
    <cellStyle name="Calculation 17 2 11" xfId="12540" xr:uid="{6B87CCA0-FFF6-40C3-AE35-08AA615C6126}"/>
    <cellStyle name="Calculation 17 2 2" xfId="7223" xr:uid="{2F920490-90DA-43A3-B660-7803B819AC60}"/>
    <cellStyle name="Calculation 17 2 2 10" xfId="17181" xr:uid="{A3BC8EAF-2AF6-429D-8468-88F2BEE564C0}"/>
    <cellStyle name="Calculation 17 2 2 2" xfId="8863" xr:uid="{4E786B79-17CA-4E05-B853-A357D92FD65D}"/>
    <cellStyle name="Calculation 17 2 2 2 2" xfId="13514" xr:uid="{0FA604E4-CF35-4098-9686-06E1D8B25305}"/>
    <cellStyle name="Calculation 17 2 2 2 3" xfId="14518" xr:uid="{6E32F429-0E25-4719-8B4C-BC7F35F8D29A}"/>
    <cellStyle name="Calculation 17 2 2 2 4" xfId="15476" xr:uid="{3B389E94-CE25-4D98-ADF7-BFA082546738}"/>
    <cellStyle name="Calculation 17 2 2 2 5" xfId="16401" xr:uid="{18C5D3D6-2FF0-4B98-B789-42BA913B76CF}"/>
    <cellStyle name="Calculation 17 2 2 2 6" xfId="17272" xr:uid="{0EA4E782-5A9A-4AC8-BE2A-694DE26C2314}"/>
    <cellStyle name="Calculation 17 2 2 2 7" xfId="18118" xr:uid="{D5695F4E-AC77-4EFE-9D27-8974D6F04242}"/>
    <cellStyle name="Calculation 17 2 2 2 8" xfId="18882" xr:uid="{0423E56A-D6FE-4DE2-93A1-3FA7ABFBA8A5}"/>
    <cellStyle name="Calculation 17 2 2 3" xfId="9709" xr:uid="{CF1FFC67-08C5-4582-B357-1B0F0ABB4495}"/>
    <cellStyle name="Calculation 17 2 2 3 2" xfId="14113" xr:uid="{B7FB5ED3-0E1E-4CE2-B018-FCCF6005A1B0}"/>
    <cellStyle name="Calculation 17 2 2 3 3" xfId="15073" xr:uid="{E2070A1D-E63C-4965-A803-A83366D17114}"/>
    <cellStyle name="Calculation 17 2 2 3 4" xfId="16025" xr:uid="{4255A04C-A588-4131-80D0-C422500E0AA4}"/>
    <cellStyle name="Calculation 17 2 2 3 5" xfId="16899" xr:uid="{53AC43D3-93D5-4BC8-A4CD-88783D9A0CFB}"/>
    <cellStyle name="Calculation 17 2 2 3 6" xfId="17764" xr:uid="{06C15FF4-B469-41CE-886D-0D2873A2405A}"/>
    <cellStyle name="Calculation 17 2 2 3 7" xfId="18540" xr:uid="{B017D28A-684A-440B-9E06-3F5EFE8FC2ED}"/>
    <cellStyle name="Calculation 17 2 2 3 8" xfId="19297" xr:uid="{6ABC9B24-4B25-4BB9-852E-D129214F078F}"/>
    <cellStyle name="Calculation 17 2 2 4" xfId="12486" xr:uid="{02E03A89-2575-452C-A96C-50F227D8197A}"/>
    <cellStyle name="Calculation 17 2 2 5" xfId="10395" xr:uid="{156A9EB7-AF14-405E-AAEE-B480758D6745}"/>
    <cellStyle name="Calculation 17 2 2 6" xfId="13411" xr:uid="{DD1F5B07-A4C1-4776-866F-45C240BC98C0}"/>
    <cellStyle name="Calculation 17 2 2 7" xfId="14420" xr:uid="{FAF20A5F-88A1-4A82-9743-8E9888D3AC50}"/>
    <cellStyle name="Calculation 17 2 2 8" xfId="15378" xr:uid="{548F08BF-A132-40E3-B711-B3320D1EF82C}"/>
    <cellStyle name="Calculation 17 2 2 9" xfId="16309" xr:uid="{C7402C9C-15B1-443A-8160-FB0C209A7C23}"/>
    <cellStyle name="Calculation 17 2 3" xfId="8516" xr:uid="{F662E3DB-21B2-4F4E-A02D-D209E4AF60FA}"/>
    <cellStyle name="Calculation 17 2 3 2" xfId="13256" xr:uid="{74A45E56-212F-418B-9B16-89A802C097F3}"/>
    <cellStyle name="Calculation 17 2 3 3" xfId="14276" xr:uid="{9C472E03-7278-4E26-AAED-D2122B26257D}"/>
    <cellStyle name="Calculation 17 2 3 4" xfId="15236" xr:uid="{2F6956D8-0D40-4CCD-97BA-350DDF047E55}"/>
    <cellStyle name="Calculation 17 2 3 5" xfId="16185" xr:uid="{9DD2C2A1-3319-4308-A87E-1B2201ABD14C}"/>
    <cellStyle name="Calculation 17 2 3 6" xfId="17058" xr:uid="{417999C2-768A-4318-A4E7-02C5B178E2A5}"/>
    <cellStyle name="Calculation 17 2 3 7" xfId="17923" xr:uid="{37FB884A-4563-4A41-8F33-CD6AF3D85430}"/>
    <cellStyle name="Calculation 17 2 3 8" xfId="18699" xr:uid="{2570D7AD-71F4-4969-8F69-67C3FA115732}"/>
    <cellStyle name="Calculation 17 2 4" xfId="9526" xr:uid="{A60AC5D4-155E-47B2-9D5E-81AF642A0285}"/>
    <cellStyle name="Calculation 17 2 4 2" xfId="13930" xr:uid="{2E715098-FA34-478F-9E1A-7A1F6D45DD09}"/>
    <cellStyle name="Calculation 17 2 4 3" xfId="14890" xr:uid="{39D35C02-D189-4065-81A4-AF2BB8F0A7D8}"/>
    <cellStyle name="Calculation 17 2 4 4" xfId="15842" xr:uid="{F450F957-857F-423E-8A55-E7A1784D0A8B}"/>
    <cellStyle name="Calculation 17 2 4 5" xfId="16716" xr:uid="{D47AACCF-2398-4E43-945C-CF0972E438E6}"/>
    <cellStyle name="Calculation 17 2 4 6" xfId="17581" xr:uid="{C61A2ECE-FB9D-47A0-963E-6A703F3C0759}"/>
    <cellStyle name="Calculation 17 2 4 7" xfId="18357" xr:uid="{A854A798-1C2C-444E-BC4E-418ECDC8ED60}"/>
    <cellStyle name="Calculation 17 2 4 8" xfId="19114" xr:uid="{E793A3F9-0690-45EA-AF9B-ECB81E5C2BC9}"/>
    <cellStyle name="Calculation 17 2 5" xfId="12227" xr:uid="{274C81C5-DCCC-4035-9358-68E7E09C4A0C}"/>
    <cellStyle name="Calculation 17 2 6" xfId="10638" xr:uid="{D249A433-F8AD-4C22-9711-492E0367989B}"/>
    <cellStyle name="Calculation 17 2 7" xfId="11979" xr:uid="{8239D9CC-CC9F-480C-BD6D-136C46A47CC8}"/>
    <cellStyle name="Calculation 17 2 8" xfId="10849" xr:uid="{AE82F068-B241-434E-AEF9-E9266BA02254}"/>
    <cellStyle name="Calculation 17 2 9" xfId="11573" xr:uid="{9C713A48-1B83-4082-A491-BCAD9746FA59}"/>
    <cellStyle name="Calculation 17 3" xfId="6976" xr:uid="{2C59702B-F4A6-486C-A28B-2BF18C1CEAD3}"/>
    <cellStyle name="Calculation 17 3 10" xfId="13601" xr:uid="{327624A7-067D-4C75-8D86-203616725149}"/>
    <cellStyle name="Calculation 17 3 2" xfId="8615" xr:uid="{52E787BB-24EF-40A5-96DE-10A0E84527BC}"/>
    <cellStyle name="Calculation 17 3 2 2" xfId="13337" xr:uid="{08B1C6CA-BB7F-466E-B0B8-597C32BDA440}"/>
    <cellStyle name="Calculation 17 3 2 3" xfId="14351" xr:uid="{1A98399C-7A5A-4273-B5A6-62E2D0195197}"/>
    <cellStyle name="Calculation 17 3 2 4" xfId="15311" xr:uid="{2FF4C97A-4AB8-4B9B-BA99-4DF08CF10A44}"/>
    <cellStyle name="Calculation 17 3 2 5" xfId="16255" xr:uid="{0F9C62D5-2FDC-484E-83E5-528A9DEA5448}"/>
    <cellStyle name="Calculation 17 3 2 6" xfId="17128" xr:uid="{03611801-C1D4-4DCF-AECB-CD0E117C6CB3}"/>
    <cellStyle name="Calculation 17 3 2 7" xfId="17993" xr:uid="{BCC05922-3AF5-4271-BF11-FB42990A5728}"/>
    <cellStyle name="Calculation 17 3 2 8" xfId="18768" xr:uid="{9FFE4F4E-F169-48E4-B5F0-311EE00821DB}"/>
    <cellStyle name="Calculation 17 3 3" xfId="9595" xr:uid="{ED5C43B2-5E78-42C5-9428-460DBF566572}"/>
    <cellStyle name="Calculation 17 3 3 2" xfId="13999" xr:uid="{2DC547FC-0686-413C-92BD-6A332568B6CD}"/>
    <cellStyle name="Calculation 17 3 3 3" xfId="14959" xr:uid="{4C2D707F-BC4F-4043-846E-B5BF82978B0F}"/>
    <cellStyle name="Calculation 17 3 3 4" xfId="15911" xr:uid="{F7729839-05A9-49DE-86F4-744DC002066C}"/>
    <cellStyle name="Calculation 17 3 3 5" xfId="16785" xr:uid="{34EAD0C4-7B29-4D88-854F-31AC282FEE3F}"/>
    <cellStyle name="Calculation 17 3 3 6" xfId="17650" xr:uid="{109B23A9-80FF-4187-A450-F74FA7C49D09}"/>
    <cellStyle name="Calculation 17 3 3 7" xfId="18426" xr:uid="{C5D1C2A8-A5AB-4B19-AE2B-59E6755A903D}"/>
    <cellStyle name="Calculation 17 3 3 8" xfId="19183" xr:uid="{83B4E108-0798-4BB7-96E2-413FC913CDF7}"/>
    <cellStyle name="Calculation 17 3 4" xfId="12310" xr:uid="{69C58A7D-8903-40C3-AE48-67191ACE92C8}"/>
    <cellStyle name="Calculation 17 3 5" xfId="10560" xr:uid="{4178FD81-8A94-4675-A334-CD86539548C8}"/>
    <cellStyle name="Calculation 17 3 6" xfId="13127" xr:uid="{BC40BF23-5CA0-4F1C-9C95-E25213FDFF8A}"/>
    <cellStyle name="Calculation 17 3 7" xfId="9900" xr:uid="{F5C5EC4F-8178-4E32-BBB0-7CF0D18216F9}"/>
    <cellStyle name="Calculation 17 3 8" xfId="11838" xr:uid="{A31F9300-E931-4556-9786-71EE2619EC5E}"/>
    <cellStyle name="Calculation 17 3 9" xfId="10974" xr:uid="{9914E854-72CF-4F64-BC46-C3C6B0568C0E}"/>
    <cellStyle name="Calculation 17 4" xfId="7777" xr:uid="{C13609AF-99B6-4E2E-AB03-494C4E991877}"/>
    <cellStyle name="Calculation 17 4 2" xfId="12804" xr:uid="{E980FAA2-A06D-47E8-8DD2-CB3647B1C2F0}"/>
    <cellStyle name="Calculation 17 4 3" xfId="10169" xr:uid="{A126B146-699A-4B5B-8DEF-5F85456C5E4C}"/>
    <cellStyle name="Calculation 17 4 4" xfId="13688" xr:uid="{E76DE3EF-314A-459B-A3D9-BAD534E13B48}"/>
    <cellStyle name="Calculation 17 4 5" xfId="14656" xr:uid="{7159F353-5043-42FF-87EB-42D9790C26B1}"/>
    <cellStyle name="Calculation 17 4 6" xfId="15608" xr:uid="{0B61089A-617E-4725-8F01-98EE6B64B6FC}"/>
    <cellStyle name="Calculation 17 4 7" xfId="16493" xr:uid="{260480D0-5C36-4B98-95DA-DFF600E0EB75}"/>
    <cellStyle name="Calculation 17 4 8" xfId="17361" xr:uid="{E3B3C741-E57F-4092-94BF-EAD42EC30DFD}"/>
    <cellStyle name="Calculation 17 5" xfId="7904" xr:uid="{CD1C57CE-499C-4387-A1C3-E6F0FCE06592}"/>
    <cellStyle name="Calculation 17 5 2" xfId="12897" xr:uid="{3EE268A1-D242-4052-85E6-DE68C3304A3C}"/>
    <cellStyle name="Calculation 17 5 3" xfId="10084" xr:uid="{702321B1-1390-453B-9115-969196E7443E}"/>
    <cellStyle name="Calculation 17 5 4" xfId="13699" xr:uid="{79D8172D-5427-47EF-850E-F6B10D8B2BEE}"/>
    <cellStyle name="Calculation 17 5 5" xfId="14665" xr:uid="{862C66BC-FBB5-4D98-8311-AB0BB1584825}"/>
    <cellStyle name="Calculation 17 5 6" xfId="15617" xr:uid="{12A531DC-25D2-4A5E-BA46-084D23AE9087}"/>
    <cellStyle name="Calculation 17 5 7" xfId="16502" xr:uid="{E4695A6E-0158-44DD-9398-B830444D53B3}"/>
    <cellStyle name="Calculation 17 5 8" xfId="17370" xr:uid="{6458486B-2934-4A8E-9D22-328AECB8DC2E}"/>
    <cellStyle name="Calculation 17 6" xfId="10189" xr:uid="{EA7308C7-880C-4920-84CA-28B2E69A733F}"/>
    <cellStyle name="Calculation 17 7" xfId="12933" xr:uid="{C376204F-8C6A-4BF4-BE18-34752B4F34E8}"/>
    <cellStyle name="Calculation 17 8" xfId="10055" xr:uid="{73CF6F35-7EBB-4995-BEF3-55C360BE9E56}"/>
    <cellStyle name="Calculation 17 9" xfId="12153" xr:uid="{6B9403B7-1CC3-4276-9AEB-2ED04884CD79}"/>
    <cellStyle name="Calculation 18" xfId="815" xr:uid="{DC8A91BA-9024-4F83-A4C5-AFD8B1996E91}"/>
    <cellStyle name="Calculation 18 10" xfId="15386" xr:uid="{59C2CEDA-91FE-4D1D-8B64-74973D3EBCB5}"/>
    <cellStyle name="Calculation 18 11" xfId="16313" xr:uid="{19B014D6-FA4D-4350-92F4-497B35093058}"/>
    <cellStyle name="Calculation 18 12" xfId="17184" xr:uid="{C6D2DABC-6C06-4487-9E5E-FDF4CE241F5C}"/>
    <cellStyle name="Calculation 18 13" xfId="18034" xr:uid="{8454D078-CFD6-41BA-8454-F31C253A7A13}"/>
    <cellStyle name="Calculation 18 2" xfId="816" xr:uid="{D12A32E8-B3EE-4FDC-B147-F52A5E121347}"/>
    <cellStyle name="Calculation 18 2 10" xfId="10745" xr:uid="{5388313E-3EE3-4F27-A7DC-96291AE0D7A0}"/>
    <cellStyle name="Calculation 18 2 11" xfId="13106" xr:uid="{25EC8FA5-0CAE-4068-97BE-94E6DE0A8521}"/>
    <cellStyle name="Calculation 18 2 12" xfId="9917" xr:uid="{05D3C3CE-5F75-434E-BA4E-78F7C60D06BA}"/>
    <cellStyle name="Calculation 18 2 2" xfId="6874" xr:uid="{B838970A-DF83-4A08-82EB-D331B0D506DF}"/>
    <cellStyle name="Calculation 18 2 2 10" xfId="16448" xr:uid="{CA18E72D-56F3-410F-A947-C2579B2CCE1D}"/>
    <cellStyle name="Calculation 18 2 2 11" xfId="17319" xr:uid="{86335A8B-FD37-4C03-BAA7-5C0F353877F5}"/>
    <cellStyle name="Calculation 18 2 2 2" xfId="7224" xr:uid="{7E1A2FE9-1324-4D2A-9CEC-075C35338AF0}"/>
    <cellStyle name="Calculation 18 2 2 2 10" xfId="15619" xr:uid="{F14A2D1B-B228-4E0B-A138-1FA7014850DB}"/>
    <cellStyle name="Calculation 18 2 2 2 2" xfId="8864" xr:uid="{6CD540A8-5C94-4E1D-9B16-49AC154AD329}"/>
    <cellStyle name="Calculation 18 2 2 2 2 2" xfId="13515" xr:uid="{CA849583-7146-43EC-9C33-5A5E580B0E8C}"/>
    <cellStyle name="Calculation 18 2 2 2 2 3" xfId="14519" xr:uid="{86B3D09B-B61D-4AC0-B440-94B70D000B0B}"/>
    <cellStyle name="Calculation 18 2 2 2 2 4" xfId="15477" xr:uid="{95308090-44F6-4C33-B38D-AF6A5936F9F9}"/>
    <cellStyle name="Calculation 18 2 2 2 2 5" xfId="16402" xr:uid="{9E2718BC-8D37-4849-B341-7A233658CA8C}"/>
    <cellStyle name="Calculation 18 2 2 2 2 6" xfId="17273" xr:uid="{152A23DD-505D-4F1A-BD3E-BF254B3BADB8}"/>
    <cellStyle name="Calculation 18 2 2 2 2 7" xfId="18119" xr:uid="{10FAE4B6-21C3-4312-9835-25E6739527BC}"/>
    <cellStyle name="Calculation 18 2 2 2 2 8" xfId="18883" xr:uid="{41A5A095-5C77-48E6-AA6F-C9154D4734E8}"/>
    <cellStyle name="Calculation 18 2 2 2 3" xfId="9710" xr:uid="{E84A7536-5127-4AB7-9CAB-1F7F385DF4B4}"/>
    <cellStyle name="Calculation 18 2 2 2 3 2" xfId="14114" xr:uid="{5D693381-C6A7-4E54-8F39-75104593BD2F}"/>
    <cellStyle name="Calculation 18 2 2 2 3 3" xfId="15074" xr:uid="{68F0C650-3E41-4091-B74D-37993C36E1A4}"/>
    <cellStyle name="Calculation 18 2 2 2 3 4" xfId="16026" xr:uid="{2ED61F27-B76C-4DE8-B5F3-95112F001C4E}"/>
    <cellStyle name="Calculation 18 2 2 2 3 5" xfId="16900" xr:uid="{36F48D47-7160-4054-9879-4D726BBCB8BA}"/>
    <cellStyle name="Calculation 18 2 2 2 3 6" xfId="17765" xr:uid="{498BC094-B075-4CAF-B247-93A1D2DFD112}"/>
    <cellStyle name="Calculation 18 2 2 2 3 7" xfId="18541" xr:uid="{DBAFF3F2-D830-4E40-9AD0-828C00B75BFB}"/>
    <cellStyle name="Calculation 18 2 2 2 3 8" xfId="19298" xr:uid="{6BA7B393-C50C-4926-ABD9-E6CF1F93D936}"/>
    <cellStyle name="Calculation 18 2 2 2 4" xfId="12487" xr:uid="{4D63DEAA-455B-4F53-8E66-83CFF835EEAD}"/>
    <cellStyle name="Calculation 18 2 2 2 5" xfId="10394" xr:uid="{824E447D-0BE5-4C83-BB51-DDDF90DB12D6}"/>
    <cellStyle name="Calculation 18 2 2 2 6" xfId="12922" xr:uid="{E478B145-115B-4614-8CEE-0340CC981B59}"/>
    <cellStyle name="Calculation 18 2 2 2 7" xfId="10062" xr:uid="{84DD6154-F83A-4B51-9D6E-4572ED7B2FB4}"/>
    <cellStyle name="Calculation 18 2 2 2 8" xfId="13702" xr:uid="{A026EDAE-554D-4CE9-97FB-493F9D2E2E01}"/>
    <cellStyle name="Calculation 18 2 2 2 9" xfId="14667" xr:uid="{E6E570F8-6D88-47E2-9B4B-BA171CBDAD9E}"/>
    <cellStyle name="Calculation 18 2 2 3" xfId="8514" xr:uid="{FC1E7F77-011A-44AD-A3D3-C4C0FDBFE17E}"/>
    <cellStyle name="Calculation 18 2 2 3 2" xfId="13254" xr:uid="{6B3D6626-D427-40FB-A26D-67A6A3EBC1F0}"/>
    <cellStyle name="Calculation 18 2 2 3 3" xfId="14274" xr:uid="{F21E666C-7039-4F7B-BC92-2049B9A0C0B2}"/>
    <cellStyle name="Calculation 18 2 2 3 4" xfId="15234" xr:uid="{69C7A520-CF38-4921-9139-25766FDD227B}"/>
    <cellStyle name="Calculation 18 2 2 3 5" xfId="16183" xr:uid="{8212CD0B-AB79-4FB4-8331-B0B873BB55AF}"/>
    <cellStyle name="Calculation 18 2 2 3 6" xfId="17056" xr:uid="{9733FA26-63FB-41AD-91EA-907C5BFD255C}"/>
    <cellStyle name="Calculation 18 2 2 3 7" xfId="17921" xr:uid="{CB4F047E-3E3F-4B07-A2EA-E79D1869DB53}"/>
    <cellStyle name="Calculation 18 2 2 3 8" xfId="18697" xr:uid="{F3A26401-DD3D-48A1-ABB1-FD4BFFB16D96}"/>
    <cellStyle name="Calculation 18 2 2 4" xfId="9524" xr:uid="{D640364F-453C-4E28-B881-189F5AF9386B}"/>
    <cellStyle name="Calculation 18 2 2 4 2" xfId="13928" xr:uid="{6ED5DB59-58CC-4B91-B997-80CE12D38838}"/>
    <cellStyle name="Calculation 18 2 2 4 3" xfId="14888" xr:uid="{291E3D86-1DAF-4911-96F1-13C88DB34F6F}"/>
    <cellStyle name="Calculation 18 2 2 4 4" xfId="15840" xr:uid="{7E753C46-F428-4CAD-B92A-320F27F9A513}"/>
    <cellStyle name="Calculation 18 2 2 4 5" xfId="16714" xr:uid="{0991FA7D-91AE-46C6-AA6C-40F93250A107}"/>
    <cellStyle name="Calculation 18 2 2 4 6" xfId="17579" xr:uid="{B4DB8940-56E6-4CA8-899B-3A6F69F023C0}"/>
    <cellStyle name="Calculation 18 2 2 4 7" xfId="18355" xr:uid="{4F330077-A672-46FC-8F17-7D37C2F0618E}"/>
    <cellStyle name="Calculation 18 2 2 4 8" xfId="19112" xr:uid="{176391C1-2177-4FD9-B6B7-28837C4329D0}"/>
    <cellStyle name="Calculation 18 2 2 5" xfId="12225" xr:uid="{967A4630-F3B2-415C-A89E-35AAF60BA11D}"/>
    <cellStyle name="Calculation 18 2 2 6" xfId="10640" xr:uid="{796144C3-047A-402C-999E-8ED473FE00B2}"/>
    <cellStyle name="Calculation 18 2 2 7" xfId="13618" xr:uid="{BA9FF535-D533-41EE-8450-7DBA7B374D93}"/>
    <cellStyle name="Calculation 18 2 2 8" xfId="14596" xr:uid="{10C052E3-94C2-4CFA-AD38-2E33C1F6BA1E}"/>
    <cellStyle name="Calculation 18 2 2 9" xfId="15549" xr:uid="{38D0C97E-C810-4E47-81CB-45A2EDD02637}"/>
    <cellStyle name="Calculation 18 2 3" xfId="6978" xr:uid="{6F3AED2A-E4C9-4171-9842-A364DBCA099B}"/>
    <cellStyle name="Calculation 18 2 3 10" xfId="12748" xr:uid="{F18AD4DA-81D8-4CAE-900E-802309CC4578}"/>
    <cellStyle name="Calculation 18 2 3 2" xfId="8617" xr:uid="{970ACB46-B011-4F81-A7A8-ACEBE52DBA78}"/>
    <cellStyle name="Calculation 18 2 3 2 2" xfId="13339" xr:uid="{FA0F969D-3765-4DD7-909F-8241FE1EF48E}"/>
    <cellStyle name="Calculation 18 2 3 2 3" xfId="14353" xr:uid="{62639C27-576D-4C60-8134-4B1722F121E4}"/>
    <cellStyle name="Calculation 18 2 3 2 4" xfId="15313" xr:uid="{A245FA30-C398-458B-99A3-DB9C160E73C0}"/>
    <cellStyle name="Calculation 18 2 3 2 5" xfId="16257" xr:uid="{D7F00E8F-7996-42AF-B744-6CFA2856043B}"/>
    <cellStyle name="Calculation 18 2 3 2 6" xfId="17130" xr:uid="{4C274769-44BD-468E-8FD5-41F4F83F0C68}"/>
    <cellStyle name="Calculation 18 2 3 2 7" xfId="17995" xr:uid="{AE3F70D5-FD50-40EE-99B0-05259F162561}"/>
    <cellStyle name="Calculation 18 2 3 2 8" xfId="18770" xr:uid="{8A0DD416-3D19-47FD-8B45-C3395F4A9464}"/>
    <cellStyle name="Calculation 18 2 3 3" xfId="9597" xr:uid="{5D8E66CD-75E1-492A-85A7-8ACD6B9D8EB1}"/>
    <cellStyle name="Calculation 18 2 3 3 2" xfId="14001" xr:uid="{B81398F7-DA0D-4D21-A3BF-5384BCA01356}"/>
    <cellStyle name="Calculation 18 2 3 3 3" xfId="14961" xr:uid="{FCF3B5DD-FEE7-43FB-BEBC-EA913FD37F48}"/>
    <cellStyle name="Calculation 18 2 3 3 4" xfId="15913" xr:uid="{A1FE9844-E8A3-48E4-BEE8-EB2AD607E54C}"/>
    <cellStyle name="Calculation 18 2 3 3 5" xfId="16787" xr:uid="{D792CCD9-715E-4DDA-ABA5-CD729AF452B6}"/>
    <cellStyle name="Calculation 18 2 3 3 6" xfId="17652" xr:uid="{4173B699-7DA1-4C5E-B736-8C5B5BCFF326}"/>
    <cellStyle name="Calculation 18 2 3 3 7" xfId="18428" xr:uid="{D1D195D6-A49B-4C0E-9368-1C1D50D643DE}"/>
    <cellStyle name="Calculation 18 2 3 3 8" xfId="19185" xr:uid="{BEEFC45A-11D2-49CE-979D-D000825774AD}"/>
    <cellStyle name="Calculation 18 2 3 4" xfId="12312" xr:uid="{6DF8E119-2ED5-4A5B-8FF6-D6D640877AEB}"/>
    <cellStyle name="Calculation 18 2 3 5" xfId="10558" xr:uid="{573C93E1-654F-441D-9D6E-2FF525A72812}"/>
    <cellStyle name="Calculation 18 2 3 6" xfId="12611" xr:uid="{59001C30-3515-45C1-A9E5-492B671B38EC}"/>
    <cellStyle name="Calculation 18 2 3 7" xfId="10294" xr:uid="{A5A233B0-539D-47E6-B1A2-C5EA611BCC09}"/>
    <cellStyle name="Calculation 18 2 3 8" xfId="13155" xr:uid="{2579B430-12E7-47D6-9CFD-1294652A3748}"/>
    <cellStyle name="Calculation 18 2 3 9" xfId="9879" xr:uid="{B4D22B43-3868-4C37-871A-225915B13AAD}"/>
    <cellStyle name="Calculation 18 2 4" xfId="7779" xr:uid="{DCF74685-4B53-47E3-868F-F6C900287218}"/>
    <cellStyle name="Calculation 18 2 4 2" xfId="12806" xr:uid="{E1D4CB99-C455-4C70-A1B3-7956A75029AD}"/>
    <cellStyle name="Calculation 18 2 4 3" xfId="12017" xr:uid="{1464240B-C08A-4A7A-B88E-4FABD196979F}"/>
    <cellStyle name="Calculation 18 2 4 4" xfId="10816" xr:uid="{1EE784AC-05A1-47D9-82B5-DCE08DF6420A}"/>
    <cellStyle name="Calculation 18 2 4 5" xfId="11604" xr:uid="{9F85DB6E-3E5B-4453-A168-DF3C90D65A36}"/>
    <cellStyle name="Calculation 18 2 4 6" xfId="11155" xr:uid="{A196FE93-06C5-4F25-9966-A8943DBE8071}"/>
    <cellStyle name="Calculation 18 2 4 7" xfId="13022" xr:uid="{45D9A89D-E80C-4489-B057-C8AFD0F4549F}"/>
    <cellStyle name="Calculation 18 2 4 8" xfId="9973" xr:uid="{8DE212DF-B902-4BA5-BCB8-D68811F9599A}"/>
    <cellStyle name="Calculation 18 2 5" xfId="7902" xr:uid="{424664E1-BC01-4844-87BE-7CF766136142}"/>
    <cellStyle name="Calculation 18 2 5 2" xfId="12895" xr:uid="{599FED6D-B8C8-44CE-8ABA-A60FD7413A21}"/>
    <cellStyle name="Calculation 18 2 5 3" xfId="10086" xr:uid="{E8931274-CDAB-44D5-A9E6-669DB7E6548A}"/>
    <cellStyle name="Calculation 18 2 5 4" xfId="12144" xr:uid="{8E7AAA8F-01F2-4E55-A055-37548353CF3C}"/>
    <cellStyle name="Calculation 18 2 5 5" xfId="10714" xr:uid="{3BD0D474-538B-4F7B-887C-5BFAFBB5737F}"/>
    <cellStyle name="Calculation 18 2 5 6" xfId="13398" xr:uid="{287B6F74-2331-4B78-95FC-320207C71107}"/>
    <cellStyle name="Calculation 18 2 5 7" xfId="14407" xr:uid="{2F743B77-8267-46C0-B149-7998ED830748}"/>
    <cellStyle name="Calculation 18 2 5 8" xfId="15365" xr:uid="{5C46316E-E0B9-4FCA-9E11-95C31D0EE239}"/>
    <cellStyle name="Calculation 18 2 6" xfId="10191" xr:uid="{1DC05637-6593-4DAB-AA0E-E9345B1CD0D5}"/>
    <cellStyle name="Calculation 18 2 7" xfId="12390" xr:uid="{4E644026-79CD-4AFC-A5D2-8778ACBE5B2B}"/>
    <cellStyle name="Calculation 18 2 8" xfId="10487" xr:uid="{2AF84000-6CDA-4133-872C-84D3D76C07D8}"/>
    <cellStyle name="Calculation 18 2 9" xfId="12107" xr:uid="{54974013-2D9A-4570-B3E8-8D3DE49E1BFF}"/>
    <cellStyle name="Calculation 18 3" xfId="6875" xr:uid="{EF37CE16-E9FB-4012-B9F0-27BF72F44DB6}"/>
    <cellStyle name="Calculation 18 3 10" xfId="10571" xr:uid="{4E1E3514-8E96-41CB-97DB-8F24F4020F5A}"/>
    <cellStyle name="Calculation 18 3 11" xfId="12608" xr:uid="{CC704FCF-4015-4EE4-9C7E-96C7AF90194B}"/>
    <cellStyle name="Calculation 18 3 2" xfId="7225" xr:uid="{B98A78AB-0B3B-428F-BE28-4A5D2E6C595A}"/>
    <cellStyle name="Calculation 18 3 2 10" xfId="12621" xr:uid="{AE7460CD-0778-448B-AF7C-A198225B334C}"/>
    <cellStyle name="Calculation 18 3 2 2" xfId="8865" xr:uid="{EAFDE3C6-4C6D-40B4-8185-E6B5BF40C6D0}"/>
    <cellStyle name="Calculation 18 3 2 2 2" xfId="13516" xr:uid="{EBB78DEA-2688-4E57-AE42-00EDCAE954FE}"/>
    <cellStyle name="Calculation 18 3 2 2 3" xfId="14520" xr:uid="{47CC6DCD-DBEC-477C-84EE-53BC08C234C3}"/>
    <cellStyle name="Calculation 18 3 2 2 4" xfId="15478" xr:uid="{D0F8EDDC-3306-4F7B-97C5-1A8BCDE871B4}"/>
    <cellStyle name="Calculation 18 3 2 2 5" xfId="16403" xr:uid="{E8884E7C-A667-4A78-A058-E16D1406D18B}"/>
    <cellStyle name="Calculation 18 3 2 2 6" xfId="17274" xr:uid="{82052FD5-0D3B-49CA-A097-9261A512C3D9}"/>
    <cellStyle name="Calculation 18 3 2 2 7" xfId="18120" xr:uid="{7973A51A-A401-4D74-83D4-D738C0C66A8D}"/>
    <cellStyle name="Calculation 18 3 2 2 8" xfId="18884" xr:uid="{FA810C4F-BD90-4519-8CE4-17075F32289A}"/>
    <cellStyle name="Calculation 18 3 2 3" xfId="9711" xr:uid="{6C8DAB59-8BC8-41C2-A413-56B6490555D3}"/>
    <cellStyle name="Calculation 18 3 2 3 2" xfId="14115" xr:uid="{1620692F-CB05-4CE1-8CEF-5B2209ED96A3}"/>
    <cellStyle name="Calculation 18 3 2 3 3" xfId="15075" xr:uid="{D24C6508-BCC2-4C27-AD03-214CDC297162}"/>
    <cellStyle name="Calculation 18 3 2 3 4" xfId="16027" xr:uid="{0C71C227-D4FA-4DBF-B710-82F06FA2A3F6}"/>
    <cellStyle name="Calculation 18 3 2 3 5" xfId="16901" xr:uid="{3C9A534D-5A69-4FA2-AA70-DEC924A4797E}"/>
    <cellStyle name="Calculation 18 3 2 3 6" xfId="17766" xr:uid="{C59C6040-655B-406D-AD6E-DF7583C200E9}"/>
    <cellStyle name="Calculation 18 3 2 3 7" xfId="18542" xr:uid="{2F118C34-A839-4038-A801-75876AF8FC81}"/>
    <cellStyle name="Calculation 18 3 2 3 8" xfId="19299" xr:uid="{3EC6E0D5-CDF9-4547-8A30-F8CFDE5FFC7A}"/>
    <cellStyle name="Calculation 18 3 2 4" xfId="12488" xr:uid="{09584F66-DF67-4B7E-B3DD-A264C55B8504}"/>
    <cellStyle name="Calculation 18 3 2 5" xfId="10393" xr:uid="{A3071F88-639D-4D82-9FD0-E5FD4CB14E85}"/>
    <cellStyle name="Calculation 18 3 2 6" xfId="11731" xr:uid="{BACF698C-8492-40C0-A00C-913BF00A8F6F}"/>
    <cellStyle name="Calculation 18 3 2 7" xfId="11056" xr:uid="{6AE45C5C-4E3E-4454-A1C9-548697AED428}"/>
    <cellStyle name="Calculation 18 3 2 8" xfId="12358" xr:uid="{01885B21-E4E5-4412-BE3E-A02669739322}"/>
    <cellStyle name="Calculation 18 3 2 9" xfId="10514" xr:uid="{D9768A6A-7C1C-4196-9477-41A513730C4E}"/>
    <cellStyle name="Calculation 18 3 3" xfId="8515" xr:uid="{9FDF3DF2-34DB-4586-A42B-3BEB7D80CBB2}"/>
    <cellStyle name="Calculation 18 3 3 2" xfId="13255" xr:uid="{977487D6-2A28-429D-AA83-97DB52BC6ED3}"/>
    <cellStyle name="Calculation 18 3 3 3" xfId="14275" xr:uid="{271C5FA8-1F5F-4692-905C-CB961D4B5148}"/>
    <cellStyle name="Calculation 18 3 3 4" xfId="15235" xr:uid="{92998C03-56C9-4AEE-99F3-64C289D8BE97}"/>
    <cellStyle name="Calculation 18 3 3 5" xfId="16184" xr:uid="{7267E414-1E7E-479E-B7CA-44F1FD903366}"/>
    <cellStyle name="Calculation 18 3 3 6" xfId="17057" xr:uid="{D184D85F-8984-4FA8-9C1E-FB2AF21413FE}"/>
    <cellStyle name="Calculation 18 3 3 7" xfId="17922" xr:uid="{A7630AC0-0CA7-414B-AEB8-4B94407A4995}"/>
    <cellStyle name="Calculation 18 3 3 8" xfId="18698" xr:uid="{20BDBA63-772B-45E8-BABF-896D834BC356}"/>
    <cellStyle name="Calculation 18 3 4" xfId="9525" xr:uid="{37C3C316-FD26-4C35-8427-44E26BC0DBB8}"/>
    <cellStyle name="Calculation 18 3 4 2" xfId="13929" xr:uid="{C9B7F789-66A8-4AC2-84E1-4F473495BF1F}"/>
    <cellStyle name="Calculation 18 3 4 3" xfId="14889" xr:uid="{7D46C1BE-2504-4120-848F-784A9567544A}"/>
    <cellStyle name="Calculation 18 3 4 4" xfId="15841" xr:uid="{4E9FC911-BBE5-455F-BF88-EEC0260C1CA6}"/>
    <cellStyle name="Calculation 18 3 4 5" xfId="16715" xr:uid="{BBC47E35-EC22-4DEA-B620-2C387A2BB850}"/>
    <cellStyle name="Calculation 18 3 4 6" xfId="17580" xr:uid="{CA0E1B96-AA64-4F60-9936-EDE526936109}"/>
    <cellStyle name="Calculation 18 3 4 7" xfId="18356" xr:uid="{54E69895-0B43-42F3-8FBB-DB0EA515D895}"/>
    <cellStyle name="Calculation 18 3 4 8" xfId="19113" xr:uid="{476F43D6-FAE3-4ECE-85A8-06508BDF07B5}"/>
    <cellStyle name="Calculation 18 3 5" xfId="12226" xr:uid="{4AEC6139-0764-4B11-A27D-ADAD2A8B5DBA}"/>
    <cellStyle name="Calculation 18 3 6" xfId="10639" xr:uid="{DFC8F9B3-5100-4134-A6FF-A9D3CF84421C}"/>
    <cellStyle name="Calculation 18 3 7" xfId="13116" xr:uid="{07B84199-4E39-4C4D-AEA2-926F3238B0B7}"/>
    <cellStyle name="Calculation 18 3 8" xfId="9910" xr:uid="{6D66FD6C-2C46-44E3-9083-250BFF995ACC}"/>
    <cellStyle name="Calculation 18 3 9" xfId="12296" xr:uid="{52932910-E871-498B-80E7-C022CAC8C07D}"/>
    <cellStyle name="Calculation 18 4" xfId="6977" xr:uid="{EC4FCC77-EF54-4528-A0E4-0AAEEE7C5249}"/>
    <cellStyle name="Calculation 18 4 10" xfId="13089" xr:uid="{69B3693F-008A-432B-B670-A7A948DA7603}"/>
    <cellStyle name="Calculation 18 4 2" xfId="8616" xr:uid="{1B3DDA46-4C67-4881-89BF-2EEEDBEA8E2F}"/>
    <cellStyle name="Calculation 18 4 2 2" xfId="13338" xr:uid="{AFCA5AC4-65CA-4633-82CE-DFE93DDFDFE1}"/>
    <cellStyle name="Calculation 18 4 2 3" xfId="14352" xr:uid="{E7FF9876-FAA4-4853-A9ED-723AE315F7A8}"/>
    <cellStyle name="Calculation 18 4 2 4" xfId="15312" xr:uid="{677916B2-9163-43B2-A602-3A685D96D561}"/>
    <cellStyle name="Calculation 18 4 2 5" xfId="16256" xr:uid="{D3487BFC-75A7-4B5C-8F65-FC2888B4D302}"/>
    <cellStyle name="Calculation 18 4 2 6" xfId="17129" xr:uid="{19BE5617-99BE-47BD-A9C3-CC85ADEAE1B6}"/>
    <cellStyle name="Calculation 18 4 2 7" xfId="17994" xr:uid="{EC6599E7-105F-4B1B-9A22-F7063BA06DB2}"/>
    <cellStyle name="Calculation 18 4 2 8" xfId="18769" xr:uid="{363BD15A-E3E4-46C0-B7BF-4859F77C638D}"/>
    <cellStyle name="Calculation 18 4 3" xfId="9596" xr:uid="{C577E772-6E78-4566-BECB-A322CAAE4334}"/>
    <cellStyle name="Calculation 18 4 3 2" xfId="14000" xr:uid="{676A8036-6C71-45A5-9422-48BCF6FE19DF}"/>
    <cellStyle name="Calculation 18 4 3 3" xfId="14960" xr:uid="{A26EB844-9D7A-4C75-BCE4-CB9C02E13633}"/>
    <cellStyle name="Calculation 18 4 3 4" xfId="15912" xr:uid="{FED59DFB-8EC7-418D-A109-588417B37BA3}"/>
    <cellStyle name="Calculation 18 4 3 5" xfId="16786" xr:uid="{C86A75AC-BE9D-4453-94B3-EE01AD4D94CC}"/>
    <cellStyle name="Calculation 18 4 3 6" xfId="17651" xr:uid="{72744D8C-5CF3-47C0-812B-7D420203CCEB}"/>
    <cellStyle name="Calculation 18 4 3 7" xfId="18427" xr:uid="{D19AF2B9-AB38-47D2-A79C-7FB987419F45}"/>
    <cellStyle name="Calculation 18 4 3 8" xfId="19184" xr:uid="{1A27776C-01CC-4F25-88B6-03798331597D}"/>
    <cellStyle name="Calculation 18 4 4" xfId="12311" xr:uid="{A1026CCF-37DB-42B2-B609-7E12B6E7624C}"/>
    <cellStyle name="Calculation 18 4 5" xfId="10559" xr:uid="{B558F5DB-1D09-4DE0-90B8-7A42AFCA54F9}"/>
    <cellStyle name="Calculation 18 4 6" xfId="12096" xr:uid="{D3189F79-B96E-4CF2-AE50-34C3357493E0}"/>
    <cellStyle name="Calculation 18 4 7" xfId="10756" xr:uid="{F571D1C1-2590-4801-A9A4-FBA7E70302F1}"/>
    <cellStyle name="Calculation 18 4 8" xfId="11658" xr:uid="{E85DF005-3B67-4AA1-A492-A4251F8C3CC9}"/>
    <cellStyle name="Calculation 18 4 9" xfId="11120" xr:uid="{F721F053-FAD5-4591-98B8-B9294D27F185}"/>
    <cellStyle name="Calculation 18 5" xfId="7778" xr:uid="{E3C0CE72-43AC-4754-A985-599AABAACE19}"/>
    <cellStyle name="Calculation 18 5 2" xfId="12805" xr:uid="{5168D1A2-319B-4DE0-8C76-A166C03B068A}"/>
    <cellStyle name="Calculation 18 5 3" xfId="10168" xr:uid="{CB1D8B5A-18EA-4193-9D1D-1A3628C841BD}"/>
    <cellStyle name="Calculation 18 5 4" xfId="13056" xr:uid="{8203BC28-5A79-43AB-9CAA-AC5448C6E90F}"/>
    <cellStyle name="Calculation 18 5 5" xfId="9947" xr:uid="{B476483D-0ECA-4AAC-953A-069169E5A958}"/>
    <cellStyle name="Calculation 18 5 6" xfId="13718" xr:uid="{540950F9-FCB1-4B9D-84DD-A34B8299E2D5}"/>
    <cellStyle name="Calculation 18 5 7" xfId="14681" xr:uid="{85ED84C8-9939-4FEE-98EC-D5001D7A9166}"/>
    <cellStyle name="Calculation 18 5 8" xfId="15633" xr:uid="{2B918A61-BD9A-4395-AD17-6964899684D9}"/>
    <cellStyle name="Calculation 18 6" xfId="7903" xr:uid="{D5ED0FEE-89FF-4A00-BD95-040A0E1FB417}"/>
    <cellStyle name="Calculation 18 6 2" xfId="12896" xr:uid="{BEE5E2EB-1DD1-4FD9-BF4B-4DE4F737A23C}"/>
    <cellStyle name="Calculation 18 6 3" xfId="10085" xr:uid="{CE1F6090-B4A4-440E-8CE6-4FF3B5D5AD40}"/>
    <cellStyle name="Calculation 18 6 4" xfId="12680" xr:uid="{19D9AC35-BEC6-46AD-84FC-E043F5655290}"/>
    <cellStyle name="Calculation 18 6 5" xfId="10240" xr:uid="{D7F90F5C-86B6-4247-BA97-788F7CE3F00C}"/>
    <cellStyle name="Calculation 18 6 6" xfId="13678" xr:uid="{225F2089-A799-4070-80D8-B612998408E8}"/>
    <cellStyle name="Calculation 18 6 7" xfId="14647" xr:uid="{271A9271-22AE-4835-8914-09216CF69FCF}"/>
    <cellStyle name="Calculation 18 6 8" xfId="15599" xr:uid="{3A5251CB-8605-44B3-9757-6B53445A59A4}"/>
    <cellStyle name="Calculation 18 7" xfId="10190" xr:uid="{DEC9B602-BE5B-4728-9809-7738836FB54A}"/>
    <cellStyle name="Calculation 18 8" xfId="13421" xr:uid="{F632333F-AB9F-4207-BEFF-BF7E14BE8C4E}"/>
    <cellStyle name="Calculation 18 9" xfId="14428" xr:uid="{900F50E0-A434-452D-BACE-40CB24DE29B0}"/>
    <cellStyle name="Calculation 19" xfId="817" xr:uid="{49916374-916C-491A-8BCA-8ED6A1E324FE}"/>
    <cellStyle name="Calculation 19 10" xfId="12702" xr:uid="{72F7AF54-022C-45DF-A897-7D8D70121049}"/>
    <cellStyle name="Calculation 19 11" xfId="10222" xr:uid="{6C4C0B93-7137-4DF2-9A67-B8CBA1C65B29}"/>
    <cellStyle name="Calculation 19 12" xfId="12129" xr:uid="{11D20526-1E29-45CE-BEB3-1BDB2FD5E53E}"/>
    <cellStyle name="Calculation 19 13" xfId="10726" xr:uid="{99ACFE5D-DF8C-497D-9429-B275EBF3E155}"/>
    <cellStyle name="Calculation 19 2" xfId="818" xr:uid="{9C640889-80D4-491D-9B9A-83E61EC4FA62}"/>
    <cellStyle name="Calculation 19 2 10" xfId="16492" xr:uid="{32BDB29B-4E1C-4329-9E9C-0D139153740D}"/>
    <cellStyle name="Calculation 19 2 11" xfId="17360" xr:uid="{B225166B-D0EB-44F0-BF61-D5D41A4764E8}"/>
    <cellStyle name="Calculation 19 2 12" xfId="18158" xr:uid="{83189D8E-C4CD-44BA-9309-204F87BCD7AA}"/>
    <cellStyle name="Calculation 19 2 2" xfId="6872" xr:uid="{132B346F-ECB6-4E5B-8F2F-DA1035D72F4E}"/>
    <cellStyle name="Calculation 19 2 2 10" xfId="11130" xr:uid="{FA837AC3-B959-4CA2-BE42-0828FDCF33BF}"/>
    <cellStyle name="Calculation 19 2 2 11" xfId="13088" xr:uid="{FC3FF28B-AE04-4214-8404-7109AF0816A5}"/>
    <cellStyle name="Calculation 19 2 2 2" xfId="7226" xr:uid="{8B33A8F3-15BE-4532-89F7-26C173F2680D}"/>
    <cellStyle name="Calculation 19 2 2 2 10" xfId="15363" xr:uid="{8597CDCB-4A9E-4712-9E59-9A22D3C59E13}"/>
    <cellStyle name="Calculation 19 2 2 2 2" xfId="8866" xr:uid="{76ACCADE-B595-4F70-8CD8-8C098080F4B6}"/>
    <cellStyle name="Calculation 19 2 2 2 2 2" xfId="13517" xr:uid="{52708318-B0EE-4E9B-A23D-4899F5FF8D3D}"/>
    <cellStyle name="Calculation 19 2 2 2 2 3" xfId="14521" xr:uid="{9E1336F3-056E-4228-822C-7273F82C06AF}"/>
    <cellStyle name="Calculation 19 2 2 2 2 4" xfId="15479" xr:uid="{7E5A93C0-2FFC-40A2-9402-FD31D41262A3}"/>
    <cellStyle name="Calculation 19 2 2 2 2 5" xfId="16404" xr:uid="{C86DA70A-F8FB-4C6F-8980-C5A23C9956FE}"/>
    <cellStyle name="Calculation 19 2 2 2 2 6" xfId="17275" xr:uid="{440C9195-56DB-42D9-8567-FD1A0CD3FA85}"/>
    <cellStyle name="Calculation 19 2 2 2 2 7" xfId="18121" xr:uid="{3C4607A1-4398-496F-908E-4D730D2B853E}"/>
    <cellStyle name="Calculation 19 2 2 2 2 8" xfId="18885" xr:uid="{CCCBBC69-4BFF-4232-9845-FE4F645FE3AD}"/>
    <cellStyle name="Calculation 19 2 2 2 3" xfId="9712" xr:uid="{C75433D5-7AD2-4C0B-9BF9-6A5C6F4BE483}"/>
    <cellStyle name="Calculation 19 2 2 2 3 2" xfId="14116" xr:uid="{F38DFA4D-112E-4798-B392-61CD9D8C96B7}"/>
    <cellStyle name="Calculation 19 2 2 2 3 3" xfId="15076" xr:uid="{4C86FBDB-7421-410B-8F9A-14601B241529}"/>
    <cellStyle name="Calculation 19 2 2 2 3 4" xfId="16028" xr:uid="{6C0BC48D-E358-4882-A7BE-890B0401D31F}"/>
    <cellStyle name="Calculation 19 2 2 2 3 5" xfId="16902" xr:uid="{7BD5D684-E4C7-4CD2-AEDC-6442BAF8B0CF}"/>
    <cellStyle name="Calculation 19 2 2 2 3 6" xfId="17767" xr:uid="{EB6DC5D7-0DC4-453B-B595-1029D67EC496}"/>
    <cellStyle name="Calculation 19 2 2 2 3 7" xfId="18543" xr:uid="{E4D888E7-BBD4-4C2B-8753-E1D143840644}"/>
    <cellStyle name="Calculation 19 2 2 2 3 8" xfId="19300" xr:uid="{C0F97746-C28D-48CD-AABC-C4D0C79B4070}"/>
    <cellStyle name="Calculation 19 2 2 2 4" xfId="12489" xr:uid="{125CBB0D-600A-412F-9925-500142DB5835}"/>
    <cellStyle name="Calculation 19 2 2 2 5" xfId="10392" xr:uid="{CFB6BAC2-4A5E-462D-B6F2-E8B59F340EFA}"/>
    <cellStyle name="Calculation 19 2 2 2 6" xfId="12115" xr:uid="{869D6566-0873-4ACF-A956-5FACFA8AD02E}"/>
    <cellStyle name="Calculation 19 2 2 2 7" xfId="10737" xr:uid="{467D0303-4F28-4452-9D2A-DC1F6FE4A9E9}"/>
    <cellStyle name="Calculation 19 2 2 2 8" xfId="13396" xr:uid="{B052C82B-6F00-4758-80D4-A24F1B9154FF}"/>
    <cellStyle name="Calculation 19 2 2 2 9" xfId="14405" xr:uid="{70464263-2630-433A-B524-2D358D6D6DDD}"/>
    <cellStyle name="Calculation 19 2 2 3" xfId="8512" xr:uid="{82233FA4-C4CB-4B37-B0E4-BDDDC161F199}"/>
    <cellStyle name="Calculation 19 2 2 3 2" xfId="13252" xr:uid="{0A36BE6D-EDF0-4B41-891D-1AD679C65092}"/>
    <cellStyle name="Calculation 19 2 2 3 3" xfId="14272" xr:uid="{B82268F0-D66B-488E-91DF-4AA61A403A2C}"/>
    <cellStyle name="Calculation 19 2 2 3 4" xfId="15232" xr:uid="{202B08C9-A127-42A4-80B7-14DD2ED97247}"/>
    <cellStyle name="Calculation 19 2 2 3 5" xfId="16181" xr:uid="{2D0092FE-C781-4FDF-955C-98D11796DBF0}"/>
    <cellStyle name="Calculation 19 2 2 3 6" xfId="17054" xr:uid="{965E4AD3-8BF3-4137-88A2-4EE71B099C16}"/>
    <cellStyle name="Calculation 19 2 2 3 7" xfId="17919" xr:uid="{132144C9-8BA9-4B52-B69B-AE2152BC93F8}"/>
    <cellStyle name="Calculation 19 2 2 3 8" xfId="18695" xr:uid="{9BA0A4EA-F6B6-4D8C-863D-9F8558E75686}"/>
    <cellStyle name="Calculation 19 2 2 4" xfId="9522" xr:uid="{6EBF4F07-F62F-4C9B-A162-86074E8CC88C}"/>
    <cellStyle name="Calculation 19 2 2 4 2" xfId="13926" xr:uid="{654EF81E-853B-43E4-A451-A9010DBCC6E6}"/>
    <cellStyle name="Calculation 19 2 2 4 3" xfId="14886" xr:uid="{F2909BF6-E1A7-4A32-9139-3B1C0212C19B}"/>
    <cellStyle name="Calculation 19 2 2 4 4" xfId="15838" xr:uid="{5820886C-B8E3-4EA3-9A9C-8ED5C88CD0D6}"/>
    <cellStyle name="Calculation 19 2 2 4 5" xfId="16712" xr:uid="{04B11DE4-D305-4AD0-8205-5A860178127C}"/>
    <cellStyle name="Calculation 19 2 2 4 6" xfId="17577" xr:uid="{9BD1F0A5-4A1E-42A8-B6D8-CA5EF66FDE70}"/>
    <cellStyle name="Calculation 19 2 2 4 7" xfId="18353" xr:uid="{42955EE8-A434-48B7-ACB9-E62446102E5E}"/>
    <cellStyle name="Calculation 19 2 2 4 8" xfId="19110" xr:uid="{51D31498-B3E1-4550-934D-7A92D8E3AE61}"/>
    <cellStyle name="Calculation 19 2 2 5" xfId="12223" xr:uid="{26A12A9F-C1DF-4D2F-8C1E-B3250A1BE326}"/>
    <cellStyle name="Calculation 19 2 2 6" xfId="10642" xr:uid="{97F5F504-B5CE-4CF6-978F-96313F19DFB0}"/>
    <cellStyle name="Calculation 19 2 2 7" xfId="12083" xr:uid="{22BE2580-0F65-409A-805A-2A38138BA7ED}"/>
    <cellStyle name="Calculation 19 2 2 8" xfId="10767" xr:uid="{5DAB47B6-2F8C-431F-8210-5B1278A27820}"/>
    <cellStyle name="Calculation 19 2 2 9" xfId="11647" xr:uid="{C6BCA65F-9B7B-459B-91D5-3A110B302948}"/>
    <cellStyle name="Calculation 19 2 3" xfId="6980" xr:uid="{BD2A997A-9314-4C29-83E6-C8899625ADBC}"/>
    <cellStyle name="Calculation 19 2 3 10" xfId="13103" xr:uid="{4441693C-B54A-4460-B5F5-DC425379257D}"/>
    <cellStyle name="Calculation 19 2 3 2" xfId="8619" xr:uid="{9FFA842E-4E5E-41EE-A3F2-A4093BE3AD0D}"/>
    <cellStyle name="Calculation 19 2 3 2 2" xfId="13341" xr:uid="{D6208EEF-3B9F-4136-8DA7-BA75880D7151}"/>
    <cellStyle name="Calculation 19 2 3 2 3" xfId="14355" xr:uid="{ED0FC466-9D6D-45D9-A386-4E68884B3F16}"/>
    <cellStyle name="Calculation 19 2 3 2 4" xfId="15315" xr:uid="{7D32AEE7-A6C8-4383-AAB1-5DA3FA3ABDBF}"/>
    <cellStyle name="Calculation 19 2 3 2 5" xfId="16259" xr:uid="{DBE36759-FDDB-4C2C-B359-618CF5E38301}"/>
    <cellStyle name="Calculation 19 2 3 2 6" xfId="17132" xr:uid="{5BDC9FB0-3140-4BD6-B3DE-C7C94F1942E3}"/>
    <cellStyle name="Calculation 19 2 3 2 7" xfId="17997" xr:uid="{447B99A1-C3CA-427D-AD76-98F4477AFC18}"/>
    <cellStyle name="Calculation 19 2 3 2 8" xfId="18772" xr:uid="{205F5431-33AD-48E6-8EAC-6A5EBE3089D7}"/>
    <cellStyle name="Calculation 19 2 3 3" xfId="9599" xr:uid="{059D34C6-0DB4-48D5-8669-DA8BDD030F7C}"/>
    <cellStyle name="Calculation 19 2 3 3 2" xfId="14003" xr:uid="{3E7DC91F-2B09-447D-BCD1-BE5EF1DD5AB5}"/>
    <cellStyle name="Calculation 19 2 3 3 3" xfId="14963" xr:uid="{92A15151-90BC-498C-8392-1E5AD87A9229}"/>
    <cellStyle name="Calculation 19 2 3 3 4" xfId="15915" xr:uid="{30EADBFB-9AEA-4336-A4FC-A272702D17A0}"/>
    <cellStyle name="Calculation 19 2 3 3 5" xfId="16789" xr:uid="{BCD6C931-476D-4F90-8141-CDC3E392BFC2}"/>
    <cellStyle name="Calculation 19 2 3 3 6" xfId="17654" xr:uid="{EDC1CBF4-25E4-463A-A135-EC40BA9B4E57}"/>
    <cellStyle name="Calculation 19 2 3 3 7" xfId="18430" xr:uid="{694CFA2B-4106-4E99-A57D-5C536AA568BD}"/>
    <cellStyle name="Calculation 19 2 3 3 8" xfId="19187" xr:uid="{4CC2BC80-5373-4144-8C71-5A275680BFD6}"/>
    <cellStyle name="Calculation 19 2 3 4" xfId="12314" xr:uid="{7AFE3515-C1A4-46C8-A34B-545D32ADDF66}"/>
    <cellStyle name="Calculation 19 2 3 5" xfId="10556" xr:uid="{A521CFFC-9359-45C7-8457-3EFB066F1686}"/>
    <cellStyle name="Calculation 19 2 3 6" xfId="13128" xr:uid="{6BF72916-89FB-4412-825F-6B0B5FEFB781}"/>
    <cellStyle name="Calculation 19 2 3 7" xfId="9899" xr:uid="{BDA53A01-2F3C-45B5-A67A-8267FC0F429F}"/>
    <cellStyle name="Calculation 19 2 3 8" xfId="11839" xr:uid="{51539F8D-C4CF-4662-88E2-8A8CC596D173}"/>
    <cellStyle name="Calculation 19 2 3 9" xfId="10973" xr:uid="{5EE24050-DAD4-4957-ACAB-1D88922D2DE4}"/>
    <cellStyle name="Calculation 19 2 4" xfId="7781" xr:uid="{44177FE8-4D73-4B1E-818D-6006702ABE62}"/>
    <cellStyle name="Calculation 19 2 4 2" xfId="12808" xr:uid="{E1BDE7D1-5B64-41A1-AEFF-C17AA3796B74}"/>
    <cellStyle name="Calculation 19 2 4 3" xfId="10166" xr:uid="{3A66F43F-40E7-4EC7-8DFA-4E3C8F511571}"/>
    <cellStyle name="Calculation 19 2 4 4" xfId="13422" xr:uid="{61E93A48-7447-47BD-9E51-90C143F00509}"/>
    <cellStyle name="Calculation 19 2 4 5" xfId="14429" xr:uid="{D3351703-E682-4747-A2AB-048CC67F7970}"/>
    <cellStyle name="Calculation 19 2 4 6" xfId="15387" xr:uid="{3360C826-3865-4020-95BB-2690CCEE44DE}"/>
    <cellStyle name="Calculation 19 2 4 7" xfId="16314" xr:uid="{8F1B39D3-4C89-4529-A6D1-8576E62FBE81}"/>
    <cellStyle name="Calculation 19 2 4 8" xfId="17185" xr:uid="{74EFC7F2-1EAD-40A6-9826-69FF158AACF8}"/>
    <cellStyle name="Calculation 19 2 5" xfId="7900" xr:uid="{2FFAF962-AF92-48B2-8B16-66349DE29412}"/>
    <cellStyle name="Calculation 19 2 5 2" xfId="12893" xr:uid="{A4E5D4A0-2A04-4F41-ADDA-76D86F497102}"/>
    <cellStyle name="Calculation 19 2 5 3" xfId="10088" xr:uid="{A2D4C6CB-9648-435A-84B4-0C7691F8AB86}"/>
    <cellStyle name="Calculation 19 2 5 4" xfId="12935" xr:uid="{B1FF043C-7F40-4433-AD38-408FB8258C5F}"/>
    <cellStyle name="Calculation 19 2 5 5" xfId="10053" xr:uid="{C9652C46-62B0-4B38-8902-F8E86E435EDB}"/>
    <cellStyle name="Calculation 19 2 5 6" xfId="13180" xr:uid="{94EFF75E-A9F8-408A-B295-94D44B199733}"/>
    <cellStyle name="Calculation 19 2 5 7" xfId="9858" xr:uid="{5B6CAD91-EA53-4BCD-BD1A-77D7619639A3}"/>
    <cellStyle name="Calculation 19 2 5 8" xfId="12750" xr:uid="{40A70C16-F1C7-4B2F-A546-D10030151D2C}"/>
    <cellStyle name="Calculation 19 2 6" xfId="10193" xr:uid="{A670C0B1-EF54-4CE4-8F75-EC4812BD9A74}"/>
    <cellStyle name="Calculation 19 2 7" xfId="13687" xr:uid="{2296FACE-B98E-45BF-9492-2CACD647ED97}"/>
    <cellStyle name="Calculation 19 2 8" xfId="14655" xr:uid="{5CB37935-1A55-4CC6-BB27-EE28FBCC366A}"/>
    <cellStyle name="Calculation 19 2 9" xfId="15607" xr:uid="{69A94899-23A9-4357-862A-9892F97EE8A8}"/>
    <cellStyle name="Calculation 19 3" xfId="6873" xr:uid="{E5BFBBFB-18B8-4D89-A0CE-BAFACCEE3423}"/>
    <cellStyle name="Calculation 19 3 10" xfId="11043" xr:uid="{A21F9A03-628E-420A-A3C2-4A9D95F767EE}"/>
    <cellStyle name="Calculation 19 3 11" xfId="13389" xr:uid="{3776679B-0B59-470D-B97D-B9A2F4AF09F6}"/>
    <cellStyle name="Calculation 19 3 2" xfId="7227" xr:uid="{36DCACC8-0706-481B-8559-72875AE9E67F}"/>
    <cellStyle name="Calculation 19 3 2 10" xfId="13040" xr:uid="{23EBF053-35C0-45FF-8DA6-DEE544A4A218}"/>
    <cellStyle name="Calculation 19 3 2 2" xfId="8867" xr:uid="{124C8085-B075-49B3-A8DB-600039E400AE}"/>
    <cellStyle name="Calculation 19 3 2 2 2" xfId="13518" xr:uid="{ACE2BEB8-6BC0-4E14-8D0E-A30501DA53E1}"/>
    <cellStyle name="Calculation 19 3 2 2 3" xfId="14522" xr:uid="{A3CC48E9-CF32-4782-AB20-155E41958287}"/>
    <cellStyle name="Calculation 19 3 2 2 4" xfId="15480" xr:uid="{8CB2B65B-0AFA-43C4-9FAA-7E5DCD5449BF}"/>
    <cellStyle name="Calculation 19 3 2 2 5" xfId="16405" xr:uid="{71F1E4DA-F2CE-4837-BCA1-F4EF8789FD68}"/>
    <cellStyle name="Calculation 19 3 2 2 6" xfId="17276" xr:uid="{E9F02E00-E88E-4C65-B77E-4587E9AB6A5E}"/>
    <cellStyle name="Calculation 19 3 2 2 7" xfId="18122" xr:uid="{D0CA98F1-A717-4822-8B7F-3D4BDFA79072}"/>
    <cellStyle name="Calculation 19 3 2 2 8" xfId="18886" xr:uid="{206FB89E-DFC6-4494-A4CF-2B8302F0B2A0}"/>
    <cellStyle name="Calculation 19 3 2 3" xfId="9713" xr:uid="{58F2349D-50C3-4A7F-A2C1-78AD11AD52D3}"/>
    <cellStyle name="Calculation 19 3 2 3 2" xfId="14117" xr:uid="{983F586B-D622-4016-BDAE-3038CBA7E64B}"/>
    <cellStyle name="Calculation 19 3 2 3 3" xfId="15077" xr:uid="{52B29C55-267E-4841-A0B2-1D5E66A61F0B}"/>
    <cellStyle name="Calculation 19 3 2 3 4" xfId="16029" xr:uid="{6F51FAA5-8695-44A1-8A88-C46547DCAD8A}"/>
    <cellStyle name="Calculation 19 3 2 3 5" xfId="16903" xr:uid="{B7D3DCB7-9FD2-4972-9D18-975D674C41AD}"/>
    <cellStyle name="Calculation 19 3 2 3 6" xfId="17768" xr:uid="{B086E47B-860F-4566-94CB-70B90503ECB3}"/>
    <cellStyle name="Calculation 19 3 2 3 7" xfId="18544" xr:uid="{126E8EB8-74DA-40DA-8B97-B1114DF19D65}"/>
    <cellStyle name="Calculation 19 3 2 3 8" xfId="19301" xr:uid="{732A6755-4E85-4E65-9A55-C2FA43909810}"/>
    <cellStyle name="Calculation 19 3 2 4" xfId="12490" xr:uid="{872E4256-E719-4D32-9BCD-4764F5F59C4F}"/>
    <cellStyle name="Calculation 19 3 2 5" xfId="10391" xr:uid="{15145D6B-DBC9-4283-AC49-D578E894E85E}"/>
    <cellStyle name="Calculation 19 3 2 6" xfId="12638" xr:uid="{BA5A8D29-47A7-40A8-AC22-5C8511B442E2}"/>
    <cellStyle name="Calculation 19 3 2 7" xfId="10273" xr:uid="{677FDCE9-B964-4FF8-8D98-D8EE7A46C640}"/>
    <cellStyle name="Calculation 19 3 2 8" xfId="12384" xr:uid="{F0560E15-9236-4BA1-BEAF-5CC679270059}"/>
    <cellStyle name="Calculation 19 3 2 9" xfId="10491" xr:uid="{914443B1-03C2-4604-AAB1-22653C9F453A}"/>
    <cellStyle name="Calculation 19 3 3" xfId="8513" xr:uid="{8DB321CC-971C-4F1A-9C5C-C349F9177542}"/>
    <cellStyle name="Calculation 19 3 3 2" xfId="13253" xr:uid="{DE3C1CB1-972C-4EE0-B98B-47308C9190BF}"/>
    <cellStyle name="Calculation 19 3 3 3" xfId="14273" xr:uid="{D874CDDC-0EDE-4EBC-A3C3-0D3F0491CFAD}"/>
    <cellStyle name="Calculation 19 3 3 4" xfId="15233" xr:uid="{EFBCAA61-20D3-4236-9DB3-34A1D026D5B6}"/>
    <cellStyle name="Calculation 19 3 3 5" xfId="16182" xr:uid="{2D825693-B8B5-46CD-BF28-E113A4779E01}"/>
    <cellStyle name="Calculation 19 3 3 6" xfId="17055" xr:uid="{736F2813-CA95-4D39-A5E7-722A9C39F761}"/>
    <cellStyle name="Calculation 19 3 3 7" xfId="17920" xr:uid="{74B998AA-6062-45D9-99E8-AAEF608BB49E}"/>
    <cellStyle name="Calculation 19 3 3 8" xfId="18696" xr:uid="{978AF1B9-59A1-4600-95FE-C13078F4E62D}"/>
    <cellStyle name="Calculation 19 3 4" xfId="9523" xr:uid="{21EAFBC6-85B7-4691-B0AE-4964AE1C14A0}"/>
    <cellStyle name="Calculation 19 3 4 2" xfId="13927" xr:uid="{503F8D9A-42E4-402E-8913-3A6C6F389BF1}"/>
    <cellStyle name="Calculation 19 3 4 3" xfId="14887" xr:uid="{78CF3103-49F1-4B2F-9F2C-05BADCD992A7}"/>
    <cellStyle name="Calculation 19 3 4 4" xfId="15839" xr:uid="{387E1E3E-0A7F-4869-8E3B-C10280519264}"/>
    <cellStyle name="Calculation 19 3 4 5" xfId="16713" xr:uid="{7CCC4133-0C40-4034-8D1F-ABA5EE92B544}"/>
    <cellStyle name="Calculation 19 3 4 6" xfId="17578" xr:uid="{FDFE3A05-A5BD-4BF0-985C-42D20C929BE1}"/>
    <cellStyle name="Calculation 19 3 4 7" xfId="18354" xr:uid="{E965326B-6F3A-42DF-8BDE-05AE4BCB6759}"/>
    <cellStyle name="Calculation 19 3 4 8" xfId="19111" xr:uid="{ECCB9532-29ED-4180-BEF8-92EDAD359C7B}"/>
    <cellStyle name="Calculation 19 3 5" xfId="12224" xr:uid="{FEA7D7DA-5047-4ECE-A7A6-7BB519A2A957}"/>
    <cellStyle name="Calculation 19 3 6" xfId="10641" xr:uid="{246DBBDB-A79A-4CE4-8E71-89FDC012A854}"/>
    <cellStyle name="Calculation 19 3 7" xfId="12596" xr:uid="{475DE5FF-44E5-464B-95FE-A341B0E087EF}"/>
    <cellStyle name="Calculation 19 3 8" xfId="10308" xr:uid="{7472ABC9-C02B-40B2-B3CB-01DFDFF20BEE}"/>
    <cellStyle name="Calculation 19 3 9" xfId="11754" xr:uid="{D040BFCE-06CD-41BB-A6BE-E09EA2C19EAD}"/>
    <cellStyle name="Calculation 19 4" xfId="6979" xr:uid="{FC8408F8-43D7-4A21-A72B-53C4E1791210}"/>
    <cellStyle name="Calculation 19 4 10" xfId="17333" xr:uid="{1FFC1769-D976-49FE-9EB8-3FF349826361}"/>
    <cellStyle name="Calculation 19 4 2" xfId="8618" xr:uid="{F4F7DEC1-2BAF-4C19-8E1A-BE6550C20B0E}"/>
    <cellStyle name="Calculation 19 4 2 2" xfId="13340" xr:uid="{77CA85F6-0E5E-45C5-B4E8-9F12BCA26F2C}"/>
    <cellStyle name="Calculation 19 4 2 3" xfId="14354" xr:uid="{6560D2EB-361C-4B0F-B7B6-2F0F7A66C4D9}"/>
    <cellStyle name="Calculation 19 4 2 4" xfId="15314" xr:uid="{83A440BC-1F5D-4230-8576-FA15ED158CAA}"/>
    <cellStyle name="Calculation 19 4 2 5" xfId="16258" xr:uid="{01BB8F9F-D638-4923-B4DE-F91B0B149767}"/>
    <cellStyle name="Calculation 19 4 2 6" xfId="17131" xr:uid="{3DBC4455-2B2A-4D42-84A8-F8537092EDCE}"/>
    <cellStyle name="Calculation 19 4 2 7" xfId="17996" xr:uid="{3DE810D3-3713-4A64-9BBB-3FABF2526A74}"/>
    <cellStyle name="Calculation 19 4 2 8" xfId="18771" xr:uid="{BD404C46-9BA4-4E36-85B5-F2F9E430B9FF}"/>
    <cellStyle name="Calculation 19 4 3" xfId="9598" xr:uid="{AC104707-79EF-44AE-B981-DC4122889BDA}"/>
    <cellStyle name="Calculation 19 4 3 2" xfId="14002" xr:uid="{AFA227D9-A50F-44D9-853C-520DCAC34885}"/>
    <cellStyle name="Calculation 19 4 3 3" xfId="14962" xr:uid="{A459BB88-35B4-4D97-9699-0CB7ABDB33B7}"/>
    <cellStyle name="Calculation 19 4 3 4" xfId="15914" xr:uid="{A4DADDC3-6C18-4B0B-94D2-C49F3A9C3C79}"/>
    <cellStyle name="Calculation 19 4 3 5" xfId="16788" xr:uid="{30EBEF26-D56D-4AB8-B9C4-C094AC785C16}"/>
    <cellStyle name="Calculation 19 4 3 6" xfId="17653" xr:uid="{74CF41AE-B234-4F68-8927-690DDCF5986D}"/>
    <cellStyle name="Calculation 19 4 3 7" xfId="18429" xr:uid="{1D28EBA2-C4B1-4C74-83D5-1FBF0F13FD42}"/>
    <cellStyle name="Calculation 19 4 3 8" xfId="19186" xr:uid="{0CB1A1A3-2745-435D-A61E-3E759361E084}"/>
    <cellStyle name="Calculation 19 4 4" xfId="12313" xr:uid="{4A611EF0-5A25-40C2-A7ED-D628E8E0E7BE}"/>
    <cellStyle name="Calculation 19 4 5" xfId="10557" xr:uid="{DC9F0F6E-5677-47EB-B003-BC9D2F77B351}"/>
    <cellStyle name="Calculation 19 4 6" xfId="13632" xr:uid="{BC749A4A-CF58-47D2-BD92-3BEB4C088FD6}"/>
    <cellStyle name="Calculation 19 4 7" xfId="14610" xr:uid="{72B96D9E-8646-4F23-94F7-BE08C4B51F32}"/>
    <cellStyle name="Calculation 19 4 8" xfId="15563" xr:uid="{89602EA2-7E49-4765-8DA2-59E614B0C778}"/>
    <cellStyle name="Calculation 19 4 9" xfId="16462" xr:uid="{D9C96117-7D4C-43DD-8EAB-2E592ED97753}"/>
    <cellStyle name="Calculation 19 5" xfId="7780" xr:uid="{820FE212-2BB2-4DFB-82D8-8DCD77F79A0C}"/>
    <cellStyle name="Calculation 19 5 2" xfId="12807" xr:uid="{5DAE13C5-5E68-4F26-8AE4-6095A665249F}"/>
    <cellStyle name="Calculation 19 5 3" xfId="10167" xr:uid="{F0035735-AB87-496B-9A9E-9B8E42919804}"/>
    <cellStyle name="Calculation 19 5 4" xfId="12391" xr:uid="{B1AA7B3C-8D33-46A7-96F4-73927FA8E7F2}"/>
    <cellStyle name="Calculation 19 5 5" xfId="10486" xr:uid="{FD8CE2CE-8B94-4039-810A-C528CB35F0F6}"/>
    <cellStyle name="Calculation 19 5 6" xfId="12625" xr:uid="{B2ED0D2D-31AD-4AB9-97B6-E6DD2B5F0A3B}"/>
    <cellStyle name="Calculation 19 5 7" xfId="10284" xr:uid="{22B88B5D-B782-4BEC-8F04-0DFB68E867E2}"/>
    <cellStyle name="Calculation 19 5 8" xfId="11765" xr:uid="{7EE9F979-39BC-4DB1-A4B6-B06FCF8E2812}"/>
    <cellStyle name="Calculation 19 6" xfId="7901" xr:uid="{0DAA839F-4703-499E-B5ED-338850F406E6}"/>
    <cellStyle name="Calculation 19 6 2" xfId="12894" xr:uid="{DD7095E5-E142-46B5-B1DD-7D059E1B11DB}"/>
    <cellStyle name="Calculation 19 6 3" xfId="10087" xr:uid="{2DF74F99-4059-4D7F-AE5F-FF051F28C87B}"/>
    <cellStyle name="Calculation 19 6 4" xfId="12143" xr:uid="{675323E5-4C21-42CF-B02F-D83D5F2005BE}"/>
    <cellStyle name="Calculation 19 6 5" xfId="10715" xr:uid="{D805DD23-3A20-4069-839A-EABACC1E6D8C}"/>
    <cellStyle name="Calculation 19 6 6" xfId="12365" xr:uid="{44306C6A-E76B-41D2-B0DF-486850E08D83}"/>
    <cellStyle name="Calculation 19 6 7" xfId="10509" xr:uid="{A8ACFEBB-853A-44B4-BF56-20399237118A}"/>
    <cellStyle name="Calculation 19 6 8" xfId="11692" xr:uid="{81E5222B-D729-4982-B6B0-42BCC531DA41}"/>
    <cellStyle name="Calculation 19 7" xfId="10192" xr:uid="{9350FB70-B5B1-425F-8788-EBD538F92266}"/>
    <cellStyle name="Calculation 19 8" xfId="13055" xr:uid="{837B0740-00D2-4DAE-A824-3C89A1C8B7E0}"/>
    <cellStyle name="Calculation 19 9" xfId="9948" xr:uid="{2A67FDF6-4F2B-44AB-A848-6FA94ED4719E}"/>
    <cellStyle name="Calculation 2" xfId="819" xr:uid="{C3D1E95D-3292-489B-9F7F-8DD31E9AF5E5}"/>
    <cellStyle name="Calculation 2 10" xfId="13160" xr:uid="{8281A280-BC20-411A-9CDC-996E005909D1}"/>
    <cellStyle name="Calculation 2 11" xfId="9875" xr:uid="{8EF3BFD6-5402-4BAA-9219-0EBF90F70D3B}"/>
    <cellStyle name="Calculation 2 12" xfId="11887" xr:uid="{333A5BC1-C6F2-4415-AF70-D119B38BFE14}"/>
    <cellStyle name="Calculation 2 13" xfId="10926" xr:uid="{00133788-2541-4777-9ADD-4D7CAA590A6F}"/>
    <cellStyle name="Calculation 2 2" xfId="820" xr:uid="{7F25DE80-6480-4F08-AD3A-B3FA54269C3C}"/>
    <cellStyle name="Calculation 2 2 10" xfId="11586" xr:uid="{EEBDF7BB-5695-47E4-A31B-9D871059688C}"/>
    <cellStyle name="Calculation 2 2 11" xfId="11171" xr:uid="{1C8FEADF-E2B6-4A0A-9183-031038EE3D11}"/>
    <cellStyle name="Calculation 2 2 12" xfId="12543" xr:uid="{26E4957D-DC3F-4282-B323-B4C05E7390FE}"/>
    <cellStyle name="Calculation 2 2 13" xfId="10344" xr:uid="{177C5A01-ED1C-409B-8699-137A9E870E95}"/>
    <cellStyle name="Calculation 2 2 2" xfId="6493" xr:uid="{0B9F2A13-C9C5-439C-8FAF-295A6816D412}"/>
    <cellStyle name="Calculation 2 2 3" xfId="6870" xr:uid="{AB43B47C-952F-4E26-BD84-2BA8D0A8D2EE}"/>
    <cellStyle name="Calculation 2 2 3 10" xfId="16447" xr:uid="{C1093DF6-778B-4342-9F65-9EFD8C274D43}"/>
    <cellStyle name="Calculation 2 2 3 11" xfId="17318" xr:uid="{D9616944-C0A1-4707-8728-075D008620C1}"/>
    <cellStyle name="Calculation 2 2 3 2" xfId="7228" xr:uid="{6AD1B6C9-3F4B-4A05-970E-EE6DB93C0872}"/>
    <cellStyle name="Calculation 2 2 3 2 10" xfId="17349" xr:uid="{92D6958D-2F6C-41A6-ABC6-63B631F2DC47}"/>
    <cellStyle name="Calculation 2 2 3 2 2" xfId="8868" xr:uid="{28A14662-087E-4A53-BF46-D8ACCFF9951D}"/>
    <cellStyle name="Calculation 2 2 3 2 2 2" xfId="13519" xr:uid="{1B9698F9-9995-4B1A-97F0-FD63A86A05A5}"/>
    <cellStyle name="Calculation 2 2 3 2 2 3" xfId="14523" xr:uid="{2E75F5A3-FB02-4023-979E-A633E9A9E254}"/>
    <cellStyle name="Calculation 2 2 3 2 2 4" xfId="15481" xr:uid="{1CADE136-9B76-431C-AB3C-B676B9A8FDC3}"/>
    <cellStyle name="Calculation 2 2 3 2 2 5" xfId="16406" xr:uid="{2E3FAB1A-23F6-46AA-86ED-2A6A90D22303}"/>
    <cellStyle name="Calculation 2 2 3 2 2 6" xfId="17277" xr:uid="{42A73AAA-56CE-4F8E-A743-78F34F1EB4D2}"/>
    <cellStyle name="Calculation 2 2 3 2 2 7" xfId="18123" xr:uid="{91D88425-74F8-4D7D-AC91-746B9B06E840}"/>
    <cellStyle name="Calculation 2 2 3 2 2 8" xfId="18887" xr:uid="{C0F7A55D-09EC-414C-936B-14E572233161}"/>
    <cellStyle name="Calculation 2 2 3 2 3" xfId="9714" xr:uid="{D42DDB61-2D49-4CDC-8618-9882B71D2AFB}"/>
    <cellStyle name="Calculation 2 2 3 2 3 2" xfId="14118" xr:uid="{0D478EC5-73F8-41F6-9E30-A27FDE600BE4}"/>
    <cellStyle name="Calculation 2 2 3 2 3 3" xfId="15078" xr:uid="{7BBE235E-5782-45B4-8892-09FC9655E802}"/>
    <cellStyle name="Calculation 2 2 3 2 3 4" xfId="16030" xr:uid="{ACB960B2-97F4-4476-AFBA-90EEE57BDCDA}"/>
    <cellStyle name="Calculation 2 2 3 2 3 5" xfId="16904" xr:uid="{CFDBE086-CC29-48A0-9165-DC8B752080F2}"/>
    <cellStyle name="Calculation 2 2 3 2 3 6" xfId="17769" xr:uid="{C80EB3AF-A3CF-44BD-8516-3C79BE0DF3AA}"/>
    <cellStyle name="Calculation 2 2 3 2 3 7" xfId="18545" xr:uid="{262FD3D9-6A82-4CAF-A9E1-C1B55A3B92C2}"/>
    <cellStyle name="Calculation 2 2 3 2 3 8" xfId="19302" xr:uid="{DB4C4B83-DC47-4CFD-B1E4-98648774F4A0}"/>
    <cellStyle name="Calculation 2 2 3 2 4" xfId="12491" xr:uid="{3D24713F-897A-4861-BD3A-2AD0DA7184E8}"/>
    <cellStyle name="Calculation 2 2 3 2 5" xfId="10390" xr:uid="{C920E0B1-4F9A-4387-AB36-5281F0B41B6A}"/>
    <cellStyle name="Calculation 2 2 3 2 6" xfId="13657" xr:uid="{165B5CAC-E5DD-4838-B55B-E0FC5E68B498}"/>
    <cellStyle name="Calculation 2 2 3 2 7" xfId="14633" xr:uid="{DD5264EB-821C-4E7E-B0CC-72727B0928AB}"/>
    <cellStyle name="Calculation 2 2 3 2 8" xfId="15585" xr:uid="{1C411C38-9D6A-4DEC-9290-27237CCF3B1F}"/>
    <cellStyle name="Calculation 2 2 3 2 9" xfId="16480" xr:uid="{1BFF4FBC-B654-44F5-A43F-120BFA6CFFA9}"/>
    <cellStyle name="Calculation 2 2 3 3" xfId="8510" xr:uid="{555AC243-F7E4-4E91-8A2A-2925E50E4839}"/>
    <cellStyle name="Calculation 2 2 3 3 2" xfId="13250" xr:uid="{5FD8746E-8C68-47B1-AF1C-0595B2F52CE4}"/>
    <cellStyle name="Calculation 2 2 3 3 3" xfId="14270" xr:uid="{143915FA-1E97-473F-8E22-BED805E09F95}"/>
    <cellStyle name="Calculation 2 2 3 3 4" xfId="15230" xr:uid="{287647B1-D4EC-46DA-9827-BFB7BDF89CD9}"/>
    <cellStyle name="Calculation 2 2 3 3 5" xfId="16179" xr:uid="{8FD4B257-4BF8-440D-9889-82BDF8E08E78}"/>
    <cellStyle name="Calculation 2 2 3 3 6" xfId="17052" xr:uid="{9521F4C4-AEB5-4BF4-9828-D829E784678C}"/>
    <cellStyle name="Calculation 2 2 3 3 7" xfId="17917" xr:uid="{BDDF7B1D-25D7-4FB0-9900-2E88530BFF80}"/>
    <cellStyle name="Calculation 2 2 3 3 8" xfId="18693" xr:uid="{2887DB97-C550-4C4A-BF4D-344CD909AA90}"/>
    <cellStyle name="Calculation 2 2 3 4" xfId="9520" xr:uid="{3B662F36-F726-4922-89DD-E94D335B38A8}"/>
    <cellStyle name="Calculation 2 2 3 4 2" xfId="13924" xr:uid="{D640D2E7-6363-4863-BF78-B363EC693F3D}"/>
    <cellStyle name="Calculation 2 2 3 4 3" xfId="14884" xr:uid="{CBC5E12E-A52C-44D5-B5B1-FB84B1D307A6}"/>
    <cellStyle name="Calculation 2 2 3 4 4" xfId="15836" xr:uid="{076FB989-3A74-4B4D-AC8F-79E32070E981}"/>
    <cellStyle name="Calculation 2 2 3 4 5" xfId="16710" xr:uid="{99448E14-0C78-4493-8FC1-77B4DB27E039}"/>
    <cellStyle name="Calculation 2 2 3 4 6" xfId="17575" xr:uid="{CFC73ADF-3C14-46C1-8855-8008C66A39C4}"/>
    <cellStyle name="Calculation 2 2 3 4 7" xfId="18351" xr:uid="{1B10F49C-F17E-4A05-B796-A4CF418E4280}"/>
    <cellStyle name="Calculation 2 2 3 4 8" xfId="19108" xr:uid="{57E93201-6DE6-469F-8118-AAE93965FCFB}"/>
    <cellStyle name="Calculation 2 2 3 5" xfId="12221" xr:uid="{C1F9C91C-0F07-4351-BD8F-37D1A93F5FD5}"/>
    <cellStyle name="Calculation 2 2 3 6" xfId="10644" xr:uid="{B709C83E-7873-4E7C-8417-05753CC180C5}"/>
    <cellStyle name="Calculation 2 2 3 7" xfId="13617" xr:uid="{25A2F7F2-4F01-4CD3-A8C7-5F4107EE50EC}"/>
    <cellStyle name="Calculation 2 2 3 8" xfId="14595" xr:uid="{BD8926AB-A3BA-4FA2-AB84-793B45710653}"/>
    <cellStyle name="Calculation 2 2 3 9" xfId="15548" xr:uid="{0C5FFA7F-C85A-4860-BFA0-DC5DE4D282D4}"/>
    <cellStyle name="Calculation 2 2 4" xfId="6982" xr:uid="{DF2E7D81-11DA-4D85-B83F-47709F7402E4}"/>
    <cellStyle name="Calculation 2 2 4 10" xfId="17330" xr:uid="{CD283A93-3B33-4299-B35C-8A5F745C5E19}"/>
    <cellStyle name="Calculation 2 2 4 2" xfId="8621" xr:uid="{2EE22FD8-EBA3-4F55-9790-D966EF55DBF2}"/>
    <cellStyle name="Calculation 2 2 4 2 2" xfId="13343" xr:uid="{FA8B03AD-E099-4EC7-8EF0-49826466CA97}"/>
    <cellStyle name="Calculation 2 2 4 2 3" xfId="14357" xr:uid="{7E238F1E-779B-4D80-A244-01DAEB3BBBFA}"/>
    <cellStyle name="Calculation 2 2 4 2 4" xfId="15317" xr:uid="{F0DBCBF4-02EF-45FE-9F06-082B5EEB17C0}"/>
    <cellStyle name="Calculation 2 2 4 2 5" xfId="16261" xr:uid="{7CCD5333-88D8-433B-875B-FCD7B54AC938}"/>
    <cellStyle name="Calculation 2 2 4 2 6" xfId="17134" xr:uid="{1BE75E1A-3A06-49A9-ABF2-CCDEB49CA294}"/>
    <cellStyle name="Calculation 2 2 4 2 7" xfId="17999" xr:uid="{7C791D00-7C76-43B8-B058-FB53713DC199}"/>
    <cellStyle name="Calculation 2 2 4 2 8" xfId="18774" xr:uid="{61E239FB-DA90-4E2C-B607-FB3D305E8E70}"/>
    <cellStyle name="Calculation 2 2 4 3" xfId="9601" xr:uid="{2CCD64D6-B552-44F9-9BCE-C756568D76F6}"/>
    <cellStyle name="Calculation 2 2 4 3 2" xfId="14005" xr:uid="{53167D3F-1F11-415D-9ED3-BCA7E04906C1}"/>
    <cellStyle name="Calculation 2 2 4 3 3" xfId="14965" xr:uid="{A6930484-B349-45B8-B825-F302AFF195CD}"/>
    <cellStyle name="Calculation 2 2 4 3 4" xfId="15917" xr:uid="{8CCC6D25-90E5-47AA-AA12-516C99652433}"/>
    <cellStyle name="Calculation 2 2 4 3 5" xfId="16791" xr:uid="{7B23A170-6FB5-482A-9B11-27B5EBFA9873}"/>
    <cellStyle name="Calculation 2 2 4 3 6" xfId="17656" xr:uid="{CE8D3587-7929-4474-A4A6-6DCD090C0E26}"/>
    <cellStyle name="Calculation 2 2 4 3 7" xfId="18432" xr:uid="{73FEC52D-4B47-4A04-B77C-F4C8D6340E00}"/>
    <cellStyle name="Calculation 2 2 4 3 8" xfId="19189" xr:uid="{217ED0F1-7234-4D91-967B-31A19EFDB7BB}"/>
    <cellStyle name="Calculation 2 2 4 4" xfId="12316" xr:uid="{B5C751C6-4866-4116-B53C-284EB3B3944D}"/>
    <cellStyle name="Calculation 2 2 4 5" xfId="10554" xr:uid="{255BE572-5D48-4790-AFD8-5A90121A3C8C}"/>
    <cellStyle name="Calculation 2 2 4 6" xfId="13629" xr:uid="{CDB0B1C0-7C06-48D8-AFB3-FD7399E3E1F8}"/>
    <cellStyle name="Calculation 2 2 4 7" xfId="14607" xr:uid="{DFED24FF-03AA-4129-AE7A-67DDD6952773}"/>
    <cellStyle name="Calculation 2 2 4 8" xfId="15560" xr:uid="{3FD542B9-2FC2-4690-A97D-A1B78C4E17BB}"/>
    <cellStyle name="Calculation 2 2 4 9" xfId="16459" xr:uid="{0699278B-0EAA-4449-B3EC-C59832E31B3E}"/>
    <cellStyle name="Calculation 2 2 5" xfId="7783" xr:uid="{8918D48C-539D-4439-B49E-142887ECEC77}"/>
    <cellStyle name="Calculation 2 2 5 2" xfId="12810" xr:uid="{A192AF4D-186B-427A-B73C-4338B513017B}"/>
    <cellStyle name="Calculation 2 2 5 3" xfId="10164" xr:uid="{753B82F8-679E-4FC8-86BD-7C5E2EDFF621}"/>
    <cellStyle name="Calculation 2 2 5 4" xfId="11786" xr:uid="{F6F8F8F3-B280-4B93-B95B-AE4750BD3871}"/>
    <cellStyle name="Calculation 2 2 5 5" xfId="11018" xr:uid="{B6EFF3E4-8B9B-4E8B-855D-51F8DDEEC1B3}"/>
    <cellStyle name="Calculation 2 2 5 6" xfId="12568" xr:uid="{796F0167-545A-4FF1-A4FC-A5766E20B828}"/>
    <cellStyle name="Calculation 2 2 5 7" xfId="10331" xr:uid="{711CB018-5C72-423E-9F66-C57EA8CB2848}"/>
    <cellStyle name="Calculation 2 2 5 8" xfId="11737" xr:uid="{18D17535-80C8-4A38-8D56-F4555E875A1B}"/>
    <cellStyle name="Calculation 2 2 6" xfId="7898" xr:uid="{81D52BF5-0908-47EC-9647-BF67B1EF25BE}"/>
    <cellStyle name="Calculation 2 2 6 2" xfId="12891" xr:uid="{A1A76E41-5014-4DC0-93D0-EC86B23D0D43}"/>
    <cellStyle name="Calculation 2 2 6 3" xfId="10090" xr:uid="{AC82E819-86A1-45EE-BA19-B4A7D980DE31}"/>
    <cellStyle name="Calculation 2 2 6 4" xfId="12392" xr:uid="{8A5E4537-E977-4217-BFE6-845954799F81}"/>
    <cellStyle name="Calculation 2 2 6 5" xfId="10485" xr:uid="{7501F731-8797-43BA-8D90-AF27104BD30A}"/>
    <cellStyle name="Calculation 2 2 6 6" xfId="11977" xr:uid="{E1285916-FA9C-45BF-81E4-F55693F9B135}"/>
    <cellStyle name="Calculation 2 2 6 7" xfId="10851" xr:uid="{ECEE7EF9-58D8-43E6-8793-F1A25B88A7A1}"/>
    <cellStyle name="Calculation 2 2 6 8" xfId="11571" xr:uid="{EC26A5BD-B5C8-414E-808D-195C8E12D050}"/>
    <cellStyle name="Calculation 2 2 7" xfId="10195" xr:uid="{68784028-8A44-4A85-BDF2-3DC2374E9EC8}"/>
    <cellStyle name="Calculation 2 2 8" xfId="11993" xr:uid="{9CAEAC2F-7C9A-400F-ADB7-13FCD25CD27F}"/>
    <cellStyle name="Calculation 2 2 9" xfId="10836" xr:uid="{F56C745B-BCD0-4CC3-914A-9653ECE7C96B}"/>
    <cellStyle name="Calculation 2 3" xfId="6871" xr:uid="{E2D6D9F3-7B65-458D-9CD9-16DD111A6508}"/>
    <cellStyle name="Calculation 2 3 10" xfId="10576" xr:uid="{64243BBF-199F-43B5-BD4A-D8B928E08899}"/>
    <cellStyle name="Calculation 2 3 11" xfId="11689" xr:uid="{B3120BA3-5F64-4649-94CC-541644C0EF82}"/>
    <cellStyle name="Calculation 2 3 2" xfId="7229" xr:uid="{9235BDC6-63DF-4351-9A61-66C1E0E32ADE}"/>
    <cellStyle name="Calculation 2 3 2 10" xfId="13609" xr:uid="{2FDD94CF-5BFA-413D-963C-98D7F2FE5969}"/>
    <cellStyle name="Calculation 2 3 2 2" xfId="8869" xr:uid="{68A5A268-188C-4EA3-9F7C-7415AF1C8E85}"/>
    <cellStyle name="Calculation 2 3 2 2 2" xfId="13520" xr:uid="{4CD6DDAE-DF23-4999-AB55-714D3E47AFAF}"/>
    <cellStyle name="Calculation 2 3 2 2 3" xfId="14524" xr:uid="{AF362D9E-62D3-4917-B8D1-4C630BD5216C}"/>
    <cellStyle name="Calculation 2 3 2 2 4" xfId="15482" xr:uid="{73876FC6-500C-4AFD-9020-7ED500FEBF3A}"/>
    <cellStyle name="Calculation 2 3 2 2 5" xfId="16407" xr:uid="{4B785267-DAD6-4FC5-BA8C-1C7CA8F51A8A}"/>
    <cellStyle name="Calculation 2 3 2 2 6" xfId="17278" xr:uid="{E695F16E-90E9-465C-B630-28D891D59672}"/>
    <cellStyle name="Calculation 2 3 2 2 7" xfId="18124" xr:uid="{ECDDEE70-A055-473F-8AE4-391E871C195C}"/>
    <cellStyle name="Calculation 2 3 2 2 8" xfId="18888" xr:uid="{503C4700-0CA6-43CF-89B3-1A6D5CD0C581}"/>
    <cellStyle name="Calculation 2 3 2 3" xfId="9715" xr:uid="{72D74FA1-B0EC-49F9-8E02-6AB2D0AD426E}"/>
    <cellStyle name="Calculation 2 3 2 3 2" xfId="14119" xr:uid="{E721AC22-8C80-46B8-9257-89F364F92BD3}"/>
    <cellStyle name="Calculation 2 3 2 3 3" xfId="15079" xr:uid="{6E98C179-E151-46E4-9346-02A606259D81}"/>
    <cellStyle name="Calculation 2 3 2 3 4" xfId="16031" xr:uid="{96DA586E-F683-4B3F-A87B-0B47C459A0AE}"/>
    <cellStyle name="Calculation 2 3 2 3 5" xfId="16905" xr:uid="{BC39E418-2D2E-47EC-9D24-98015F109BE0}"/>
    <cellStyle name="Calculation 2 3 2 3 6" xfId="17770" xr:uid="{1EC29AFF-21AB-4F26-B132-41840DF5C343}"/>
    <cellStyle name="Calculation 2 3 2 3 7" xfId="18546" xr:uid="{4CAB03AD-FABD-4370-BA73-B43A0141731B}"/>
    <cellStyle name="Calculation 2 3 2 3 8" xfId="19303" xr:uid="{9A33FBA9-DF4A-4E2B-96C4-A535391F1325}"/>
    <cellStyle name="Calculation 2 3 2 4" xfId="12492" xr:uid="{E14956B1-48BD-41CD-B542-D99BFBFC3F83}"/>
    <cellStyle name="Calculation 2 3 2 5" xfId="10389" xr:uid="{6AFC9065-24F7-4149-889B-8F81CC395AEA}"/>
    <cellStyle name="Calculation 2 3 2 6" xfId="13147" xr:uid="{D6AF559E-DEB3-444A-A874-5ADC3DA8B0F4}"/>
    <cellStyle name="Calculation 2 3 2 7" xfId="9883" xr:uid="{E8637C71-07AC-4981-8C6A-371B8444C9E5}"/>
    <cellStyle name="Calculation 2 3 2 8" xfId="12168" xr:uid="{312AC5F8-C097-4746-9DD9-25F74C8F288A}"/>
    <cellStyle name="Calculation 2 3 2 9" xfId="10695" xr:uid="{CBFA214B-7747-44BC-8312-BC035A4C9C15}"/>
    <cellStyle name="Calculation 2 3 3" xfId="8511" xr:uid="{E2FD6838-0A72-4411-8A55-0C9C65BF0DF8}"/>
    <cellStyle name="Calculation 2 3 3 2" xfId="13251" xr:uid="{E02DAADE-3791-4C5B-AD2B-5AF2D42F940F}"/>
    <cellStyle name="Calculation 2 3 3 3" xfId="14271" xr:uid="{9CA0B955-A39D-41B8-A634-78F28478559E}"/>
    <cellStyle name="Calculation 2 3 3 4" xfId="15231" xr:uid="{93590D80-DDFF-4C0E-89FE-A0B823A913BC}"/>
    <cellStyle name="Calculation 2 3 3 5" xfId="16180" xr:uid="{C7A74002-4D79-40B3-8F3E-7C39833C9655}"/>
    <cellStyle name="Calculation 2 3 3 6" xfId="17053" xr:uid="{3CF9A277-D876-4F87-871A-AB1D8ECED160}"/>
    <cellStyle name="Calculation 2 3 3 7" xfId="17918" xr:uid="{E30E7733-053E-4F85-8B55-6AE4A9BDF102}"/>
    <cellStyle name="Calculation 2 3 3 8" xfId="18694" xr:uid="{0CFE200D-F2A3-44A5-AF21-939B2A325A00}"/>
    <cellStyle name="Calculation 2 3 4" xfId="9521" xr:uid="{CC448916-FB47-4D29-9C07-D32F35027E86}"/>
    <cellStyle name="Calculation 2 3 4 2" xfId="13925" xr:uid="{87B0C2F4-FC9A-466F-8AF0-08B468FFF14D}"/>
    <cellStyle name="Calculation 2 3 4 3" xfId="14885" xr:uid="{9FB67129-570C-4540-8E4F-E558F9461BAE}"/>
    <cellStyle name="Calculation 2 3 4 4" xfId="15837" xr:uid="{26384A30-EE24-47A0-B7AA-A20F127F5F54}"/>
    <cellStyle name="Calculation 2 3 4 5" xfId="16711" xr:uid="{9D28F043-7154-4A68-8DEC-BDE4C2B18AFE}"/>
    <cellStyle name="Calculation 2 3 4 6" xfId="17576" xr:uid="{734D2314-998A-4154-88F4-B5406A5D7A5E}"/>
    <cellStyle name="Calculation 2 3 4 7" xfId="18352" xr:uid="{EFA48C06-7599-4EBC-9F78-9B35FFAD840C}"/>
    <cellStyle name="Calculation 2 3 4 8" xfId="19109" xr:uid="{EF4446B4-9FC3-44F7-AA65-29B461E7AF09}"/>
    <cellStyle name="Calculation 2 3 5" xfId="12222" xr:uid="{0F23F2C1-328E-4CCA-A8B5-1A2A0C15DE14}"/>
    <cellStyle name="Calculation 2 3 6" xfId="10643" xr:uid="{001DAC02-9064-4058-ABD9-2658B1F12F1B}"/>
    <cellStyle name="Calculation 2 3 7" xfId="13115" xr:uid="{A08384D9-D7A1-4CC7-AF95-9227FE78B7C9}"/>
    <cellStyle name="Calculation 2 3 8" xfId="9911" xr:uid="{19C31D4C-BFBA-4969-853A-119286ED4F46}"/>
    <cellStyle name="Calculation 2 3 9" xfId="12290" xr:uid="{7EC7BA64-5AF0-4489-B26F-DC8353C7339A}"/>
    <cellStyle name="Calculation 2 4" xfId="6981" xr:uid="{2D0AC94E-3429-4432-85A5-48680EC0B0CC}"/>
    <cellStyle name="Calculation 2 4 10" xfId="11663" xr:uid="{6AAA630C-B89F-4256-B451-FC01BDD84143}"/>
    <cellStyle name="Calculation 2 4 2" xfId="8620" xr:uid="{B17796D7-C846-4BB8-8E35-B99EE74421EC}"/>
    <cellStyle name="Calculation 2 4 2 2" xfId="13342" xr:uid="{390E542C-B7FB-4BE5-B6C2-984F58127205}"/>
    <cellStyle name="Calculation 2 4 2 3" xfId="14356" xr:uid="{E401C9D5-65C8-4308-90E0-368F1750BDBE}"/>
    <cellStyle name="Calculation 2 4 2 4" xfId="15316" xr:uid="{02023D5F-5781-4073-8837-E07FCBE0D95E}"/>
    <cellStyle name="Calculation 2 4 2 5" xfId="16260" xr:uid="{3D364F55-F174-465F-B39E-F15886D2B14C}"/>
    <cellStyle name="Calculation 2 4 2 6" xfId="17133" xr:uid="{C4DE4167-F119-4D7F-8030-B62651CEDD5C}"/>
    <cellStyle name="Calculation 2 4 2 7" xfId="17998" xr:uid="{35FA0D31-C00F-45BD-A09E-2920B8D6B83B}"/>
    <cellStyle name="Calculation 2 4 2 8" xfId="18773" xr:uid="{1CDA3003-5755-48FC-A290-BAC3EFEA2927}"/>
    <cellStyle name="Calculation 2 4 3" xfId="9600" xr:uid="{D854A45F-2469-4CCF-8FD2-B4CB9BE569AC}"/>
    <cellStyle name="Calculation 2 4 3 2" xfId="14004" xr:uid="{107D5E73-1126-45BE-B337-B641DE231660}"/>
    <cellStyle name="Calculation 2 4 3 3" xfId="14964" xr:uid="{71135074-E14E-4AD2-9367-FCBB85127E6B}"/>
    <cellStyle name="Calculation 2 4 3 4" xfId="15916" xr:uid="{0837CAC7-109E-41C4-8300-23C660A99358}"/>
    <cellStyle name="Calculation 2 4 3 5" xfId="16790" xr:uid="{F0642D0A-50B4-4FCE-8571-7D68A50E93CA}"/>
    <cellStyle name="Calculation 2 4 3 6" xfId="17655" xr:uid="{FA402754-41B0-4574-B58D-20BB1DF6410B}"/>
    <cellStyle name="Calculation 2 4 3 7" xfId="18431" xr:uid="{3F2F6548-EC97-41E7-A487-803FC84B7562}"/>
    <cellStyle name="Calculation 2 4 3 8" xfId="19188" xr:uid="{3BE24F2C-3464-4E4E-883C-271FF66FDE51}"/>
    <cellStyle name="Calculation 2 4 4" xfId="12315" xr:uid="{ABC9E6D5-6A3B-4102-B2C6-5F56034BB290}"/>
    <cellStyle name="Calculation 2 4 5" xfId="10555" xr:uid="{C0693759-AAEC-4D66-A98B-08D6467E8061}"/>
    <cellStyle name="Calculation 2 4 6" xfId="12607" xr:uid="{14CE789F-4223-43EF-A78C-163FA8BE7793}"/>
    <cellStyle name="Calculation 2 4 7" xfId="10297" xr:uid="{37A4630E-5E7C-4599-8CBF-4BB1C33B86FB}"/>
    <cellStyle name="Calculation 2 4 8" xfId="12123" xr:uid="{B2D74A3A-1838-4AF1-BD52-9CEC5318640D}"/>
    <cellStyle name="Calculation 2 4 9" xfId="10732" xr:uid="{10A6B658-4018-4EE5-BDCD-283FA7B6B033}"/>
    <cellStyle name="Calculation 2 5" xfId="7782" xr:uid="{6FF65E4A-4684-4C59-80BB-836898A56B51}"/>
    <cellStyle name="Calculation 2 5 2" xfId="12809" xr:uid="{DC9D88F7-F709-433B-B5CE-3A50B96D0729}"/>
    <cellStyle name="Calculation 2 5 3" xfId="10165" xr:uid="{59AF98CE-5BC5-4365-BE2F-5971B2D21BAF}"/>
    <cellStyle name="Calculation 2 5 4" xfId="12793" xr:uid="{353F82C5-2858-40EF-83D3-BDDAF8FC632E}"/>
    <cellStyle name="Calculation 2 5 5" xfId="10177" xr:uid="{955061A5-8ADD-48E8-A9B0-BCD44FE74AE7}"/>
    <cellStyle name="Calculation 2 5 6" xfId="11782" xr:uid="{9568235C-D6B4-4817-A854-9FB58362D5BF}"/>
    <cellStyle name="Calculation 2 5 7" xfId="11022" xr:uid="{914A5050-3897-4A9E-AFA0-95F334D40F18}"/>
    <cellStyle name="Calculation 2 5 8" xfId="12063" xr:uid="{76CA32D3-F3D2-4456-BDBB-18B8E2848B73}"/>
    <cellStyle name="Calculation 2 6" xfId="7899" xr:uid="{9D286B50-3083-41F5-8C2E-1E9611079AF8}"/>
    <cellStyle name="Calculation 2 6 2" xfId="12892" xr:uid="{87E993FA-C75E-4590-B248-69AC55E8D1AD}"/>
    <cellStyle name="Calculation 2 6 3" xfId="10089" xr:uid="{18C9D8B2-6B0E-4915-9D57-319C6075C193}"/>
    <cellStyle name="Calculation 2 6 4" xfId="13423" xr:uid="{326924C8-8B4E-4CF4-B1F0-706C5AC53E7F}"/>
    <cellStyle name="Calculation 2 6 5" xfId="14430" xr:uid="{01B7ED14-D013-4847-B294-38D1575BD5CE}"/>
    <cellStyle name="Calculation 2 6 6" xfId="15388" xr:uid="{D5688B77-E416-482E-ADF1-89DE6FF9EA96}"/>
    <cellStyle name="Calculation 2 6 7" xfId="16315" xr:uid="{EDC98297-27A2-42D7-A2F0-A1909ABF123B}"/>
    <cellStyle name="Calculation 2 6 8" xfId="17186" xr:uid="{476A7B7D-554B-4969-9F91-265F5B9EE45F}"/>
    <cellStyle name="Calculation 2 7" xfId="10194" xr:uid="{18483684-A4F8-48F0-94D3-0B0F37534BE0}"/>
    <cellStyle name="Calculation 2 8" xfId="12667" xr:uid="{9AC9F3BA-C767-4DC6-ACE7-7AFAA921C664}"/>
    <cellStyle name="Calculation 2 9" xfId="10250" xr:uid="{B0335198-F64E-4643-97F5-1531B6B2CD6D}"/>
    <cellStyle name="Calculation 3" xfId="821" xr:uid="{D561146A-36A8-4233-9355-DB9F6CC41F45}"/>
    <cellStyle name="Calculation 3 10" xfId="14222" xr:uid="{5BDFE949-6DE4-49D0-9429-859C2D6D07CD}"/>
    <cellStyle name="Calculation 3 11" xfId="15182" xr:uid="{4DDAA57D-9791-45EE-82F9-B9D14ADC7463}"/>
    <cellStyle name="Calculation 3 12" xfId="16132" xr:uid="{ED5302E4-8646-4BEA-9F26-AA4975FF1382}"/>
    <cellStyle name="Calculation 3 2" xfId="6869" xr:uid="{056CAC6A-DC8F-4AEC-96F5-BC6E4504EF11}"/>
    <cellStyle name="Calculation 3 2 10" xfId="11044" xr:uid="{01819604-D097-4F5F-BAFA-D348718EA4BD}"/>
    <cellStyle name="Calculation 3 2 11" xfId="12359" xr:uid="{085124F5-0DFF-42A9-9FBD-EB49C1C837CF}"/>
    <cellStyle name="Calculation 3 2 2" xfId="7230" xr:uid="{8064B9D2-6CAB-45F1-B12B-E5E722EA6CF9}"/>
    <cellStyle name="Calculation 3 2 2 10" xfId="13701" xr:uid="{1920FE1C-7E77-4067-92C4-5B7EF699E070}"/>
    <cellStyle name="Calculation 3 2 2 2" xfId="8870" xr:uid="{E8013B74-FF85-45BA-9F3E-026C5F198E6B}"/>
    <cellStyle name="Calculation 3 2 2 2 2" xfId="13521" xr:uid="{F9A0ABFF-D315-4337-BC19-D7F6E6725791}"/>
    <cellStyle name="Calculation 3 2 2 2 3" xfId="14525" xr:uid="{8FF3E920-3970-4A97-A8BC-2F48EB01E136}"/>
    <cellStyle name="Calculation 3 2 2 2 4" xfId="15483" xr:uid="{CC787577-668C-4FDA-AAB7-0B7048802719}"/>
    <cellStyle name="Calculation 3 2 2 2 5" xfId="16408" xr:uid="{35298882-D107-446C-A4C9-49D968D896CB}"/>
    <cellStyle name="Calculation 3 2 2 2 6" xfId="17279" xr:uid="{DAA73ED7-8376-44F1-BDAD-FCDD0DB66C27}"/>
    <cellStyle name="Calculation 3 2 2 2 7" xfId="18125" xr:uid="{C0ABBF0A-5AD5-4DCF-A5E7-07ACB39ECB3B}"/>
    <cellStyle name="Calculation 3 2 2 2 8" xfId="18889" xr:uid="{91D3B490-6D94-46EB-817B-3A5D5A8EDCA8}"/>
    <cellStyle name="Calculation 3 2 2 3" xfId="9716" xr:uid="{234AA5C6-9159-4EC7-AFEB-EEA677A347C4}"/>
    <cellStyle name="Calculation 3 2 2 3 2" xfId="14120" xr:uid="{4EE5FB52-08FF-4888-949B-08E789836666}"/>
    <cellStyle name="Calculation 3 2 2 3 3" xfId="15080" xr:uid="{1E54A30B-A473-41EA-A7B8-CED2E5FA94FB}"/>
    <cellStyle name="Calculation 3 2 2 3 4" xfId="16032" xr:uid="{891D230A-F051-49A3-9349-FAA7AAEA0290}"/>
    <cellStyle name="Calculation 3 2 2 3 5" xfId="16906" xr:uid="{FA07A32B-F520-4D44-852D-7A3F5B99E785}"/>
    <cellStyle name="Calculation 3 2 2 3 6" xfId="17771" xr:uid="{2902DDF7-F762-4275-9E3D-C6BC21A91AD7}"/>
    <cellStyle name="Calculation 3 2 2 3 7" xfId="18547" xr:uid="{67B8BA5D-7AB6-47ED-B595-D7D8503880A2}"/>
    <cellStyle name="Calculation 3 2 2 3 8" xfId="19304" xr:uid="{CD432FDB-11BD-49E5-8684-2790115774A6}"/>
    <cellStyle name="Calculation 3 2 2 4" xfId="12493" xr:uid="{FB1542C2-CB92-4BC2-AC18-73ACECE5583E}"/>
    <cellStyle name="Calculation 3 2 2 5" xfId="10388" xr:uid="{0B5557F3-FB5E-42C3-9FE3-CD1A3CA1E80A}"/>
    <cellStyle name="Calculation 3 2 2 6" xfId="12116" xr:uid="{50213AA5-76BA-4839-A6D6-747E3F5148D3}"/>
    <cellStyle name="Calculation 3 2 2 7" xfId="10736" xr:uid="{554FAC99-DC74-497A-85D3-FC2A264208CE}"/>
    <cellStyle name="Calculation 3 2 2 8" xfId="12906" xr:uid="{03C0E120-F61B-4816-A1C8-F9DEB196E58D}"/>
    <cellStyle name="Calculation 3 2 2 9" xfId="10077" xr:uid="{6599A11B-1394-497B-B58B-D59CE474352F}"/>
    <cellStyle name="Calculation 3 2 3" xfId="8509" xr:uid="{7691472E-7FCD-4BC2-8561-CA338581E65A}"/>
    <cellStyle name="Calculation 3 2 3 2" xfId="13249" xr:uid="{386B22AB-84FD-49F6-B122-9D729B55C949}"/>
    <cellStyle name="Calculation 3 2 3 3" xfId="14269" xr:uid="{39117789-410B-4F73-9D9C-E04D117FD8A4}"/>
    <cellStyle name="Calculation 3 2 3 4" xfId="15229" xr:uid="{28A36BFB-71AD-4530-A749-8228D46E0752}"/>
    <cellStyle name="Calculation 3 2 3 5" xfId="16178" xr:uid="{C792EB09-941C-499E-958D-A3B6884D78FF}"/>
    <cellStyle name="Calculation 3 2 3 6" xfId="17051" xr:uid="{E564CA1F-D453-43C3-8638-DC5324D5AD0E}"/>
    <cellStyle name="Calculation 3 2 3 7" xfId="17916" xr:uid="{D8CE394D-83E3-4B48-A010-1B511C7D7527}"/>
    <cellStyle name="Calculation 3 2 3 8" xfId="18692" xr:uid="{5A6EBB9A-3E11-4E2A-93DD-FDC0520FC556}"/>
    <cellStyle name="Calculation 3 2 4" xfId="9519" xr:uid="{BF56E5E6-9803-4794-9974-336A5298BD4D}"/>
    <cellStyle name="Calculation 3 2 4 2" xfId="13923" xr:uid="{FCA8EFB2-F177-44F8-9C60-2442E76034B0}"/>
    <cellStyle name="Calculation 3 2 4 3" xfId="14883" xr:uid="{D6C31383-9519-4D99-A649-0D4FC2E34A84}"/>
    <cellStyle name="Calculation 3 2 4 4" xfId="15835" xr:uid="{3B0324BE-4416-47E3-B443-0350CAD581C3}"/>
    <cellStyle name="Calculation 3 2 4 5" xfId="16709" xr:uid="{41E57491-BD99-4CA4-9153-68C6483124B9}"/>
    <cellStyle name="Calculation 3 2 4 6" xfId="17574" xr:uid="{E71B65F1-3467-4EBD-9FA0-9B137C59F21D}"/>
    <cellStyle name="Calculation 3 2 4 7" xfId="18350" xr:uid="{652A9915-0636-44AB-A3EA-F46636FF8A62}"/>
    <cellStyle name="Calculation 3 2 4 8" xfId="19107" xr:uid="{DDCF8892-BF5A-425D-BFF4-D36ABDB0EB3F}"/>
    <cellStyle name="Calculation 3 2 5" xfId="12220" xr:uid="{20DC3AAC-B371-47D0-A457-C8B520396048}"/>
    <cellStyle name="Calculation 3 2 6" xfId="10645" xr:uid="{D4B8B91F-5577-446C-B5E5-2048624B12FF}"/>
    <cellStyle name="Calculation 3 2 7" xfId="12595" xr:uid="{A12235DF-B113-4BA8-B8F3-8C09359C5E64}"/>
    <cellStyle name="Calculation 3 2 8" xfId="10309" xr:uid="{0DCCE880-865E-42CC-BB06-5E5AC33521C3}"/>
    <cellStyle name="Calculation 3 2 9" xfId="11753" xr:uid="{575DF49E-D475-4117-BEFB-23F277FF15B7}"/>
    <cellStyle name="Calculation 3 3" xfId="6983" xr:uid="{12C83ACD-C268-41A7-9196-F3E82C1455CE}"/>
    <cellStyle name="Calculation 3 3 10" xfId="11964" xr:uid="{52A12FE1-12B1-4548-907E-608B8B744A4F}"/>
    <cellStyle name="Calculation 3 3 2" xfId="8622" xr:uid="{ADE9E0F8-4401-4CAF-8A10-6D02E21BDBAB}"/>
    <cellStyle name="Calculation 3 3 2 2" xfId="13344" xr:uid="{1DD39C3B-C7EF-410C-873B-13435BDBA4DA}"/>
    <cellStyle name="Calculation 3 3 2 3" xfId="14358" xr:uid="{BE206EF5-8D60-40C3-93B3-3B756535BCD7}"/>
    <cellStyle name="Calculation 3 3 2 4" xfId="15318" xr:uid="{143A8C87-06B0-4856-8C5D-CD872F286E4E}"/>
    <cellStyle name="Calculation 3 3 2 5" xfId="16262" xr:uid="{F13A70B6-7849-4076-AAC7-666F33AFBF5A}"/>
    <cellStyle name="Calculation 3 3 2 6" xfId="17135" xr:uid="{C486453A-88CD-4233-AC99-8E0194458ECF}"/>
    <cellStyle name="Calculation 3 3 2 7" xfId="18000" xr:uid="{8929735F-EDBD-4DA5-83B1-38B6FE87DB45}"/>
    <cellStyle name="Calculation 3 3 2 8" xfId="18775" xr:uid="{AEEDF9A7-E126-4676-8F4C-87610444DBFF}"/>
    <cellStyle name="Calculation 3 3 3" xfId="9602" xr:uid="{F6CA0B16-7458-4247-8F09-B08F928FF20F}"/>
    <cellStyle name="Calculation 3 3 3 2" xfId="14006" xr:uid="{4E34292E-DBA6-4B6A-9039-6AB3C55BFB49}"/>
    <cellStyle name="Calculation 3 3 3 3" xfId="14966" xr:uid="{9651D786-9A76-42AC-854D-90388A6F4080}"/>
    <cellStyle name="Calculation 3 3 3 4" xfId="15918" xr:uid="{5B30CABF-F045-4FA9-88D6-F88801FC39AD}"/>
    <cellStyle name="Calculation 3 3 3 5" xfId="16792" xr:uid="{82247748-8AEF-4707-879D-E7CBACA9B19A}"/>
    <cellStyle name="Calculation 3 3 3 6" xfId="17657" xr:uid="{A8DD3EE0-80E3-45CB-9A00-32E9454E939B}"/>
    <cellStyle name="Calculation 3 3 3 7" xfId="18433" xr:uid="{A7E5161E-09B0-4650-BF90-634F1D49D81E}"/>
    <cellStyle name="Calculation 3 3 3 8" xfId="19190" xr:uid="{D2A40257-78E2-441F-8ACC-4EB8F0106E7D}"/>
    <cellStyle name="Calculation 3 3 4" xfId="12317" xr:uid="{B0460DE5-89AA-4199-A52D-AD706D840F05}"/>
    <cellStyle name="Calculation 3 3 5" xfId="10553" xr:uid="{CA1F38E8-585A-4AF2-B1F6-BDB837B84163}"/>
    <cellStyle name="Calculation 3 3 6" xfId="12097" xr:uid="{44D8E7C1-7C07-4F87-88D6-9DA23C3CA4E5}"/>
    <cellStyle name="Calculation 3 3 7" xfId="10755" xr:uid="{931B74A4-3086-4691-8D6C-EF9EEC246181}"/>
    <cellStyle name="Calculation 3 3 8" xfId="11659" xr:uid="{53F0C6D1-7B7A-4B64-945A-3230DF04BB52}"/>
    <cellStyle name="Calculation 3 3 9" xfId="11119" xr:uid="{82981214-A1EF-463A-85FC-B15017BB0F69}"/>
    <cellStyle name="Calculation 3 4" xfId="7784" xr:uid="{67BB48C5-3BAE-4EC3-A1CE-8D5C32133A3D}"/>
    <cellStyle name="Calculation 3 4 2" xfId="12811" xr:uid="{5AB98072-08B4-41F7-B21B-6A85971884BA}"/>
    <cellStyle name="Calculation 3 4 3" xfId="10163" xr:uid="{002FAA0E-07F6-4A2B-8F63-4E512A9E6CC8}"/>
    <cellStyle name="Calculation 3 4 4" xfId="11787" xr:uid="{7DDE8CD2-2FC9-4571-AB71-4315C02D3D92}"/>
    <cellStyle name="Calculation 3 4 5" xfId="11017" xr:uid="{C7D761CE-D533-47C0-8C9B-2B15995C798A}"/>
    <cellStyle name="Calculation 3 4 6" xfId="13595" xr:uid="{DD0793A5-3271-46FD-8AE4-B8C42EE52825}"/>
    <cellStyle name="Calculation 3 4 7" xfId="14577" xr:uid="{06D416DC-1073-4817-B13D-F231D184306F}"/>
    <cellStyle name="Calculation 3 4 8" xfId="15532" xr:uid="{E5C5C168-9A09-4032-9B38-C220F72C8C65}"/>
    <cellStyle name="Calculation 3 5" xfId="7897" xr:uid="{9366A644-340B-4235-9868-09C2CCF3DA67}"/>
    <cellStyle name="Calculation 3 5 2" xfId="12890" xr:uid="{651AA540-B11D-41E7-8C7E-352059F2876E}"/>
    <cellStyle name="Calculation 3 5 3" xfId="10091" xr:uid="{254163F6-19DF-40D6-9791-CFA70A9D2BC5}"/>
    <cellStyle name="Calculation 3 5 4" xfId="13058" xr:uid="{D7468A97-A8E9-4701-B2D7-EC41C72130A3}"/>
    <cellStyle name="Calculation 3 5 5" xfId="9945" xr:uid="{ACA81C74-9556-4C08-8282-3680BF05AED3}"/>
    <cellStyle name="Calculation 3 5 6" xfId="13719" xr:uid="{C4052D72-DFFC-4EA7-AF65-5BFEF83DD602}"/>
    <cellStyle name="Calculation 3 5 7" xfId="14682" xr:uid="{7008858E-2FB7-4815-9E60-0E35F398AFE8}"/>
    <cellStyle name="Calculation 3 5 8" xfId="15634" xr:uid="{44E65816-C77C-4C3D-A3F9-FF85F70ECE34}"/>
    <cellStyle name="Calculation 3 6" xfId="10196" xr:uid="{C7F376B8-DF7D-4257-B317-FAEDFFBB3E5C}"/>
    <cellStyle name="Calculation 3 7" xfId="13165" xr:uid="{C3DFC441-D392-4F88-BED0-A07C74683C57}"/>
    <cellStyle name="Calculation 3 8" xfId="9870" xr:uid="{7B02D287-6B01-41EF-B04B-D44A8B4A8D11}"/>
    <cellStyle name="Calculation 3 9" xfId="13201" xr:uid="{858EEC40-E04E-4CA9-8EEB-60F3EDB61234}"/>
    <cellStyle name="Calculation 4" xfId="822" xr:uid="{4052CEC2-351B-46AD-B8D2-BF7498BA6928}"/>
    <cellStyle name="Calculation 4 10" xfId="16491" xr:uid="{3294ED85-3705-4DC7-92CC-4295DA7F9B08}"/>
    <cellStyle name="Calculation 4 11" xfId="17359" xr:uid="{AF87E3CA-B77D-4BDC-8908-4691E28AD2B2}"/>
    <cellStyle name="Calculation 4 12" xfId="18157" xr:uid="{7B1B66C2-CB97-4C33-9D91-C96B7992B7E1}"/>
    <cellStyle name="Calculation 4 2" xfId="6868" xr:uid="{AA4F9B9C-07C5-4940-AE47-75D534064837}"/>
    <cellStyle name="Calculation 4 2 10" xfId="11131" xr:uid="{0A3ED630-B1DF-4360-A74B-04220FAB48BC}"/>
    <cellStyle name="Calculation 4 2 11" xfId="13576" xr:uid="{07FA8D5D-1F48-42DF-8DFF-8B94636AC9DA}"/>
    <cellStyle name="Calculation 4 2 2" xfId="7231" xr:uid="{8DD872CD-8D07-4EC4-866D-97FFDC548CBD}"/>
    <cellStyle name="Calculation 4 2 2 10" xfId="15382" xr:uid="{DA4A3591-E464-446F-ADA6-32A6DF978DC9}"/>
    <cellStyle name="Calculation 4 2 2 2" xfId="8871" xr:uid="{5D80A180-07E4-4590-B5B1-E9DEF9D55421}"/>
    <cellStyle name="Calculation 4 2 2 2 2" xfId="13522" xr:uid="{93A04B1B-E3A5-49BE-BA2A-1C8217B63219}"/>
    <cellStyle name="Calculation 4 2 2 2 3" xfId="14526" xr:uid="{A0273CC3-506A-4CA1-BC1B-E2F43D2AA200}"/>
    <cellStyle name="Calculation 4 2 2 2 4" xfId="15484" xr:uid="{74C3E29B-010F-4094-BD24-620A5A9257C6}"/>
    <cellStyle name="Calculation 4 2 2 2 5" xfId="16409" xr:uid="{1AD34D07-FFAC-45BC-B090-49B4FDFE3358}"/>
    <cellStyle name="Calculation 4 2 2 2 6" xfId="17280" xr:uid="{53969BE7-DC4E-4EAD-8EEF-58174E776A3F}"/>
    <cellStyle name="Calculation 4 2 2 2 7" xfId="18126" xr:uid="{0EEE84D7-6743-4FDD-81CF-D8242A505D8C}"/>
    <cellStyle name="Calculation 4 2 2 2 8" xfId="18890" xr:uid="{FEF42A24-6BC2-451A-AA11-28377766E924}"/>
    <cellStyle name="Calculation 4 2 2 3" xfId="9717" xr:uid="{DB0417DE-A69F-4BE3-B357-A7BBDCE5A161}"/>
    <cellStyle name="Calculation 4 2 2 3 2" xfId="14121" xr:uid="{5444D6ED-CD13-4FE5-8533-FCA65E2C75E7}"/>
    <cellStyle name="Calculation 4 2 2 3 3" xfId="15081" xr:uid="{335AD023-C8EA-4389-A900-7C0A0D5DCA55}"/>
    <cellStyle name="Calculation 4 2 2 3 4" xfId="16033" xr:uid="{1393DF29-5922-40B5-81C4-E95D1B7495E3}"/>
    <cellStyle name="Calculation 4 2 2 3 5" xfId="16907" xr:uid="{DB8CB69C-EDE0-40F3-8F7A-F77D62B50D2A}"/>
    <cellStyle name="Calculation 4 2 2 3 6" xfId="17772" xr:uid="{14082554-F24B-4A18-AFC3-FD69FE517B3A}"/>
    <cellStyle name="Calculation 4 2 2 3 7" xfId="18548" xr:uid="{EAA20522-C2DB-47FE-908E-AFF219271C08}"/>
    <cellStyle name="Calculation 4 2 2 3 8" xfId="19305" xr:uid="{7223EAF3-CE66-4B54-837E-C1212D378294}"/>
    <cellStyle name="Calculation 4 2 2 4" xfId="12494" xr:uid="{BAFADB4F-51CF-406C-BA9F-2CA57ABE4840}"/>
    <cellStyle name="Calculation 4 2 2 5" xfId="10387" xr:uid="{EBD2C287-F9F7-4B62-A7C0-BA4F37995F80}"/>
    <cellStyle name="Calculation 4 2 2 6" xfId="12639" xr:uid="{8C20DD20-4904-4D51-900E-4171A8457B46}"/>
    <cellStyle name="Calculation 4 2 2 7" xfId="10272" xr:uid="{18EDBEE9-CBB6-48C4-AFAC-03F8008DE35F}"/>
    <cellStyle name="Calculation 4 2 2 8" xfId="13416" xr:uid="{AB25356A-F36B-481E-86A5-5247B159B770}"/>
    <cellStyle name="Calculation 4 2 2 9" xfId="14424" xr:uid="{98C531E0-FEA1-4936-A56D-9BB53178B00B}"/>
    <cellStyle name="Calculation 4 2 3" xfId="8508" xr:uid="{B93FFB6D-5FF7-4B33-9F2C-D31A82EDAF16}"/>
    <cellStyle name="Calculation 4 2 3 2" xfId="13248" xr:uid="{35773A84-899D-462C-91F0-B6864F9CDBDF}"/>
    <cellStyle name="Calculation 4 2 3 3" xfId="14268" xr:uid="{0A80BB22-6D7D-4FD4-9AF6-114FFF3CBB44}"/>
    <cellStyle name="Calculation 4 2 3 4" xfId="15228" xr:uid="{9D1CB6EB-7FB6-453A-B589-1B74073C4109}"/>
    <cellStyle name="Calculation 4 2 3 5" xfId="16177" xr:uid="{0B9F7F00-B8E0-4781-B41B-59F2B98E9633}"/>
    <cellStyle name="Calculation 4 2 3 6" xfId="17050" xr:uid="{0E23F760-CC37-46F1-8118-3F9C793BEBCF}"/>
    <cellStyle name="Calculation 4 2 3 7" xfId="17915" xr:uid="{F691241F-EF39-4B0A-AE08-B29C5EACE3BD}"/>
    <cellStyle name="Calculation 4 2 3 8" xfId="18691" xr:uid="{42023FC2-D944-4339-841C-1BF78FE2BC88}"/>
    <cellStyle name="Calculation 4 2 4" xfId="9518" xr:uid="{7E76C251-EA13-4916-9417-955FE09AEFC4}"/>
    <cellStyle name="Calculation 4 2 4 2" xfId="13922" xr:uid="{DC1FA326-EE3E-45F9-A44C-5A8B5C921A2F}"/>
    <cellStyle name="Calculation 4 2 4 3" xfId="14882" xr:uid="{E29469A8-7CA3-421C-88CA-BC8C334A766A}"/>
    <cellStyle name="Calculation 4 2 4 4" xfId="15834" xr:uid="{A3380FEF-7665-4A1A-95DF-E425A8AFC10D}"/>
    <cellStyle name="Calculation 4 2 4 5" xfId="16708" xr:uid="{7FC5D48F-0F07-4F1B-85FC-7A7A7FDE814E}"/>
    <cellStyle name="Calculation 4 2 4 6" xfId="17573" xr:uid="{749BFBEC-6CA3-4E3E-81D5-3E0B5E92CCC1}"/>
    <cellStyle name="Calculation 4 2 4 7" xfId="18349" xr:uid="{1B622799-AADE-4079-85ED-DFC554CE4F38}"/>
    <cellStyle name="Calculation 4 2 4 8" xfId="19106" xr:uid="{5C323E96-437D-432C-AE2B-74B350F05261}"/>
    <cellStyle name="Calculation 4 2 5" xfId="12219" xr:uid="{32C11032-4FD7-45FB-8AC5-E5D3D2E03010}"/>
    <cellStyle name="Calculation 4 2 6" xfId="10646" xr:uid="{7139C8F4-37D7-4DF8-BDD0-71ACB5C6D6E0}"/>
    <cellStyle name="Calculation 4 2 7" xfId="12082" xr:uid="{AD00B43A-9AE8-4879-8409-15F5DC6F5557}"/>
    <cellStyle name="Calculation 4 2 8" xfId="10768" xr:uid="{3E2CB3DA-4FEB-4016-ABC1-CC3E8DF35688}"/>
    <cellStyle name="Calculation 4 2 9" xfId="11646" xr:uid="{04902869-6F7B-4442-9282-AD9A23F7C4B0}"/>
    <cellStyle name="Calculation 4 3" xfId="6984" xr:uid="{33516979-A963-461A-BBEC-E7F81F237FDF}"/>
    <cellStyle name="Calculation 4 3 10" xfId="11636" xr:uid="{2DD0F775-B261-4A46-BC82-841EA0B10BED}"/>
    <cellStyle name="Calculation 4 3 2" xfId="8623" xr:uid="{0B14B7F9-0E38-4586-9946-F4270D0F8EC7}"/>
    <cellStyle name="Calculation 4 3 2 2" xfId="13345" xr:uid="{1B729F1E-610D-44D4-B69E-9FE30EEF075A}"/>
    <cellStyle name="Calculation 4 3 2 3" xfId="14359" xr:uid="{B32535DE-9961-440F-B68C-FF6303EA04E2}"/>
    <cellStyle name="Calculation 4 3 2 4" xfId="15319" xr:uid="{2D5D098C-F1ED-43C9-AE21-E82D008A236D}"/>
    <cellStyle name="Calculation 4 3 2 5" xfId="16263" xr:uid="{0BB82CF4-6DEA-47D2-A107-F4423D181FA9}"/>
    <cellStyle name="Calculation 4 3 2 6" xfId="17136" xr:uid="{CF060CEA-EB7E-4D88-9F62-C03377DA873E}"/>
    <cellStyle name="Calculation 4 3 2 7" xfId="18001" xr:uid="{DCCEF70C-7076-4B52-8AFF-C4E1AA925AB0}"/>
    <cellStyle name="Calculation 4 3 2 8" xfId="18776" xr:uid="{2AE491BE-C167-4E3D-8347-5BB5B70A200D}"/>
    <cellStyle name="Calculation 4 3 3" xfId="9603" xr:uid="{8BF03EA3-60D0-495A-B3ED-2654A37FA956}"/>
    <cellStyle name="Calculation 4 3 3 2" xfId="14007" xr:uid="{C55BE5AE-9023-472F-814C-81B376D1D02F}"/>
    <cellStyle name="Calculation 4 3 3 3" xfId="14967" xr:uid="{DB28D573-6837-4C37-89A2-33BCEBC475CE}"/>
    <cellStyle name="Calculation 4 3 3 4" xfId="15919" xr:uid="{1167C11F-4D57-4A5C-831B-8F5C95763B20}"/>
    <cellStyle name="Calculation 4 3 3 5" xfId="16793" xr:uid="{555145D3-7E45-47A4-A083-12D7FCAF9ED3}"/>
    <cellStyle name="Calculation 4 3 3 6" xfId="17658" xr:uid="{8B25E7A5-46DC-4918-BE86-09BE6F4D33CF}"/>
    <cellStyle name="Calculation 4 3 3 7" xfId="18434" xr:uid="{F1F8D94F-DB35-4DF3-8D47-DA3BB1C7FEA9}"/>
    <cellStyle name="Calculation 4 3 3 8" xfId="19191" xr:uid="{C878E797-7A76-452C-AE38-DE7FF6212DB2}"/>
    <cellStyle name="Calculation 4 3 4" xfId="12318" xr:uid="{0DA5A273-CD8A-4C52-8BF5-58BDD4A8593E}"/>
    <cellStyle name="Calculation 4 3 5" xfId="10552" xr:uid="{0D61541B-1949-40EF-A469-D7CDC527E5E0}"/>
    <cellStyle name="Calculation 4 3 6" xfId="12098" xr:uid="{AA0876A6-A2A1-4037-BC46-A674CA1041B8}"/>
    <cellStyle name="Calculation 4 3 7" xfId="10754" xr:uid="{CD51BD21-B69F-428E-B277-AC804F298160}"/>
    <cellStyle name="Calculation 4 3 8" xfId="12070" xr:uid="{587D3343-B736-4BB1-B76F-C78083BF5C1B}"/>
    <cellStyle name="Calculation 4 3 9" xfId="10778" xr:uid="{1D08E8D4-8079-483D-BBCC-10870BEA8CDC}"/>
    <cellStyle name="Calculation 4 4" xfId="7785" xr:uid="{FDB985C9-7B8A-420D-863B-B74BBF9A58A5}"/>
    <cellStyle name="Calculation 4 4 2" xfId="12812" xr:uid="{A1F75B4C-465C-413F-BE6B-42A350D19012}"/>
    <cellStyle name="Calculation 4 4 3" xfId="10162" xr:uid="{D5A63BD4-C18C-47B3-BFD3-DDA7BDB8F5E1}"/>
    <cellStyle name="Calculation 4 4 4" xfId="11788" xr:uid="{320C4002-57CF-4B90-AED0-6112CFDEDE62}"/>
    <cellStyle name="Calculation 4 4 5" xfId="11016" xr:uid="{88EE7925-E9BB-4DCC-A735-FBD0936569E9}"/>
    <cellStyle name="Calculation 4 4 6" xfId="13028" xr:uid="{28EE6FAD-520B-4ABE-9F73-20C44E72B472}"/>
    <cellStyle name="Calculation 4 4 7" xfId="9970" xr:uid="{B440912C-AAF1-4634-A193-DF208684B5BB}"/>
    <cellStyle name="Calculation 4 4 8" xfId="12696" xr:uid="{ADEB542A-52EB-4534-8C8B-407DC06C355F}"/>
    <cellStyle name="Calculation 4 5" xfId="7896" xr:uid="{8DAE6AC5-B35A-47AE-B6EB-04F2AE28BB26}"/>
    <cellStyle name="Calculation 4 5 2" xfId="12889" xr:uid="{C8013A65-C322-46F8-A334-619874A7A21E}"/>
    <cellStyle name="Calculation 4 5 3" xfId="10092" xr:uid="{E1F7E9A2-D566-48AB-9826-0222D3A813BC}"/>
    <cellStyle name="Calculation 4 5 4" xfId="13698" xr:uid="{C30EBBB8-07DA-4ECA-A68F-5B62AA86F521}"/>
    <cellStyle name="Calculation 4 5 5" xfId="14664" xr:uid="{05017B74-B498-4579-AC8F-DC6169C3DC05}"/>
    <cellStyle name="Calculation 4 5 6" xfId="15616" xr:uid="{DC151A6E-C957-4415-9D67-981BB18F0898}"/>
    <cellStyle name="Calculation 4 5 7" xfId="16501" xr:uid="{17820F3A-E730-478E-BDF6-064B7079AB5B}"/>
    <cellStyle name="Calculation 4 5 8" xfId="17369" xr:uid="{95EFAFF3-5686-440A-A5DD-4E9401CEAFEE}"/>
    <cellStyle name="Calculation 4 6" xfId="10197" xr:uid="{DA88E2AE-A5D0-4D40-A63D-A50AB01BFCE9}"/>
    <cellStyle name="Calculation 4 7" xfId="13686" xr:uid="{9918E090-34CA-47CB-AFCF-4F31E8F6DF7A}"/>
    <cellStyle name="Calculation 4 8" xfId="14654" xr:uid="{FD85B414-3835-4D46-A342-BEC00D206F43}"/>
    <cellStyle name="Calculation 4 9" xfId="15606" xr:uid="{4656E994-EC87-4269-AA12-B43014977ED0}"/>
    <cellStyle name="Calculation 5" xfId="823" xr:uid="{2A774C2E-D90A-47D8-98A8-DF9ACA501B8C}"/>
    <cellStyle name="Calculation 5 10" xfId="14645" xr:uid="{463D94C6-9C19-4DC7-A8BA-21A957C52E1D}"/>
    <cellStyle name="Calculation 5 11" xfId="15597" xr:uid="{2A8BF496-3118-48E2-9B80-1F13EA254660}"/>
    <cellStyle name="Calculation 5 12" xfId="16486" xr:uid="{ACDF4482-F9F7-48AE-AE78-651FD3EAF903}"/>
    <cellStyle name="Calculation 5 2" xfId="6867" xr:uid="{57E78969-ABF2-48A1-B6E6-D2D37650FAD3}"/>
    <cellStyle name="Calculation 5 2 10" xfId="11286" xr:uid="{D5B5BDAC-E4AD-42F8-81EE-43E68255B9FE}"/>
    <cellStyle name="Calculation 5 2 11" xfId="11948" xr:uid="{E81D6409-BB2A-4271-B1DE-A4C826896D59}"/>
    <cellStyle name="Calculation 5 2 2" xfId="7232" xr:uid="{5A767F54-4196-4400-A978-8C6C99F11827}"/>
    <cellStyle name="Calculation 5 2 2 10" xfId="17350" xr:uid="{EC510B75-BBA0-409C-9167-CCB251546395}"/>
    <cellStyle name="Calculation 5 2 2 2" xfId="8872" xr:uid="{B97B0254-5BD7-4FF5-B730-6769E64A18FC}"/>
    <cellStyle name="Calculation 5 2 2 2 2" xfId="13523" xr:uid="{99F6102B-87A2-40FB-B199-4B27A5926CBA}"/>
    <cellStyle name="Calculation 5 2 2 2 3" xfId="14527" xr:uid="{E092FF3A-F1B1-459F-897C-4EF7507AFC74}"/>
    <cellStyle name="Calculation 5 2 2 2 4" xfId="15485" xr:uid="{3AF73806-098A-4B2C-93C9-578CBD329104}"/>
    <cellStyle name="Calculation 5 2 2 2 5" xfId="16410" xr:uid="{BEDA5FE3-DE1D-4EB5-BE1E-3868760D50C7}"/>
    <cellStyle name="Calculation 5 2 2 2 6" xfId="17281" xr:uid="{A6BFC2E2-9893-4D8C-AD37-30607E7CADFB}"/>
    <cellStyle name="Calculation 5 2 2 2 7" xfId="18127" xr:uid="{AE24615D-3B96-47D9-BB29-78337D815F99}"/>
    <cellStyle name="Calculation 5 2 2 2 8" xfId="18891" xr:uid="{BEF55EED-0F9A-4170-8183-2A44019B0D48}"/>
    <cellStyle name="Calculation 5 2 2 3" xfId="9718" xr:uid="{F321A5CF-CB1D-49DC-A523-4BBEA6E10029}"/>
    <cellStyle name="Calculation 5 2 2 3 2" xfId="14122" xr:uid="{A2AA7369-1DFC-4896-9F34-D13B6F94B8AF}"/>
    <cellStyle name="Calculation 5 2 2 3 3" xfId="15082" xr:uid="{2903FADD-CAE2-4057-A545-926B085C6589}"/>
    <cellStyle name="Calculation 5 2 2 3 4" xfId="16034" xr:uid="{B848EBFF-0BC9-4DFB-B7DA-70ACFCDB7DFD}"/>
    <cellStyle name="Calculation 5 2 2 3 5" xfId="16908" xr:uid="{7788C6B8-2ADB-417B-A8B0-716C5E4B47F6}"/>
    <cellStyle name="Calculation 5 2 2 3 6" xfId="17773" xr:uid="{EE9613F1-E29D-4CEA-B5FB-29440102563C}"/>
    <cellStyle name="Calculation 5 2 2 3 7" xfId="18549" xr:uid="{C0908BCE-C1CE-4CA0-A735-622FDF035009}"/>
    <cellStyle name="Calculation 5 2 2 3 8" xfId="19306" xr:uid="{73CA7C33-0711-4251-8FC6-8BF9AD196317}"/>
    <cellStyle name="Calculation 5 2 2 4" xfId="12495" xr:uid="{005B4828-5D0A-41F6-A8A2-FEC6E159EBDA}"/>
    <cellStyle name="Calculation 5 2 2 5" xfId="10386" xr:uid="{50D10178-D0B3-4B73-BC26-52E58D0BB33A}"/>
    <cellStyle name="Calculation 5 2 2 6" xfId="13658" xr:uid="{276F1E24-46D7-43C9-807A-55E6383D6188}"/>
    <cellStyle name="Calculation 5 2 2 7" xfId="14634" xr:uid="{FA6F67A8-3795-4118-AF6D-AAD4132FFD1B}"/>
    <cellStyle name="Calculation 5 2 2 8" xfId="15586" xr:uid="{3D1B9BC9-FAD8-4539-8D95-1DFC03860466}"/>
    <cellStyle name="Calculation 5 2 2 9" xfId="16481" xr:uid="{8871D8D4-9A6F-431A-9784-1F32B0816496}"/>
    <cellStyle name="Calculation 5 2 3" xfId="8507" xr:uid="{CB69FA36-C87C-43E7-A5E5-46035616C118}"/>
    <cellStyle name="Calculation 5 2 3 2" xfId="13247" xr:uid="{45D7122F-1652-4D66-881D-B5D23858ED13}"/>
    <cellStyle name="Calculation 5 2 3 3" xfId="14267" xr:uid="{A883645D-10E7-4019-BBB9-3D8526FA1970}"/>
    <cellStyle name="Calculation 5 2 3 4" xfId="15227" xr:uid="{C7F4C99D-DE71-4085-91B2-8FBCFBDC21FA}"/>
    <cellStyle name="Calculation 5 2 3 5" xfId="16176" xr:uid="{7BF1DB45-E652-42DA-A95C-5628B7E077FF}"/>
    <cellStyle name="Calculation 5 2 3 6" xfId="17049" xr:uid="{A2CCAAB7-EC6C-49C1-83CF-4D3DB4167D83}"/>
    <cellStyle name="Calculation 5 2 3 7" xfId="17914" xr:uid="{7D3EA8A4-FAF7-4988-9F3D-B0ACB8655399}"/>
    <cellStyle name="Calculation 5 2 3 8" xfId="18690" xr:uid="{936A2083-E7B6-4A41-B66C-4F9AF5BD61C7}"/>
    <cellStyle name="Calculation 5 2 4" xfId="9517" xr:uid="{A1A00026-79B6-4B99-8691-39A8318FC8AB}"/>
    <cellStyle name="Calculation 5 2 4 2" xfId="13921" xr:uid="{BD74A7F3-A710-4800-84F4-A40C491133DE}"/>
    <cellStyle name="Calculation 5 2 4 3" xfId="14881" xr:uid="{487D0F93-0327-4D3E-86BA-71594F7E36B5}"/>
    <cellStyle name="Calculation 5 2 4 4" xfId="15833" xr:uid="{7C22E9FF-4B87-425E-9E74-BB0C18E09595}"/>
    <cellStyle name="Calculation 5 2 4 5" xfId="16707" xr:uid="{8BA28C29-C917-4982-8C8B-2C2BFD43776C}"/>
    <cellStyle name="Calculation 5 2 4 6" xfId="17572" xr:uid="{16B81835-DF03-4ADD-870F-B45FF32E2C37}"/>
    <cellStyle name="Calculation 5 2 4 7" xfId="18348" xr:uid="{2B5E2876-C91F-4726-9669-C8B0FD326F66}"/>
    <cellStyle name="Calculation 5 2 4 8" xfId="19105" xr:uid="{17997D6B-94A6-472F-AEF5-35E3D7FB7144}"/>
    <cellStyle name="Calculation 5 2 5" xfId="12218" xr:uid="{9119C817-F716-43FC-82C3-D1F2820DC570}"/>
    <cellStyle name="Calculation 5 2 6" xfId="10647" xr:uid="{3061A993-E7C0-4C8B-AE78-624A300DB3FB}"/>
    <cellStyle name="Calculation 5 2 7" xfId="11679" xr:uid="{D7ADCA89-F998-489D-B980-8AD5A08351E0}"/>
    <cellStyle name="Calculation 5 2 8" xfId="11102" xr:uid="{A8BFF122-84E8-4EB0-8E82-9A0CA6BABA1C}"/>
    <cellStyle name="Calculation 5 2 9" xfId="11442" xr:uid="{C5BEFBE8-C4C8-4BE2-838B-EB2F055F177F}"/>
    <cellStyle name="Calculation 5 3" xfId="6985" xr:uid="{CC347557-FE60-4211-A4EC-CCD91578B3A2}"/>
    <cellStyle name="Calculation 5 3 10" xfId="13673" xr:uid="{36B7772D-7DFF-4E9D-91C4-AE6AC9D9C317}"/>
    <cellStyle name="Calculation 5 3 2" xfId="8624" xr:uid="{4B80695A-B22B-4F69-BE86-BB56A6302F03}"/>
    <cellStyle name="Calculation 5 3 2 2" xfId="13346" xr:uid="{06BDEB33-54D5-48AD-ACA2-DE2B21D989DC}"/>
    <cellStyle name="Calculation 5 3 2 3" xfId="14360" xr:uid="{D16A77C4-4F3F-4A28-86A8-73868C9985DD}"/>
    <cellStyle name="Calculation 5 3 2 4" xfId="15320" xr:uid="{4ED2963B-C68E-40C7-92F1-B00CC08194C4}"/>
    <cellStyle name="Calculation 5 3 2 5" xfId="16264" xr:uid="{454C9F9F-CC74-476A-AA7B-F322C8A99B6B}"/>
    <cellStyle name="Calculation 5 3 2 6" xfId="17137" xr:uid="{F7F045F4-B8A3-47C4-827B-81A82CC6692D}"/>
    <cellStyle name="Calculation 5 3 2 7" xfId="18002" xr:uid="{61708530-8A04-468E-A388-88C04E18CB83}"/>
    <cellStyle name="Calculation 5 3 2 8" xfId="18777" xr:uid="{E211A075-2440-4F90-ABC4-418547574670}"/>
    <cellStyle name="Calculation 5 3 3" xfId="9604" xr:uid="{D766D7E2-098A-446A-B51C-406AB3E17396}"/>
    <cellStyle name="Calculation 5 3 3 2" xfId="14008" xr:uid="{22AF42AB-C569-4687-8CCC-40CD97CBDBD3}"/>
    <cellStyle name="Calculation 5 3 3 3" xfId="14968" xr:uid="{D865CD69-AC43-40EC-AF9E-C109C0EFA98D}"/>
    <cellStyle name="Calculation 5 3 3 4" xfId="15920" xr:uid="{A50FEC38-03EE-4BC1-8097-A04C7B8864BD}"/>
    <cellStyle name="Calculation 5 3 3 5" xfId="16794" xr:uid="{F06AD09D-1CA2-41FB-BD1E-AA4B432CC641}"/>
    <cellStyle name="Calculation 5 3 3 6" xfId="17659" xr:uid="{76CD3387-51B1-47F3-875C-DEF791D8E84C}"/>
    <cellStyle name="Calculation 5 3 3 7" xfId="18435" xr:uid="{5F6D1A5B-F7A6-4C7F-ACBF-B2DEB2A3C481}"/>
    <cellStyle name="Calculation 5 3 3 8" xfId="19192" xr:uid="{5EBF7CAE-ADFC-4737-92A9-05C2508C5272}"/>
    <cellStyle name="Calculation 5 3 4" xfId="12319" xr:uid="{26F576EA-9664-416D-B0D7-954785402633}"/>
    <cellStyle name="Calculation 5 3 5" xfId="10551" xr:uid="{4B7506BB-9355-4554-9804-4041A58BCC6A}"/>
    <cellStyle name="Calculation 5 3 6" xfId="12612" xr:uid="{C5962DC6-7380-47F0-AB68-D8A63B66FEE7}"/>
    <cellStyle name="Calculation 5 3 7" xfId="10293" xr:uid="{3CB3B536-D8B3-459E-AA29-51D74490393B}"/>
    <cellStyle name="Calculation 5 3 8" xfId="12650" xr:uid="{6570DB7D-7782-4C5D-9808-03AFE25112F8}"/>
    <cellStyle name="Calculation 5 3 9" xfId="10264" xr:uid="{1A8F1AB1-E27D-4BD8-9F15-249E5D684F9D}"/>
    <cellStyle name="Calculation 5 4" xfId="7786" xr:uid="{5D2AE159-E53C-4A25-AF9F-732DC441C0C5}"/>
    <cellStyle name="Calculation 5 4 2" xfId="12813" xr:uid="{FF21F5E1-D24A-4D65-9E4C-488E9D578506}"/>
    <cellStyle name="Calculation 5 4 3" xfId="10161" xr:uid="{7843BA1E-6B36-47FC-8C87-F59247732987}"/>
    <cellStyle name="Calculation 5 4 4" xfId="11789" xr:uid="{02CA7035-C3B6-48BF-AE0C-3FF3EB6063D7}"/>
    <cellStyle name="Calculation 5 4 5" xfId="11015" xr:uid="{37B0B713-8098-4448-A560-CED800BD59CD}"/>
    <cellStyle name="Calculation 5 4 6" xfId="12361" xr:uid="{57512609-E947-42D2-9863-DEE2704A5F3E}"/>
    <cellStyle name="Calculation 5 4 7" xfId="10512" xr:uid="{A06D9760-E710-4348-A5E5-7AD6912551DA}"/>
    <cellStyle name="Calculation 5 4 8" xfId="12622" xr:uid="{A85AF39D-BC80-4C11-A384-B9EFDFFFBCC0}"/>
    <cellStyle name="Calculation 5 5" xfId="7895" xr:uid="{94FE461F-4339-42F6-A3EF-E025448EA080}"/>
    <cellStyle name="Calculation 5 5 2" xfId="12888" xr:uid="{F91440C4-AE58-42EC-85E6-F46022000652}"/>
    <cellStyle name="Calculation 5 5 3" xfId="10093" xr:uid="{75A6EF36-AE26-4338-A82A-4770F5B24E68}"/>
    <cellStyle name="Calculation 5 5 4" xfId="12678" xr:uid="{0C97DBF5-93CC-400C-8571-D25A1BB9D529}"/>
    <cellStyle name="Calculation 5 5 5" xfId="10241" xr:uid="{4150D09E-5157-4EBD-89A9-0B7BC395115F}"/>
    <cellStyle name="Calculation 5 5 6" xfId="11992" xr:uid="{3C4A0E82-2C28-483A-9BD6-CB92C6124884}"/>
    <cellStyle name="Calculation 5 5 7" xfId="10837" xr:uid="{531E5012-8F69-4B7B-9D04-D5A90DF19924}"/>
    <cellStyle name="Calculation 5 5 8" xfId="11585" xr:uid="{773717A9-602B-430D-B700-7A451CC4E5F9}"/>
    <cellStyle name="Calculation 5 6" xfId="10198" xr:uid="{8BBBFEA4-1FA9-48B5-AEB1-114EB8DD4612}"/>
    <cellStyle name="Calculation 5 7" xfId="12666" xr:uid="{87616267-8D3F-4CB3-B5A8-58C21C9CEB87}"/>
    <cellStyle name="Calculation 5 8" xfId="10251" xr:uid="{B27F94FF-4D53-4CA5-8290-0431A6B468AC}"/>
    <cellStyle name="Calculation 5 9" xfId="13676" xr:uid="{9311C4E0-6020-439A-88DC-CCE93134EE9D}"/>
    <cellStyle name="Calculation 6" xfId="824" xr:uid="{372E383A-7C5F-4B58-8438-D8B9F472A839}"/>
    <cellStyle name="Calculation 6 10" xfId="11116" xr:uid="{463D604C-1914-491A-B60D-8AE9C6B009D4}"/>
    <cellStyle name="Calculation 6 11" xfId="11437" xr:uid="{182959F6-2872-4520-9588-BE1817F70BC8}"/>
    <cellStyle name="Calculation 6 12" xfId="11291" xr:uid="{90E99457-8EA5-4D48-8AC2-50A25166DD10}"/>
    <cellStyle name="Calculation 6 2" xfId="6866" xr:uid="{92AD2CD5-248E-44E8-A670-EED554E4C51E}"/>
    <cellStyle name="Calculation 6 2 10" xfId="11287" xr:uid="{0DF0C608-4D11-48F4-99E1-8D64AB108E36}"/>
    <cellStyle name="Calculation 6 2 11" xfId="9841" xr:uid="{3AB24A83-3454-44D6-B9CB-3202B0762B77}"/>
    <cellStyle name="Calculation 6 2 2" xfId="7233" xr:uid="{A983CD74-E31E-40AD-8601-3B1E7FC17F66}"/>
    <cellStyle name="Calculation 6 2 2 10" xfId="11595" xr:uid="{F5B5F57F-4F7B-4C65-80A5-62D168799821}"/>
    <cellStyle name="Calculation 6 2 2 2" xfId="8873" xr:uid="{46A8C391-CA23-4DC8-A289-63EC98FEE4ED}"/>
    <cellStyle name="Calculation 6 2 2 2 2" xfId="13524" xr:uid="{4704A6F1-992A-4A7C-8553-0D563C3CFE68}"/>
    <cellStyle name="Calculation 6 2 2 2 3" xfId="14528" xr:uid="{AF6F16DA-1F54-4E20-AB96-A8460FAC2003}"/>
    <cellStyle name="Calculation 6 2 2 2 4" xfId="15486" xr:uid="{84987233-548D-4B78-8097-343B45EB3F95}"/>
    <cellStyle name="Calculation 6 2 2 2 5" xfId="16411" xr:uid="{22686B3D-2A89-4370-93E0-0E2EB0DBBB0C}"/>
    <cellStyle name="Calculation 6 2 2 2 6" xfId="17282" xr:uid="{B55263DE-AEC7-4801-9E01-9F25BCE35D10}"/>
    <cellStyle name="Calculation 6 2 2 2 7" xfId="18128" xr:uid="{95446250-B3EF-4D6F-8B12-E17F8BC55410}"/>
    <cellStyle name="Calculation 6 2 2 2 8" xfId="18892" xr:uid="{99C689BD-1218-4081-A867-3B0DDB72A60D}"/>
    <cellStyle name="Calculation 6 2 2 3" xfId="9719" xr:uid="{78929FC6-470E-478F-BA5E-A0BCAB95ADF2}"/>
    <cellStyle name="Calculation 6 2 2 3 2" xfId="14123" xr:uid="{4003CE2E-06A9-4276-A823-10B5F4F0EFF1}"/>
    <cellStyle name="Calculation 6 2 2 3 3" xfId="15083" xr:uid="{A0630212-DEF6-4E0A-9EBC-D94128CE565D}"/>
    <cellStyle name="Calculation 6 2 2 3 4" xfId="16035" xr:uid="{03EB5443-93DD-4F52-B3EF-0E2F6049DFD9}"/>
    <cellStyle name="Calculation 6 2 2 3 5" xfId="16909" xr:uid="{7B5E4BCE-57B7-4B2B-BAE4-BD8FC338D476}"/>
    <cellStyle name="Calculation 6 2 2 3 6" xfId="17774" xr:uid="{FEEA8D3A-8372-422A-957A-6267EF84D767}"/>
    <cellStyle name="Calculation 6 2 2 3 7" xfId="18550" xr:uid="{D1D11952-A6A4-4C0D-B7E4-4A960222EF9C}"/>
    <cellStyle name="Calculation 6 2 2 3 8" xfId="19307" xr:uid="{BD35A7AA-0D7C-4221-8EBD-3A5AE5351D65}"/>
    <cellStyle name="Calculation 6 2 2 4" xfId="12496" xr:uid="{36A2305A-B6E0-41AA-9C62-A1C42FA5F7FE}"/>
    <cellStyle name="Calculation 6 2 2 5" xfId="10385" xr:uid="{C6D61DFD-25F7-4A29-809E-8274B752B56C}"/>
    <cellStyle name="Calculation 6 2 2 6" xfId="13148" xr:uid="{89A9B0CE-0328-406C-8AC3-B8BBC1211679}"/>
    <cellStyle name="Calculation 6 2 2 7" xfId="9882" xr:uid="{39F8299B-3EDF-4681-A620-57F6FF97F473}"/>
    <cellStyle name="Calculation 6 2 2 8" xfId="12005" xr:uid="{30521769-91E9-4028-9E3C-AE58DBBA5D72}"/>
    <cellStyle name="Calculation 6 2 2 9" xfId="10827" xr:uid="{51D35AD5-784F-48EE-80DD-B590F6B457EA}"/>
    <cellStyle name="Calculation 6 2 3" xfId="8506" xr:uid="{D73C8D8E-0F3B-42CB-A279-02BFA35B9CE4}"/>
    <cellStyle name="Calculation 6 2 3 2" xfId="13246" xr:uid="{7445E697-C1F8-4B0B-91D3-B181E41294D0}"/>
    <cellStyle name="Calculation 6 2 3 3" xfId="14266" xr:uid="{BF7F1E44-27A8-4AEC-BE13-ECECF3418156}"/>
    <cellStyle name="Calculation 6 2 3 4" xfId="15226" xr:uid="{797FE612-CE1F-499B-ADFF-4725EC333280}"/>
    <cellStyle name="Calculation 6 2 3 5" xfId="16175" xr:uid="{39AA2F4E-41EF-4B59-8105-73B76B4E9660}"/>
    <cellStyle name="Calculation 6 2 3 6" xfId="17048" xr:uid="{42DCFD3B-9A53-40B6-9D1B-1FB1268A5AF3}"/>
    <cellStyle name="Calculation 6 2 3 7" xfId="17913" xr:uid="{DBF2A6FB-B24E-4518-9DCB-A425154E2D16}"/>
    <cellStyle name="Calculation 6 2 3 8" xfId="18689" xr:uid="{F9FAD079-F20B-47AD-8DA8-62DD9FB47CD2}"/>
    <cellStyle name="Calculation 6 2 4" xfId="9516" xr:uid="{65E6E0C6-F3B8-4D7A-8246-6A0F62E10224}"/>
    <cellStyle name="Calculation 6 2 4 2" xfId="13920" xr:uid="{19A423B5-F622-443E-AB01-DC634C944303}"/>
    <cellStyle name="Calculation 6 2 4 3" xfId="14880" xr:uid="{B914E73C-8702-42CD-9C3E-A7913DBFF467}"/>
    <cellStyle name="Calculation 6 2 4 4" xfId="15832" xr:uid="{2B7B4678-AE0F-4D1A-AD24-A32101C7243B}"/>
    <cellStyle name="Calculation 6 2 4 5" xfId="16706" xr:uid="{EBDFD78F-E1CF-4D9C-A188-8ABD4CF44EA5}"/>
    <cellStyle name="Calculation 6 2 4 6" xfId="17571" xr:uid="{755F6F9C-E542-424E-A123-1449ECA3EB5E}"/>
    <cellStyle name="Calculation 6 2 4 7" xfId="18347" xr:uid="{B30FACBF-EE46-4DF1-9F00-5779B22AC410}"/>
    <cellStyle name="Calculation 6 2 4 8" xfId="19104" xr:uid="{8569A34D-32DF-4BA7-B3A5-390F2CC8F78C}"/>
    <cellStyle name="Calculation 6 2 5" xfId="12217" xr:uid="{38567705-AE15-498A-939C-CD28D9FB7483}"/>
    <cellStyle name="Calculation 6 2 6" xfId="10648" xr:uid="{5B1864AA-4966-4518-91B8-BC29D39514BA}"/>
    <cellStyle name="Calculation 6 2 7" xfId="11678" xr:uid="{F1872238-2DAE-4BFF-BA87-FEF5B9850D9E}"/>
    <cellStyle name="Calculation 6 2 8" xfId="11103" xr:uid="{92CC4AFB-3B14-4D55-B1B9-4BD3F8DB1987}"/>
    <cellStyle name="Calculation 6 2 9" xfId="11441" xr:uid="{E8EC3B9D-CD5B-4572-A646-AC3C6C6621F5}"/>
    <cellStyle name="Calculation 6 3" xfId="6986" xr:uid="{8A2B319F-8D6D-406A-9DB2-E1D54943F859}"/>
    <cellStyle name="Calculation 6 3 10" xfId="17334" xr:uid="{CBDDB116-7821-4A57-8E45-2BD8DD0C17E7}"/>
    <cellStyle name="Calculation 6 3 2" xfId="8625" xr:uid="{58DE1BF6-1A63-4AC5-962B-751DA4490790}"/>
    <cellStyle name="Calculation 6 3 2 2" xfId="13347" xr:uid="{9DF0CB78-1E12-4653-B6A0-8CD9C90B56A6}"/>
    <cellStyle name="Calculation 6 3 2 3" xfId="14361" xr:uid="{AD830DBB-E8D6-48BB-813C-85C2CF4DCBCF}"/>
    <cellStyle name="Calculation 6 3 2 4" xfId="15321" xr:uid="{B178D120-4A12-4AE5-A418-B1985A8CDBB2}"/>
    <cellStyle name="Calculation 6 3 2 5" xfId="16265" xr:uid="{D26A0EE6-D286-42C7-947F-2EF996B62BAD}"/>
    <cellStyle name="Calculation 6 3 2 6" xfId="17138" xr:uid="{8240ADC8-60C0-4F5D-A53A-9FBF56783956}"/>
    <cellStyle name="Calculation 6 3 2 7" xfId="18003" xr:uid="{818D3A6D-8A06-4D89-A449-611186C31D53}"/>
    <cellStyle name="Calculation 6 3 2 8" xfId="18778" xr:uid="{C194A562-120E-4C6D-B959-109A7F81D8B8}"/>
    <cellStyle name="Calculation 6 3 3" xfId="9605" xr:uid="{AEB89B3D-587D-45C9-8219-60C7CE465189}"/>
    <cellStyle name="Calculation 6 3 3 2" xfId="14009" xr:uid="{B23ADA64-3B81-4AB8-88FA-9584AD06A10E}"/>
    <cellStyle name="Calculation 6 3 3 3" xfId="14969" xr:uid="{0F8B0873-1A42-48E5-8C80-22F48E334F41}"/>
    <cellStyle name="Calculation 6 3 3 4" xfId="15921" xr:uid="{DB810067-5398-4B66-8011-9978D8F476AB}"/>
    <cellStyle name="Calculation 6 3 3 5" xfId="16795" xr:uid="{BFA0E20E-7477-4437-8E8D-72574C7C0B87}"/>
    <cellStyle name="Calculation 6 3 3 6" xfId="17660" xr:uid="{A308BB88-E296-4CBB-B4F6-A36511BA6643}"/>
    <cellStyle name="Calculation 6 3 3 7" xfId="18436" xr:uid="{1545292E-1796-41B9-9718-C3773697471A}"/>
    <cellStyle name="Calculation 6 3 3 8" xfId="19193" xr:uid="{0AC43818-BF1F-485C-BFAD-4B091CB1C185}"/>
    <cellStyle name="Calculation 6 3 4" xfId="12320" xr:uid="{DDC682DC-DFA2-4D45-A93C-2F1865F3DFDF}"/>
    <cellStyle name="Calculation 6 3 5" xfId="10550" xr:uid="{BA516BF7-F546-4DA1-9B9B-D3182DB24A6E}"/>
    <cellStyle name="Calculation 6 3 6" xfId="13633" xr:uid="{A1175EDE-9658-4043-A2EA-C09EB549B3E1}"/>
    <cellStyle name="Calculation 6 3 7" xfId="14611" xr:uid="{BE2752D6-075A-4F3D-9158-88D6B7D58245}"/>
    <cellStyle name="Calculation 6 3 8" xfId="15564" xr:uid="{BBF9CED9-A980-4041-BEEE-EF51F1659733}"/>
    <cellStyle name="Calculation 6 3 9" xfId="16463" xr:uid="{6E93D3CE-724A-42D8-81B1-E6AFE24D6521}"/>
    <cellStyle name="Calculation 6 4" xfId="7787" xr:uid="{35730B3D-3306-49B6-8718-FEFC19E23E99}"/>
    <cellStyle name="Calculation 6 4 2" xfId="12814" xr:uid="{F38ED7C1-EAA5-4280-B2D5-02A986D11925}"/>
    <cellStyle name="Calculation 6 4 3" xfId="10160" xr:uid="{1D48F323-647D-4913-8E56-2CC8BAF6C210}"/>
    <cellStyle name="Calculation 6 4 4" xfId="11790" xr:uid="{82240F36-93DE-40E8-BB89-8B0982137D66}"/>
    <cellStyle name="Calculation 6 4 5" xfId="11014" xr:uid="{A43D385E-3AC9-45F7-91C0-099383CD569E}"/>
    <cellStyle name="Calculation 6 4 6" xfId="13392" xr:uid="{60CA9F1E-423A-4A0B-9386-079BA625B0D1}"/>
    <cellStyle name="Calculation 6 4 7" xfId="14401" xr:uid="{38A5FD38-5D10-45FF-A2EE-888DDA297FF6}"/>
    <cellStyle name="Calculation 6 4 8" xfId="15359" xr:uid="{B5943C83-FF6B-4400-9AFF-7389A62EFF8A}"/>
    <cellStyle name="Calculation 6 5" xfId="7894" xr:uid="{9699BA4C-97C4-45DA-BAE9-0C3420D57772}"/>
    <cellStyle name="Calculation 6 5 2" xfId="12887" xr:uid="{31A2DD6F-C8F4-4FB9-A0D8-4F9985490D46}"/>
    <cellStyle name="Calculation 6 5 3" xfId="10094" xr:uid="{0113944C-E0DB-4ADE-828F-F4C4EDD57B80}"/>
    <cellStyle name="Calculation 6 5 4" xfId="11997" xr:uid="{5B8168D2-3774-4B73-8942-FDB98EE9D5AB}"/>
    <cellStyle name="Calculation 6 5 5" xfId="10833" xr:uid="{629342A4-18D6-4EEE-AE69-A28FB419E9B9}"/>
    <cellStyle name="Calculation 6 5 6" xfId="11589" xr:uid="{B921ECA3-43CB-4B0C-8E37-31C16022DE7E}"/>
    <cellStyle name="Calculation 6 5 7" xfId="11168" xr:uid="{B7BCF81C-E5F4-4F6F-9F01-85469074DB35}"/>
    <cellStyle name="Calculation 6 5 8" xfId="12869" xr:uid="{3A08C09C-F099-47B6-8FFC-AAF8E9E18E59}"/>
    <cellStyle name="Calculation 6 6" xfId="10199" xr:uid="{6B00D48A-1724-467F-BAC4-2A3247947DAE}"/>
    <cellStyle name="Calculation 6 7" xfId="12132" xr:uid="{4E3709B4-DC56-4BB1-A202-36C9113B45EB}"/>
    <cellStyle name="Calculation 6 8" xfId="10723" xr:uid="{A30B942F-63D2-40E7-B5B1-09D3CE53C219}"/>
    <cellStyle name="Calculation 6 9" xfId="11664" xr:uid="{9BD3BB88-2420-48DA-92F1-057E92B50806}"/>
    <cellStyle name="Calculation 7" xfId="825" xr:uid="{A4DADCB4-4B62-4469-BD75-57E3E084D3EA}"/>
    <cellStyle name="Calculation 7 10" xfId="14725" xr:uid="{42E17AC2-56A1-4710-B5A9-1487C9EE33F9}"/>
    <cellStyle name="Calculation 7 11" xfId="15677" xr:uid="{0142AC92-8C06-45A1-896B-9410B1D69A80}"/>
    <cellStyle name="Calculation 7 12" xfId="16557" xr:uid="{A71A1FA1-67F4-4BB2-9EB7-42D0D4119B75}"/>
    <cellStyle name="Calculation 7 2" xfId="6865" xr:uid="{91D75AA6-F80B-4885-86A5-4B11B1E7324B}"/>
    <cellStyle name="Calculation 7 2 10" xfId="11288" xr:uid="{67E28DDF-D1A6-4165-9C88-E3AF3A15C27A}"/>
    <cellStyle name="Calculation 7 2 11" xfId="12794" xr:uid="{0585B10F-BD37-401E-BD05-48FD42E4F288}"/>
    <cellStyle name="Calculation 7 2 2" xfId="7234" xr:uid="{4489E53E-DEE0-4E05-8E25-989FD99E26DE}"/>
    <cellStyle name="Calculation 7 2 2 10" xfId="13570" xr:uid="{AB01B554-382B-44B0-A6DE-C3657F26C7A4}"/>
    <cellStyle name="Calculation 7 2 2 2" xfId="8874" xr:uid="{252EB202-280F-4E18-899C-EC525C4793D2}"/>
    <cellStyle name="Calculation 7 2 2 2 2" xfId="13525" xr:uid="{0B70231E-06E3-4153-9BF3-503B7486A881}"/>
    <cellStyle name="Calculation 7 2 2 2 3" xfId="14529" xr:uid="{A8B05102-80A0-4668-92AB-9242C1BE5FF2}"/>
    <cellStyle name="Calculation 7 2 2 2 4" xfId="15487" xr:uid="{8522A088-0387-438B-BC44-BD153E553239}"/>
    <cellStyle name="Calculation 7 2 2 2 5" xfId="16412" xr:uid="{0AE27C93-7C76-492F-8A21-16DE61B3005C}"/>
    <cellStyle name="Calculation 7 2 2 2 6" xfId="17283" xr:uid="{50CEAC1A-A5F1-4D8A-BE1E-894380867250}"/>
    <cellStyle name="Calculation 7 2 2 2 7" xfId="18129" xr:uid="{CD17CA4E-93F6-4342-B2FE-C19187DF51C2}"/>
    <cellStyle name="Calculation 7 2 2 2 8" xfId="18893" xr:uid="{BB5D5E7D-A4C0-4404-B9A3-0978978A62D3}"/>
    <cellStyle name="Calculation 7 2 2 3" xfId="9720" xr:uid="{4723F227-DF87-4EB7-894B-C270FC8FF703}"/>
    <cellStyle name="Calculation 7 2 2 3 2" xfId="14124" xr:uid="{4E820C1D-102C-4050-8576-313686ECE7D5}"/>
    <cellStyle name="Calculation 7 2 2 3 3" xfId="15084" xr:uid="{556A85AD-23BB-457E-B779-AFC99ABCB562}"/>
    <cellStyle name="Calculation 7 2 2 3 4" xfId="16036" xr:uid="{8D84E2C9-D0B0-442D-90ED-42047C854FF8}"/>
    <cellStyle name="Calculation 7 2 2 3 5" xfId="16910" xr:uid="{6F72F7F0-5BF9-4566-BDB3-54AA94001AAE}"/>
    <cellStyle name="Calculation 7 2 2 3 6" xfId="17775" xr:uid="{5A9C1911-9E7D-45D3-9B6C-6831BDDB28E2}"/>
    <cellStyle name="Calculation 7 2 2 3 7" xfId="18551" xr:uid="{74515E45-A7C9-4D33-B445-0DD27B5F3B04}"/>
    <cellStyle name="Calculation 7 2 2 3 8" xfId="19308" xr:uid="{824A4F82-955E-4E00-AD00-20D6F5A9700A}"/>
    <cellStyle name="Calculation 7 2 2 4" xfId="12497" xr:uid="{9CCC8ABA-F61B-499E-8D4F-EF67739E4884}"/>
    <cellStyle name="Calculation 7 2 2 5" xfId="10384" xr:uid="{2D1CA0E2-85CA-4BEC-A868-3FA2037FD614}"/>
    <cellStyle name="Calculation 7 2 2 6" xfId="11988" xr:uid="{185B541E-A07E-4D70-A98B-0234BFC55940}"/>
    <cellStyle name="Calculation 7 2 2 7" xfId="10841" xr:uid="{F343643E-B37D-460D-8F5B-C1AEDD0826A1}"/>
    <cellStyle name="Calculation 7 2 2 8" xfId="11581" xr:uid="{B5E44135-138F-4BD3-859F-91F19C8963E1}"/>
    <cellStyle name="Calculation 7 2 2 9" xfId="11173" xr:uid="{CDFFD99D-D9DF-436C-941A-1596ED7578F4}"/>
    <cellStyle name="Calculation 7 2 3" xfId="8505" xr:uid="{BDBE9983-BB8B-4204-9034-8F5517B9ECEC}"/>
    <cellStyle name="Calculation 7 2 3 2" xfId="13245" xr:uid="{B359A843-EE41-4D67-BD89-939E48B9973B}"/>
    <cellStyle name="Calculation 7 2 3 3" xfId="14265" xr:uid="{EFD67782-56A2-47FD-801C-64DD8F106184}"/>
    <cellStyle name="Calculation 7 2 3 4" xfId="15225" xr:uid="{97D878DF-4611-4545-A71C-29B4A2B38A9F}"/>
    <cellStyle name="Calculation 7 2 3 5" xfId="16174" xr:uid="{AC9DECB4-1EEE-470A-8CD0-967225318978}"/>
    <cellStyle name="Calculation 7 2 3 6" xfId="17047" xr:uid="{7378191E-E853-4321-BFAD-E7AF0AF73EF3}"/>
    <cellStyle name="Calculation 7 2 3 7" xfId="17912" xr:uid="{CE89463A-A53F-4D8E-9B0E-FC6E2CEBD5E0}"/>
    <cellStyle name="Calculation 7 2 3 8" xfId="18688" xr:uid="{EE9D7B5D-7AEC-4F8D-89AA-BDB82895246D}"/>
    <cellStyle name="Calculation 7 2 4" xfId="9515" xr:uid="{19B91637-9DD7-41FF-91F6-591245D5DCC7}"/>
    <cellStyle name="Calculation 7 2 4 2" xfId="13919" xr:uid="{A0946137-B210-414E-B448-CD6C2CA34F5B}"/>
    <cellStyle name="Calculation 7 2 4 3" xfId="14879" xr:uid="{AFF04561-FCB5-4FA6-A1F6-CBC99AD6A400}"/>
    <cellStyle name="Calculation 7 2 4 4" xfId="15831" xr:uid="{134CAA2D-6B74-4E14-BB4C-6BC1A37EC162}"/>
    <cellStyle name="Calculation 7 2 4 5" xfId="16705" xr:uid="{E0B481E1-814C-42D4-9598-A7F3BE51ADFF}"/>
    <cellStyle name="Calculation 7 2 4 6" xfId="17570" xr:uid="{2CA32B87-181D-473D-95FC-AC84EDA98329}"/>
    <cellStyle name="Calculation 7 2 4 7" xfId="18346" xr:uid="{68988597-EFDD-4754-BFDB-C80F6CE1DF37}"/>
    <cellStyle name="Calculation 7 2 4 8" xfId="19103" xr:uid="{A786B2D3-D7EA-4500-AD89-6ED8DAEAD58E}"/>
    <cellStyle name="Calculation 7 2 5" xfId="12216" xr:uid="{EEA3A4AA-07F1-41E9-AE59-E44FE09E4A9B}"/>
    <cellStyle name="Calculation 7 2 6" xfId="10649" xr:uid="{D4DFB085-DFE8-4AB5-B32D-D8CE6BB0AA5E}"/>
    <cellStyle name="Calculation 7 2 7" xfId="11677" xr:uid="{9213B786-17A3-47B7-9F03-1C6933BCD0FB}"/>
    <cellStyle name="Calculation 7 2 8" xfId="11104" xr:uid="{6126F6B0-4B4A-4107-BFC3-7735B9AF99A3}"/>
    <cellStyle name="Calculation 7 2 9" xfId="11440" xr:uid="{85678785-B1B9-4B70-8F8F-170A9DB9EB1F}"/>
    <cellStyle name="Calculation 7 3" xfId="6987" xr:uid="{D70EBB6C-CF59-46E5-902F-A2DC7596BF17}"/>
    <cellStyle name="Calculation 7 3 10" xfId="11730" xr:uid="{1F3C6276-D199-436C-B5ED-E921D53E7E48}"/>
    <cellStyle name="Calculation 7 3 2" xfId="8626" xr:uid="{8B6D7723-4F98-4D5B-B1FA-4DF3FEB13A43}"/>
    <cellStyle name="Calculation 7 3 2 2" xfId="13348" xr:uid="{466A59E7-0705-42B9-95DE-04A50505844A}"/>
    <cellStyle name="Calculation 7 3 2 3" xfId="14362" xr:uid="{5979AF40-1827-4620-8DA3-E4FE738D8448}"/>
    <cellStyle name="Calculation 7 3 2 4" xfId="15322" xr:uid="{D6C3EE6D-6B54-4467-9278-3ACBECC8F872}"/>
    <cellStyle name="Calculation 7 3 2 5" xfId="16266" xr:uid="{B0634C9E-4B4C-486E-B532-083FA0596B95}"/>
    <cellStyle name="Calculation 7 3 2 6" xfId="17139" xr:uid="{1849E6FA-D5F1-462E-9D62-BC8A65C99EE9}"/>
    <cellStyle name="Calculation 7 3 2 7" xfId="18004" xr:uid="{BDA948CC-322C-4B6E-A805-DF5F381758B8}"/>
    <cellStyle name="Calculation 7 3 2 8" xfId="18779" xr:uid="{63E3C31B-E424-4EE6-BC19-374BEDC80CE1}"/>
    <cellStyle name="Calculation 7 3 3" xfId="9606" xr:uid="{853284AF-5D5A-4AF9-9AAF-D243AEFCC52B}"/>
    <cellStyle name="Calculation 7 3 3 2" xfId="14010" xr:uid="{48B1FDC9-1697-44CC-A1E2-394200F233BA}"/>
    <cellStyle name="Calculation 7 3 3 3" xfId="14970" xr:uid="{871C6DCB-42FE-46EE-B3E5-19A45722790A}"/>
    <cellStyle name="Calculation 7 3 3 4" xfId="15922" xr:uid="{1C2FE778-CF6D-4F59-A7B4-9772B37FD50F}"/>
    <cellStyle name="Calculation 7 3 3 5" xfId="16796" xr:uid="{6422E6A1-9532-44D7-A9CB-82A6882746CC}"/>
    <cellStyle name="Calculation 7 3 3 6" xfId="17661" xr:uid="{C9FA4900-51FD-4C91-AB12-FF16BB5D4F07}"/>
    <cellStyle name="Calculation 7 3 3 7" xfId="18437" xr:uid="{104F9280-0F67-41B8-9823-23AEC5C5A6A4}"/>
    <cellStyle name="Calculation 7 3 3 8" xfId="19194" xr:uid="{83560AF6-2E5D-4519-9C01-C4AD56BC6700}"/>
    <cellStyle name="Calculation 7 3 4" xfId="12321" xr:uid="{CAA042FE-C02F-46EA-84C7-3EB68D1DDBDA}"/>
    <cellStyle name="Calculation 7 3 5" xfId="10549" xr:uid="{5DC56A15-D362-4A28-BCFE-59CC04266608}"/>
    <cellStyle name="Calculation 7 3 6" xfId="13130" xr:uid="{342322ED-5E8D-4E63-B12E-0A7BB38D8689}"/>
    <cellStyle name="Calculation 7 3 7" xfId="9897" xr:uid="{C0A51390-B8AE-4F92-8DB1-7BE3F0F2AE6F}"/>
    <cellStyle name="Calculation 7 3 8" xfId="12476" xr:uid="{84568733-7C39-4AA5-9809-8F06CA1D6FF7}"/>
    <cellStyle name="Calculation 7 3 9" xfId="10404" xr:uid="{CA26001F-E98C-4FAE-8DC2-70D65FB8D354}"/>
    <cellStyle name="Calculation 7 4" xfId="7788" xr:uid="{309F2F82-69D5-406F-AB81-26F3A27FE2E5}"/>
    <cellStyle name="Calculation 7 4 2" xfId="12815" xr:uid="{F7F60543-C588-4D79-BD4D-CE230F1C0B00}"/>
    <cellStyle name="Calculation 7 4 3" xfId="10159" xr:uid="{F2C72396-4B7F-461C-9FCA-F0752ED98762}"/>
    <cellStyle name="Calculation 7 4 4" xfId="11791" xr:uid="{1CA97195-D34A-44CE-AD84-839833A2772E}"/>
    <cellStyle name="Calculation 7 4 5" xfId="11013" xr:uid="{F7397C60-2D69-4ABF-91FC-AC118CEF1E02}"/>
    <cellStyle name="Calculation 7 4 6" xfId="12879" xr:uid="{F0D689CB-F18C-4643-AC53-F4873EF011C7}"/>
    <cellStyle name="Calculation 7 4 7" xfId="10101" xr:uid="{926ECD20-02A9-4A65-AA33-B98006C1CA7B}"/>
    <cellStyle name="Calculation 7 4 8" xfId="12141" xr:uid="{C847CC64-BD17-4137-A02E-246FEA33CB56}"/>
    <cellStyle name="Calculation 7 5" xfId="7893" xr:uid="{534F3790-2D76-447E-B864-86CC6D4437C2}"/>
    <cellStyle name="Calculation 7 5 2" xfId="12886" xr:uid="{7280CFE1-21AA-4176-827B-1BAE51EA6F7E}"/>
    <cellStyle name="Calculation 7 5 3" xfId="10095" xr:uid="{798B2C81-6125-472E-A00D-8226CE26DE40}"/>
    <cellStyle name="Calculation 7 5 4" xfId="13171" xr:uid="{C5D25553-E211-450A-A16E-3E4CA4010846}"/>
    <cellStyle name="Calculation 7 5 5" xfId="9865" xr:uid="{49805E17-B278-414B-B06C-22EA90AE7CF8}"/>
    <cellStyle name="Calculation 7 5 6" xfId="13202" xr:uid="{203327D1-ACBD-4EFB-B7E8-DAC106FDFB3B}"/>
    <cellStyle name="Calculation 7 5 7" xfId="14223" xr:uid="{8D09E262-6149-4CE8-9529-0FA251C17B5C}"/>
    <cellStyle name="Calculation 7 5 8" xfId="15183" xr:uid="{9730643A-E43F-461A-82F9-743575727218}"/>
    <cellStyle name="Calculation 7 6" xfId="10200" xr:uid="{E3468B58-C625-4AC6-A48B-A54AE6ED4BDF}"/>
    <cellStyle name="Calculation 7 7" xfId="13164" xr:uid="{C4916085-51DF-47AF-8B94-E6FB985094CF}"/>
    <cellStyle name="Calculation 7 8" xfId="9871" xr:uid="{369DE4CD-D682-4223-B015-16A01EB9CD16}"/>
    <cellStyle name="Calculation 7 9" xfId="13763" xr:uid="{30745BE6-0890-4239-A5FF-85F996FC3BBD}"/>
    <cellStyle name="Calculation 8" xfId="826" xr:uid="{EE305A81-141F-48FB-B4C8-64F2195F3121}"/>
    <cellStyle name="Calculation 8 10" xfId="16490" xr:uid="{019C6B65-19D3-47EB-A727-8D933D76D660}"/>
    <cellStyle name="Calculation 8 11" xfId="17358" xr:uid="{16420891-B4D6-4DA1-B92E-3353167A67A0}"/>
    <cellStyle name="Calculation 8 12" xfId="18156" xr:uid="{20955BC7-9D38-4192-8A2B-6414BCCAE6C2}"/>
    <cellStyle name="Calculation 8 2" xfId="6864" xr:uid="{E3B55D72-FB5E-4C09-B1BF-D34E3B4EFFDD}"/>
    <cellStyle name="Calculation 8 2 10" xfId="11289" xr:uid="{76FD5586-D706-44C7-9AC3-02485DE0DF88}"/>
    <cellStyle name="Calculation 8 2 11" xfId="13327" xr:uid="{D1A61151-BA9E-4744-B48C-01198E866CFB}"/>
    <cellStyle name="Calculation 8 2 2" xfId="7235" xr:uid="{88A620DB-5314-421E-8A7E-476E89A25C88}"/>
    <cellStyle name="Calculation 8 2 2 10" xfId="13179" xr:uid="{025EC743-2EC0-4702-8367-5D2E7DD33EC8}"/>
    <cellStyle name="Calculation 8 2 2 2" xfId="8875" xr:uid="{FE4A0B5C-3964-4EF2-8F0D-66C4509FBE77}"/>
    <cellStyle name="Calculation 8 2 2 2 2" xfId="13526" xr:uid="{9D5118D8-4A93-4BBF-9383-248610FDC85B}"/>
    <cellStyle name="Calculation 8 2 2 2 3" xfId="14530" xr:uid="{A02A9D8D-E8C6-48E9-9F88-06A108976D7C}"/>
    <cellStyle name="Calculation 8 2 2 2 4" xfId="15488" xr:uid="{33E4ABBB-0EBA-4E77-8E79-5F45F2F12200}"/>
    <cellStyle name="Calculation 8 2 2 2 5" xfId="16413" xr:uid="{78569016-58D8-46DF-ABB7-1D1367346927}"/>
    <cellStyle name="Calculation 8 2 2 2 6" xfId="17284" xr:uid="{1EAB7221-395B-4874-B9BB-F437C1F46EC8}"/>
    <cellStyle name="Calculation 8 2 2 2 7" xfId="18130" xr:uid="{9F4DE99F-EA29-40DD-B68F-CF09E953DC95}"/>
    <cellStyle name="Calculation 8 2 2 2 8" xfId="18894" xr:uid="{3F02F79B-03B2-4177-9ACB-5B984AE2CB7C}"/>
    <cellStyle name="Calculation 8 2 2 3" xfId="9721" xr:uid="{1BF7C7FA-61F3-4208-86F2-4324FFFAA633}"/>
    <cellStyle name="Calculation 8 2 2 3 2" xfId="14125" xr:uid="{4475E1DF-7086-4B33-9CAF-7CD066E1D6A7}"/>
    <cellStyle name="Calculation 8 2 2 3 3" xfId="15085" xr:uid="{7F779CE3-994D-4C82-BC5E-AC5354B2C15B}"/>
    <cellStyle name="Calculation 8 2 2 3 4" xfId="16037" xr:uid="{76242C80-4D13-4B20-A613-893A9D9952AF}"/>
    <cellStyle name="Calculation 8 2 2 3 5" xfId="16911" xr:uid="{E66C5BC4-42AC-465E-9E3E-37EC6311958A}"/>
    <cellStyle name="Calculation 8 2 2 3 6" xfId="17776" xr:uid="{B8149540-C8A2-4C68-935C-A1D5A278F9CB}"/>
    <cellStyle name="Calculation 8 2 2 3 7" xfId="18552" xr:uid="{4A039621-73C3-404D-824F-EE681E9B941E}"/>
    <cellStyle name="Calculation 8 2 2 3 8" xfId="19309" xr:uid="{270ADA41-264F-483A-A9D5-65488CF4DFF6}"/>
    <cellStyle name="Calculation 8 2 2 4" xfId="12498" xr:uid="{3AF9F38E-A8EF-492E-BC96-37DA6612EFF2}"/>
    <cellStyle name="Calculation 8 2 2 5" xfId="10383" xr:uid="{43D61395-68AE-450B-AC3D-939BB92CADEE}"/>
    <cellStyle name="Calculation 8 2 2 6" xfId="12640" xr:uid="{4263B7F4-A3CE-421A-965B-1307685A81C3}"/>
    <cellStyle name="Calculation 8 2 2 7" xfId="10271" xr:uid="{D08D7F9F-AD42-4208-8821-32B1011F5CF2}"/>
    <cellStyle name="Calculation 8 2 2 8" xfId="12927" xr:uid="{9F71CE88-FF16-4D5C-B064-37AB572F1B1B}"/>
    <cellStyle name="Calculation 8 2 2 9" xfId="10058" xr:uid="{08290A15-E495-45C0-AFE6-F83E2E1C3B7C}"/>
    <cellStyle name="Calculation 8 2 3" xfId="8504" xr:uid="{E3CD4391-0D00-412D-BA6D-D79D1C47096F}"/>
    <cellStyle name="Calculation 8 2 3 2" xfId="13244" xr:uid="{E5CAACE6-4273-44AB-B2B5-A8B2174D3172}"/>
    <cellStyle name="Calculation 8 2 3 3" xfId="14264" xr:uid="{A6BC1942-2A4C-4720-9D4A-85D66CD2BCB9}"/>
    <cellStyle name="Calculation 8 2 3 4" xfId="15224" xr:uid="{3C94623A-0095-4464-A13C-3888B52E0CF1}"/>
    <cellStyle name="Calculation 8 2 3 5" xfId="16173" xr:uid="{F7D2B46A-C459-4CCB-A432-5F7EE1C4283E}"/>
    <cellStyle name="Calculation 8 2 3 6" xfId="17046" xr:uid="{772150CF-0678-4F0E-95C6-2336D46D842A}"/>
    <cellStyle name="Calculation 8 2 3 7" xfId="17911" xr:uid="{A8C49B46-ECF1-42D5-B564-DD7CB08E8F3E}"/>
    <cellStyle name="Calculation 8 2 3 8" xfId="18687" xr:uid="{74F9A7F0-AE6E-42EA-8F61-216BF85C2363}"/>
    <cellStyle name="Calculation 8 2 4" xfId="9514" xr:uid="{A52253F8-0610-4233-8E18-C080B90E0BF9}"/>
    <cellStyle name="Calculation 8 2 4 2" xfId="13918" xr:uid="{A88EC8FB-64E9-4856-BE81-1DC62475DAA9}"/>
    <cellStyle name="Calculation 8 2 4 3" xfId="14878" xr:uid="{E19F0C78-5B46-428A-A314-C052B62BE63A}"/>
    <cellStyle name="Calculation 8 2 4 4" xfId="15830" xr:uid="{2C4B9C88-63A7-4E69-AB66-0CFC34C29F8D}"/>
    <cellStyle name="Calculation 8 2 4 5" xfId="16704" xr:uid="{A4F722F9-3C5F-4DAB-8E02-6091CD1D1564}"/>
    <cellStyle name="Calculation 8 2 4 6" xfId="17569" xr:uid="{3CD92BA3-CDA4-4CF3-99AE-EED7F4556597}"/>
    <cellStyle name="Calculation 8 2 4 7" xfId="18345" xr:uid="{A4EC7CFE-B610-4244-A8AC-6BAB95BBFFC3}"/>
    <cellStyle name="Calculation 8 2 4 8" xfId="19102" xr:uid="{5B7B7F0E-C1CB-4C44-884D-BCBD07D188F1}"/>
    <cellStyle name="Calculation 8 2 5" xfId="12215" xr:uid="{0B8AC8D3-4FA2-4C5C-B60A-7BA7FFADE9C3}"/>
    <cellStyle name="Calculation 8 2 6" xfId="10650" xr:uid="{2C05B6B1-D7D5-4DE1-879F-A50A85F8C60C}"/>
    <cellStyle name="Calculation 8 2 7" xfId="11676" xr:uid="{66DBC121-2467-48B7-8E94-0969C3189940}"/>
    <cellStyle name="Calculation 8 2 8" xfId="11105" xr:uid="{25F331B4-D5A7-4C4B-B374-20AF5D831F58}"/>
    <cellStyle name="Calculation 8 2 9" xfId="11439" xr:uid="{97544310-53CB-484F-A78B-1D7303C59372}"/>
    <cellStyle name="Calculation 8 3" xfId="6988" xr:uid="{61519CEC-9F4E-488E-9323-D449C5E0F7F3}"/>
    <cellStyle name="Calculation 8 3 10" xfId="12553" xr:uid="{7503EDA7-CF3E-4830-915D-FEAD21DEF3A6}"/>
    <cellStyle name="Calculation 8 3 2" xfId="8627" xr:uid="{50FE5D10-BA5A-4DB1-8D0C-D6D20623A38E}"/>
    <cellStyle name="Calculation 8 3 2 2" xfId="13349" xr:uid="{FEB436CE-1FE4-4084-B8E1-EF6BEEBA268A}"/>
    <cellStyle name="Calculation 8 3 2 3" xfId="14363" xr:uid="{8DC76DB8-C1DF-42AA-835B-117F404D65D7}"/>
    <cellStyle name="Calculation 8 3 2 4" xfId="15323" xr:uid="{DEE977C2-D645-49BC-AE10-FB4F40BA175B}"/>
    <cellStyle name="Calculation 8 3 2 5" xfId="16267" xr:uid="{95CFAD59-D93F-4BE4-AE15-466954A712BE}"/>
    <cellStyle name="Calculation 8 3 2 6" xfId="17140" xr:uid="{D91F9A15-DEFA-4CE2-98CB-843B71584AAB}"/>
    <cellStyle name="Calculation 8 3 2 7" xfId="18005" xr:uid="{A862B567-AFD5-4A3B-8BC2-6CB19C26C87B}"/>
    <cellStyle name="Calculation 8 3 2 8" xfId="18780" xr:uid="{470CDCB1-49C5-4FA2-8AD7-A22B50784D29}"/>
    <cellStyle name="Calculation 8 3 3" xfId="9607" xr:uid="{C868CB31-0028-49E1-8041-BC131FFD3AE5}"/>
    <cellStyle name="Calculation 8 3 3 2" xfId="14011" xr:uid="{212349F0-E9E8-4FAF-94D7-E69559E63DD9}"/>
    <cellStyle name="Calculation 8 3 3 3" xfId="14971" xr:uid="{4D33088E-1895-4B15-833E-B25931008688}"/>
    <cellStyle name="Calculation 8 3 3 4" xfId="15923" xr:uid="{271B05BF-6116-47D2-888B-3B7635047A53}"/>
    <cellStyle name="Calculation 8 3 3 5" xfId="16797" xr:uid="{29C25D01-2173-4334-9B3F-1D3C0677EC51}"/>
    <cellStyle name="Calculation 8 3 3 6" xfId="17662" xr:uid="{C9353408-4680-4AE4-9A4B-FB8CCD93C2C9}"/>
    <cellStyle name="Calculation 8 3 3 7" xfId="18438" xr:uid="{C18921D1-C010-45AC-91FD-0970FF80A749}"/>
    <cellStyle name="Calculation 8 3 3 8" xfId="19195" xr:uid="{86F69595-0597-4997-99CF-FB6209A75BBA}"/>
    <cellStyle name="Calculation 8 3 4" xfId="12322" xr:uid="{0AFD9008-7CE9-4996-8856-CFEDC76164F6}"/>
    <cellStyle name="Calculation 8 3 5" xfId="10548" xr:uid="{5CC8F140-EF97-48E7-A9A9-06792E8EBCE1}"/>
    <cellStyle name="Calculation 8 3 6" xfId="12099" xr:uid="{E7129966-2EF7-44ED-8EEE-85097C53F31C}"/>
    <cellStyle name="Calculation 8 3 7" xfId="10753" xr:uid="{D79B6118-58D7-4326-88C8-B202B74DC8B4}"/>
    <cellStyle name="Calculation 8 3 8" xfId="11660" xr:uid="{BAFBDCD3-79CB-4E06-8BDE-09258512D9F9}"/>
    <cellStyle name="Calculation 8 3 9" xfId="11118" xr:uid="{407EE37B-8CCE-4470-B42A-BF3BEFD3E5E7}"/>
    <cellStyle name="Calculation 8 4" xfId="7789" xr:uid="{0C4232CF-B192-4005-8EFC-36961B763F3C}"/>
    <cellStyle name="Calculation 8 4 2" xfId="12816" xr:uid="{7B91AD9F-54C9-46F5-86A2-9A08C640E793}"/>
    <cellStyle name="Calculation 8 4 3" xfId="10158" xr:uid="{2AD09E70-F29C-4BF0-ABB7-0A45EC65707F}"/>
    <cellStyle name="Calculation 8 4 4" xfId="12133" xr:uid="{D59E3098-4571-469A-A788-FB2A6293564D}"/>
    <cellStyle name="Calculation 8 4 5" xfId="10722" xr:uid="{B62909B1-4EBE-4092-8134-E8078C5EF020}"/>
    <cellStyle name="Calculation 8 4 6" xfId="11665" xr:uid="{B796FB8E-5E0F-4A18-A53E-51A83DB73EEC}"/>
    <cellStyle name="Calculation 8 4 7" xfId="11115" xr:uid="{1A6FF533-E0B3-44C1-A394-BFE36D88CF80}"/>
    <cellStyle name="Calculation 8 4 8" xfId="12052" xr:uid="{26B01C5A-4B26-4CE2-85FD-0890423A6569}"/>
    <cellStyle name="Calculation 8 5" xfId="7892" xr:uid="{15BFD1BE-7D98-4CC2-844F-7E897BFBF0EF}"/>
    <cellStyle name="Calculation 8 5 2" xfId="12885" xr:uid="{6001BDD0-0002-41A5-8185-3B177DAFEDCC}"/>
    <cellStyle name="Calculation 8 5 3" xfId="10096" xr:uid="{FC9A0123-FF23-4140-AFF2-7E5FFD53D63C}"/>
    <cellStyle name="Calculation 8 5 4" xfId="13697" xr:uid="{387845A9-9361-44F0-B61E-CB20D3BE9AD3}"/>
    <cellStyle name="Calculation 8 5 5" xfId="14663" xr:uid="{47324DE2-907F-4223-90B7-221BB33C1BAA}"/>
    <cellStyle name="Calculation 8 5 6" xfId="15615" xr:uid="{206723F4-37AE-47AA-A8A5-4E507120B0E2}"/>
    <cellStyle name="Calculation 8 5 7" xfId="16500" xr:uid="{5A3434A4-44D2-4732-955C-5476788399DB}"/>
    <cellStyle name="Calculation 8 5 8" xfId="17368" xr:uid="{CE02462F-F5AA-4408-8EE1-0FC0E47159CA}"/>
    <cellStyle name="Calculation 8 6" xfId="10201" xr:uid="{086DF7A4-B9AB-4EAF-A675-B0F8A9775B4C}"/>
    <cellStyle name="Calculation 8 7" xfId="13685" xr:uid="{1AA124B6-5E10-4094-BD86-8E78ADBA01F5}"/>
    <cellStyle name="Calculation 8 8" xfId="14653" xr:uid="{B490F716-0B45-4F33-BAEE-09927721B6C3}"/>
    <cellStyle name="Calculation 8 9" xfId="15605" xr:uid="{0E14F13A-F556-4ED8-BBF2-A87F5A2CF84D}"/>
    <cellStyle name="Calculation 9" xfId="827" xr:uid="{9121C7D7-8C40-454A-9953-E03B8DA098E9}"/>
    <cellStyle name="Calculation 9 10" xfId="10259" xr:uid="{F9984427-AC9B-4151-A78B-CAEA81850BA6}"/>
    <cellStyle name="Calculation 9 11" xfId="13050" xr:uid="{DA0E52E1-077A-4CE1-A355-8BFE678D5805}"/>
    <cellStyle name="Calculation 9 12" xfId="9953" xr:uid="{0A8A8311-9166-4694-9B4C-D03BBD707453}"/>
    <cellStyle name="Calculation 9 2" xfId="6863" xr:uid="{2A0EF8BC-C9DF-4F93-8829-68A44F75232F}"/>
    <cellStyle name="Calculation 9 2 10" xfId="11290" xr:uid="{388A861C-A570-4565-94FC-F27EAE0A6A90}"/>
    <cellStyle name="Calculation 9 2 11" xfId="12298" xr:uid="{887054A8-AB78-4778-B7F0-1AE06068FC12}"/>
    <cellStyle name="Calculation 9 2 2" xfId="7236" xr:uid="{A0A498B7-4A26-475D-9544-A94BBB565D72}"/>
    <cellStyle name="Calculation 9 2 2 10" xfId="17351" xr:uid="{64EF08A5-72A8-407B-AE28-336AE1E025F3}"/>
    <cellStyle name="Calculation 9 2 2 2" xfId="8876" xr:uid="{D55D435E-CB0D-4307-BD8A-36D77B3198EB}"/>
    <cellStyle name="Calculation 9 2 2 2 2" xfId="13527" xr:uid="{AE184E6F-0550-4413-88AF-68507479B90F}"/>
    <cellStyle name="Calculation 9 2 2 2 3" xfId="14531" xr:uid="{08C96119-4EA2-458E-8EF5-8C4327A6B5E2}"/>
    <cellStyle name="Calculation 9 2 2 2 4" xfId="15489" xr:uid="{CB94B7A3-3D38-484F-A34B-138BFA53D686}"/>
    <cellStyle name="Calculation 9 2 2 2 5" xfId="16414" xr:uid="{3A2C5FF7-87CD-4523-A069-5BF766C0349F}"/>
    <cellStyle name="Calculation 9 2 2 2 6" xfId="17285" xr:uid="{A4B2063F-5A92-47B2-B30E-9F851032A8B2}"/>
    <cellStyle name="Calculation 9 2 2 2 7" xfId="18131" xr:uid="{E31482E0-042C-4F4C-9337-5100458BB897}"/>
    <cellStyle name="Calculation 9 2 2 2 8" xfId="18895" xr:uid="{422F5686-52F0-455B-BB82-FDC2DC1EB6BA}"/>
    <cellStyle name="Calculation 9 2 2 3" xfId="9722" xr:uid="{5AFEC5F4-61BC-4835-A03D-F698FEC80DA7}"/>
    <cellStyle name="Calculation 9 2 2 3 2" xfId="14126" xr:uid="{0BB2C73C-0285-44FD-A38D-2E41B1A0A33F}"/>
    <cellStyle name="Calculation 9 2 2 3 3" xfId="15086" xr:uid="{BBBD7B37-CEFC-4DF1-8B4A-3AFA179D6BD6}"/>
    <cellStyle name="Calculation 9 2 2 3 4" xfId="16038" xr:uid="{6F79EDF6-B501-42AC-BF46-0FF5EB398A64}"/>
    <cellStyle name="Calculation 9 2 2 3 5" xfId="16912" xr:uid="{09E4FDF3-ADC1-4693-877C-6FFC29BC8A2F}"/>
    <cellStyle name="Calculation 9 2 2 3 6" xfId="17777" xr:uid="{AAF5773F-E756-4CF9-8914-EB19C5361599}"/>
    <cellStyle name="Calculation 9 2 2 3 7" xfId="18553" xr:uid="{A8BB5DCA-6C66-4AC5-A8C0-4E59DC774F12}"/>
    <cellStyle name="Calculation 9 2 2 3 8" xfId="19310" xr:uid="{CF7817D3-0533-4721-980E-2BDFCDF2E377}"/>
    <cellStyle name="Calculation 9 2 2 4" xfId="12499" xr:uid="{2A1D4760-4F35-4EDD-8347-9C767CAD8811}"/>
    <cellStyle name="Calculation 9 2 2 5" xfId="10382" xr:uid="{818C25C1-8A56-4EAC-9C92-E0F554B5FB2E}"/>
    <cellStyle name="Calculation 9 2 2 6" xfId="13659" xr:uid="{28F12DAB-F729-4C6D-9E70-DED81EC3FBDE}"/>
    <cellStyle name="Calculation 9 2 2 7" xfId="14635" xr:uid="{23CC70CE-2334-4F9E-A50B-AFED76EC3309}"/>
    <cellStyle name="Calculation 9 2 2 8" xfId="15587" xr:uid="{DE4655D2-E674-449E-8278-50ED4D0DEEE3}"/>
    <cellStyle name="Calculation 9 2 2 9" xfId="16482" xr:uid="{21A9BB9C-4D21-4F2D-8539-98AEA97BACD5}"/>
    <cellStyle name="Calculation 9 2 3" xfId="8503" xr:uid="{6A3FD8DE-063B-4834-872E-AC32247D19C8}"/>
    <cellStyle name="Calculation 9 2 3 2" xfId="13243" xr:uid="{3B699417-74D4-448F-A23B-80E9218B490D}"/>
    <cellStyle name="Calculation 9 2 3 3" xfId="14263" xr:uid="{03A45150-B386-4B5F-97FA-7E37B9388A21}"/>
    <cellStyle name="Calculation 9 2 3 4" xfId="15223" xr:uid="{E818ED92-75EC-4262-A0F8-23AE9A020AC0}"/>
    <cellStyle name="Calculation 9 2 3 5" xfId="16172" xr:uid="{5D3949F6-1EB6-4C39-8CD1-0DE6D097BD8A}"/>
    <cellStyle name="Calculation 9 2 3 6" xfId="17045" xr:uid="{9106BF19-D4D3-4464-AA80-F856A8F5FED5}"/>
    <cellStyle name="Calculation 9 2 3 7" xfId="17910" xr:uid="{E70455DD-A494-47BB-BFC6-BFED04695105}"/>
    <cellStyle name="Calculation 9 2 3 8" xfId="18686" xr:uid="{0C972A94-7AAC-40B3-8924-E6BC50735CD8}"/>
    <cellStyle name="Calculation 9 2 4" xfId="9513" xr:uid="{2F041899-DC4D-435F-B64B-12383F22F6DF}"/>
    <cellStyle name="Calculation 9 2 4 2" xfId="13917" xr:uid="{F0F94ABB-A370-4607-B3DF-23D37273727D}"/>
    <cellStyle name="Calculation 9 2 4 3" xfId="14877" xr:uid="{525DB32C-C5A5-4883-953A-331B63CC68AE}"/>
    <cellStyle name="Calculation 9 2 4 4" xfId="15829" xr:uid="{E0800BBD-0DC6-47D1-9118-B333C8838DBB}"/>
    <cellStyle name="Calculation 9 2 4 5" xfId="16703" xr:uid="{28F0F8FC-99EC-4D14-BC9F-02D9A864056A}"/>
    <cellStyle name="Calculation 9 2 4 6" xfId="17568" xr:uid="{BC3C89D1-4260-4823-9639-FA3147B1F02E}"/>
    <cellStyle name="Calculation 9 2 4 7" xfId="18344" xr:uid="{ABA53E79-5636-4C13-8C04-D10461665829}"/>
    <cellStyle name="Calculation 9 2 4 8" xfId="19101" xr:uid="{30FE69C0-7B34-414E-ADC2-05F32364F63F}"/>
    <cellStyle name="Calculation 9 2 5" xfId="12214" xr:uid="{D1E25081-272B-4948-8E4B-BFC0F40AF57F}"/>
    <cellStyle name="Calculation 9 2 6" xfId="10651" xr:uid="{D35D9757-85F1-4091-9B26-0778B6D97363}"/>
    <cellStyle name="Calculation 9 2 7" xfId="11675" xr:uid="{2F53A9EF-F783-465B-B505-65A334D3FDFD}"/>
    <cellStyle name="Calculation 9 2 8" xfId="11106" xr:uid="{896E16EB-A316-4B75-864F-288FCF034EF2}"/>
    <cellStyle name="Calculation 9 2 9" xfId="11438" xr:uid="{07C147C0-8757-49B2-BD5D-A98D4140213C}"/>
    <cellStyle name="Calculation 9 3" xfId="6989" xr:uid="{C755F76F-3AE7-4DCE-B563-1075734E707E}"/>
    <cellStyle name="Calculation 9 3 10" xfId="15592" xr:uid="{B94D5BAB-637D-452F-801B-DDB24C3282E5}"/>
    <cellStyle name="Calculation 9 3 2" xfId="8628" xr:uid="{9431B8A1-6823-4D35-A60F-066EAB7B3C12}"/>
    <cellStyle name="Calculation 9 3 2 2" xfId="13350" xr:uid="{0B662073-5418-4D90-9056-5F7E4F678571}"/>
    <cellStyle name="Calculation 9 3 2 3" xfId="14364" xr:uid="{B54698AB-6A6D-4E80-BB28-770739A85B3B}"/>
    <cellStyle name="Calculation 9 3 2 4" xfId="15324" xr:uid="{2D74291C-68A0-4567-8BB4-16247F3EA8BC}"/>
    <cellStyle name="Calculation 9 3 2 5" xfId="16268" xr:uid="{F2143DBB-1393-4293-9202-669B6A7C5BAD}"/>
    <cellStyle name="Calculation 9 3 2 6" xfId="17141" xr:uid="{ABAA16E0-D3A4-4892-B5D0-0255F2F598F7}"/>
    <cellStyle name="Calculation 9 3 2 7" xfId="18006" xr:uid="{8F2C4A0F-3FAE-44E5-850B-74C67AF4F608}"/>
    <cellStyle name="Calculation 9 3 2 8" xfId="18781" xr:uid="{CB8CBC15-1BBF-42C8-8DBA-1D61C8193B24}"/>
    <cellStyle name="Calculation 9 3 3" xfId="9608" xr:uid="{CB640228-B502-4807-85A1-DA2B25B5E4B0}"/>
    <cellStyle name="Calculation 9 3 3 2" xfId="14012" xr:uid="{7A1F5966-AD0D-479B-941C-BE00A4BF4FB5}"/>
    <cellStyle name="Calculation 9 3 3 3" xfId="14972" xr:uid="{ED5F5B0B-635E-4F56-A1E2-8CD3E0931DC4}"/>
    <cellStyle name="Calculation 9 3 3 4" xfId="15924" xr:uid="{54FFF75E-2FBE-4C61-92C4-86F0D9304EBA}"/>
    <cellStyle name="Calculation 9 3 3 5" xfId="16798" xr:uid="{08102889-AC1C-4649-8C5A-4137ECD3847C}"/>
    <cellStyle name="Calculation 9 3 3 6" xfId="17663" xr:uid="{A5226373-3F1A-47B9-92C1-81CA6D6FB3E2}"/>
    <cellStyle name="Calculation 9 3 3 7" xfId="18439" xr:uid="{B9B3BAC8-472D-4063-9494-5A2ADD036E5E}"/>
    <cellStyle name="Calculation 9 3 3 8" xfId="19196" xr:uid="{B390689E-1398-4C20-8C68-876A51351163}"/>
    <cellStyle name="Calculation 9 3 4" xfId="12323" xr:uid="{52E150EF-92C3-4262-9257-8944CE7E3671}"/>
    <cellStyle name="Calculation 9 3 5" xfId="10547" xr:uid="{BDCD1BA2-3D9A-4F20-9B04-C14E3064AC2A}"/>
    <cellStyle name="Calculation 9 3 6" xfId="12613" xr:uid="{DD558AD7-ABAB-422D-B6C8-43C7291C1060}"/>
    <cellStyle name="Calculation 9 3 7" xfId="10292" xr:uid="{54C1D84B-B6DA-4E4A-8319-13FA6591AC7F}"/>
    <cellStyle name="Calculation 9 3 8" xfId="13669" xr:uid="{8F372381-62EF-4C7A-A5BE-1256F5811E09}"/>
    <cellStyle name="Calculation 9 3 9" xfId="14640" xr:uid="{2AD8B83E-B48D-452E-A2D1-4FE36D3247D0}"/>
    <cellStyle name="Calculation 9 4" xfId="7790" xr:uid="{8A01CCF1-33B2-4B03-9F09-8A4E40087129}"/>
    <cellStyle name="Calculation 9 4 2" xfId="12817" xr:uid="{1AE6E042-52B5-4650-9785-911F8CEC8B18}"/>
    <cellStyle name="Calculation 9 4 3" xfId="10157" xr:uid="{54BE2A33-D9D8-4DE7-912D-E899589445D9}"/>
    <cellStyle name="Calculation 9 4 4" xfId="12300" xr:uid="{7CDB5954-8A24-41BB-9D42-5DA521B340CA}"/>
    <cellStyle name="Calculation 9 4 5" xfId="10569" xr:uid="{2F760E38-3B48-4423-83D3-114973835290}"/>
    <cellStyle name="Calculation 9 4 6" xfId="12093" xr:uid="{5CB2E87F-4EBC-497C-AEB5-0A147DD2A69D}"/>
    <cellStyle name="Calculation 9 4 7" xfId="10759" xr:uid="{9973CFBD-1488-4A82-92A2-532E5A391B08}"/>
    <cellStyle name="Calculation 9 4 8" xfId="11655" xr:uid="{F1BD50B7-73C4-4835-A7A8-27FB6E0D351F}"/>
    <cellStyle name="Calculation 9 5" xfId="7891" xr:uid="{18DE8DCC-4A1B-4B01-B8BE-9428F87B6856}"/>
    <cellStyle name="Calculation 9 5 2" xfId="12884" xr:uid="{F2AFA1AF-2DF6-4309-B7C4-105315D8D5EE}"/>
    <cellStyle name="Calculation 9 5 3" xfId="10097" xr:uid="{9590F2D0-FAE1-4672-9586-E59C5172AF75}"/>
    <cellStyle name="Calculation 9 5 4" xfId="12677" xr:uid="{0B4EA14A-1AB2-46C0-8E4F-B414755A9B8D}"/>
    <cellStyle name="Calculation 9 5 5" xfId="10242" xr:uid="{F16C2DDD-6908-4B93-A931-65AB0B2A392B}"/>
    <cellStyle name="Calculation 9 5 6" xfId="13161" xr:uid="{08A536BD-322F-40E1-9A02-132DEBF181D7}"/>
    <cellStyle name="Calculation 9 5 7" xfId="9874" xr:uid="{91D2174A-5DEF-4761-A04A-6483BB8BAF9E}"/>
    <cellStyle name="Calculation 9 5 8" xfId="11888" xr:uid="{DC9F5DF4-CC54-48FC-9A51-5A9C90FAD3DE}"/>
    <cellStyle name="Calculation 9 6" xfId="10202" xr:uid="{357F4ABA-DA33-440C-9E76-56B24D4292AA}"/>
    <cellStyle name="Calculation 9 7" xfId="12665" xr:uid="{6DAA0CE6-C70F-40E5-A2BA-4A10CC3EE811}"/>
    <cellStyle name="Calculation 9 8" xfId="10252" xr:uid="{D42A5FE7-E22E-44AD-B2F6-40E0F088C058}"/>
    <cellStyle name="Calculation 9 9" xfId="12657" xr:uid="{DFD75148-7134-45C6-BA92-8B9580CEE472}"/>
    <cellStyle name="Check Cell 10" xfId="828" xr:uid="{EFE6F885-04F8-41A1-AD5F-8AC49DB08577}"/>
    <cellStyle name="Check Cell 11" xfId="829" xr:uid="{AF7923CA-6950-4019-A250-FF340B71E6E8}"/>
    <cellStyle name="Check Cell 12" xfId="830" xr:uid="{A43DBDFF-7377-4E15-8C27-B7BAA9278D3F}"/>
    <cellStyle name="Check Cell 13" xfId="831" xr:uid="{45D93A89-0581-4A4C-984E-D5BAC52556B8}"/>
    <cellStyle name="Check Cell 14" xfId="832" xr:uid="{CB8777C3-C73C-4817-8E90-23E8C28766DE}"/>
    <cellStyle name="Check Cell 15" xfId="833" xr:uid="{8D577AFE-E6FB-4A40-BD21-50423324FF6D}"/>
    <cellStyle name="Check Cell 16" xfId="834" xr:uid="{2CB5ADA2-0EF2-45F0-A47E-940EF7E6AA6B}"/>
    <cellStyle name="Check Cell 17" xfId="835" xr:uid="{624E78E9-6D85-471B-A71E-FF77345AF9EB}"/>
    <cellStyle name="Check Cell 18" xfId="836" xr:uid="{48916E66-F205-4C46-9405-6CA7DBFBC106}"/>
    <cellStyle name="Check Cell 18 2" xfId="837" xr:uid="{2DB93860-2917-4B8F-A632-0B89F3E79D43}"/>
    <cellStyle name="Check Cell 19" xfId="838" xr:uid="{9FEEC9C5-5016-498A-968B-3792B2E19B60}"/>
    <cellStyle name="Check Cell 19 2" xfId="839" xr:uid="{C5A924D6-2299-499E-9207-4C4E822EFB8C}"/>
    <cellStyle name="Check Cell 2" xfId="840" xr:uid="{2439920D-2B0F-42D7-BE75-9A17DA5FCA31}"/>
    <cellStyle name="Check Cell 2 2" xfId="841" xr:uid="{1B2D32EB-F50B-4031-BB6A-A1672DA2C93B}"/>
    <cellStyle name="Check Cell 2 2 2" xfId="6494" xr:uid="{882225F3-5973-4B67-8854-F2358526D985}"/>
    <cellStyle name="Check Cell 3" xfId="842" xr:uid="{DAB45A85-C68E-47AF-B48C-3FF16BE5B005}"/>
    <cellStyle name="Check Cell 4" xfId="843" xr:uid="{E6A89C19-9DF7-467D-9A38-A7BCED3D81AF}"/>
    <cellStyle name="Check Cell 5" xfId="844" xr:uid="{D20BF877-743D-4E52-BC6A-A9685672FB8A}"/>
    <cellStyle name="Check Cell 6" xfId="845" xr:uid="{D45C6449-D868-497B-BC6B-60C13C29D123}"/>
    <cellStyle name="Check Cell 7" xfId="846" xr:uid="{5B4AA07C-E4BD-4261-B82C-14568C5E74AB}"/>
    <cellStyle name="Check Cell 8" xfId="847" xr:uid="{EAAB0F2C-4784-445F-8C99-E68015909A31}"/>
    <cellStyle name="Check Cell 9" xfId="848" xr:uid="{BE76EB53-37C7-4D79-925A-AA36D7CB3CA9}"/>
    <cellStyle name="Comma 10" xfId="139" xr:uid="{7EF666BB-2190-41E8-9853-6B52B8FFE847}"/>
    <cellStyle name="Comma 10 2" xfId="19527" xr:uid="{258FADB8-F8AE-4B68-97AD-FA2F0987A0B9}"/>
    <cellStyle name="Comma 10 3" xfId="19624" xr:uid="{BBDBBC32-8FF0-447B-A848-0AD4F8E9EC5D}"/>
    <cellStyle name="Comma 11" xfId="19415" xr:uid="{F872616E-5DA5-4354-87CC-D0020A2E86DA}"/>
    <cellStyle name="Comma 11 2" xfId="19600" xr:uid="{ADD1A35F-DE4A-493D-8594-C57B60DA217E}"/>
    <cellStyle name="Comma 11 3" xfId="19697" xr:uid="{D7D67C67-B20D-45DD-87FC-83BD5BDE360D}"/>
    <cellStyle name="Comma 12" xfId="19416" xr:uid="{07454EE6-4991-4292-8D83-4A665A8945AB}"/>
    <cellStyle name="Comma 13" xfId="19502" xr:uid="{1E822499-551D-458B-9E58-3684CD25C134}"/>
    <cellStyle name="Comma 14" xfId="19512" xr:uid="{BACB1019-2502-4F4C-9002-A731510C8048}"/>
    <cellStyle name="Comma 15" xfId="19609" xr:uid="{DECDC74C-943F-49AF-AC9A-A78A3CBFF115}"/>
    <cellStyle name="Comma 16" xfId="68" xr:uid="{3AE6E7EF-4BD7-40F0-BD6B-49F74F9DFBE5}"/>
    <cellStyle name="Comma 2" xfId="31" xr:uid="{87965DBF-5C90-460F-A01C-37400CEB77BE}"/>
    <cellStyle name="Comma 2 2" xfId="50" xr:uid="{45B6345D-9A5E-45EC-BC98-723D93C02E13}"/>
    <cellStyle name="Comma 2 2 2" xfId="121" xr:uid="{59C68DF9-68FE-4D8B-BE11-5C3B0788CB69}"/>
    <cellStyle name="Comma 2 2 2 2" xfId="7201" xr:uid="{948397C6-E07C-44A1-85FC-118CD7BD473E}"/>
    <cellStyle name="Comma 2 2 2 2 2" xfId="8841" xr:uid="{1944A477-9967-41C9-8693-178914468D0F}"/>
    <cellStyle name="Comma 2 2 2 2 2 2" xfId="19487" xr:uid="{23F3ADF7-C54A-49C6-868D-554BB4C82C0B}"/>
    <cellStyle name="Comma 2 2 2 2 2 3" xfId="19594" xr:uid="{1E8E54DE-E9E3-4945-ACDF-391B8B0A7D77}"/>
    <cellStyle name="Comma 2 2 2 2 2 4" xfId="19691" xr:uid="{AB92FDE8-7378-4978-95BA-5D907910565F}"/>
    <cellStyle name="Comma 2 2 2 2 3" xfId="19450" xr:uid="{1CD1E44B-F165-4648-B173-4124D15B062D}"/>
    <cellStyle name="Comma 2 2 2 2 4" xfId="19559" xr:uid="{69DB56AE-3CBB-4C87-8AFD-C4C3BE84CA13}"/>
    <cellStyle name="Comma 2 2 2 2 5" xfId="19656" xr:uid="{22B2A531-BB7C-4576-A613-4CFA7A8093D2}"/>
    <cellStyle name="Comma 2 2 2 3" xfId="8169" xr:uid="{07B44CC5-D404-4538-ABEF-AF1D8726A27D}"/>
    <cellStyle name="Comma 2 2 2 3 2" xfId="19469" xr:uid="{F038C6D8-826A-4DF4-8D27-2F5D29FD0366}"/>
    <cellStyle name="Comma 2 2 2 3 3" xfId="19577" xr:uid="{C15C691A-57CA-4B51-BFE1-5A54A1BA7DA8}"/>
    <cellStyle name="Comma 2 2 2 3 4" xfId="19674" xr:uid="{A567F128-F0C9-448F-AC64-12683C994064}"/>
    <cellStyle name="Comma 2 2 2 4" xfId="6496" xr:uid="{A2D0EC67-F49F-4FBC-8976-1E23BE018A6A}"/>
    <cellStyle name="Comma 2 2 2 4 2" xfId="19544" xr:uid="{38D41184-E26C-4BA8-81EB-A17A2D7862A3}"/>
    <cellStyle name="Comma 2 2 2 4 3" xfId="19641" xr:uid="{ABAB9736-9764-4A68-906C-D95B553EE4CA}"/>
    <cellStyle name="Comma 2 2 2 5" xfId="19432" xr:uid="{B0CB03EF-5AB2-41B9-92C5-FB1056D55B10}"/>
    <cellStyle name="Comma 2 2 2 6" xfId="19521" xr:uid="{D95DB6B3-CBA9-442B-8BE8-E9C0CBA0E76E}"/>
    <cellStyle name="Comma 2 2 2 7" xfId="19618" xr:uid="{8357B1DA-6EA7-4AFE-9123-1FEA80C21ADE}"/>
    <cellStyle name="Comma 2 2 3" xfId="6990" xr:uid="{6A0F9467-FECB-47EB-8FB3-8A282BD6041A}"/>
    <cellStyle name="Comma 2 2 3 2" xfId="8629" xr:uid="{1294D278-6179-4631-B17D-04FB960C3C33}"/>
    <cellStyle name="Comma 2 2 3 2 2" xfId="19476" xr:uid="{52F74C51-5E70-4B1D-8168-BE1FB7DF5C92}"/>
    <cellStyle name="Comma 2 2 3 2 3" xfId="19583" xr:uid="{E46449E2-62A4-4AD2-BE13-AB2D54CC9FC9}"/>
    <cellStyle name="Comma 2 2 3 2 4" xfId="19680" xr:uid="{7D475EA9-70EC-4308-B450-0DBEB31CA675}"/>
    <cellStyle name="Comma 2 2 3 3" xfId="19439" xr:uid="{E479B8CF-6F55-4E99-828D-3FD3FF1E7A16}"/>
    <cellStyle name="Comma 2 2 3 4" xfId="19549" xr:uid="{3BF2EE88-3644-46C0-8708-1E0FF50B77B2}"/>
    <cellStyle name="Comma 2 2 3 5" xfId="19646" xr:uid="{09589785-622C-4E7E-BFAD-5F0E3B268921}"/>
    <cellStyle name="Comma 2 2 4" xfId="7768" xr:uid="{D3307A21-A119-4F0E-8719-E9CE40F80475}"/>
    <cellStyle name="Comma 2 2 4 2" xfId="19457" xr:uid="{EE4807C8-DAE8-4B07-8DAC-73F12F543AC8}"/>
    <cellStyle name="Comma 2 2 4 3" xfId="19565" xr:uid="{77D60A4B-049A-47B6-B94D-26C76129A2AD}"/>
    <cellStyle name="Comma 2 2 4 4" xfId="19662" xr:uid="{D8C43632-E604-4106-B453-14BFD9B84906}"/>
    <cellStyle name="Comma 2 2 5" xfId="138" xr:uid="{FA3ED858-4918-4AD9-BA13-5C1DE14D0DAA}"/>
    <cellStyle name="Comma 2 2 5 2" xfId="19526" xr:uid="{97F3C43A-43A5-4B83-B755-E6B0A07DEF4B}"/>
    <cellStyle name="Comma 2 2 5 3" xfId="19623" xr:uid="{E811D0F3-1BA2-4DE9-86B9-66AF4EBBE863}"/>
    <cellStyle name="Comma 2 2 6" xfId="19418" xr:uid="{8B822C87-BC3A-437E-AF96-D75662DD72BA}"/>
    <cellStyle name="Comma 2 2 7" xfId="19507" xr:uid="{B72E4F18-8E7F-496C-B524-8845A3690C26}"/>
    <cellStyle name="Comma 2 2 8" xfId="19604" xr:uid="{785859B3-77F8-47A0-A61A-721278E1C22B}"/>
    <cellStyle name="Comma 2 3" xfId="55" xr:uid="{C33BA222-AD1A-42B5-A848-4ADDA0E06C96}"/>
    <cellStyle name="Comma 2 3 2" xfId="126" xr:uid="{1DCBAC9B-D4D7-47FB-9B9C-EA14D90C26F8}"/>
    <cellStyle name="Comma 2 3 2 2" xfId="8842" xr:uid="{3097DAAF-ECD2-4340-AB95-C962D796C11E}"/>
    <cellStyle name="Comma 2 3 2 2 2" xfId="19488" xr:uid="{9EFBDA4D-E85B-4D60-8AF3-A3FFD3F7A32D}"/>
    <cellStyle name="Comma 2 3 2 2 3" xfId="19595" xr:uid="{DDA032D6-B14F-4AD1-A26D-B087E3C05044}"/>
    <cellStyle name="Comma 2 3 2 2 4" xfId="19692" xr:uid="{930E4AD7-958D-435E-88F5-522A1F418B61}"/>
    <cellStyle name="Comma 2 3 2 3" xfId="7202" xr:uid="{30E5F1E5-D4F7-4F9A-8798-14A7F2DF2B21}"/>
    <cellStyle name="Comma 2 3 2 3 2" xfId="19560" xr:uid="{4727E9E2-446E-42AA-A855-60DAADA0B824}"/>
    <cellStyle name="Comma 2 3 2 3 3" xfId="19657" xr:uid="{95F844D4-9795-40D5-A4CF-AC053D773F87}"/>
    <cellStyle name="Comma 2 3 2 4" xfId="19451" xr:uid="{FA98B4D2-855E-4B77-8346-1A02A3A13A77}"/>
    <cellStyle name="Comma 2 3 2 5" xfId="19524" xr:uid="{8C6DECD7-BDDA-4976-A496-60CBD2F37454}"/>
    <cellStyle name="Comma 2 3 2 6" xfId="19621" xr:uid="{C55167C8-D62E-4BC8-8D53-027CAC3A2C6F}"/>
    <cellStyle name="Comma 2 3 3" xfId="8168" xr:uid="{C1C3B3E8-8698-4E1C-B96D-9525D13D5E1D}"/>
    <cellStyle name="Comma 2 3 3 2" xfId="19468" xr:uid="{17501B4E-84B4-4362-A9E2-18AB05380F45}"/>
    <cellStyle name="Comma 2 3 3 3" xfId="19576" xr:uid="{70E687B2-7A9D-4E81-9ED3-F18FEC90B80B}"/>
    <cellStyle name="Comma 2 3 3 4" xfId="19673" xr:uid="{F1E7F1F7-42D7-4326-9429-E46F46113B63}"/>
    <cellStyle name="Comma 2 3 4" xfId="6495" xr:uid="{DB436E17-10AC-47EA-984F-496F3AD0A17B}"/>
    <cellStyle name="Comma 2 3 4 2" xfId="19543" xr:uid="{8C83F8F0-D7C0-43DE-9808-294470964798}"/>
    <cellStyle name="Comma 2 3 4 3" xfId="19640" xr:uid="{9E965215-2D84-48BF-9022-2D981D427D56}"/>
    <cellStyle name="Comma 2 3 5" xfId="19431" xr:uid="{C7067E45-0146-49C7-A1DF-F8F9659E6D4A}"/>
    <cellStyle name="Comma 2 3 6" xfId="19510" xr:uid="{0671C637-306D-4E17-BCE0-4F2A11B9731F}"/>
    <cellStyle name="Comma 2 3 7" xfId="19607" xr:uid="{B51F4C2F-BBC3-4C9C-95F5-33A2FD94DDFC}"/>
    <cellStyle name="Comma 2 4" xfId="80" xr:uid="{E6B3A372-7708-4ED0-B1D3-56CDC8BCEF5C}"/>
    <cellStyle name="Comma 2 4 2" xfId="152" xr:uid="{F36E7EA9-4F0A-4E5F-B463-C6D822A929E3}"/>
    <cellStyle name="Comma 2 4 2 2" xfId="19474" xr:uid="{6590A7B9-4370-4914-B0E9-4F19F5C33233}"/>
    <cellStyle name="Comma 2 4 2 3" xfId="19533" xr:uid="{977304E0-E206-4E8C-B096-E015A7D288D8}"/>
    <cellStyle name="Comma 2 4 2 4" xfId="19630" xr:uid="{DF13D249-4327-4FCC-85D4-6A0BE861CF85}"/>
    <cellStyle name="Comma 2 4 3" xfId="19437" xr:uid="{004F605D-475F-4B67-9B81-9B4140BF068E}"/>
    <cellStyle name="Comma 2 4 4" xfId="19517" xr:uid="{E82503A7-BAA2-4CFB-A76A-74696E66E2D0}"/>
    <cellStyle name="Comma 2 4 5" xfId="19614" xr:uid="{B40A7A33-C0BA-4466-87DB-9DB6EED108F9}"/>
    <cellStyle name="Comma 2 5" xfId="103" xr:uid="{FA7FD59F-8ED2-410D-B39C-45D4111EA88E}"/>
    <cellStyle name="Comma 2 5 2" xfId="19456" xr:uid="{E7053237-BF26-4BD7-A837-AB6EF9A8C4F0}"/>
    <cellStyle name="Comma 2 5 3" xfId="19520" xr:uid="{497BC2E5-C7E6-477D-8017-6A382745D31E}"/>
    <cellStyle name="Comma 2 5 4" xfId="19617" xr:uid="{048D499C-1FF8-4F38-85EF-2D3A3B995F4C}"/>
    <cellStyle name="Comma 2 6" xfId="19417" xr:uid="{074E946F-6FD6-4240-A054-FBD533CE7F93}"/>
    <cellStyle name="Comma 2 7" xfId="19506" xr:uid="{2429AE6A-5189-4E2C-AA53-57DFD1245E94}"/>
    <cellStyle name="Comma 2 8" xfId="19603" xr:uid="{C55686EE-89D2-41D9-AFE5-7B103EDD8064}"/>
    <cellStyle name="Comma 3" xfId="23" xr:uid="{73AEDF63-E7CA-4F03-BA14-CD0668DDA0E8}"/>
    <cellStyle name="Comma 3 2" xfId="54" xr:uid="{31510780-F69B-4720-962B-085A7F92C7B4}"/>
    <cellStyle name="Comma 3 2 2" xfId="125" xr:uid="{A52D9F41-7751-4040-9EFE-6CFBAFB47D0A}"/>
    <cellStyle name="Comma 3 2 2 2" xfId="7237" xr:uid="{C943234E-57DB-4856-B0D5-EC0CCB2215E5}"/>
    <cellStyle name="Comma 3 2 2 2 2" xfId="8877" xr:uid="{DE0FB034-0BD8-4432-BE6F-BFB646E32DB7}"/>
    <cellStyle name="Comma 3 2 2 2 2 2" xfId="19490" xr:uid="{E8345FD4-D9FE-4FE8-A0AE-CB8F9EDED165}"/>
    <cellStyle name="Comma 3 2 2 2 2 3" xfId="19597" xr:uid="{7E31246A-3859-4C62-8D43-ACCF5C5D587B}"/>
    <cellStyle name="Comma 3 2 2 2 2 4" xfId="19694" xr:uid="{EC5D55A9-9B2A-4616-BF8F-CED2AAB5B909}"/>
    <cellStyle name="Comma 3 2 2 2 3" xfId="19453" xr:uid="{047996DD-67F3-4894-9626-08C5E285931C}"/>
    <cellStyle name="Comma 3 2 2 2 4" xfId="19562" xr:uid="{D9C9CDA2-DA9E-44B5-8263-D528D8CD55B1}"/>
    <cellStyle name="Comma 3 2 2 2 5" xfId="19659" xr:uid="{38371600-75CE-4F10-8308-62504511C32A}"/>
    <cellStyle name="Comma 3 2 2 3" xfId="8177" xr:uid="{9F119405-ED5F-4E07-B845-D1A8C312FAE9}"/>
    <cellStyle name="Comma 3 2 2 3 2" xfId="19471" xr:uid="{FF3335F8-8231-4631-8F33-6C0AF3EDD871}"/>
    <cellStyle name="Comma 3 2 2 3 3" xfId="19579" xr:uid="{C4A46862-F030-462A-9402-1330470C718F}"/>
    <cellStyle name="Comma 3 2 2 3 4" xfId="19676" xr:uid="{21F4920D-4C98-45D1-A892-77CB288CA47D}"/>
    <cellStyle name="Comma 3 2 2 4" xfId="19434" xr:uid="{1B4A2106-F82E-45F8-8677-F484C4C8E265}"/>
    <cellStyle name="Comma 3 2 2 5" xfId="19523" xr:uid="{214142AF-4849-4F62-9DB6-3BBDD52E86FA}"/>
    <cellStyle name="Comma 3 2 2 6" xfId="19620" xr:uid="{D925D169-39CA-47E0-9514-0FA664787C23}"/>
    <cellStyle name="Comma 3 2 3" xfId="6992" xr:uid="{678F28B1-B942-48F7-BE66-F381222523A0}"/>
    <cellStyle name="Comma 3 2 3 2" xfId="8631" xr:uid="{DFE67F1B-C52E-442C-9194-A84D8B81BB59}"/>
    <cellStyle name="Comma 3 2 3 2 2" xfId="19478" xr:uid="{57C02350-9845-4DE5-B60F-9256F86CCE46}"/>
    <cellStyle name="Comma 3 2 3 2 3" xfId="19585" xr:uid="{5F57EF3D-3173-474F-B4B7-3F122AE90F52}"/>
    <cellStyle name="Comma 3 2 3 2 4" xfId="19682" xr:uid="{B4A18336-9845-4F24-B504-6EEEC1FE444B}"/>
    <cellStyle name="Comma 3 2 3 3" xfId="19441" xr:uid="{9C48F787-452D-4282-9BC1-19DE3D003EDF}"/>
    <cellStyle name="Comma 3 2 3 4" xfId="19551" xr:uid="{6AEDCD9C-DE9C-445B-9A3F-CE9EACCD23D0}"/>
    <cellStyle name="Comma 3 2 3 5" xfId="19648" xr:uid="{247BF9E4-EECC-43C2-B537-73287E4672EF}"/>
    <cellStyle name="Comma 3 2 4" xfId="7792" xr:uid="{5D360B9E-98CF-401D-A884-115211235DE9}"/>
    <cellStyle name="Comma 3 2 4 2" xfId="19459" xr:uid="{D59E8A08-6D4E-43AD-BDC5-8283FCE88344}"/>
    <cellStyle name="Comma 3 2 4 3" xfId="19567" xr:uid="{2F524FC3-5176-48BC-83B9-E01192EBD5ED}"/>
    <cellStyle name="Comma 3 2 4 4" xfId="19664" xr:uid="{AE2D946E-A3DF-4251-BD26-9035F1CF8570}"/>
    <cellStyle name="Comma 3 2 5" xfId="19421" xr:uid="{03606BAF-4677-49E6-9971-D0C0593EF2DA}"/>
    <cellStyle name="Comma 3 2 6" xfId="19509" xr:uid="{E9819FC0-BD74-4339-AE20-CD954FDF29BA}"/>
    <cellStyle name="Comma 3 2 7" xfId="19606" xr:uid="{51A33BF2-BF00-4CDE-AF7E-E330D6184B2F}"/>
    <cellStyle name="Comma 3 3" xfId="79" xr:uid="{DD8D61F4-EFAB-43D6-9D93-678617735004}"/>
    <cellStyle name="Comma 3 3 2" xfId="151" xr:uid="{CC84B916-3D56-4BFF-B913-975DB7906726}"/>
    <cellStyle name="Comma 3 3 2 2" xfId="8632" xr:uid="{70C8D3E0-3869-482C-A6D7-CB6CED023634}"/>
    <cellStyle name="Comma 3 3 2 2 2" xfId="19479" xr:uid="{6990660E-A175-477B-8243-07AB572EA773}"/>
    <cellStyle name="Comma 3 3 2 2 3" xfId="19586" xr:uid="{0F54ECE1-F579-4BCC-9CFD-01E9321B6EFB}"/>
    <cellStyle name="Comma 3 3 2 2 4" xfId="19683" xr:uid="{A309D712-D2A2-4EE7-B7AE-A1A6FFB84128}"/>
    <cellStyle name="Comma 3 3 2 3" xfId="19442" xr:uid="{0809DBDD-1C83-4845-B43D-F11EE648AD70}"/>
    <cellStyle name="Comma 3 3 2 4" xfId="19532" xr:uid="{E4579A4F-5A70-4100-8EEF-C68705D24E8F}"/>
    <cellStyle name="Comma 3 3 2 5" xfId="19629" xr:uid="{C5A38EB7-66FB-46C9-8E73-577F5EBD713F}"/>
    <cellStyle name="Comma 3 3 3" xfId="7793" xr:uid="{9EFC2B69-EADA-4959-A8D5-E302570BBCC1}"/>
    <cellStyle name="Comma 3 3 3 2" xfId="19460" xr:uid="{E08D5CC2-8BB7-4302-8C42-CC4CB675565E}"/>
    <cellStyle name="Comma 3 3 3 3" xfId="19568" xr:uid="{8AE5BC21-9C96-4FFB-B611-EFD386CDEA60}"/>
    <cellStyle name="Comma 3 3 3 4" xfId="19665" xr:uid="{C0765722-ED9C-4E2F-9477-D31714D5462C}"/>
    <cellStyle name="Comma 3 3 4" xfId="19422" xr:uid="{BCB0AC51-0987-4CDA-AFC5-65D3547FE039}"/>
    <cellStyle name="Comma 3 3 5" xfId="19516" xr:uid="{5E511C03-A94D-44A5-9439-E036BCC21AFE}"/>
    <cellStyle name="Comma 3 3 6" xfId="19613" xr:uid="{B1735F52-9F07-44B9-8135-F736E34EC47C}"/>
    <cellStyle name="Comma 3 4" xfId="95" xr:uid="{48269D5B-D145-4274-8F92-D8FFDD35D94E}"/>
    <cellStyle name="Comma 3 4 2" xfId="6524" xr:uid="{42D5C7F8-452C-44D5-9ABF-6A7B75BA868C}"/>
    <cellStyle name="Comma 3 4 3" xfId="19519" xr:uid="{3259E141-8EC0-4878-9D87-99EC86D28D32}"/>
    <cellStyle name="Comma 3 4 4" xfId="19616" xr:uid="{4F2229BB-9C4D-4DFE-A076-44E58B5CAE4D}"/>
    <cellStyle name="Comma 3 5" xfId="6991" xr:uid="{94A902E8-F394-41FD-A4E4-0978F85423F9}"/>
    <cellStyle name="Comma 3 5 2" xfId="8630" xr:uid="{4221CF63-F2CA-4FE3-AA3C-14061938CB48}"/>
    <cellStyle name="Comma 3 5 2 2" xfId="19477" xr:uid="{FAD99B4F-23A9-43F1-8836-42C362164254}"/>
    <cellStyle name="Comma 3 5 2 3" xfId="19584" xr:uid="{7534621D-7728-4B5F-B1FB-4F36E0EF9836}"/>
    <cellStyle name="Comma 3 5 2 4" xfId="19681" xr:uid="{D44643D6-50DD-4D5F-AE92-3C4056912C24}"/>
    <cellStyle name="Comma 3 5 3" xfId="19440" xr:uid="{9ED8D35D-DFE0-4365-B9F0-BC6B94E06A2D}"/>
    <cellStyle name="Comma 3 5 4" xfId="19550" xr:uid="{FF1F2E7A-5205-4198-AA33-64331CA57A77}"/>
    <cellStyle name="Comma 3 5 5" xfId="19647" xr:uid="{EAF6FBC2-47C0-4013-AF18-560B9364A64B}"/>
    <cellStyle name="Comma 3 6" xfId="7791" xr:uid="{D800EF3D-EF2A-40E6-B0A8-6F4CD99E97DA}"/>
    <cellStyle name="Comma 3 6 2" xfId="19458" xr:uid="{8BAB283F-4B8C-4DE4-B268-5907C7A4C957}"/>
    <cellStyle name="Comma 3 6 3" xfId="19566" xr:uid="{5537838C-0571-4608-BE94-982BE7FDCCE3}"/>
    <cellStyle name="Comma 3 6 4" xfId="19663" xr:uid="{FDA0698F-4EB1-4A88-A15A-6F2799E3BA0B}"/>
    <cellStyle name="Comma 3 7" xfId="19420" xr:uid="{BA55AC93-989E-49FF-993B-162C00FFF5AD}"/>
    <cellStyle name="Comma 3 8" xfId="19505" xr:uid="{5E052DEF-6FA8-4724-AE98-F942ACB7B380}"/>
    <cellStyle name="Comma 3 9" xfId="19602" xr:uid="{D5F22C24-8104-4458-BD06-DD8A0849C4D2}"/>
    <cellStyle name="Comma 4" xfId="52" xr:uid="{31F87A8B-FF6A-41B7-99B9-D5BAF1355606}"/>
    <cellStyle name="Comma 4 2" xfId="123" xr:uid="{EF030E43-3820-475B-923C-C3051A58663F}"/>
    <cellStyle name="Comma 4 2 2" xfId="6994" xr:uid="{DEB3DAF1-2AB5-4968-8674-FB892A4F1494}"/>
    <cellStyle name="Comma 4 2 2 2" xfId="8634" xr:uid="{76D7B664-1FE6-4BCB-A129-115F80F2C367}"/>
    <cellStyle name="Comma 4 2 2 2 2" xfId="19481" xr:uid="{A9C55149-95F9-47DC-BC65-381A786790F2}"/>
    <cellStyle name="Comma 4 2 2 2 3" xfId="19588" xr:uid="{52C001B2-56CD-4EB0-88E4-4CE832904D99}"/>
    <cellStyle name="Comma 4 2 2 2 4" xfId="19685" xr:uid="{800C956D-73AE-4616-A9B8-4CEE4D35B1ED}"/>
    <cellStyle name="Comma 4 2 2 3" xfId="19444" xr:uid="{6B8F31D4-4EA1-4BB8-8CB4-066350FE8D6F}"/>
    <cellStyle name="Comma 4 2 2 4" xfId="19553" xr:uid="{8D48B630-BC74-44D3-AF87-CD7D1B7CC762}"/>
    <cellStyle name="Comma 4 2 2 5" xfId="19650" xr:uid="{CEB037B2-36FE-428C-B4F5-8083E366B411}"/>
    <cellStyle name="Comma 4 2 3" xfId="7795" xr:uid="{54F8E651-3FDD-4651-92DD-FEC91368DC26}"/>
    <cellStyle name="Comma 4 2 3 2" xfId="19462" xr:uid="{5B9F000F-DC55-4143-B64A-38D09352C528}"/>
    <cellStyle name="Comma 4 2 3 3" xfId="19570" xr:uid="{611D1506-7752-43C1-810B-B3FB771EE493}"/>
    <cellStyle name="Comma 4 2 3 4" xfId="19667" xr:uid="{1FA3882C-010E-4BF0-A1BF-04A89073845B}"/>
    <cellStyle name="Comma 4 2 4" xfId="850" xr:uid="{27DA4417-B5DC-4481-BD9D-0D88AA818C73}"/>
    <cellStyle name="Comma 4 2 4 2" xfId="19537" xr:uid="{D83E87FE-B44A-457E-A681-C44299A5246D}"/>
    <cellStyle name="Comma 4 2 4 3" xfId="19634" xr:uid="{437137A6-6D2C-44AB-8F9E-9F7B5C6B0666}"/>
    <cellStyle name="Comma 4 2 5" xfId="19424" xr:uid="{D71B0EBA-C260-4009-8D9A-D20D78E1FEB2}"/>
    <cellStyle name="Comma 4 2 6" xfId="19522" xr:uid="{782F63D1-9E10-4EBE-8A92-F8DF620D6B5F}"/>
    <cellStyle name="Comma 4 2 7" xfId="19619" xr:uid="{2B2CE732-7CD2-4477-88F2-C0515576F170}"/>
    <cellStyle name="Comma 4 3" xfId="6993" xr:uid="{43BC4979-0772-4196-9670-723C1ADC135A}"/>
    <cellStyle name="Comma 4 3 2" xfId="8633" xr:uid="{3794002C-8491-4D2C-B595-0EAD65A9853B}"/>
    <cellStyle name="Comma 4 3 2 2" xfId="19480" xr:uid="{CD844127-9D02-41BA-8369-479A31DCEEEE}"/>
    <cellStyle name="Comma 4 3 2 3" xfId="19587" xr:uid="{C51ABAC4-EF49-4BC9-8329-2CA0DC0395CC}"/>
    <cellStyle name="Comma 4 3 2 4" xfId="19684" xr:uid="{B72F6990-43D9-415A-A6CF-9C1052971B0F}"/>
    <cellStyle name="Comma 4 3 3" xfId="19443" xr:uid="{35FD8B31-99CA-4487-8146-AD8712F0FCB7}"/>
    <cellStyle name="Comma 4 3 4" xfId="19552" xr:uid="{C80C5FE9-B387-4B45-96EF-D77F828F1EDF}"/>
    <cellStyle name="Comma 4 3 5" xfId="19649" xr:uid="{C206C351-567B-4931-B1DD-F506AC28300D}"/>
    <cellStyle name="Comma 4 4" xfId="7794" xr:uid="{AA6F0D77-D521-42A6-9D93-08629413496B}"/>
    <cellStyle name="Comma 4 4 2" xfId="19461" xr:uid="{FE0E9214-3C51-4979-A286-1B609A221319}"/>
    <cellStyle name="Comma 4 4 3" xfId="19569" xr:uid="{9FAE47D6-C964-466F-9A40-A5EBEC36C825}"/>
    <cellStyle name="Comma 4 4 4" xfId="19666" xr:uid="{C02F73CB-C51C-4E14-A358-C56AF2C94D99}"/>
    <cellStyle name="Comma 4 5" xfId="849" xr:uid="{18781563-BD4B-4886-9712-E9BBFF281E1F}"/>
    <cellStyle name="Comma 4 5 2" xfId="19536" xr:uid="{6C2022F8-B406-4B0A-8463-7DF5DBB6393F}"/>
    <cellStyle name="Comma 4 5 3" xfId="19633" xr:uid="{0BD6005B-9406-4385-925A-42547AC30A1D}"/>
    <cellStyle name="Comma 4 6" xfId="19423" xr:uid="{14956EC9-97E3-490C-AA25-A4904C6CB263}"/>
    <cellStyle name="Comma 4 7" xfId="19508" xr:uid="{CF9006AA-46AA-4000-8585-0822297F477A}"/>
    <cellStyle name="Comma 4 8" xfId="19605" xr:uid="{CA4A5611-F87B-4D20-9B02-F325DFDF9403}"/>
    <cellStyle name="Comma 5" xfId="62" xr:uid="{CD5ADD7B-3476-4535-B8CA-15316C8B6637}"/>
    <cellStyle name="Comma 5 2" xfId="133" xr:uid="{A5E8DC67-B48E-4DC2-8BEF-27372F344440}"/>
    <cellStyle name="Comma 5 2 2" xfId="6996" xr:uid="{9214FA7F-579D-4F4E-8465-F06C4A9C3F02}"/>
    <cellStyle name="Comma 5 2 2 2" xfId="8636" xr:uid="{71428EE8-236A-4D9F-98C2-73CCC410A224}"/>
    <cellStyle name="Comma 5 2 2 2 2" xfId="19483" xr:uid="{0D6F3FE5-D1AA-4949-A8FB-8DA4735FAAF9}"/>
    <cellStyle name="Comma 5 2 2 2 3" xfId="19590" xr:uid="{06370D55-D231-4270-A0B8-0F67B9A6A50B}"/>
    <cellStyle name="Comma 5 2 2 2 4" xfId="19687" xr:uid="{8CB1667C-D50E-49E7-8BA5-4E95AF908AEF}"/>
    <cellStyle name="Comma 5 2 2 3" xfId="19446" xr:uid="{DD407B6F-EE28-4FA2-B6C8-A4129336A417}"/>
    <cellStyle name="Comma 5 2 2 4" xfId="19555" xr:uid="{CB00A734-5BB4-4B66-A2BF-361FF34949DB}"/>
    <cellStyle name="Comma 5 2 2 5" xfId="19652" xr:uid="{4D85B892-1B65-4376-B238-2EA051681F8F}"/>
    <cellStyle name="Comma 5 2 3" xfId="7797" xr:uid="{7B076241-3A46-49C4-972F-5453B28A1CDD}"/>
    <cellStyle name="Comma 5 2 3 2" xfId="19464" xr:uid="{99EDF6FC-C7FF-4780-9C4D-545359148933}"/>
    <cellStyle name="Comma 5 2 3 3" xfId="19572" xr:uid="{87431099-FEE3-4DA6-A484-4F04833C7EA9}"/>
    <cellStyle name="Comma 5 2 3 4" xfId="19669" xr:uid="{7B5A4916-7354-48E9-ADE1-1AB7A9BEB7FB}"/>
    <cellStyle name="Comma 5 2 4" xfId="852" xr:uid="{B1AD9EA8-7ABE-4016-BF61-CD7934A8880C}"/>
    <cellStyle name="Comma 5 2 4 2" xfId="19539" xr:uid="{20A5212F-4A25-4813-822A-EABC7A0A7593}"/>
    <cellStyle name="Comma 5 2 4 3" xfId="19636" xr:uid="{2B41326C-336B-4EDE-9B7A-7CC9213D6FAA}"/>
    <cellStyle name="Comma 5 2 5" xfId="19426" xr:uid="{0CA98D37-5E77-4E92-B71B-D4797B08CAB0}"/>
    <cellStyle name="Comma 5 2 6" xfId="19525" xr:uid="{43ACFEE8-223D-4E77-A0BF-0CD9EEA4FC76}"/>
    <cellStyle name="Comma 5 2 7" xfId="19622" xr:uid="{881252E8-A2A7-4B6C-B3F3-DCCAE8C10034}"/>
    <cellStyle name="Comma 5 3" xfId="6526" xr:uid="{50009513-C551-440A-A6D0-8F02DBA8955B}"/>
    <cellStyle name="Comma 5 3 2" xfId="7238" xr:uid="{9C524764-62D7-4836-A9C8-4914EABD9141}"/>
    <cellStyle name="Comma 5 3 2 2" xfId="8878" xr:uid="{C0A3A1B5-37E7-4B78-88B2-E79AD297506C}"/>
    <cellStyle name="Comma 5 3 2 2 2" xfId="19491" xr:uid="{F703C23D-C8B9-49CE-9275-06BE97E0A93E}"/>
    <cellStyle name="Comma 5 3 2 2 3" xfId="19598" xr:uid="{ED3F5690-12C1-4F3B-B728-6DD2C51834F9}"/>
    <cellStyle name="Comma 5 3 2 2 4" xfId="19695" xr:uid="{1F3142CD-AF29-41D4-8791-314AA78B187C}"/>
    <cellStyle name="Comma 5 3 2 3" xfId="19454" xr:uid="{7052689B-88CB-4C90-9409-787A1E217E14}"/>
    <cellStyle name="Comma 5 3 2 4" xfId="19563" xr:uid="{EB5D1392-BD0F-4124-9BB3-0388CC19F72D}"/>
    <cellStyle name="Comma 5 3 2 5" xfId="19660" xr:uid="{71BC5CCC-23EA-4E9D-B092-C089C19A14CE}"/>
    <cellStyle name="Comma 5 3 3" xfId="8178" xr:uid="{493D68A4-6F7A-4957-B344-9674EFC06CD1}"/>
    <cellStyle name="Comma 5 3 3 2" xfId="19472" xr:uid="{D24CF7F7-26EB-4109-99C8-BEA10F5D0DB7}"/>
    <cellStyle name="Comma 5 3 3 3" xfId="19580" xr:uid="{F7DF85C7-765D-4355-93A8-9F9695580F2D}"/>
    <cellStyle name="Comma 5 3 3 4" xfId="19677" xr:uid="{FAAB0759-09A7-42DC-80A1-A1AC46EFE6A0}"/>
    <cellStyle name="Comma 5 3 4" xfId="19435" xr:uid="{2106C59A-FB5F-4475-A270-7475518B0A00}"/>
    <cellStyle name="Comma 5 3 5" xfId="19546" xr:uid="{D4B2B2D9-7E45-465E-8C3C-A691BE675737}"/>
    <cellStyle name="Comma 5 3 6" xfId="19643" xr:uid="{C98E281D-86D9-4561-82A9-E075E5C3E601}"/>
    <cellStyle name="Comma 5 4" xfId="6995" xr:uid="{C8193698-CCA9-41DB-9599-EB2BF91977B7}"/>
    <cellStyle name="Comma 5 4 2" xfId="8635" xr:uid="{D3825B19-D67B-4D6F-9F3E-FA221CBC6D56}"/>
    <cellStyle name="Comma 5 4 2 2" xfId="19482" xr:uid="{0CBC6FE8-9FB6-4AD6-86F4-1D00BDCCA70E}"/>
    <cellStyle name="Comma 5 4 2 3" xfId="19589" xr:uid="{71A8EFE5-685B-451E-B7B7-CF201DCC74DD}"/>
    <cellStyle name="Comma 5 4 2 4" xfId="19686" xr:uid="{33C05592-F171-4748-B05A-029FA9511D95}"/>
    <cellStyle name="Comma 5 4 3" xfId="19445" xr:uid="{5B405F2F-515C-4FDF-87AC-486C68AB57DD}"/>
    <cellStyle name="Comma 5 4 4" xfId="19554" xr:uid="{5A3191A4-2CAA-4517-84D0-D1E94339E340}"/>
    <cellStyle name="Comma 5 4 5" xfId="19651" xr:uid="{DB7532E5-169A-49FF-B72D-E0B2921C2241}"/>
    <cellStyle name="Comma 5 5" xfId="7796" xr:uid="{1BE2481B-6EE5-4DDA-B301-E5A7CA945F7E}"/>
    <cellStyle name="Comma 5 5 2" xfId="19463" xr:uid="{25A26BE7-6D66-4B2D-BFC4-CB2412353E0E}"/>
    <cellStyle name="Comma 5 5 3" xfId="19571" xr:uid="{C439E946-3AA8-489D-B651-8C7E4B85B8C5}"/>
    <cellStyle name="Comma 5 5 4" xfId="19668" xr:uid="{58F69E90-C81C-4DDD-A98B-D75BAEAD21DF}"/>
    <cellStyle name="Comma 5 6" xfId="851" xr:uid="{3039BB91-C364-43B8-9F4B-62F68EDA5CBD}"/>
    <cellStyle name="Comma 5 6 2" xfId="19538" xr:uid="{E7BA942C-3E2D-4F9C-8B76-726B8462A5F2}"/>
    <cellStyle name="Comma 5 6 3" xfId="19635" xr:uid="{55C5853D-3705-4D31-BCA0-05437313FA49}"/>
    <cellStyle name="Comma 5 7" xfId="19425" xr:uid="{E67C0AA8-9FDB-40CB-B9B8-7E5FB17EF452}"/>
    <cellStyle name="Comma 5 8" xfId="19511" xr:uid="{D6C1A04F-2A58-48A1-8B5C-A1A7C5F9F967}"/>
    <cellStyle name="Comma 5 9" xfId="19608" xr:uid="{EBFF208F-3AD9-42A9-A7A1-FF4072A2CB63}"/>
    <cellStyle name="Comma 6" xfId="69" xr:uid="{26B629CC-A076-4FF9-9F0C-9BF4BBCBBD87}"/>
    <cellStyle name="Comma 6 2" xfId="140" xr:uid="{7ABC67EE-54F8-4DAD-BE85-46BFBA820B9F}"/>
    <cellStyle name="Comma 6 2 2" xfId="7203" xr:uid="{DFEE6335-96F0-4988-ACB5-0A773DB37D2E}"/>
    <cellStyle name="Comma 6 2 2 2" xfId="8843" xr:uid="{E3B36D21-65EE-4954-AED8-BD259401ED20}"/>
    <cellStyle name="Comma 6 2 2 2 2" xfId="19489" xr:uid="{9F4E31BD-CE1A-4B94-A014-01AA26BC5758}"/>
    <cellStyle name="Comma 6 2 2 2 3" xfId="19596" xr:uid="{515B35C9-5406-44FC-B85D-FCC08FD909B2}"/>
    <cellStyle name="Comma 6 2 2 2 4" xfId="19693" xr:uid="{2C607AD1-1369-4BE9-A172-6D05BF055AFD}"/>
    <cellStyle name="Comma 6 2 2 3" xfId="19452" xr:uid="{611A7801-E552-425C-AD88-0A29562C689A}"/>
    <cellStyle name="Comma 6 2 2 4" xfId="19561" xr:uid="{5D203B30-CA20-4A5B-B6DC-31CA77A59A6E}"/>
    <cellStyle name="Comma 6 2 2 5" xfId="19658" xr:uid="{815C2A2C-B012-472F-BD34-E0C1B9F9A0EC}"/>
    <cellStyle name="Comma 6 2 3" xfId="8170" xr:uid="{9B0B0114-BD60-4CDB-85FA-A9C79D8C3486}"/>
    <cellStyle name="Comma 6 2 3 2" xfId="19470" xr:uid="{BACD1D8E-13F6-4CA6-973F-679F8DDE5194}"/>
    <cellStyle name="Comma 6 2 3 3" xfId="19578" xr:uid="{28CA725F-CD5B-45C1-842A-409491A3D564}"/>
    <cellStyle name="Comma 6 2 3 4" xfId="19675" xr:uid="{946F1857-5F4B-48F7-81CE-4F17BFA12E3A}"/>
    <cellStyle name="Comma 6 2 4" xfId="6497" xr:uid="{420A2CDE-DB90-4132-B8B7-5F61F821C2AC}"/>
    <cellStyle name="Comma 6 2 4 2" xfId="19545" xr:uid="{37691029-4CB4-40C5-BA3F-2D267444825E}"/>
    <cellStyle name="Comma 6 2 4 3" xfId="19642" xr:uid="{116B99F8-6AF1-4DF8-A6F5-A1F695442DD8}"/>
    <cellStyle name="Comma 6 2 5" xfId="19433" xr:uid="{6F5422B9-1F82-4A8E-B37B-87C2081ADA0B}"/>
    <cellStyle name="Comma 6 2 6" xfId="19528" xr:uid="{2F83D66E-829C-4151-95A4-46FA1504AB85}"/>
    <cellStyle name="Comma 6 2 7" xfId="19625" xr:uid="{8198B4E1-C90D-467F-88DE-37F75993501F}"/>
    <cellStyle name="Comma 6 3" xfId="6997" xr:uid="{BF416EC9-7E45-4851-8168-5C68AB2998B9}"/>
    <cellStyle name="Comma 6 3 2" xfId="8637" xr:uid="{44355465-AB1A-4F4B-B70B-B6F92B4DB4D9}"/>
    <cellStyle name="Comma 6 3 2 2" xfId="19484" xr:uid="{4837A168-8E77-4488-AA04-AC7CCEDF2278}"/>
    <cellStyle name="Comma 6 3 2 3" xfId="19591" xr:uid="{EAFAC95D-B63C-4B4E-B913-537F485C87F8}"/>
    <cellStyle name="Comma 6 3 2 4" xfId="19688" xr:uid="{E6339B4A-7654-4997-9E9D-70FF6A645E33}"/>
    <cellStyle name="Comma 6 3 3" xfId="19447" xr:uid="{F5B46512-A35B-432C-B155-5C5B0827915C}"/>
    <cellStyle name="Comma 6 3 4" xfId="19556" xr:uid="{79F5971E-6E2D-42C1-936F-82A192DEC303}"/>
    <cellStyle name="Comma 6 3 5" xfId="19653" xr:uid="{33D932B2-C101-4C74-8E8C-9AE91EEF5B07}"/>
    <cellStyle name="Comma 6 4" xfId="7798" xr:uid="{4B7C0917-9695-458B-8E5A-84DD117EC605}"/>
    <cellStyle name="Comma 6 4 2" xfId="19465" xr:uid="{EECFD168-AC0B-4F73-B70A-CB8C6966DAD7}"/>
    <cellStyle name="Comma 6 4 3" xfId="19573" xr:uid="{1FC9A440-6427-4915-9949-42807F7067C1}"/>
    <cellStyle name="Comma 6 4 4" xfId="19670" xr:uid="{D2011BA4-2BCC-4B46-99DA-9A75B81F61EE}"/>
    <cellStyle name="Comma 6 5" xfId="853" xr:uid="{4B83C57C-C861-4D6E-B53F-0C4FAF04E141}"/>
    <cellStyle name="Comma 6 5 2" xfId="19540" xr:uid="{14758022-D65D-4179-8A76-CC69B212064B}"/>
    <cellStyle name="Comma 6 5 3" xfId="19637" xr:uid="{43F2797A-8723-496A-9638-58F8C8BDBEEB}"/>
    <cellStyle name="Comma 6 6" xfId="19427" xr:uid="{FF00A552-D946-4AFA-9077-B0521461E195}"/>
    <cellStyle name="Comma 6 7" xfId="19513" xr:uid="{432A7D3D-3E2A-4C78-ADA3-A7230C037870}"/>
    <cellStyle name="Comma 6 8" xfId="19610" xr:uid="{95AF6764-A651-4B2C-BA5B-C9ACDB72BE7C}"/>
    <cellStyle name="Comma 7" xfId="71" xr:uid="{666B6724-74DB-473B-B849-EBC015BC08C2}"/>
    <cellStyle name="Comma 7 2" xfId="142" xr:uid="{586B1844-7CFA-440B-82D6-6F5E6D4AD342}"/>
    <cellStyle name="Comma 7 2 2" xfId="6999" xr:uid="{8C18368C-4145-4985-9415-0DAEBD66C334}"/>
    <cellStyle name="Comma 7 2 2 2" xfId="8639" xr:uid="{C6A41F4C-87C9-462E-B1E6-C7A5216C2CD7}"/>
    <cellStyle name="Comma 7 2 2 2 2" xfId="19486" xr:uid="{1935CBE5-043E-42E2-898A-58D178D122AF}"/>
    <cellStyle name="Comma 7 2 2 2 3" xfId="19593" xr:uid="{4F9184CD-8FD9-43BC-B858-3D46D00865DA}"/>
    <cellStyle name="Comma 7 2 2 2 4" xfId="19690" xr:uid="{FED27D2A-FA47-4B20-BD6E-3DCD44816879}"/>
    <cellStyle name="Comma 7 2 2 3" xfId="19449" xr:uid="{6821C7A0-F078-4BAE-96E1-21FBE8780E12}"/>
    <cellStyle name="Comma 7 2 2 4" xfId="19558" xr:uid="{3967417E-BD67-4730-9291-C0133CA71EAD}"/>
    <cellStyle name="Comma 7 2 2 5" xfId="19655" xr:uid="{4CA56B12-9954-4025-9EDB-E6DABCB04369}"/>
    <cellStyle name="Comma 7 2 3" xfId="7800" xr:uid="{EBD38907-74CB-47F0-9DAB-6DF9F6DCE248}"/>
    <cellStyle name="Comma 7 2 3 2" xfId="19467" xr:uid="{8C001205-4E74-4D83-9151-DC3DC3797216}"/>
    <cellStyle name="Comma 7 2 3 3" xfId="19575" xr:uid="{20052745-6DA0-437E-80D7-01F6A88B9DF2}"/>
    <cellStyle name="Comma 7 2 3 4" xfId="19672" xr:uid="{C518580D-300B-4579-8330-A448019EE56A}"/>
    <cellStyle name="Comma 7 2 4" xfId="855" xr:uid="{EFC46580-C278-4696-86B5-1FA6031E9E43}"/>
    <cellStyle name="Comma 7 2 4 2" xfId="19542" xr:uid="{2E00B1B3-3CDF-4A50-A352-921346518B79}"/>
    <cellStyle name="Comma 7 2 4 3" xfId="19639" xr:uid="{5AE36955-C214-4D9A-9704-742BB31947CC}"/>
    <cellStyle name="Comma 7 2 5" xfId="19429" xr:uid="{98623DE8-1AA5-44C5-9A8A-E937971622B7}"/>
    <cellStyle name="Comma 7 2 6" xfId="19529" xr:uid="{B425E5C1-9061-4063-8B4D-4EB26C1C1A3B}"/>
    <cellStyle name="Comma 7 2 7" xfId="19626" xr:uid="{42C199CA-1817-4F9A-B2F9-8546B6BC5A37}"/>
    <cellStyle name="Comma 7 3" xfId="6998" xr:uid="{5B3CC151-667C-4B32-9B35-FDFB82BFA95D}"/>
    <cellStyle name="Comma 7 3 2" xfId="8638" xr:uid="{9C2D88E0-11F4-4712-A7A7-48E418FA96CC}"/>
    <cellStyle name="Comma 7 3 2 2" xfId="19485" xr:uid="{C11C9AA1-AA8C-4F10-9D3F-1FBC146234AE}"/>
    <cellStyle name="Comma 7 3 2 3" xfId="19592" xr:uid="{0F69E9D6-28D4-4EE9-BE2A-8AEA513B36CB}"/>
    <cellStyle name="Comma 7 3 2 4" xfId="19689" xr:uid="{D0180284-CD8A-49FC-941C-B6A7587A94DA}"/>
    <cellStyle name="Comma 7 3 3" xfId="19448" xr:uid="{43DBB106-A99D-4479-BD08-F3FAC9DF31FD}"/>
    <cellStyle name="Comma 7 3 4" xfId="19557" xr:uid="{5068636A-449C-4B18-BE03-CB4E4C9BE995}"/>
    <cellStyle name="Comma 7 3 5" xfId="19654" xr:uid="{05722869-86C4-42BE-8AEE-A882BD8011B1}"/>
    <cellStyle name="Comma 7 4" xfId="7799" xr:uid="{95DE5479-2213-4AAA-8701-300F068B4EA1}"/>
    <cellStyle name="Comma 7 4 2" xfId="19466" xr:uid="{303C7561-EEA4-4B8E-A320-AA1F04CDDF92}"/>
    <cellStyle name="Comma 7 4 3" xfId="19574" xr:uid="{1E61B366-2316-40EF-9B23-DB7B79698589}"/>
    <cellStyle name="Comma 7 4 4" xfId="19671" xr:uid="{3CF37A62-0B9F-43D9-B325-18FF8F1F0AAF}"/>
    <cellStyle name="Comma 7 5" xfId="854" xr:uid="{89157939-4112-4E17-AB22-BADE966928EC}"/>
    <cellStyle name="Comma 7 5 2" xfId="19541" xr:uid="{8E9490A3-362C-4982-BD16-B53ADE98427B}"/>
    <cellStyle name="Comma 7 5 3" xfId="19638" xr:uid="{1B920106-E8C2-4253-AD77-4A82F1CC09A3}"/>
    <cellStyle name="Comma 7 6" xfId="19428" xr:uid="{7BCDAFDC-544A-486F-8577-3EBBA482A9F1}"/>
    <cellStyle name="Comma 7 7" xfId="19514" xr:uid="{8871D8C9-661A-47EF-A37E-C7203F136D87}"/>
    <cellStyle name="Comma 7 8" xfId="19611" xr:uid="{40813847-7AFB-4CAA-B255-70C85B0307B5}"/>
    <cellStyle name="Comma 8" xfId="78" xr:uid="{6E35E726-714B-41BA-863D-5AAD635E0625}"/>
    <cellStyle name="Comma 8 2" xfId="150" xr:uid="{5A7F925E-9923-4237-AA11-8BBA3ED3F5E5}"/>
    <cellStyle name="Comma 8 2 2" xfId="8879" xr:uid="{CD64C350-8333-4FBF-B59E-715A5ABE5F3B}"/>
    <cellStyle name="Comma 8 2 2 2" xfId="19492" xr:uid="{0F7CA6C7-F7F8-4EEF-A909-F0735BCCC7BD}"/>
    <cellStyle name="Comma 8 2 2 3" xfId="19599" xr:uid="{F14C3657-7F69-4FAC-901D-48B302B86E8F}"/>
    <cellStyle name="Comma 8 2 2 4" xfId="19696" xr:uid="{B47E7DD0-74BA-462C-9BB1-853E61BA05CA}"/>
    <cellStyle name="Comma 8 2 3" xfId="7239" xr:uid="{5E6CC311-4E22-4A8B-81A8-BCB69AFC3B07}"/>
    <cellStyle name="Comma 8 2 3 2" xfId="19564" xr:uid="{D84C2979-EC52-400C-B513-11FBEDB89130}"/>
    <cellStyle name="Comma 8 2 3 3" xfId="19661" xr:uid="{20FBD83A-D995-4C7E-9E5E-3B918205C9DB}"/>
    <cellStyle name="Comma 8 2 4" xfId="19455" xr:uid="{31316040-4CBD-402C-97C5-6F90428EFDE2}"/>
    <cellStyle name="Comma 8 2 5" xfId="19531" xr:uid="{12FA0D83-2C92-445C-83B4-11CA7CDF7D07}"/>
    <cellStyle name="Comma 8 2 6" xfId="19628" xr:uid="{72DAFEDD-4C95-4FC2-8CCE-61A7E88823F0}"/>
    <cellStyle name="Comma 8 3" xfId="8179" xr:uid="{C4FBB7D4-67FE-4FA8-A8F3-A0115B724516}"/>
    <cellStyle name="Comma 8 3 2" xfId="19473" xr:uid="{C9D8C6E9-2A54-4576-9DE3-3DBB92819C1C}"/>
    <cellStyle name="Comma 8 3 3" xfId="19581" xr:uid="{AFCB7F89-C3BE-4F38-A9BD-9926C6594901}"/>
    <cellStyle name="Comma 8 3 4" xfId="19678" xr:uid="{43819A70-01E8-4440-BA46-7DC9AE0407C4}"/>
    <cellStyle name="Comma 8 4" xfId="6527" xr:uid="{260E6937-02A8-4560-89A6-2037D323CFCE}"/>
    <cellStyle name="Comma 8 4 2" xfId="19547" xr:uid="{700E4639-646B-4E32-A119-C599EC21AF82}"/>
    <cellStyle name="Comma 8 4 3" xfId="19644" xr:uid="{1A8CC9D6-7580-48A8-A946-0114BE94B7C7}"/>
    <cellStyle name="Comma 8 5" xfId="19436" xr:uid="{34D40E7D-5EA3-4DBE-B89D-A6BB8C36AD4E}"/>
    <cellStyle name="Comma 8 6" xfId="19515" xr:uid="{0EAFDDDC-178F-4D94-92A1-A7F001A8753B}"/>
    <cellStyle name="Comma 8 7" xfId="19612" xr:uid="{75DF982B-BC2B-4E35-8357-326798FA6157}"/>
    <cellStyle name="Comma 9" xfId="81" xr:uid="{F7EC4241-D7C8-4A0C-83E8-E32D869A6416}"/>
    <cellStyle name="Comma 9 2" xfId="153" xr:uid="{1694CED0-3B76-46EF-95C3-2AE7E77E3C1E}"/>
    <cellStyle name="Comma 9 2 2" xfId="19534" xr:uid="{39BF9534-5240-4315-8C26-978BA923EE17}"/>
    <cellStyle name="Comma 9 2 3" xfId="19631" xr:uid="{6C32A0DE-2915-4536-97D5-BF11160FC568}"/>
    <cellStyle name="Comma 9 3" xfId="19518" xr:uid="{D2778EE1-A61D-44F7-B33E-EE2C704291B2}"/>
    <cellStyle name="Comma 9 4" xfId="19615" xr:uid="{668F642B-1163-4C9F-AC56-EDB75B72FC2E}"/>
    <cellStyle name="Currency 2" xfId="47" xr:uid="{25AA0E73-947F-4D18-AF1E-2CE85FB11E07}"/>
    <cellStyle name="Currency 2 2" xfId="6528" xr:uid="{78F18564-A5C4-4853-9761-62CCE0C43A03}"/>
    <cellStyle name="Currency 2 2 2" xfId="7240" xr:uid="{77380589-8243-4078-999E-22076ADC20F8}"/>
    <cellStyle name="Currency 2 2 2 2" xfId="8880" xr:uid="{B0813B10-AF1F-45D9-B60A-4B04890377F6}"/>
    <cellStyle name="Currency 2 2 3" xfId="8180" xr:uid="{077C0563-B280-4420-9BA0-5B66DFBAD92A}"/>
    <cellStyle name="Currency 2 3" xfId="6523" xr:uid="{99212225-E6D3-429E-9D3E-E12F0CBDE532}"/>
    <cellStyle name="Currency 2 4" xfId="7801" xr:uid="{9C1AA291-4CDB-44BC-8FF7-552DCA87F609}"/>
    <cellStyle name="Currency 2 5" xfId="856" xr:uid="{91774E3F-1A24-475F-8681-567D6DF8AC1A}"/>
    <cellStyle name="Currency 3" xfId="143" xr:uid="{0416E436-B8C8-45D5-AE60-F207AD89BCD1}"/>
    <cellStyle name="Currency 3 2" xfId="6963" xr:uid="{CE3AD866-9131-4DA7-856A-EA1EFA36BEF5}"/>
    <cellStyle name="Currency 3 2 2" xfId="8602" xr:uid="{DF83CC86-A8FA-473D-9844-4FE0339DD597}"/>
    <cellStyle name="Currency 3 3" xfId="7802" xr:uid="{FB32C926-5B59-4C2E-B8C5-451D5F29A9AD}"/>
    <cellStyle name="Currency 3 4" xfId="857" xr:uid="{58704177-CD74-4BA1-85B9-80448FB0D16F}"/>
    <cellStyle name="Currency 3 5" xfId="19530" xr:uid="{C2E99EEA-B127-4A87-AD61-52050386A624}"/>
    <cellStyle name="Currency 3 6" xfId="19627" xr:uid="{FE32D049-7E6E-4BAB-90B5-31C063D7EFC4}"/>
    <cellStyle name="exo" xfId="6529" xr:uid="{5D673286-4D71-4289-8CA4-A368A6143B82}"/>
    <cellStyle name="Explanatory Text 10" xfId="858" xr:uid="{6A8F117F-4B6E-4AF5-A402-A4C9A938E4AB}"/>
    <cellStyle name="Explanatory Text 11" xfId="859" xr:uid="{C6361104-C282-41BA-AE45-A56DD1E81408}"/>
    <cellStyle name="Explanatory Text 12" xfId="860" xr:uid="{8E0726D1-9FEA-4E59-9D79-A30105CF4FD3}"/>
    <cellStyle name="Explanatory Text 13" xfId="861" xr:uid="{FE8C399A-07CF-4A16-A28D-C0E2765B41D5}"/>
    <cellStyle name="Explanatory Text 14" xfId="862" xr:uid="{06D78C3B-607F-45CE-A9AF-C408291CFA83}"/>
    <cellStyle name="Explanatory Text 15" xfId="863" xr:uid="{D18512E8-0B10-4BFA-914A-4CE636712CD9}"/>
    <cellStyle name="Explanatory Text 16" xfId="864" xr:uid="{B36EAF29-9154-4AD3-AFF0-07BB13779D5C}"/>
    <cellStyle name="Explanatory Text 17" xfId="865" xr:uid="{9236D6DA-6E13-4138-B9B1-76A715E884F1}"/>
    <cellStyle name="Explanatory Text 18" xfId="866" xr:uid="{699136B1-BE40-4975-B83B-6072685222B6}"/>
    <cellStyle name="Explanatory Text 18 2" xfId="867" xr:uid="{81FE3D92-A71B-4F3E-8BFA-FDCC9AAE82B7}"/>
    <cellStyle name="Explanatory Text 19" xfId="868" xr:uid="{851679A1-A47E-4CDE-B9B2-C84BB45D1C2E}"/>
    <cellStyle name="Explanatory Text 19 2" xfId="869" xr:uid="{90A1EBF2-B16E-45DF-B1A5-79FD905A694F}"/>
    <cellStyle name="Explanatory Text 2" xfId="870" xr:uid="{CE7921DD-7F6E-4BBD-AB36-9E7ACCAC19B6}"/>
    <cellStyle name="Explanatory Text 2 2" xfId="871" xr:uid="{FF7A8A74-0276-4C07-979F-AC74E26E821F}"/>
    <cellStyle name="Explanatory Text 2 2 2" xfId="6498" xr:uid="{80A9A6BD-4F79-4AB8-AFB0-5D7A0E154663}"/>
    <cellStyle name="Explanatory Text 3" xfId="872" xr:uid="{2FAB8560-D146-40E7-A4ED-61EA77941A84}"/>
    <cellStyle name="Explanatory Text 4" xfId="873" xr:uid="{BD9D17B1-3431-4C07-936E-74D229A555CE}"/>
    <cellStyle name="Explanatory Text 5" xfId="874" xr:uid="{AE8AF513-A3A7-45E0-9B3E-2EF8965C9FF1}"/>
    <cellStyle name="Explanatory Text 6" xfId="875" xr:uid="{3523B1B4-5DE6-4372-823C-1190D6F411D3}"/>
    <cellStyle name="Explanatory Text 7" xfId="876" xr:uid="{B5F70D25-94AC-426C-BADD-4E107B1EC062}"/>
    <cellStyle name="Explanatory Text 8" xfId="877" xr:uid="{5E9534AD-4ED3-43EB-87B2-9D8C90ACF8A2}"/>
    <cellStyle name="Explanatory Text 9" xfId="878" xr:uid="{0BF73187-E5EA-4310-80D9-7A88CDFDB10A}"/>
    <cellStyle name="Good 10" xfId="879" xr:uid="{F4AEFFBA-01AD-4F78-93D8-78B643BAD099}"/>
    <cellStyle name="Good 11" xfId="880" xr:uid="{B3F31180-8869-4BC4-9DC4-1B6E3A7F78DD}"/>
    <cellStyle name="Good 12" xfId="881" xr:uid="{339B8B8F-584E-453E-BE4D-9763E74D7A6E}"/>
    <cellStyle name="Good 13" xfId="882" xr:uid="{D74B0682-CE82-4900-8594-B0A1AF63795C}"/>
    <cellStyle name="Good 14" xfId="883" xr:uid="{2FAF962B-2A64-4117-8D59-FDBE5E1220CE}"/>
    <cellStyle name="Good 15" xfId="884" xr:uid="{218C5BA6-9799-438B-B4D7-7BEB38399210}"/>
    <cellStyle name="Good 16" xfId="885" xr:uid="{A62BEC48-4FF4-48A5-8D2F-6A4F500958F9}"/>
    <cellStyle name="Good 17" xfId="886" xr:uid="{739AB79A-9F96-4025-9903-344036485D55}"/>
    <cellStyle name="Good 18" xfId="887" xr:uid="{22CBB796-0D29-4C34-94FE-A397ED3F3CA6}"/>
    <cellStyle name="Good 18 2" xfId="888" xr:uid="{29CF81B7-6590-4179-923D-EF146DE84BD0}"/>
    <cellStyle name="Good 19" xfId="889" xr:uid="{E664C71F-62E9-4686-AC15-5EC977563942}"/>
    <cellStyle name="Good 19 2" xfId="890" xr:uid="{2184D21B-F480-4441-925F-858981A862F7}"/>
    <cellStyle name="Good 2" xfId="891" xr:uid="{EA009858-4D8C-4192-A85C-0EBB3041545A}"/>
    <cellStyle name="Good 2 2" xfId="892" xr:uid="{B161C683-31EE-48D8-A9D9-13CD4A53C746}"/>
    <cellStyle name="Good 2 2 2" xfId="6499" xr:uid="{3077524E-97B9-49FF-A52C-9F4E29B96B8C}"/>
    <cellStyle name="Good 3" xfId="893" xr:uid="{1F341E2E-1A25-4DE5-BDE0-007E788EB4E4}"/>
    <cellStyle name="Good 4" xfId="894" xr:uid="{E81E7E52-15CA-4D5E-90AE-7ABE22C75149}"/>
    <cellStyle name="Good 5" xfId="895" xr:uid="{E7B35C93-61C4-477B-A520-3DF9610D701E}"/>
    <cellStyle name="Good 6" xfId="896" xr:uid="{CA5D15A9-23C6-4133-993C-3FD17C59F68D}"/>
    <cellStyle name="Good 7" xfId="897" xr:uid="{379704A6-8C2B-4C31-B30F-214CFABA3286}"/>
    <cellStyle name="Good 8" xfId="898" xr:uid="{9136FDC9-CF8A-430F-8B33-0E21810A1E16}"/>
    <cellStyle name="Good 9" xfId="899" xr:uid="{9E92BBC7-7D6A-42CD-B442-4E744EE3EF20}"/>
    <cellStyle name="Heading 1 10" xfId="900" xr:uid="{0C2A6EE3-72C5-42F7-BB9E-A5821A97B252}"/>
    <cellStyle name="Heading 1 11" xfId="901" xr:uid="{EA50A2AE-0F3C-458C-BFA1-A10378BDCD9A}"/>
    <cellStyle name="Heading 1 12" xfId="902" xr:uid="{6455E548-4E9C-48D3-A634-A5E0A8303AEC}"/>
    <cellStyle name="Heading 1 13" xfId="903" xr:uid="{D4536F36-59C7-43A4-B8B7-C50F077A6C3E}"/>
    <cellStyle name="Heading 1 14" xfId="904" xr:uid="{19D68C3E-32D8-489B-96F6-623F252538BC}"/>
    <cellStyle name="Heading 1 15" xfId="905" xr:uid="{7F47C6AD-297F-49A3-8126-3F81D57BD819}"/>
    <cellStyle name="Heading 1 16" xfId="906" xr:uid="{D6DF9C40-02AA-4E82-952F-8552F1F9CC88}"/>
    <cellStyle name="Heading 1 17" xfId="907" xr:uid="{B53324B3-9D86-4C87-B52B-04348387E4A5}"/>
    <cellStyle name="Heading 1 18" xfId="908" xr:uid="{C31A55CC-33F5-4573-BA01-B4467F61D9A8}"/>
    <cellStyle name="Heading 1 18 2" xfId="909" xr:uid="{FBCD594A-661B-4295-ACF5-A281AFFC55B4}"/>
    <cellStyle name="Heading 1 19" xfId="910" xr:uid="{27CF7F53-194E-4C44-9AB4-4D925D935902}"/>
    <cellStyle name="Heading 1 19 2" xfId="911" xr:uid="{A0912B37-B94C-4EDC-B7FF-6076633272A1}"/>
    <cellStyle name="Heading 1 2" xfId="912" xr:uid="{919C12F9-3669-4037-B676-186F3FA0AAA4}"/>
    <cellStyle name="Heading 1 2 2" xfId="913" xr:uid="{555EC31F-6CB1-41EF-9795-01D9DD627B8C}"/>
    <cellStyle name="Heading 1 2 2 2" xfId="6500" xr:uid="{FAC444DD-BAA7-4408-A36E-C93178117A15}"/>
    <cellStyle name="Heading 1 3" xfId="914" xr:uid="{3E8FF762-7425-4250-BF66-DA9275F01E37}"/>
    <cellStyle name="Heading 1 4" xfId="915" xr:uid="{B61A553F-AD7E-4A89-B98D-A2D555CF5080}"/>
    <cellStyle name="Heading 1 5" xfId="916" xr:uid="{220AD726-C131-40E3-9977-D7C23BB11AA2}"/>
    <cellStyle name="Heading 1 6" xfId="917" xr:uid="{8739AFD7-E845-47E7-8B20-493F0AC61EBC}"/>
    <cellStyle name="Heading 1 7" xfId="918" xr:uid="{F4268533-BA8D-411F-8FBA-4163BF4BCD9D}"/>
    <cellStyle name="Heading 1 8" xfId="919" xr:uid="{2B5CB10F-EFA5-440E-A0A6-7636DB000302}"/>
    <cellStyle name="Heading 1 9" xfId="920" xr:uid="{E4161CED-13AE-4998-9F8C-08D39B1A8449}"/>
    <cellStyle name="Heading 2 10" xfId="921" xr:uid="{95F7B929-3825-472A-B7D8-07D934982FDE}"/>
    <cellStyle name="Heading 2 11" xfId="922" xr:uid="{9843125F-E68E-41AF-BF31-D0252BC418F8}"/>
    <cellStyle name="Heading 2 12" xfId="923" xr:uid="{1B4250D5-128A-4CBB-ADA0-24681233C5DA}"/>
    <cellStyle name="Heading 2 13" xfId="924" xr:uid="{B8D375C2-2169-4EAD-8971-818DC67214A3}"/>
    <cellStyle name="Heading 2 14" xfId="925" xr:uid="{8879CB12-9147-4D2F-BCAC-09FB46BF8BED}"/>
    <cellStyle name="Heading 2 15" xfId="926" xr:uid="{D8A18234-1DF6-464B-9914-4D7F7F1E2A79}"/>
    <cellStyle name="Heading 2 16" xfId="927" xr:uid="{CFAFCEDB-BEF2-4637-A9D7-29F1DE29B07C}"/>
    <cellStyle name="Heading 2 17" xfId="928" xr:uid="{DF03730E-C009-4228-AF84-3F798EE9ECEF}"/>
    <cellStyle name="Heading 2 18" xfId="929" xr:uid="{3BDA4EFC-4586-4936-9A05-88C512E2C748}"/>
    <cellStyle name="Heading 2 18 2" xfId="930" xr:uid="{FD2C6B92-AAA1-4AC2-8F64-2C8B4F7CC577}"/>
    <cellStyle name="Heading 2 19" xfId="931" xr:uid="{2F8CE544-C1B6-49FF-B0FB-8B4EA87FA04E}"/>
    <cellStyle name="Heading 2 19 2" xfId="932" xr:uid="{BB53D61B-0A11-4075-B540-77938482184F}"/>
    <cellStyle name="Heading 2 2" xfId="933" xr:uid="{C094485E-D007-4D41-8D41-DD9139A19F6D}"/>
    <cellStyle name="Heading 2 2 2" xfId="934" xr:uid="{E224C45B-1A71-44C5-8D6E-C19ACEAE445A}"/>
    <cellStyle name="Heading 2 2 2 2" xfId="6501" xr:uid="{EA95C595-58F5-44CA-A38C-4BFBD23AB2F9}"/>
    <cellStyle name="Heading 2 3" xfId="935" xr:uid="{D5A01409-7FA4-43A1-9A83-C992806AE7D7}"/>
    <cellStyle name="Heading 2 4" xfId="936" xr:uid="{B15C5DE2-CD7F-4158-B429-194CDF67CE91}"/>
    <cellStyle name="Heading 2 5" xfId="937" xr:uid="{A40D7AF5-DE9F-4897-BD48-58AE08AA88AF}"/>
    <cellStyle name="Heading 2 6" xfId="938" xr:uid="{6F092EB4-D90A-4890-A28F-C416A3C7EFB6}"/>
    <cellStyle name="Heading 2 7" xfId="939" xr:uid="{F3278614-FAB9-493A-B4EB-02E30FD43282}"/>
    <cellStyle name="Heading 2 8" xfId="940" xr:uid="{8305EB9C-E7EA-43F3-9062-598182C441DE}"/>
    <cellStyle name="Heading 2 9" xfId="941" xr:uid="{5790577D-BCCD-4AAB-8481-69635A508123}"/>
    <cellStyle name="Heading 3 10" xfId="942" xr:uid="{1D10E503-222F-4B06-B7E0-0F8D2BEDE9E6}"/>
    <cellStyle name="Heading 3 10 10" xfId="943" xr:uid="{CC8DBE36-273C-46E9-8DF4-C7F67A4BC48D}"/>
    <cellStyle name="Heading 3 10 10 2" xfId="944" xr:uid="{C57B75B2-3D5C-4FE3-84FC-0751CE88E190}"/>
    <cellStyle name="Heading 3 10 10 2 2" xfId="945" xr:uid="{3C48EC18-BFD7-4167-915E-1B7748EC70BC}"/>
    <cellStyle name="Heading 3 10 10 3" xfId="946" xr:uid="{D25A2813-42B0-480C-B56B-AA5C3DAC73D6}"/>
    <cellStyle name="Heading 3 10 10 3 2" xfId="947" xr:uid="{2B601794-DD2A-4B63-A5DC-D1DBBC07FFD4}"/>
    <cellStyle name="Heading 3 10 10 4" xfId="948" xr:uid="{0338E445-C4BE-47A7-8C2F-7AB9F3E9CFD6}"/>
    <cellStyle name="Heading 3 10 10 4 2" xfId="949" xr:uid="{79C65A1F-7EC3-43A4-9DF1-552BF03CF6BC}"/>
    <cellStyle name="Heading 3 10 11" xfId="950" xr:uid="{BC4BF5B7-65F4-48F6-9A25-4D86FF9430ED}"/>
    <cellStyle name="Heading 3 10 11 2" xfId="951" xr:uid="{3B257D66-710C-46A5-ABBA-03E0F68C0EE1}"/>
    <cellStyle name="Heading 3 10 11 2 2" xfId="952" xr:uid="{2AD070B4-D535-414B-A7E1-3A7A9CA920DE}"/>
    <cellStyle name="Heading 3 10 11 3" xfId="953" xr:uid="{4E352CAF-6517-4978-8B2C-1004E4D852ED}"/>
    <cellStyle name="Heading 3 10 11 3 2" xfId="954" xr:uid="{194D4F5D-E07E-49E3-9CC9-9B22243C9F72}"/>
    <cellStyle name="Heading 3 10 11 4" xfId="955" xr:uid="{6B9E9A66-3620-4339-939F-33151A9D64C3}"/>
    <cellStyle name="Heading 3 10 11 4 2" xfId="956" xr:uid="{4B9203CD-3F53-4EA5-A69B-6490F17B46DA}"/>
    <cellStyle name="Heading 3 10 12" xfId="957" xr:uid="{3C0EBA02-4572-4EC8-A75F-3C24D9DB95D2}"/>
    <cellStyle name="Heading 3 10 12 2" xfId="958" xr:uid="{02EDD146-107A-44E4-B9CC-AB570865F2D0}"/>
    <cellStyle name="Heading 3 10 12 2 2" xfId="959" xr:uid="{237DD7F8-8B10-43AA-96F4-B795CE535D09}"/>
    <cellStyle name="Heading 3 10 12 3" xfId="960" xr:uid="{2BF90DC6-0304-44F0-AE1D-0B180E0293D1}"/>
    <cellStyle name="Heading 3 10 12 3 2" xfId="961" xr:uid="{B6D0B5DD-40EF-454D-A7B3-1C509F78ACED}"/>
    <cellStyle name="Heading 3 10 12 4" xfId="962" xr:uid="{45B151E7-204B-4452-B21E-59B4CB921212}"/>
    <cellStyle name="Heading 3 10 12 4 2" xfId="963" xr:uid="{A43CD9BD-44E3-4B07-80BF-D89E1F3BFF2D}"/>
    <cellStyle name="Heading 3 10 13" xfId="964" xr:uid="{2B925162-F340-4945-9BF8-F1AA4A441E69}"/>
    <cellStyle name="Heading 3 10 13 2" xfId="965" xr:uid="{AD9115FA-C18A-4C5F-B6C0-1E38A70BE17A}"/>
    <cellStyle name="Heading 3 10 13 2 2" xfId="966" xr:uid="{4CB1E680-95AC-4E8F-B0E7-F177AC8D5A84}"/>
    <cellStyle name="Heading 3 10 13 3" xfId="967" xr:uid="{093F1390-7523-4508-95B0-8AE22AD463F2}"/>
    <cellStyle name="Heading 3 10 13 3 2" xfId="968" xr:uid="{F45B9EBA-EDFE-41CD-AD08-E1E747C1AD60}"/>
    <cellStyle name="Heading 3 10 13 4" xfId="969" xr:uid="{4E89537F-A53F-47AF-AD6A-6AD6482CFB25}"/>
    <cellStyle name="Heading 3 10 13 4 2" xfId="970" xr:uid="{0C1C084F-0D94-46C0-9DB8-BD0B8A353190}"/>
    <cellStyle name="Heading 3 10 14" xfId="971" xr:uid="{D77D8E12-92F9-413E-A31D-15AAB9B24E8D}"/>
    <cellStyle name="Heading 3 10 14 2" xfId="972" xr:uid="{A348369F-F3E2-4938-8203-7B0F837D4917}"/>
    <cellStyle name="Heading 3 10 14 2 2" xfId="973" xr:uid="{9647A513-508F-4919-8E3C-18F578F1910C}"/>
    <cellStyle name="Heading 3 10 14 3" xfId="974" xr:uid="{58B6F7CE-A4D7-40D0-B3DA-CAD45C5B64FA}"/>
    <cellStyle name="Heading 3 10 14 3 2" xfId="975" xr:uid="{07BBF50E-B53A-4935-9AA6-47767F59DA6D}"/>
    <cellStyle name="Heading 3 10 14 4" xfId="976" xr:uid="{4BD4A0E4-18FB-4D08-8C74-6A9CC93E8322}"/>
    <cellStyle name="Heading 3 10 14 4 2" xfId="977" xr:uid="{153B919B-159E-4EAF-9D54-D6223227EADC}"/>
    <cellStyle name="Heading 3 10 15" xfId="978" xr:uid="{06F615F6-1D0F-45F4-84DD-8EB2F819F640}"/>
    <cellStyle name="Heading 3 10 15 2" xfId="979" xr:uid="{961C570F-2C7D-4794-8BCC-0FA3DA466572}"/>
    <cellStyle name="Heading 3 10 15 2 2" xfId="980" xr:uid="{2D13B91E-E111-4E56-B518-7EC533BA1DCB}"/>
    <cellStyle name="Heading 3 10 15 3" xfId="981" xr:uid="{E9ED0C23-CFF4-4DF0-B93A-83FDB83474E6}"/>
    <cellStyle name="Heading 3 10 15 3 2" xfId="982" xr:uid="{FCB88B90-2834-4720-9481-BD8EDE301FCD}"/>
    <cellStyle name="Heading 3 10 15 4" xfId="983" xr:uid="{AC9EC4B1-0DF0-4BD5-8B36-2A1169F71DC3}"/>
    <cellStyle name="Heading 3 10 15 4 2" xfId="984" xr:uid="{63F97EDB-BBDC-4C02-B30F-8E95EAC8A6B4}"/>
    <cellStyle name="Heading 3 10 16" xfId="985" xr:uid="{FE86F962-9B1A-433E-9A6D-87A3E9B9CBEA}"/>
    <cellStyle name="Heading 3 10 16 2" xfId="986" xr:uid="{EDB81190-04C0-4907-8A13-89E246EE4449}"/>
    <cellStyle name="Heading 3 10 17" xfId="987" xr:uid="{1DE1605F-78B9-431E-98AE-9C08B819C485}"/>
    <cellStyle name="Heading 3 10 17 2" xfId="988" xr:uid="{00D113A5-1D75-4B7E-8A50-9B689D81541B}"/>
    <cellStyle name="Heading 3 10 18" xfId="989" xr:uid="{E2374820-B6DE-4366-ADB1-82686C09E108}"/>
    <cellStyle name="Heading 3 10 18 2" xfId="990" xr:uid="{5DC8DCE5-4040-446B-A7F4-B0074C12CB87}"/>
    <cellStyle name="Heading 3 10 19" xfId="991" xr:uid="{7EF52F75-B785-4607-A7C1-6448E9549512}"/>
    <cellStyle name="Heading 3 10 2" xfId="992" xr:uid="{9E957BE5-1F57-43E0-B225-39A862E6B5AE}"/>
    <cellStyle name="Heading 3 10 2 2" xfId="993" xr:uid="{7F2851E7-5035-41E6-A6A2-2484BD8EAC5F}"/>
    <cellStyle name="Heading 3 10 2 2 2" xfId="994" xr:uid="{D6622407-6AED-4BFC-9037-95C9A20938D6}"/>
    <cellStyle name="Heading 3 10 2 3" xfId="995" xr:uid="{23967023-B96B-4239-BCF3-1C97CF510750}"/>
    <cellStyle name="Heading 3 10 2 3 2" xfId="996" xr:uid="{D38ECF59-3075-4AB7-B618-2BA562D18F97}"/>
    <cellStyle name="Heading 3 10 2 4" xfId="997" xr:uid="{33C861BD-BE36-4ADF-A1EE-909271351248}"/>
    <cellStyle name="Heading 3 10 2 4 2" xfId="998" xr:uid="{5EC7D4DE-6712-4412-8D81-5F609C4DF1B7}"/>
    <cellStyle name="Heading 3 10 20" xfId="999" xr:uid="{479A8BAF-AFA1-4747-A3E5-06C588ABF2EE}"/>
    <cellStyle name="Heading 3 10 21" xfId="1000" xr:uid="{7D49CC3F-23CC-4B5B-B073-CB380ECE04F9}"/>
    <cellStyle name="Heading 3 10 22" xfId="1001" xr:uid="{C27ECD75-1C16-4EC3-9741-B4E75AFEFD19}"/>
    <cellStyle name="Heading 3 10 23" xfId="1002" xr:uid="{304CDF26-A9F4-402E-8E70-440CC152B68A}"/>
    <cellStyle name="Heading 3 10 24" xfId="1003" xr:uid="{B05C0AE3-2A82-4BF3-9356-76BE38FF5393}"/>
    <cellStyle name="Heading 3 10 25" xfId="1004" xr:uid="{66F21329-241F-475C-B021-59B5B62EF9C8}"/>
    <cellStyle name="Heading 3 10 3" xfId="1005" xr:uid="{46C3B2B6-AF4A-4CEF-B8A4-D95F1BF66A4F}"/>
    <cellStyle name="Heading 3 10 3 2" xfId="1006" xr:uid="{11CDBF33-8401-4292-8AEC-3C5E01B3E2EA}"/>
    <cellStyle name="Heading 3 10 3 2 2" xfId="1007" xr:uid="{B2D1B7D3-0A83-4AF6-9BB8-7C0940EC982B}"/>
    <cellStyle name="Heading 3 10 3 3" xfId="1008" xr:uid="{5022312F-690F-4EEC-B542-6357106E0EC9}"/>
    <cellStyle name="Heading 3 10 3 3 2" xfId="1009" xr:uid="{BC1FBDE4-5FB4-44C0-A3EC-8AB9DA2319ED}"/>
    <cellStyle name="Heading 3 10 3 4" xfId="1010" xr:uid="{684C941A-0149-4CFF-865A-C43C431ECE95}"/>
    <cellStyle name="Heading 3 10 3 4 2" xfId="1011" xr:uid="{66A8B8CA-BE81-4E23-9BA1-190ACB136809}"/>
    <cellStyle name="Heading 3 10 4" xfId="1012" xr:uid="{1F48E25A-8017-4A19-B7B3-5A685096AF8C}"/>
    <cellStyle name="Heading 3 10 4 2" xfId="1013" xr:uid="{90CDBB46-93D4-4719-8987-AE117403F2DB}"/>
    <cellStyle name="Heading 3 10 4 2 2" xfId="1014" xr:uid="{C4150262-7A0C-4F02-9BCB-021DBF486955}"/>
    <cellStyle name="Heading 3 10 4 3" xfId="1015" xr:uid="{5D85F989-4C51-4084-A32F-1AA438D62A57}"/>
    <cellStyle name="Heading 3 10 4 3 2" xfId="1016" xr:uid="{783DB881-90FC-41CD-A303-E17C79F3A2A8}"/>
    <cellStyle name="Heading 3 10 4 4" xfId="1017" xr:uid="{EF3F5B5E-9B33-459B-A48E-B14568E9B5A9}"/>
    <cellStyle name="Heading 3 10 4 4 2" xfId="1018" xr:uid="{EFA11A08-D574-4507-86CD-70FF19770176}"/>
    <cellStyle name="Heading 3 10 5" xfId="1019" xr:uid="{22CD85FC-0D17-437E-914F-6CC1BFEF0764}"/>
    <cellStyle name="Heading 3 10 5 2" xfId="1020" xr:uid="{456B174D-155C-4333-9996-5844A1159EC2}"/>
    <cellStyle name="Heading 3 10 5 2 2" xfId="1021" xr:uid="{5153199A-FF02-45C4-BFB4-B7AD408D8BC6}"/>
    <cellStyle name="Heading 3 10 5 3" xfId="1022" xr:uid="{53B1D302-B4DF-407F-9980-427E4BDB7356}"/>
    <cellStyle name="Heading 3 10 5 3 2" xfId="1023" xr:uid="{624338AF-96AA-403C-B2E6-ACD6A3EB3EFA}"/>
    <cellStyle name="Heading 3 10 5 4" xfId="1024" xr:uid="{2F6FFCA4-95E2-4DED-A52C-81DF1B7E80AC}"/>
    <cellStyle name="Heading 3 10 5 4 2" xfId="1025" xr:uid="{05C1931E-E2A8-45E4-8941-8897F2B902B3}"/>
    <cellStyle name="Heading 3 10 6" xfId="1026" xr:uid="{1B7ECC3C-BD5F-410E-A037-C388496663EC}"/>
    <cellStyle name="Heading 3 10 6 2" xfId="1027" xr:uid="{0FA99660-168B-44B7-A1A4-790894097566}"/>
    <cellStyle name="Heading 3 10 6 2 2" xfId="1028" xr:uid="{DF7C108D-34A8-4C49-BCF0-BB521773D846}"/>
    <cellStyle name="Heading 3 10 6 3" xfId="1029" xr:uid="{87E7E167-3008-451A-BFDF-64E6A9FFDDD3}"/>
    <cellStyle name="Heading 3 10 6 3 2" xfId="1030" xr:uid="{6867007E-401B-45BB-9F4A-61A72A8F5DB9}"/>
    <cellStyle name="Heading 3 10 6 4" xfId="1031" xr:uid="{2FA6AC77-9F11-477B-94BF-392759C2EF09}"/>
    <cellStyle name="Heading 3 10 6 4 2" xfId="1032" xr:uid="{DBCB852E-09F4-43EB-B0C6-D0B734FC6F88}"/>
    <cellStyle name="Heading 3 10 7" xfId="1033" xr:uid="{C8231DF1-44D2-4E94-B455-274D0A585984}"/>
    <cellStyle name="Heading 3 10 7 2" xfId="1034" xr:uid="{56F82CF7-4BB7-448A-8655-B9CC2527B3F3}"/>
    <cellStyle name="Heading 3 10 7 2 2" xfId="1035" xr:uid="{D711A3EF-42C7-4A57-B1AB-3CFFAA66D49B}"/>
    <cellStyle name="Heading 3 10 7 3" xfId="1036" xr:uid="{8A7F0383-3206-44B7-9856-3CEE8B848BD5}"/>
    <cellStyle name="Heading 3 10 7 3 2" xfId="1037" xr:uid="{C0431088-6C26-4415-A14A-3C009D8286F1}"/>
    <cellStyle name="Heading 3 10 7 4" xfId="1038" xr:uid="{617086B0-2630-4345-9209-476047E46B4B}"/>
    <cellStyle name="Heading 3 10 7 4 2" xfId="1039" xr:uid="{3CE4AC67-B842-4853-81C8-68F18CCE72F7}"/>
    <cellStyle name="Heading 3 10 8" xfId="1040" xr:uid="{9798E362-3390-4582-8FB7-D8A85A0529F8}"/>
    <cellStyle name="Heading 3 10 8 2" xfId="1041" xr:uid="{66552BB5-53A6-4540-ADD1-39958E83B9A4}"/>
    <cellStyle name="Heading 3 10 8 2 2" xfId="1042" xr:uid="{4DE5AFBE-966C-4255-A2B4-0FF49BC8B926}"/>
    <cellStyle name="Heading 3 10 8 3" xfId="1043" xr:uid="{886C8A0D-7054-4FC2-83B9-F07CA18050F4}"/>
    <cellStyle name="Heading 3 10 8 3 2" xfId="1044" xr:uid="{D5F5C356-D40A-41A0-BB28-BE77023F136F}"/>
    <cellStyle name="Heading 3 10 8 4" xfId="1045" xr:uid="{4ED842A5-6D7C-4439-8971-2F44ADCA408D}"/>
    <cellStyle name="Heading 3 10 8 4 2" xfId="1046" xr:uid="{3982BE92-F3A3-4274-B494-242BDDDEF35A}"/>
    <cellStyle name="Heading 3 10 9" xfId="1047" xr:uid="{53DA7616-28C0-430D-A1D4-0195D7A28583}"/>
    <cellStyle name="Heading 3 10 9 2" xfId="1048" xr:uid="{55076CF5-08C6-409E-AF77-65C19DF9A9FD}"/>
    <cellStyle name="Heading 3 10 9 2 2" xfId="1049" xr:uid="{79290888-2CF6-4557-A023-FB1ADC84D76A}"/>
    <cellStyle name="Heading 3 10 9 3" xfId="1050" xr:uid="{D1AABC9C-DA84-4548-8882-F8078A64ABAF}"/>
    <cellStyle name="Heading 3 10 9 3 2" xfId="1051" xr:uid="{1A57896A-8D4A-42A3-B126-10909034C4AC}"/>
    <cellStyle name="Heading 3 10 9 4" xfId="1052" xr:uid="{03680BCD-EB3D-40DB-A2B6-117E0100A0AF}"/>
    <cellStyle name="Heading 3 10 9 4 2" xfId="1053" xr:uid="{01BF4738-99E4-4630-8316-52B907DF45A8}"/>
    <cellStyle name="Heading 3 11" xfId="1054" xr:uid="{29B5E574-3AF7-4CD0-8BAC-E660C929BC01}"/>
    <cellStyle name="Heading 3 11 10" xfId="1055" xr:uid="{7C3425C4-99DC-4E8D-99E3-28D24B38F5CB}"/>
    <cellStyle name="Heading 3 11 10 2" xfId="1056" xr:uid="{538ECCEF-B256-4BAE-83FD-8B9348C9D5E1}"/>
    <cellStyle name="Heading 3 11 10 2 2" xfId="1057" xr:uid="{CE71A900-5427-48C5-8300-9E9D5B240369}"/>
    <cellStyle name="Heading 3 11 10 3" xfId="1058" xr:uid="{1AA5F1D3-E4C1-427C-98A5-9BCB4E9497A9}"/>
    <cellStyle name="Heading 3 11 10 3 2" xfId="1059" xr:uid="{96336E14-A226-450C-86E6-8C3A22540F2D}"/>
    <cellStyle name="Heading 3 11 10 4" xfId="1060" xr:uid="{8DED342A-F1C9-4C6C-8144-F7C37042A872}"/>
    <cellStyle name="Heading 3 11 10 4 2" xfId="1061" xr:uid="{BEC62A4B-04FC-4D30-A032-88D57BBA4E88}"/>
    <cellStyle name="Heading 3 11 11" xfId="1062" xr:uid="{75212630-90A7-4EB1-80AA-AB2433C5F3EE}"/>
    <cellStyle name="Heading 3 11 11 2" xfId="1063" xr:uid="{D2CF1E1A-A470-4440-9DA4-10718AA4103E}"/>
    <cellStyle name="Heading 3 11 11 2 2" xfId="1064" xr:uid="{90D41C09-3943-4C8F-BBCB-3AD862CF79C8}"/>
    <cellStyle name="Heading 3 11 11 3" xfId="1065" xr:uid="{6A7A1E88-B6E5-4686-AF02-7119362B4168}"/>
    <cellStyle name="Heading 3 11 11 3 2" xfId="1066" xr:uid="{17E588BB-B7E5-429A-8B0B-7E722510E4BB}"/>
    <cellStyle name="Heading 3 11 11 4" xfId="1067" xr:uid="{1A180FC9-199F-4B15-8439-9F57A431E200}"/>
    <cellStyle name="Heading 3 11 11 4 2" xfId="1068" xr:uid="{B1893CF0-D58F-4EBB-AE1C-BD439A83F705}"/>
    <cellStyle name="Heading 3 11 12" xfId="1069" xr:uid="{E5B1EDC1-E904-4958-86F9-7EF1766E7D7B}"/>
    <cellStyle name="Heading 3 11 12 2" xfId="1070" xr:uid="{90280A52-CF8D-4E95-878C-FBFCC39671FB}"/>
    <cellStyle name="Heading 3 11 12 2 2" xfId="1071" xr:uid="{AA46C2B5-D066-4CE6-B237-AFEAFE162F90}"/>
    <cellStyle name="Heading 3 11 12 3" xfId="1072" xr:uid="{76E4C980-98F8-4B98-8E5D-4AF3D92D8350}"/>
    <cellStyle name="Heading 3 11 12 3 2" xfId="1073" xr:uid="{7090E9BA-2C35-40CD-9395-4C8C767EA30A}"/>
    <cellStyle name="Heading 3 11 12 4" xfId="1074" xr:uid="{18800859-E9C7-49CC-BBD6-EF8599E90832}"/>
    <cellStyle name="Heading 3 11 12 4 2" xfId="1075" xr:uid="{F04B730B-5253-49BD-8B21-FA3D1270C8E3}"/>
    <cellStyle name="Heading 3 11 13" xfId="1076" xr:uid="{F726CEA0-2E03-4AFF-AAEB-E55CFB945F9B}"/>
    <cellStyle name="Heading 3 11 13 2" xfId="1077" xr:uid="{9A400E98-31C7-4CAC-A31B-58A3CD5EF999}"/>
    <cellStyle name="Heading 3 11 13 2 2" xfId="1078" xr:uid="{0B02E849-024F-4C2E-9AE2-CEB1F5F2D0F8}"/>
    <cellStyle name="Heading 3 11 13 3" xfId="1079" xr:uid="{7E82EDBD-989E-4E7C-9924-379D645C7D48}"/>
    <cellStyle name="Heading 3 11 13 3 2" xfId="1080" xr:uid="{E6DBE5FE-AD99-4787-BCC4-A2B95FADAF4D}"/>
    <cellStyle name="Heading 3 11 13 4" xfId="1081" xr:uid="{ECAE27AC-68C7-443A-A0B5-CFBEF5E9899A}"/>
    <cellStyle name="Heading 3 11 13 4 2" xfId="1082" xr:uid="{A3F0FD6D-2FBB-4B01-B87C-FFD64FE25A47}"/>
    <cellStyle name="Heading 3 11 14" xfId="1083" xr:uid="{92F4D512-BBD1-4FDA-A33E-0445F3631207}"/>
    <cellStyle name="Heading 3 11 14 2" xfId="1084" xr:uid="{06EB1CE4-A6D0-45C4-B7C1-C32EC05807D5}"/>
    <cellStyle name="Heading 3 11 14 2 2" xfId="1085" xr:uid="{B3BB80E8-125B-4C60-AAD9-91ED9CCAB63C}"/>
    <cellStyle name="Heading 3 11 14 3" xfId="1086" xr:uid="{C1B50B7C-8D98-490A-9288-4B47147C963F}"/>
    <cellStyle name="Heading 3 11 14 3 2" xfId="1087" xr:uid="{A0EC2224-C217-49CB-8C9D-25AFB3C1C8CB}"/>
    <cellStyle name="Heading 3 11 14 4" xfId="1088" xr:uid="{1A731704-3A37-483F-94ED-FF3D0C382243}"/>
    <cellStyle name="Heading 3 11 14 4 2" xfId="1089" xr:uid="{8639E5D1-B8E1-4A2B-98D7-286252F099E7}"/>
    <cellStyle name="Heading 3 11 15" xfId="1090" xr:uid="{8D95728C-8123-48EB-90A8-04F1A54F106C}"/>
    <cellStyle name="Heading 3 11 15 2" xfId="1091" xr:uid="{76CC69F7-924F-4304-A3D8-B57BCA5EAABA}"/>
    <cellStyle name="Heading 3 11 15 2 2" xfId="1092" xr:uid="{AB292F51-D99E-4119-AE34-95D9EE06C33E}"/>
    <cellStyle name="Heading 3 11 15 3" xfId="1093" xr:uid="{51B8AE8B-8FFA-452E-A294-C76CF2AF633C}"/>
    <cellStyle name="Heading 3 11 15 3 2" xfId="1094" xr:uid="{B1EADE7F-AE56-4054-8A31-7C95FA5414DC}"/>
    <cellStyle name="Heading 3 11 15 4" xfId="1095" xr:uid="{BD8A99CF-AB4F-444D-B06B-6ACE7BE8BF3D}"/>
    <cellStyle name="Heading 3 11 15 4 2" xfId="1096" xr:uid="{2E980109-2D5F-48F6-A5C2-9E4E8D4F0AEB}"/>
    <cellStyle name="Heading 3 11 16" xfId="1097" xr:uid="{37B8FD2A-8676-429A-B620-04AFA4B0D1A9}"/>
    <cellStyle name="Heading 3 11 16 2" xfId="1098" xr:uid="{E988C052-15E2-485D-93B4-EA477BA016C6}"/>
    <cellStyle name="Heading 3 11 17" xfId="1099" xr:uid="{C6079F81-F565-4EB9-8A6C-CE8EC52A5E8F}"/>
    <cellStyle name="Heading 3 11 17 2" xfId="1100" xr:uid="{59BA3496-D3F1-4F3A-8B89-B56974E014E9}"/>
    <cellStyle name="Heading 3 11 18" xfId="1101" xr:uid="{C6D8590C-40F3-4D04-BB75-86B6622896DA}"/>
    <cellStyle name="Heading 3 11 18 2" xfId="1102" xr:uid="{C20CFD6F-7584-47CE-9510-BE48EAC8B204}"/>
    <cellStyle name="Heading 3 11 19" xfId="1103" xr:uid="{4457B17A-56F7-42EC-9B52-7E515FFBE934}"/>
    <cellStyle name="Heading 3 11 2" xfId="1104" xr:uid="{02F35F87-E526-475E-A61A-9994E9AA8ECA}"/>
    <cellStyle name="Heading 3 11 2 2" xfId="1105" xr:uid="{464DE055-376A-47F2-94C1-68DC146D700D}"/>
    <cellStyle name="Heading 3 11 2 2 2" xfId="1106" xr:uid="{7FA28773-209D-4E4D-8B61-4D2C4506B573}"/>
    <cellStyle name="Heading 3 11 2 3" xfId="1107" xr:uid="{EA0C3781-1C77-426A-B06B-CAF38B491B29}"/>
    <cellStyle name="Heading 3 11 2 3 2" xfId="1108" xr:uid="{4F72600E-4D17-4007-87EF-3044384FF6CD}"/>
    <cellStyle name="Heading 3 11 2 4" xfId="1109" xr:uid="{14015CEB-675F-4BE1-BF72-1D60A6732090}"/>
    <cellStyle name="Heading 3 11 2 4 2" xfId="1110" xr:uid="{41B75D15-B030-4EE1-90BE-B05419430075}"/>
    <cellStyle name="Heading 3 11 20" xfId="1111" xr:uid="{A7A693A5-9072-4913-8691-6DD2015AF76D}"/>
    <cellStyle name="Heading 3 11 21" xfId="1112" xr:uid="{364D538F-8013-4DF5-98F4-DEF17B735A42}"/>
    <cellStyle name="Heading 3 11 22" xfId="1113" xr:uid="{5C91A3FE-1B8E-41E1-A973-EF7CCD8567AF}"/>
    <cellStyle name="Heading 3 11 23" xfId="1114" xr:uid="{02D94687-7E35-4CDA-9C49-489C09B25C1A}"/>
    <cellStyle name="Heading 3 11 24" xfId="1115" xr:uid="{D75002D4-3986-4672-83C3-2EC4EB2EB06A}"/>
    <cellStyle name="Heading 3 11 25" xfId="1116" xr:uid="{CD63002C-BC0F-4FD4-B6D9-AC73C4AB1C2D}"/>
    <cellStyle name="Heading 3 11 3" xfId="1117" xr:uid="{B0DF3BB1-6C1F-49E3-87C5-BCDBE41E0B33}"/>
    <cellStyle name="Heading 3 11 3 2" xfId="1118" xr:uid="{CA853FE2-13BD-444C-933D-9F36AB0EF428}"/>
    <cellStyle name="Heading 3 11 3 2 2" xfId="1119" xr:uid="{0F999C35-D2F4-44F0-BDC0-1C9D9A23DBB0}"/>
    <cellStyle name="Heading 3 11 3 3" xfId="1120" xr:uid="{BD45AD34-686D-46D8-A629-A292D07BA622}"/>
    <cellStyle name="Heading 3 11 3 3 2" xfId="1121" xr:uid="{9570D567-539F-4817-9BF3-D191EB7D315D}"/>
    <cellStyle name="Heading 3 11 3 4" xfId="1122" xr:uid="{D73E0AF0-58E8-4C28-ACFE-10A89EBC348D}"/>
    <cellStyle name="Heading 3 11 3 4 2" xfId="1123" xr:uid="{56C68C17-CBC2-496E-BAD8-A7FD76EA2C41}"/>
    <cellStyle name="Heading 3 11 4" xfId="1124" xr:uid="{94C33CD7-BA40-464F-88CB-DDA951607E18}"/>
    <cellStyle name="Heading 3 11 4 2" xfId="1125" xr:uid="{DE62FA71-32CB-413F-A663-4CE576CC09A3}"/>
    <cellStyle name="Heading 3 11 4 2 2" xfId="1126" xr:uid="{F36559CC-9097-4BA0-B666-FEB6DC3FC9A0}"/>
    <cellStyle name="Heading 3 11 4 3" xfId="1127" xr:uid="{E190A0AF-52A2-4BD9-90FD-455A4DEB3910}"/>
    <cellStyle name="Heading 3 11 4 3 2" xfId="1128" xr:uid="{5116BAD1-580D-42B0-8C68-8856CDA9A577}"/>
    <cellStyle name="Heading 3 11 4 4" xfId="1129" xr:uid="{454C7FBB-110E-47F4-B3D3-5269BF7EFFEA}"/>
    <cellStyle name="Heading 3 11 4 4 2" xfId="1130" xr:uid="{C9ADDF23-1141-4DFC-B501-6B42E47C3426}"/>
    <cellStyle name="Heading 3 11 5" xfId="1131" xr:uid="{C122FD65-9A15-4895-B4B8-4B4226053577}"/>
    <cellStyle name="Heading 3 11 5 2" xfId="1132" xr:uid="{57FAF292-8F44-4386-82E8-91AD2FA76B20}"/>
    <cellStyle name="Heading 3 11 5 2 2" xfId="1133" xr:uid="{4FBC5208-8235-41EF-B77E-04410AA2F393}"/>
    <cellStyle name="Heading 3 11 5 3" xfId="1134" xr:uid="{10082A32-F0FF-439A-B0C1-F547B2336D90}"/>
    <cellStyle name="Heading 3 11 5 3 2" xfId="1135" xr:uid="{1790B631-DD11-454D-AF13-E45E08C0758C}"/>
    <cellStyle name="Heading 3 11 5 4" xfId="1136" xr:uid="{44D73F8E-7C55-4022-936E-02692EA6D0AE}"/>
    <cellStyle name="Heading 3 11 5 4 2" xfId="1137" xr:uid="{F232B84B-FC7A-43CC-A1B9-111539AE49AB}"/>
    <cellStyle name="Heading 3 11 6" xfId="1138" xr:uid="{4F0AED36-7636-425B-A3DE-A75F34C4BE99}"/>
    <cellStyle name="Heading 3 11 6 2" xfId="1139" xr:uid="{BF1963D0-F6CA-4978-8F43-8FAEA57F05CC}"/>
    <cellStyle name="Heading 3 11 6 2 2" xfId="1140" xr:uid="{ED3F2919-49E0-4B41-9563-908AE57DC9FF}"/>
    <cellStyle name="Heading 3 11 6 3" xfId="1141" xr:uid="{224C7FEB-7CF0-4FAB-BEEC-338C552FB97C}"/>
    <cellStyle name="Heading 3 11 6 3 2" xfId="1142" xr:uid="{BD3E4703-CCFB-4F73-A166-8E82EF65A1D4}"/>
    <cellStyle name="Heading 3 11 6 4" xfId="1143" xr:uid="{977BE330-2E2A-4D28-8000-49006E1A4657}"/>
    <cellStyle name="Heading 3 11 6 4 2" xfId="1144" xr:uid="{D54B260D-6DD1-46B7-B693-DA9E6ECDA6AE}"/>
    <cellStyle name="Heading 3 11 7" xfId="1145" xr:uid="{6E709F1C-E09C-4600-97D6-822B832AD90D}"/>
    <cellStyle name="Heading 3 11 7 2" xfId="1146" xr:uid="{53E6D845-3A88-41E4-8AD2-C1131DE2F0ED}"/>
    <cellStyle name="Heading 3 11 7 2 2" xfId="1147" xr:uid="{82637075-D796-47E0-B7E6-2B4C5D2D8D32}"/>
    <cellStyle name="Heading 3 11 7 3" xfId="1148" xr:uid="{6259317D-6C4F-40A5-BDDF-1D0F02328FCD}"/>
    <cellStyle name="Heading 3 11 7 3 2" xfId="1149" xr:uid="{93FE497E-EA5B-4DDE-A88D-92BF42804F34}"/>
    <cellStyle name="Heading 3 11 7 4" xfId="1150" xr:uid="{8C3AD6EB-B4F9-40E8-8AE0-F6B4780DD2AC}"/>
    <cellStyle name="Heading 3 11 7 4 2" xfId="1151" xr:uid="{C9918E80-EB27-469C-8CE1-CC06F1217C0E}"/>
    <cellStyle name="Heading 3 11 8" xfId="1152" xr:uid="{7B73C79D-5E2C-4570-891F-FE4DBF994C12}"/>
    <cellStyle name="Heading 3 11 8 2" xfId="1153" xr:uid="{C90F765F-ECE9-4F5E-B669-2C0DBC90F658}"/>
    <cellStyle name="Heading 3 11 8 2 2" xfId="1154" xr:uid="{00DECF0E-9F92-4E22-AFF6-87E9ADE42D42}"/>
    <cellStyle name="Heading 3 11 8 3" xfId="1155" xr:uid="{F56A3308-4671-42F9-B9E9-BEF6D5604C03}"/>
    <cellStyle name="Heading 3 11 8 3 2" xfId="1156" xr:uid="{043A6135-BF13-4B41-8607-870A291D0D15}"/>
    <cellStyle name="Heading 3 11 8 4" xfId="1157" xr:uid="{841F60B6-AD49-4CF7-A3B4-C7221D2905AD}"/>
    <cellStyle name="Heading 3 11 8 4 2" xfId="1158" xr:uid="{7A45C404-5298-4920-B9ED-9ABF669C1A20}"/>
    <cellStyle name="Heading 3 11 9" xfId="1159" xr:uid="{1760CC2E-00F2-4B24-A09F-A930D87DBDA7}"/>
    <cellStyle name="Heading 3 11 9 2" xfId="1160" xr:uid="{14932C1D-2717-452E-9CD0-FB79EA0DEBD9}"/>
    <cellStyle name="Heading 3 11 9 2 2" xfId="1161" xr:uid="{FAF1CF41-5303-4FFA-A82B-E893DFEE86D1}"/>
    <cellStyle name="Heading 3 11 9 3" xfId="1162" xr:uid="{3B1E00DD-36EC-4C98-B8DF-787817AC79B6}"/>
    <cellStyle name="Heading 3 11 9 3 2" xfId="1163" xr:uid="{E498F663-25ED-4AD6-81F7-42DB7EB25ACA}"/>
    <cellStyle name="Heading 3 11 9 4" xfId="1164" xr:uid="{801B0289-BDF9-474C-9F05-34F1F4D519E2}"/>
    <cellStyle name="Heading 3 11 9 4 2" xfId="1165" xr:uid="{477235AF-1ED3-4374-AF0D-C6A910F8F894}"/>
    <cellStyle name="Heading 3 12" xfId="1166" xr:uid="{2298F942-510F-4CC3-A6F5-5B8DD6706C46}"/>
    <cellStyle name="Heading 3 12 10" xfId="1167" xr:uid="{91A191D2-F351-4CA5-BD1F-97C68BFB43F2}"/>
    <cellStyle name="Heading 3 12 10 2" xfId="1168" xr:uid="{FDE2C5D1-5D14-43AE-8118-1BD2E6C96809}"/>
    <cellStyle name="Heading 3 12 10 2 2" xfId="1169" xr:uid="{72757655-BEE2-427D-AE06-422D9B32B0F6}"/>
    <cellStyle name="Heading 3 12 10 3" xfId="1170" xr:uid="{F0DE24CE-F3D6-4B85-B4B6-5ABE24B95272}"/>
    <cellStyle name="Heading 3 12 10 3 2" xfId="1171" xr:uid="{ADFB4F8E-D104-42CE-B8BF-79B0EFD48958}"/>
    <cellStyle name="Heading 3 12 10 4" xfId="1172" xr:uid="{2FC65439-760E-4D05-BC81-C061DEFF8EEB}"/>
    <cellStyle name="Heading 3 12 10 4 2" xfId="1173" xr:uid="{916310FF-0DD5-47C3-8A39-CB7BE7AA8746}"/>
    <cellStyle name="Heading 3 12 11" xfId="1174" xr:uid="{8442C064-2A2E-41AB-9CDF-1682EE178E2D}"/>
    <cellStyle name="Heading 3 12 11 2" xfId="1175" xr:uid="{3EB00982-DD62-4404-BBC6-52545FA0A6C8}"/>
    <cellStyle name="Heading 3 12 11 2 2" xfId="1176" xr:uid="{C0E9C6F5-E00A-4C5F-AF92-21223B060F7B}"/>
    <cellStyle name="Heading 3 12 11 3" xfId="1177" xr:uid="{0290D335-D75B-4E0B-9D41-8AA2D69190CA}"/>
    <cellStyle name="Heading 3 12 11 3 2" xfId="1178" xr:uid="{23B35430-050F-4DF3-8EB3-E932B223C0AD}"/>
    <cellStyle name="Heading 3 12 11 4" xfId="1179" xr:uid="{DE3C8015-2807-4B8C-A996-86983511803C}"/>
    <cellStyle name="Heading 3 12 11 4 2" xfId="1180" xr:uid="{3375CDBA-8006-4C46-A350-6A2D5F4B2CD0}"/>
    <cellStyle name="Heading 3 12 12" xfId="1181" xr:uid="{6B2961A9-9D58-41F2-9CD0-A91DE5B07E79}"/>
    <cellStyle name="Heading 3 12 12 2" xfId="1182" xr:uid="{9D9CA683-1705-401D-8229-2C48C9B937D2}"/>
    <cellStyle name="Heading 3 12 12 2 2" xfId="1183" xr:uid="{2CC6AFDA-53D6-4186-BF75-1BADC2243D9C}"/>
    <cellStyle name="Heading 3 12 12 3" xfId="1184" xr:uid="{5D2AA745-705D-4344-A199-A8619429046B}"/>
    <cellStyle name="Heading 3 12 12 3 2" xfId="1185" xr:uid="{83139E2F-EC7D-4978-A515-EFE755CA92B7}"/>
    <cellStyle name="Heading 3 12 12 4" xfId="1186" xr:uid="{126AC4F6-5BC2-4741-A9CC-4FA11CD4AFB1}"/>
    <cellStyle name="Heading 3 12 12 4 2" xfId="1187" xr:uid="{CD7D7F08-F06B-4F6F-BEF2-BE4B037D316E}"/>
    <cellStyle name="Heading 3 12 13" xfId="1188" xr:uid="{6BDCAAC5-9578-40D9-BB7A-4432DBA77E57}"/>
    <cellStyle name="Heading 3 12 13 2" xfId="1189" xr:uid="{A0F8B938-5B08-498F-9964-764118BAE083}"/>
    <cellStyle name="Heading 3 12 13 2 2" xfId="1190" xr:uid="{B77E16F5-FBD9-4831-9D92-EA260D9E5E78}"/>
    <cellStyle name="Heading 3 12 13 3" xfId="1191" xr:uid="{0803EB9D-4B03-4352-86C5-86DE69582050}"/>
    <cellStyle name="Heading 3 12 13 3 2" xfId="1192" xr:uid="{E3D77799-442A-4788-962D-29287C1180FF}"/>
    <cellStyle name="Heading 3 12 13 4" xfId="1193" xr:uid="{3E51EF24-D5F8-4329-B41F-4ACF76A4056F}"/>
    <cellStyle name="Heading 3 12 13 4 2" xfId="1194" xr:uid="{66FEDA95-F91B-405B-87AE-4B8666638F38}"/>
    <cellStyle name="Heading 3 12 14" xfId="1195" xr:uid="{CBA99531-E50F-4552-ADB0-AD41C96C96A9}"/>
    <cellStyle name="Heading 3 12 14 2" xfId="1196" xr:uid="{104A6CA3-088B-4D4C-9922-0F287AC18857}"/>
    <cellStyle name="Heading 3 12 14 2 2" xfId="1197" xr:uid="{73251672-1300-4D25-9AF4-F896E84EE084}"/>
    <cellStyle name="Heading 3 12 14 3" xfId="1198" xr:uid="{77808704-DAA1-44DF-8F7D-E4B9B8101976}"/>
    <cellStyle name="Heading 3 12 14 3 2" xfId="1199" xr:uid="{0DF6E8D1-3A3F-402B-B289-5DAAFCEFE98F}"/>
    <cellStyle name="Heading 3 12 14 4" xfId="1200" xr:uid="{B4A0EA05-4114-40C3-B930-5AEE54CB7EFF}"/>
    <cellStyle name="Heading 3 12 14 4 2" xfId="1201" xr:uid="{D59BB22D-B3DA-42DB-B094-6F426A067620}"/>
    <cellStyle name="Heading 3 12 15" xfId="1202" xr:uid="{44EF5300-D200-48A9-BF2F-365133590C64}"/>
    <cellStyle name="Heading 3 12 15 2" xfId="1203" xr:uid="{9F32685D-8BFC-4D5E-911B-8AD3A154CE84}"/>
    <cellStyle name="Heading 3 12 15 2 2" xfId="1204" xr:uid="{E3E41725-3AA1-4ED3-A97B-21F67AF5548F}"/>
    <cellStyle name="Heading 3 12 15 3" xfId="1205" xr:uid="{BF1425C0-817E-412E-838A-2BCBB518875E}"/>
    <cellStyle name="Heading 3 12 15 3 2" xfId="1206" xr:uid="{C11445E7-34C3-4806-9D7B-FA4EAE92D779}"/>
    <cellStyle name="Heading 3 12 15 4" xfId="1207" xr:uid="{25FAC17A-74BB-4EF1-B9A3-9228FD184DE4}"/>
    <cellStyle name="Heading 3 12 15 4 2" xfId="1208" xr:uid="{8D0C760C-5EEC-4DC3-824B-98CC26E90778}"/>
    <cellStyle name="Heading 3 12 16" xfId="1209" xr:uid="{4BF08533-0F82-469C-B260-9FB4AF2E1D6C}"/>
    <cellStyle name="Heading 3 12 16 2" xfId="1210" xr:uid="{3B74BD53-0A4D-4195-82EA-44823D5311E6}"/>
    <cellStyle name="Heading 3 12 17" xfId="1211" xr:uid="{94E9432C-12F7-4DFD-A203-D433D74FB3BC}"/>
    <cellStyle name="Heading 3 12 17 2" xfId="1212" xr:uid="{92796526-34B9-4DC8-833B-BE1A427C3CAD}"/>
    <cellStyle name="Heading 3 12 18" xfId="1213" xr:uid="{0D156996-7D58-4CB0-AFAD-E6F9851A4690}"/>
    <cellStyle name="Heading 3 12 18 2" xfId="1214" xr:uid="{7B7B72E1-DAB4-4714-83F2-BA3F219642C6}"/>
    <cellStyle name="Heading 3 12 19" xfId="1215" xr:uid="{5E82A943-4EDB-4BDD-A151-015AD21B2FB9}"/>
    <cellStyle name="Heading 3 12 2" xfId="1216" xr:uid="{5BE8A4D7-32DA-457C-8555-71F7532F384C}"/>
    <cellStyle name="Heading 3 12 2 2" xfId="1217" xr:uid="{7B1B9AD4-6EAD-4678-A083-3A90C12C100A}"/>
    <cellStyle name="Heading 3 12 2 2 2" xfId="1218" xr:uid="{A982BF81-E534-4684-8453-22C69397BE3E}"/>
    <cellStyle name="Heading 3 12 2 3" xfId="1219" xr:uid="{B5855591-E9E0-4C3B-9857-AF2FD2BCAD43}"/>
    <cellStyle name="Heading 3 12 2 3 2" xfId="1220" xr:uid="{33173624-9AC1-4606-940F-86BA8F94B6A8}"/>
    <cellStyle name="Heading 3 12 2 4" xfId="1221" xr:uid="{3A36318C-FC36-4C7A-B1E9-10041FCCC00F}"/>
    <cellStyle name="Heading 3 12 2 4 2" xfId="1222" xr:uid="{578B7526-EC92-48C7-B881-73A1B8CA86AD}"/>
    <cellStyle name="Heading 3 12 20" xfId="1223" xr:uid="{77D2CA31-83CC-4927-AC3B-EA8ABA114A38}"/>
    <cellStyle name="Heading 3 12 21" xfId="1224" xr:uid="{E134FEFF-4119-47DC-A44B-4580F6CC8638}"/>
    <cellStyle name="Heading 3 12 22" xfId="1225" xr:uid="{9E497EDC-9C20-4D65-8C91-A8CBD83757B9}"/>
    <cellStyle name="Heading 3 12 23" xfId="1226" xr:uid="{5A775C03-1B41-40C0-AA8B-F118704B0560}"/>
    <cellStyle name="Heading 3 12 24" xfId="1227" xr:uid="{621A9B9E-1A04-4888-A94D-5475FCB6ABA5}"/>
    <cellStyle name="Heading 3 12 25" xfId="1228" xr:uid="{7E354734-37C4-440A-AF13-98BC5303A9F7}"/>
    <cellStyle name="Heading 3 12 3" xfId="1229" xr:uid="{FE9DE13B-E973-4CE7-A118-B63689AF1F44}"/>
    <cellStyle name="Heading 3 12 3 2" xfId="1230" xr:uid="{4EB1A085-63E8-4079-BA7F-06FA6B73938C}"/>
    <cellStyle name="Heading 3 12 3 2 2" xfId="1231" xr:uid="{D48F1C46-2B3E-4407-A6CC-BAF3BB2F2459}"/>
    <cellStyle name="Heading 3 12 3 3" xfId="1232" xr:uid="{3FC68410-876B-4516-85CF-6ED7C1109956}"/>
    <cellStyle name="Heading 3 12 3 3 2" xfId="1233" xr:uid="{256A945C-37CD-402A-AF38-5E5DC6FB2A8B}"/>
    <cellStyle name="Heading 3 12 3 4" xfId="1234" xr:uid="{F969B540-87A6-4BF0-B62B-23007DD71A22}"/>
    <cellStyle name="Heading 3 12 3 4 2" xfId="1235" xr:uid="{A31F2C88-48AA-4943-B0FC-0099D06FE6F8}"/>
    <cellStyle name="Heading 3 12 4" xfId="1236" xr:uid="{7C902F67-DA13-4E0C-AC06-1FAA56D0C235}"/>
    <cellStyle name="Heading 3 12 4 2" xfId="1237" xr:uid="{ED7AD123-212A-4024-A918-DCEF4A1A19F2}"/>
    <cellStyle name="Heading 3 12 4 2 2" xfId="1238" xr:uid="{4616A7DB-06AB-4DD7-ACAC-898B770E0EAC}"/>
    <cellStyle name="Heading 3 12 4 3" xfId="1239" xr:uid="{13977C57-7CDA-453D-8FE9-A1C375F95AC4}"/>
    <cellStyle name="Heading 3 12 4 3 2" xfId="1240" xr:uid="{9BB3F751-00CF-4AF4-A012-E114FD506931}"/>
    <cellStyle name="Heading 3 12 4 4" xfId="1241" xr:uid="{BD917E98-813D-4EC8-9001-2074EA016B5C}"/>
    <cellStyle name="Heading 3 12 4 4 2" xfId="1242" xr:uid="{298438AE-95E0-4FB5-A0ED-ECD29E2529CE}"/>
    <cellStyle name="Heading 3 12 5" xfId="1243" xr:uid="{F1025D2A-67C2-4E19-9D40-1F34D0CB7080}"/>
    <cellStyle name="Heading 3 12 5 2" xfId="1244" xr:uid="{52AE5944-BA72-4A54-8BA0-D7386340717D}"/>
    <cellStyle name="Heading 3 12 5 2 2" xfId="1245" xr:uid="{BD6402C8-9B6B-45B1-96FF-26B08D4CF395}"/>
    <cellStyle name="Heading 3 12 5 3" xfId="1246" xr:uid="{A8995F44-ADDE-4F69-8BFE-1F9F4A23831E}"/>
    <cellStyle name="Heading 3 12 5 3 2" xfId="1247" xr:uid="{329CDF02-2863-4E64-B3F9-20408719FB4A}"/>
    <cellStyle name="Heading 3 12 5 4" xfId="1248" xr:uid="{B6C458E4-D571-4681-B57A-D281F9B7DFD0}"/>
    <cellStyle name="Heading 3 12 5 4 2" xfId="1249" xr:uid="{7A940261-65B2-4B5E-BCAA-6A4093559DBC}"/>
    <cellStyle name="Heading 3 12 6" xfId="1250" xr:uid="{42A6BC52-5E97-4484-9622-6C2FFCEF8D49}"/>
    <cellStyle name="Heading 3 12 6 2" xfId="1251" xr:uid="{FF0EA367-74C8-4A4B-A789-00629C8F5722}"/>
    <cellStyle name="Heading 3 12 6 2 2" xfId="1252" xr:uid="{191594DF-142B-4DBD-8332-7771583D581F}"/>
    <cellStyle name="Heading 3 12 6 3" xfId="1253" xr:uid="{EAC9E8F8-3F4D-4066-801C-AF73B9EA79DC}"/>
    <cellStyle name="Heading 3 12 6 3 2" xfId="1254" xr:uid="{998FF8DF-630F-4097-9D75-A63AA2AE64FB}"/>
    <cellStyle name="Heading 3 12 6 4" xfId="1255" xr:uid="{198949A0-07CE-457B-807C-F5584D2E4CBA}"/>
    <cellStyle name="Heading 3 12 6 4 2" xfId="1256" xr:uid="{DAE614BA-C057-47AF-8CDD-F5612A9AB5A4}"/>
    <cellStyle name="Heading 3 12 7" xfId="1257" xr:uid="{6DD7E13D-2CB1-4747-8B3E-575BBBE7EC5C}"/>
    <cellStyle name="Heading 3 12 7 2" xfId="1258" xr:uid="{E98F8EA8-1911-4727-B324-FB6799830C43}"/>
    <cellStyle name="Heading 3 12 7 2 2" xfId="1259" xr:uid="{19C10351-9968-4BED-ABD1-ADC5462F27C0}"/>
    <cellStyle name="Heading 3 12 7 3" xfId="1260" xr:uid="{81582901-E0CD-4C74-A14B-7317A56DF39B}"/>
    <cellStyle name="Heading 3 12 7 3 2" xfId="1261" xr:uid="{69CC9A0C-1974-4FA2-8233-EA4DDDEC45AB}"/>
    <cellStyle name="Heading 3 12 7 4" xfId="1262" xr:uid="{C0BE8B8D-F074-4A89-A93D-DF7B287B4BE3}"/>
    <cellStyle name="Heading 3 12 7 4 2" xfId="1263" xr:uid="{F600EC47-7D0B-4AC8-8852-BACA027B9063}"/>
    <cellStyle name="Heading 3 12 8" xfId="1264" xr:uid="{83943DBC-7B6A-4961-B2CD-6E4B00E9A266}"/>
    <cellStyle name="Heading 3 12 8 2" xfId="1265" xr:uid="{37FA17F4-90E6-43CB-8C08-68DE872F75B6}"/>
    <cellStyle name="Heading 3 12 8 2 2" xfId="1266" xr:uid="{E44DCF95-32F3-40FF-9329-9A4546C0063D}"/>
    <cellStyle name="Heading 3 12 8 3" xfId="1267" xr:uid="{EC2BB8DA-F17B-4106-83C2-A18E3D727DF6}"/>
    <cellStyle name="Heading 3 12 8 3 2" xfId="1268" xr:uid="{512DA8DC-249D-4E3F-8A02-BFA1991B0719}"/>
    <cellStyle name="Heading 3 12 8 4" xfId="1269" xr:uid="{552690EE-267F-44F4-B02D-149D9196DC95}"/>
    <cellStyle name="Heading 3 12 8 4 2" xfId="1270" xr:uid="{3B6E12EB-6422-4D81-AFB0-4FDEDA90332F}"/>
    <cellStyle name="Heading 3 12 9" xfId="1271" xr:uid="{E86F89CE-02E1-4BE8-97AE-78C592440DCF}"/>
    <cellStyle name="Heading 3 12 9 2" xfId="1272" xr:uid="{EE9382F9-7504-4F4F-88A0-98B175264D20}"/>
    <cellStyle name="Heading 3 12 9 2 2" xfId="1273" xr:uid="{BAA87E06-1875-41AC-8ED8-FCC975E253F0}"/>
    <cellStyle name="Heading 3 12 9 3" xfId="1274" xr:uid="{8886193D-E818-4475-B3ED-AD2034629F14}"/>
    <cellStyle name="Heading 3 12 9 3 2" xfId="1275" xr:uid="{3B96E9C2-28E7-439D-87C5-CD9CF17F8235}"/>
    <cellStyle name="Heading 3 12 9 4" xfId="1276" xr:uid="{D4BD310E-E046-4507-84E3-728C5B97E117}"/>
    <cellStyle name="Heading 3 12 9 4 2" xfId="1277" xr:uid="{96DEFC8C-F6E3-43EE-B5AF-F4F83999634E}"/>
    <cellStyle name="Heading 3 13" xfId="1278" xr:uid="{9809677B-84FA-42C1-ADA8-06028B463570}"/>
    <cellStyle name="Heading 3 13 10" xfId="1279" xr:uid="{B77EBF00-59FC-4468-AABA-46BCFFF6AEA0}"/>
    <cellStyle name="Heading 3 13 10 2" xfId="1280" xr:uid="{4DEE9103-F944-40D5-BF0D-CD491689E65F}"/>
    <cellStyle name="Heading 3 13 10 2 2" xfId="1281" xr:uid="{90A17021-E0D7-4307-A718-E0496BE1A760}"/>
    <cellStyle name="Heading 3 13 10 3" xfId="1282" xr:uid="{18C3287A-1D80-4E14-A8F3-CD6B5581396A}"/>
    <cellStyle name="Heading 3 13 10 3 2" xfId="1283" xr:uid="{DF7167D8-DF7E-42C5-B159-FCC6B0A90614}"/>
    <cellStyle name="Heading 3 13 10 4" xfId="1284" xr:uid="{39EE438B-3C4B-4982-AD7B-777186B977B7}"/>
    <cellStyle name="Heading 3 13 10 4 2" xfId="1285" xr:uid="{B911C445-5A5A-481C-A735-C769995821E2}"/>
    <cellStyle name="Heading 3 13 11" xfId="1286" xr:uid="{DF558B05-A90F-4D0D-A359-AFCB79E248C3}"/>
    <cellStyle name="Heading 3 13 11 2" xfId="1287" xr:uid="{F7287D61-0D61-409C-A8A0-B026969775B1}"/>
    <cellStyle name="Heading 3 13 11 2 2" xfId="1288" xr:uid="{EA678B84-BCA5-46D1-9CE1-92C1434269E3}"/>
    <cellStyle name="Heading 3 13 11 3" xfId="1289" xr:uid="{46171D54-0D9B-47CE-B520-285827BF001D}"/>
    <cellStyle name="Heading 3 13 11 3 2" xfId="1290" xr:uid="{79C9B748-2A95-496C-8D5F-B6E0CE58011B}"/>
    <cellStyle name="Heading 3 13 11 4" xfId="1291" xr:uid="{5C499824-9025-4C84-99F7-2B49D4E543EE}"/>
    <cellStyle name="Heading 3 13 11 4 2" xfId="1292" xr:uid="{525020D0-EBBF-4886-B433-3BB645E166E8}"/>
    <cellStyle name="Heading 3 13 12" xfId="1293" xr:uid="{83CF6781-ADC2-48C7-A389-396168046E37}"/>
    <cellStyle name="Heading 3 13 12 2" xfId="1294" xr:uid="{1FD382C5-A963-479A-815D-277D32FC6EAA}"/>
    <cellStyle name="Heading 3 13 12 2 2" xfId="1295" xr:uid="{E8BDB880-1F7E-49FE-8221-115A4AEEC7DF}"/>
    <cellStyle name="Heading 3 13 12 3" xfId="1296" xr:uid="{44750E43-0F9F-4648-82A0-35B75E019B14}"/>
    <cellStyle name="Heading 3 13 12 3 2" xfId="1297" xr:uid="{668B2415-5C70-4E9C-BEB6-79AEB51E49AF}"/>
    <cellStyle name="Heading 3 13 12 4" xfId="1298" xr:uid="{5F97D12E-E254-481E-B0E5-7338C6758162}"/>
    <cellStyle name="Heading 3 13 12 4 2" xfId="1299" xr:uid="{3827A417-E6FA-4FAD-B692-DFB5FBD5450D}"/>
    <cellStyle name="Heading 3 13 13" xfId="1300" xr:uid="{54A7E26D-A484-4958-8E92-476E2964E2D7}"/>
    <cellStyle name="Heading 3 13 13 2" xfId="1301" xr:uid="{BC9B62AE-00C2-49E2-A8F8-DCC39E2AF530}"/>
    <cellStyle name="Heading 3 13 13 2 2" xfId="1302" xr:uid="{E100B32E-E354-4630-A2D5-864700AA9C71}"/>
    <cellStyle name="Heading 3 13 13 3" xfId="1303" xr:uid="{E3182A0E-9E8A-4B4E-BC9F-0571BFE66686}"/>
    <cellStyle name="Heading 3 13 13 3 2" xfId="1304" xr:uid="{20D686D9-8942-4AD6-BA5D-4F365FAC0554}"/>
    <cellStyle name="Heading 3 13 13 4" xfId="1305" xr:uid="{67BA23F4-3511-4F80-86F9-1E112D34E0C1}"/>
    <cellStyle name="Heading 3 13 13 4 2" xfId="1306" xr:uid="{0FA5CCC9-4AFA-4F7B-A41C-E19E47833962}"/>
    <cellStyle name="Heading 3 13 14" xfId="1307" xr:uid="{BFA7D584-E7BD-4003-9543-D21ED7789A1D}"/>
    <cellStyle name="Heading 3 13 14 2" xfId="1308" xr:uid="{BAFC8B32-727C-4C51-ABAD-5940C9C0715E}"/>
    <cellStyle name="Heading 3 13 14 2 2" xfId="1309" xr:uid="{9645C09E-A035-4AD6-B65E-D67A021E094F}"/>
    <cellStyle name="Heading 3 13 14 3" xfId="1310" xr:uid="{FF200EB7-B0EA-4670-8827-65EF42AC0FB1}"/>
    <cellStyle name="Heading 3 13 14 3 2" xfId="1311" xr:uid="{DD1B1D8B-7F98-428A-8A58-7A77E02ACF78}"/>
    <cellStyle name="Heading 3 13 14 4" xfId="1312" xr:uid="{ECE883C9-80EA-4636-B3D3-805839555002}"/>
    <cellStyle name="Heading 3 13 14 4 2" xfId="1313" xr:uid="{A2D782E9-F99C-40EC-BF44-0896B41AAF0D}"/>
    <cellStyle name="Heading 3 13 15" xfId="1314" xr:uid="{FC9DE67A-E8A8-47B2-893C-E0FC8AB7E1F3}"/>
    <cellStyle name="Heading 3 13 15 2" xfId="1315" xr:uid="{9B58D85B-5D2E-4B50-B1D1-51BCF4A3A565}"/>
    <cellStyle name="Heading 3 13 15 2 2" xfId="1316" xr:uid="{B499900A-6EE7-4E45-B8CE-37B7AB5281D7}"/>
    <cellStyle name="Heading 3 13 15 3" xfId="1317" xr:uid="{348A1AEC-41BC-4C31-8645-D4FEC1738915}"/>
    <cellStyle name="Heading 3 13 15 3 2" xfId="1318" xr:uid="{4AF73EB6-8275-4951-AEDC-8022C9F1D189}"/>
    <cellStyle name="Heading 3 13 15 4" xfId="1319" xr:uid="{4B1F0A02-1386-4CFC-ADDD-2A3F4B064AF6}"/>
    <cellStyle name="Heading 3 13 15 4 2" xfId="1320" xr:uid="{B36C3B5D-B356-4983-8D71-0FDDCABA1421}"/>
    <cellStyle name="Heading 3 13 16" xfId="1321" xr:uid="{0897A303-AD79-44A8-8303-6733F5B502B3}"/>
    <cellStyle name="Heading 3 13 16 2" xfId="1322" xr:uid="{B54C6A69-786F-446D-9F62-F3AD7397C7CF}"/>
    <cellStyle name="Heading 3 13 17" xfId="1323" xr:uid="{CBF8420E-CB68-4F41-9217-A59035A54351}"/>
    <cellStyle name="Heading 3 13 17 2" xfId="1324" xr:uid="{8A8CBC88-0D09-47D5-9C7C-853874763C29}"/>
    <cellStyle name="Heading 3 13 18" xfId="1325" xr:uid="{5AC3A351-F35C-46D3-929A-05A8833AE83E}"/>
    <cellStyle name="Heading 3 13 18 2" xfId="1326" xr:uid="{2286BAE0-74C6-4437-8A1D-5D5660651E4D}"/>
    <cellStyle name="Heading 3 13 19" xfId="1327" xr:uid="{0A80E46A-BD34-4367-BFD2-0009911873E5}"/>
    <cellStyle name="Heading 3 13 2" xfId="1328" xr:uid="{299C530F-6F8D-4D4A-97CE-D521EB5863E2}"/>
    <cellStyle name="Heading 3 13 2 2" xfId="1329" xr:uid="{E2EE7EB2-911B-472A-9594-21F35ABC8140}"/>
    <cellStyle name="Heading 3 13 2 2 2" xfId="1330" xr:uid="{0B9F6ABA-6BF1-4756-AB10-8C61C4C7DD78}"/>
    <cellStyle name="Heading 3 13 2 3" xfId="1331" xr:uid="{9310AE7C-88E7-40C2-B31B-12892698D7F1}"/>
    <cellStyle name="Heading 3 13 2 3 2" xfId="1332" xr:uid="{3B72ADBD-CD24-49FB-98CE-09B32342C832}"/>
    <cellStyle name="Heading 3 13 2 4" xfId="1333" xr:uid="{5511A4EC-C70E-4D72-AEE0-647D7DB749D4}"/>
    <cellStyle name="Heading 3 13 2 4 2" xfId="1334" xr:uid="{EA2BEA97-DC9E-4B5C-9769-7430155D0BD3}"/>
    <cellStyle name="Heading 3 13 20" xfId="1335" xr:uid="{933DAEAF-DB6F-4182-896C-41AC58D8BD8B}"/>
    <cellStyle name="Heading 3 13 21" xfId="1336" xr:uid="{9F61AE44-9CF8-411E-98CB-572022724CF5}"/>
    <cellStyle name="Heading 3 13 22" xfId="1337" xr:uid="{50F121B1-FFBF-4E10-BC2A-A63CB117BD08}"/>
    <cellStyle name="Heading 3 13 23" xfId="1338" xr:uid="{15AE8FB0-BBB2-4377-88C2-E0DDD92D2935}"/>
    <cellStyle name="Heading 3 13 24" xfId="1339" xr:uid="{0D143527-D709-4263-B60A-19ABF9BCCFB7}"/>
    <cellStyle name="Heading 3 13 25" xfId="1340" xr:uid="{896F8F83-BF1F-433A-B49F-70329018776F}"/>
    <cellStyle name="Heading 3 13 3" xfId="1341" xr:uid="{A5ABFEDF-459F-41DA-B536-172829CA181F}"/>
    <cellStyle name="Heading 3 13 3 2" xfId="1342" xr:uid="{97FB13C9-F68F-4E7C-A764-5AEF2C6B605F}"/>
    <cellStyle name="Heading 3 13 3 2 2" xfId="1343" xr:uid="{A084EB1F-DD2C-4852-9ED3-045D031E502E}"/>
    <cellStyle name="Heading 3 13 3 3" xfId="1344" xr:uid="{EA43C189-82C1-44B0-A3E6-8F226E16C1A2}"/>
    <cellStyle name="Heading 3 13 3 3 2" xfId="1345" xr:uid="{AC146745-2015-4725-BFBD-8AB9ACCD0D50}"/>
    <cellStyle name="Heading 3 13 3 4" xfId="1346" xr:uid="{986B3268-D8EE-467B-A0F1-18BF92ED36D8}"/>
    <cellStyle name="Heading 3 13 3 4 2" xfId="1347" xr:uid="{B6986041-41B3-44BA-B204-B2550E73CE3B}"/>
    <cellStyle name="Heading 3 13 4" xfId="1348" xr:uid="{92665DA8-420C-4A28-AC45-F5F347F4A0D9}"/>
    <cellStyle name="Heading 3 13 4 2" xfId="1349" xr:uid="{8DB8DE03-9DD5-4230-927D-64A20CCCFE19}"/>
    <cellStyle name="Heading 3 13 4 2 2" xfId="1350" xr:uid="{26C3D9B6-F1F0-47C2-B476-FCE26F1E7663}"/>
    <cellStyle name="Heading 3 13 4 3" xfId="1351" xr:uid="{B41E48EA-9660-4CDE-B526-BE9B2E3C62CD}"/>
    <cellStyle name="Heading 3 13 4 3 2" xfId="1352" xr:uid="{34F4DB7F-FBDD-4B92-96A8-F2E415E5D4A8}"/>
    <cellStyle name="Heading 3 13 4 4" xfId="1353" xr:uid="{75791834-6294-435E-AECE-02E0932BF6D4}"/>
    <cellStyle name="Heading 3 13 4 4 2" xfId="1354" xr:uid="{FE322C2D-E1C3-4B62-8FF1-D011E0ABEDAF}"/>
    <cellStyle name="Heading 3 13 5" xfId="1355" xr:uid="{C5ECF497-E7BF-4D79-BE79-2D320D31B164}"/>
    <cellStyle name="Heading 3 13 5 2" xfId="1356" xr:uid="{CA3467F8-E292-4205-90A4-3CC69A5CCE70}"/>
    <cellStyle name="Heading 3 13 5 2 2" xfId="1357" xr:uid="{4AB1BEE2-8BD0-4DE6-9394-55D975C28880}"/>
    <cellStyle name="Heading 3 13 5 3" xfId="1358" xr:uid="{C65702B9-B499-4F7B-930D-134A84078FEB}"/>
    <cellStyle name="Heading 3 13 5 3 2" xfId="1359" xr:uid="{4F129AE2-EFBE-4A03-A9E7-73C805280FB7}"/>
    <cellStyle name="Heading 3 13 5 4" xfId="1360" xr:uid="{C2F61F6E-545A-4BB8-9038-2B78D41D7E4B}"/>
    <cellStyle name="Heading 3 13 5 4 2" xfId="1361" xr:uid="{8EA12B3C-2EA8-4947-8894-32887C4E47FA}"/>
    <cellStyle name="Heading 3 13 6" xfId="1362" xr:uid="{6BFAC6AE-99FA-4780-B2F7-B1523D75F4F0}"/>
    <cellStyle name="Heading 3 13 6 2" xfId="1363" xr:uid="{CCA2C9BF-FA41-412C-A117-2008A2D0A3E4}"/>
    <cellStyle name="Heading 3 13 6 2 2" xfId="1364" xr:uid="{B232C30C-2CE4-4208-BC19-95A4F2BD3765}"/>
    <cellStyle name="Heading 3 13 6 3" xfId="1365" xr:uid="{FC130334-187E-46D0-BDA8-D5199D99D412}"/>
    <cellStyle name="Heading 3 13 6 3 2" xfId="1366" xr:uid="{3D7FF064-39A0-42CE-B474-CD1BBFF00F93}"/>
    <cellStyle name="Heading 3 13 6 4" xfId="1367" xr:uid="{7DC4F19D-A4E7-4F35-8896-38104402FF43}"/>
    <cellStyle name="Heading 3 13 6 4 2" xfId="1368" xr:uid="{B7B21B50-6264-486B-8FA6-B8FA29A329D6}"/>
    <cellStyle name="Heading 3 13 7" xfId="1369" xr:uid="{7B14C5EE-FAB6-46B7-A6C3-00FC99C0EEB0}"/>
    <cellStyle name="Heading 3 13 7 2" xfId="1370" xr:uid="{A986442D-61A9-441F-A19B-8A72542BA456}"/>
    <cellStyle name="Heading 3 13 7 2 2" xfId="1371" xr:uid="{DC0D72F5-0B21-48FA-AC71-9DFA08F19315}"/>
    <cellStyle name="Heading 3 13 7 3" xfId="1372" xr:uid="{42E571FE-11DA-4D30-9AD6-F0C001D90996}"/>
    <cellStyle name="Heading 3 13 7 3 2" xfId="1373" xr:uid="{CC125EF0-38B1-4267-A1FF-A802E698BFAF}"/>
    <cellStyle name="Heading 3 13 7 4" xfId="1374" xr:uid="{B580B78F-F7FC-4C43-93D2-637F11AC031F}"/>
    <cellStyle name="Heading 3 13 7 4 2" xfId="1375" xr:uid="{189BC191-9E24-49F3-ADEB-8507D385AB93}"/>
    <cellStyle name="Heading 3 13 8" xfId="1376" xr:uid="{ABEBA2AF-BFA1-41EF-A5BE-6C22A0553945}"/>
    <cellStyle name="Heading 3 13 8 2" xfId="1377" xr:uid="{7EC83B81-8F0D-4747-B653-43DE1BB38BB3}"/>
    <cellStyle name="Heading 3 13 8 2 2" xfId="1378" xr:uid="{F84A7B1A-CB00-49ED-85EB-8378A1F745AB}"/>
    <cellStyle name="Heading 3 13 8 3" xfId="1379" xr:uid="{30DACF99-F21A-4E52-BFA7-CE3FF735F1B5}"/>
    <cellStyle name="Heading 3 13 8 3 2" xfId="1380" xr:uid="{810A2FC5-EDE7-4D2A-B18F-23A58574EE17}"/>
    <cellStyle name="Heading 3 13 8 4" xfId="1381" xr:uid="{FB26EE72-A7E0-47D1-8CE2-35C7ACCD41E6}"/>
    <cellStyle name="Heading 3 13 8 4 2" xfId="1382" xr:uid="{F1759221-0970-4A94-AD85-164A026EAD74}"/>
    <cellStyle name="Heading 3 13 9" xfId="1383" xr:uid="{C320EE30-A30F-4E4B-A63D-D4EDF2873AC0}"/>
    <cellStyle name="Heading 3 13 9 2" xfId="1384" xr:uid="{D37E8221-D5B0-4E0B-89DB-0FF25427AB80}"/>
    <cellStyle name="Heading 3 13 9 2 2" xfId="1385" xr:uid="{DA07330E-1033-4A5F-8934-F5184501A8B4}"/>
    <cellStyle name="Heading 3 13 9 3" xfId="1386" xr:uid="{6CB014B8-64B1-486E-815C-850C20594E7B}"/>
    <cellStyle name="Heading 3 13 9 3 2" xfId="1387" xr:uid="{99F218D5-F75D-4BF2-9A57-BFBF3BC313E2}"/>
    <cellStyle name="Heading 3 13 9 4" xfId="1388" xr:uid="{1C838A04-FC17-41FD-AEB9-ABFB07381A3D}"/>
    <cellStyle name="Heading 3 13 9 4 2" xfId="1389" xr:uid="{D7B285C0-A3D9-4F9F-9F75-190F5D9D57E5}"/>
    <cellStyle name="Heading 3 14" xfId="1390" xr:uid="{8E9B758F-72A1-4335-A7C2-22294F2FDEC8}"/>
    <cellStyle name="Heading 3 14 10" xfId="1391" xr:uid="{0A720F21-60C2-4426-AB0B-CA583C9BD538}"/>
    <cellStyle name="Heading 3 14 10 2" xfId="1392" xr:uid="{7EAA0BA2-9930-4878-A96E-4CB8D401B67A}"/>
    <cellStyle name="Heading 3 14 10 2 2" xfId="1393" xr:uid="{9BFA9A49-8C60-42C1-9E1A-968688599732}"/>
    <cellStyle name="Heading 3 14 10 3" xfId="1394" xr:uid="{9CF649CA-ED4C-4211-9F51-4451074B13BC}"/>
    <cellStyle name="Heading 3 14 10 3 2" xfId="1395" xr:uid="{8B33FDCE-9BDA-46AE-8618-6573CB2A82A7}"/>
    <cellStyle name="Heading 3 14 10 4" xfId="1396" xr:uid="{CED76999-7097-4BF5-A77D-B9C0A4538F43}"/>
    <cellStyle name="Heading 3 14 10 4 2" xfId="1397" xr:uid="{761A7F13-809D-4424-8C65-459E6A42FF76}"/>
    <cellStyle name="Heading 3 14 11" xfId="1398" xr:uid="{75704AD2-BAF9-4E23-BCE0-CFF5F45DBFD3}"/>
    <cellStyle name="Heading 3 14 11 2" xfId="1399" xr:uid="{57C85AC3-93CE-451B-8DF0-F8DF0CAACC12}"/>
    <cellStyle name="Heading 3 14 11 2 2" xfId="1400" xr:uid="{18124724-CC75-4F8F-BF9F-0C02444100A0}"/>
    <cellStyle name="Heading 3 14 11 3" xfId="1401" xr:uid="{488C4285-8421-4614-AE68-021A6EE9E3D1}"/>
    <cellStyle name="Heading 3 14 11 3 2" xfId="1402" xr:uid="{11F39E39-7C55-4350-9ACD-A8B6B85C690A}"/>
    <cellStyle name="Heading 3 14 11 4" xfId="1403" xr:uid="{AAB253AB-28A6-4C50-91DE-74430B14E539}"/>
    <cellStyle name="Heading 3 14 11 4 2" xfId="1404" xr:uid="{BA1D774E-C539-4D89-8A51-581828841E06}"/>
    <cellStyle name="Heading 3 14 12" xfId="1405" xr:uid="{4C13D073-8189-4102-8340-E5755FB00049}"/>
    <cellStyle name="Heading 3 14 12 2" xfId="1406" xr:uid="{2D7F70DF-CA70-48DE-BF5D-CD456E9D45B8}"/>
    <cellStyle name="Heading 3 14 12 2 2" xfId="1407" xr:uid="{4D15C7BC-73AD-4D0E-99B6-C6DD11D47F0D}"/>
    <cellStyle name="Heading 3 14 12 3" xfId="1408" xr:uid="{7E12CE9E-81BA-498F-BFA6-182A32A5DF3B}"/>
    <cellStyle name="Heading 3 14 12 3 2" xfId="1409" xr:uid="{025C4F52-8694-4DA1-BC8B-673F8A295EDD}"/>
    <cellStyle name="Heading 3 14 12 4" xfId="1410" xr:uid="{9D8F89EC-0F46-40B9-8085-0754A02360CF}"/>
    <cellStyle name="Heading 3 14 12 4 2" xfId="1411" xr:uid="{09F500B3-2502-4748-9862-DE0CA24756CA}"/>
    <cellStyle name="Heading 3 14 13" xfId="1412" xr:uid="{89653D6A-9708-4D83-A47F-89D1F953B44D}"/>
    <cellStyle name="Heading 3 14 13 2" xfId="1413" xr:uid="{D5D30709-1FD9-44D1-A135-C5EDE415B802}"/>
    <cellStyle name="Heading 3 14 13 2 2" xfId="1414" xr:uid="{81B2F3EE-D375-4DB5-B312-C6E05DAFC160}"/>
    <cellStyle name="Heading 3 14 13 3" xfId="1415" xr:uid="{7C180F43-62D6-4822-BF88-02F346EDC23C}"/>
    <cellStyle name="Heading 3 14 13 3 2" xfId="1416" xr:uid="{A9140741-5A4D-4427-9A8C-2996334AA2B8}"/>
    <cellStyle name="Heading 3 14 13 4" xfId="1417" xr:uid="{1195C451-7657-440E-9C17-C327E373AD7B}"/>
    <cellStyle name="Heading 3 14 13 4 2" xfId="1418" xr:uid="{8F57651A-DEC1-4C8B-86E8-1BB07C62F4A1}"/>
    <cellStyle name="Heading 3 14 14" xfId="1419" xr:uid="{1AD634D5-0B2B-41D0-9EF9-5EAF9FDF1B14}"/>
    <cellStyle name="Heading 3 14 14 2" xfId="1420" xr:uid="{E93F75CF-3870-4F7D-BEDD-E1D9B4B265FE}"/>
    <cellStyle name="Heading 3 14 14 2 2" xfId="1421" xr:uid="{A7632AA5-922F-48C0-8553-E45E1A965E94}"/>
    <cellStyle name="Heading 3 14 14 3" xfId="1422" xr:uid="{A572B831-B16D-4871-8230-3E711992C59D}"/>
    <cellStyle name="Heading 3 14 14 3 2" xfId="1423" xr:uid="{E413FD72-15BE-4AB6-99BE-51AB30F58E1F}"/>
    <cellStyle name="Heading 3 14 14 4" xfId="1424" xr:uid="{30586DB4-5FB7-449E-AB91-7C0A278EF046}"/>
    <cellStyle name="Heading 3 14 14 4 2" xfId="1425" xr:uid="{7A9923A5-6A49-4AE5-9250-ECFAE293B745}"/>
    <cellStyle name="Heading 3 14 15" xfId="1426" xr:uid="{E302FD24-5D9F-4E09-BAFE-FD8F446254B7}"/>
    <cellStyle name="Heading 3 14 15 2" xfId="1427" xr:uid="{43527501-4093-4A05-A108-588A4485420D}"/>
    <cellStyle name="Heading 3 14 15 2 2" xfId="1428" xr:uid="{9075F5A7-001D-41B3-867D-540B6D68AF8B}"/>
    <cellStyle name="Heading 3 14 15 3" xfId="1429" xr:uid="{86794C0B-0074-4F63-8CF8-13625B417F62}"/>
    <cellStyle name="Heading 3 14 15 3 2" xfId="1430" xr:uid="{0DCE1591-65A0-48EC-AEB7-3A003AB120EC}"/>
    <cellStyle name="Heading 3 14 15 4" xfId="1431" xr:uid="{AFCC90D5-F460-4056-8231-F3C8056DA29E}"/>
    <cellStyle name="Heading 3 14 15 4 2" xfId="1432" xr:uid="{A786C786-54F7-4E92-98A9-00AD4FA6C182}"/>
    <cellStyle name="Heading 3 14 16" xfId="1433" xr:uid="{2E0D54BD-16D0-4313-A87B-6E1944D98B01}"/>
    <cellStyle name="Heading 3 14 16 2" xfId="1434" xr:uid="{BFB8FA5F-7ECA-4801-9D84-190D6E1FCA2A}"/>
    <cellStyle name="Heading 3 14 17" xfId="1435" xr:uid="{556B4128-16BC-40BE-AE50-17B840908084}"/>
    <cellStyle name="Heading 3 14 17 2" xfId="1436" xr:uid="{E256ECC6-3E06-4B17-AE1F-6913800B50CA}"/>
    <cellStyle name="Heading 3 14 18" xfId="1437" xr:uid="{18CF8AB1-2CEF-4A52-B037-1ECB091B8C75}"/>
    <cellStyle name="Heading 3 14 18 2" xfId="1438" xr:uid="{D17566E1-95A0-42EE-97F1-EAD5E911297A}"/>
    <cellStyle name="Heading 3 14 19" xfId="1439" xr:uid="{B17F25D5-CACA-4FBF-81B8-BEAF31C2D9B7}"/>
    <cellStyle name="Heading 3 14 2" xfId="1440" xr:uid="{E38A67E6-42AD-4F1B-95D1-4D07108E896F}"/>
    <cellStyle name="Heading 3 14 2 2" xfId="1441" xr:uid="{25B243A6-4978-4536-82C2-66762904AC7A}"/>
    <cellStyle name="Heading 3 14 2 2 2" xfId="1442" xr:uid="{D566FC9A-9AF5-45D7-B471-1ED346064195}"/>
    <cellStyle name="Heading 3 14 2 3" xfId="1443" xr:uid="{6B7BFC4C-CC0B-4F11-AB21-0B958F8C2C19}"/>
    <cellStyle name="Heading 3 14 2 3 2" xfId="1444" xr:uid="{6DED96AC-D42C-4DBF-8A41-5672EEF01006}"/>
    <cellStyle name="Heading 3 14 2 4" xfId="1445" xr:uid="{FA1AC463-E800-4A2C-B7AA-1E147A9F23E7}"/>
    <cellStyle name="Heading 3 14 2 4 2" xfId="1446" xr:uid="{9F2FC101-76C0-4EAD-A4F4-AF290F6F0F60}"/>
    <cellStyle name="Heading 3 14 20" xfId="1447" xr:uid="{9134FF3B-AB19-49F9-A227-9A88C16EA291}"/>
    <cellStyle name="Heading 3 14 21" xfId="1448" xr:uid="{31ABFF73-7B02-4037-B9A3-9017CDD12A81}"/>
    <cellStyle name="Heading 3 14 22" xfId="1449" xr:uid="{A3B5786C-7FC1-447F-B391-00772D8C4616}"/>
    <cellStyle name="Heading 3 14 23" xfId="1450" xr:uid="{A27C0656-A46D-48CA-B0BB-ABD0B6F64806}"/>
    <cellStyle name="Heading 3 14 24" xfId="1451" xr:uid="{0C818D87-2BEE-4911-ACA9-446246194176}"/>
    <cellStyle name="Heading 3 14 25" xfId="1452" xr:uid="{E725275F-86EF-43B3-A8C7-21A463517F97}"/>
    <cellStyle name="Heading 3 14 3" xfId="1453" xr:uid="{5DA28F61-490B-48BC-992A-D9025BFAE77D}"/>
    <cellStyle name="Heading 3 14 3 2" xfId="1454" xr:uid="{D7F6ED29-3FD1-4BD3-8523-CAFF685F6875}"/>
    <cellStyle name="Heading 3 14 3 2 2" xfId="1455" xr:uid="{A3C33355-68BC-4B49-9BFC-4A8953A346A3}"/>
    <cellStyle name="Heading 3 14 3 3" xfId="1456" xr:uid="{8C511AFD-E500-4BF0-8215-93635A332770}"/>
    <cellStyle name="Heading 3 14 3 3 2" xfId="1457" xr:uid="{77D8B715-DA6B-4D96-9AF9-C02BC4CE8EA6}"/>
    <cellStyle name="Heading 3 14 3 4" xfId="1458" xr:uid="{1A335BC4-3CEB-4CB4-81FD-2F94997B3E73}"/>
    <cellStyle name="Heading 3 14 3 4 2" xfId="1459" xr:uid="{DCC61A23-6DE4-4DAC-9CBC-037E68337E69}"/>
    <cellStyle name="Heading 3 14 4" xfId="1460" xr:uid="{2079D3A6-18F9-424F-84B6-BC040DCE7862}"/>
    <cellStyle name="Heading 3 14 4 2" xfId="1461" xr:uid="{6EBFF240-BC1A-4E8F-9476-95BCF9221C07}"/>
    <cellStyle name="Heading 3 14 4 2 2" xfId="1462" xr:uid="{5618F88D-D31C-434B-B1BD-FD6F110B7813}"/>
    <cellStyle name="Heading 3 14 4 3" xfId="1463" xr:uid="{8FC4D850-EF4C-4E45-8247-DEF919FDEA4D}"/>
    <cellStyle name="Heading 3 14 4 3 2" xfId="1464" xr:uid="{AF5E76AE-205D-4426-A214-134F51677BAD}"/>
    <cellStyle name="Heading 3 14 4 4" xfId="1465" xr:uid="{1569F19C-56E3-4D83-B15B-830BDB043F7B}"/>
    <cellStyle name="Heading 3 14 4 4 2" xfId="1466" xr:uid="{AA3FA09C-08B2-4089-B453-73ED7D0B89B1}"/>
    <cellStyle name="Heading 3 14 5" xfId="1467" xr:uid="{DF602B38-D3B9-430B-8C8D-A0938D11A194}"/>
    <cellStyle name="Heading 3 14 5 2" xfId="1468" xr:uid="{05323FE1-536F-43A9-A721-80883627B01A}"/>
    <cellStyle name="Heading 3 14 5 2 2" xfId="1469" xr:uid="{334CBCB8-9BCF-41AD-83F9-D5CEE4817F14}"/>
    <cellStyle name="Heading 3 14 5 3" xfId="1470" xr:uid="{BCE6FFD6-DFA3-4AA6-B684-F425D97D1B3C}"/>
    <cellStyle name="Heading 3 14 5 3 2" xfId="1471" xr:uid="{4D9D9753-4065-41D0-BD48-C88E08CD7785}"/>
    <cellStyle name="Heading 3 14 5 4" xfId="1472" xr:uid="{5C5AF841-2B96-4AEC-9B75-4E5818F91C52}"/>
    <cellStyle name="Heading 3 14 5 4 2" xfId="1473" xr:uid="{520195EC-EFDB-42A9-A81D-9BA669B2AF2A}"/>
    <cellStyle name="Heading 3 14 6" xfId="1474" xr:uid="{26C4F145-42C4-44E4-81F6-653BFB1E76D9}"/>
    <cellStyle name="Heading 3 14 6 2" xfId="1475" xr:uid="{49BBE181-633E-43C8-B3C8-0469736C518C}"/>
    <cellStyle name="Heading 3 14 6 2 2" xfId="1476" xr:uid="{B26AB2CB-8542-494D-B705-9F9459F4A02C}"/>
    <cellStyle name="Heading 3 14 6 3" xfId="1477" xr:uid="{9544E2ED-DF23-4759-8545-276F3EB4CBC6}"/>
    <cellStyle name="Heading 3 14 6 3 2" xfId="1478" xr:uid="{918BCA28-31E0-4E56-B791-A0D62E9E1323}"/>
    <cellStyle name="Heading 3 14 6 4" xfId="1479" xr:uid="{FF3082F8-9DEE-4B76-B104-049EC28AC978}"/>
    <cellStyle name="Heading 3 14 6 4 2" xfId="1480" xr:uid="{13CE1F0E-482D-49AC-872A-6C23B261C7EB}"/>
    <cellStyle name="Heading 3 14 7" xfId="1481" xr:uid="{A84BB745-75B9-41AE-8D20-9B8F6E261D41}"/>
    <cellStyle name="Heading 3 14 7 2" xfId="1482" xr:uid="{AC6CE6C3-2EA6-4458-9F9A-4B4FC7F396A6}"/>
    <cellStyle name="Heading 3 14 7 2 2" xfId="1483" xr:uid="{B9F31987-C26E-49A5-9EA6-875ECC5123FA}"/>
    <cellStyle name="Heading 3 14 7 3" xfId="1484" xr:uid="{E035851C-3D5C-4016-AA39-23E57E8DB87E}"/>
    <cellStyle name="Heading 3 14 7 3 2" xfId="1485" xr:uid="{B099450E-E1D1-412C-926A-D8C9C26252A2}"/>
    <cellStyle name="Heading 3 14 7 4" xfId="1486" xr:uid="{2F9D305A-284D-411B-963B-FA6510FAB0C3}"/>
    <cellStyle name="Heading 3 14 7 4 2" xfId="1487" xr:uid="{B7A2F298-76DF-4F7D-B560-3168F90C8F74}"/>
    <cellStyle name="Heading 3 14 8" xfId="1488" xr:uid="{5970EDFD-3E58-4065-9934-8A42E680F729}"/>
    <cellStyle name="Heading 3 14 8 2" xfId="1489" xr:uid="{EC35AFF1-B571-407D-AF66-FC358B6E9903}"/>
    <cellStyle name="Heading 3 14 8 2 2" xfId="1490" xr:uid="{07FD01FD-26F8-4785-9067-1C38C72632A0}"/>
    <cellStyle name="Heading 3 14 8 3" xfId="1491" xr:uid="{760AEFC5-EF3F-4D2B-A34F-791D5AD978B6}"/>
    <cellStyle name="Heading 3 14 8 3 2" xfId="1492" xr:uid="{A594E985-D781-4054-BAA2-2349BCDE41B5}"/>
    <cellStyle name="Heading 3 14 8 4" xfId="1493" xr:uid="{0D1F1D71-2A0E-48CF-9B6C-1C97B8132E50}"/>
    <cellStyle name="Heading 3 14 8 4 2" xfId="1494" xr:uid="{0E962FE8-A201-4E78-8C7F-CE5F7C30F9DE}"/>
    <cellStyle name="Heading 3 14 9" xfId="1495" xr:uid="{0E9E7FD8-D83D-474D-8AC3-3045B6AD9A63}"/>
    <cellStyle name="Heading 3 14 9 2" xfId="1496" xr:uid="{9246BB57-6792-4930-B18A-3DE99B43E9E2}"/>
    <cellStyle name="Heading 3 14 9 2 2" xfId="1497" xr:uid="{C0301AD5-CFB0-4312-8CBD-1AE00FF5DFC2}"/>
    <cellStyle name="Heading 3 14 9 3" xfId="1498" xr:uid="{9DDC357B-2FE8-491F-B084-C5AF01D73C11}"/>
    <cellStyle name="Heading 3 14 9 3 2" xfId="1499" xr:uid="{32F0FC54-B40E-479F-AE7A-C4A703D7ED07}"/>
    <cellStyle name="Heading 3 14 9 4" xfId="1500" xr:uid="{58DCDA8F-8E0B-4401-B319-C47F7BAB5860}"/>
    <cellStyle name="Heading 3 14 9 4 2" xfId="1501" xr:uid="{E6D5A863-52DE-46A9-9C7A-4E5DB74561B0}"/>
    <cellStyle name="Heading 3 15" xfId="1502" xr:uid="{091A1881-EC36-4C22-BA2C-F9E75697FCC4}"/>
    <cellStyle name="Heading 3 15 10" xfId="1503" xr:uid="{C945549D-0604-43BF-99CA-068BF07F2177}"/>
    <cellStyle name="Heading 3 15 10 2" xfId="1504" xr:uid="{4C56FB62-1256-4FEF-A0FB-F16428056C7D}"/>
    <cellStyle name="Heading 3 15 10 2 2" xfId="1505" xr:uid="{C7505346-5DBA-4612-BF1D-931C1351E86D}"/>
    <cellStyle name="Heading 3 15 10 3" xfId="1506" xr:uid="{2363B039-1F05-453E-A253-77A9140F5ECB}"/>
    <cellStyle name="Heading 3 15 10 3 2" xfId="1507" xr:uid="{6DA988C3-FDA8-4A5C-BD0C-E973B7A8EEF6}"/>
    <cellStyle name="Heading 3 15 10 4" xfId="1508" xr:uid="{8D63EE50-C5D9-4B60-97AC-EEC36443A67E}"/>
    <cellStyle name="Heading 3 15 10 4 2" xfId="1509" xr:uid="{38780F3D-E786-42AF-A0F5-3B7A1141A980}"/>
    <cellStyle name="Heading 3 15 11" xfId="1510" xr:uid="{A47D2EAC-FAAA-4363-A79A-2C81486C2EA0}"/>
    <cellStyle name="Heading 3 15 11 2" xfId="1511" xr:uid="{EC8941C9-72BF-4CFA-87EA-CA792EDD03DA}"/>
    <cellStyle name="Heading 3 15 11 2 2" xfId="1512" xr:uid="{6364CF46-70AC-4A70-ADCF-234F1ECE1439}"/>
    <cellStyle name="Heading 3 15 11 3" xfId="1513" xr:uid="{02A0BADB-56DC-4C01-AEFE-257A2C4D5558}"/>
    <cellStyle name="Heading 3 15 11 3 2" xfId="1514" xr:uid="{783AFAB7-CC25-48CC-8F63-7E26F8510214}"/>
    <cellStyle name="Heading 3 15 11 4" xfId="1515" xr:uid="{69369C9C-0EC1-4D2E-BA95-3663B5885CB7}"/>
    <cellStyle name="Heading 3 15 11 4 2" xfId="1516" xr:uid="{EDFD11C8-0EAC-40EA-BE60-9287CABF9914}"/>
    <cellStyle name="Heading 3 15 12" xfId="1517" xr:uid="{ED8FA325-77E0-490A-A25A-BFFA804D64ED}"/>
    <cellStyle name="Heading 3 15 12 2" xfId="1518" xr:uid="{ABC09137-688B-45D6-B7D8-9D3622FC6ED3}"/>
    <cellStyle name="Heading 3 15 12 2 2" xfId="1519" xr:uid="{60C9EB96-1F9F-48C0-A2B8-5BFADE43D16E}"/>
    <cellStyle name="Heading 3 15 12 3" xfId="1520" xr:uid="{79DC62DC-8740-43E3-91AA-6BF68D4F22E8}"/>
    <cellStyle name="Heading 3 15 12 3 2" xfId="1521" xr:uid="{6717725C-AF75-4D02-885C-599B82BB8868}"/>
    <cellStyle name="Heading 3 15 12 4" xfId="1522" xr:uid="{3A188A84-4C78-4E5F-8412-5EE6C3A75D19}"/>
    <cellStyle name="Heading 3 15 12 4 2" xfId="1523" xr:uid="{1EE0CE69-EB5B-4580-A944-B7E2D146FFF0}"/>
    <cellStyle name="Heading 3 15 13" xfId="1524" xr:uid="{995BD932-35EF-4FDD-89D6-8063772A00BA}"/>
    <cellStyle name="Heading 3 15 13 2" xfId="1525" xr:uid="{8BDF721A-593B-4A89-A035-41EE7A9EC9C7}"/>
    <cellStyle name="Heading 3 15 13 2 2" xfId="1526" xr:uid="{677D1F11-540B-49A5-B204-D1B2D2F44E12}"/>
    <cellStyle name="Heading 3 15 13 3" xfId="1527" xr:uid="{06788B2B-256F-4707-AFBA-AC89D567D053}"/>
    <cellStyle name="Heading 3 15 13 3 2" xfId="1528" xr:uid="{91A124F0-35D9-4EC5-9DF1-697F8FA22CF7}"/>
    <cellStyle name="Heading 3 15 13 4" xfId="1529" xr:uid="{6498CA1B-B26E-4C6E-B7B2-DD1B8B3E110C}"/>
    <cellStyle name="Heading 3 15 13 4 2" xfId="1530" xr:uid="{9A3BF8DD-DEBE-42CB-A62C-770D7A42A50D}"/>
    <cellStyle name="Heading 3 15 14" xfId="1531" xr:uid="{85D018B0-5AA7-4D55-A1E8-0944261F8C90}"/>
    <cellStyle name="Heading 3 15 14 2" xfId="1532" xr:uid="{6BF840EB-1594-47F2-932A-5998BED2614C}"/>
    <cellStyle name="Heading 3 15 14 2 2" xfId="1533" xr:uid="{5B5D475C-13CB-4E80-9442-0F198A2FEE7B}"/>
    <cellStyle name="Heading 3 15 14 3" xfId="1534" xr:uid="{723FF5CA-BFFA-4D72-8B10-ED7712FBC6F2}"/>
    <cellStyle name="Heading 3 15 14 3 2" xfId="1535" xr:uid="{129DA125-D051-4EDF-83AD-132754895FBC}"/>
    <cellStyle name="Heading 3 15 14 4" xfId="1536" xr:uid="{968CB3A9-9359-4414-8852-9E7458350560}"/>
    <cellStyle name="Heading 3 15 14 4 2" xfId="1537" xr:uid="{B735949D-9B94-4B2F-8C6C-C209F63DDA45}"/>
    <cellStyle name="Heading 3 15 15" xfId="1538" xr:uid="{51EBABF8-C480-4EF1-8E1B-10C3D8D946FB}"/>
    <cellStyle name="Heading 3 15 15 2" xfId="1539" xr:uid="{B7D1D35E-4E7A-4907-8640-3CFCE0AA84D6}"/>
    <cellStyle name="Heading 3 15 15 2 2" xfId="1540" xr:uid="{1CA9FB59-A6D0-4C11-8257-6C7594D09CDC}"/>
    <cellStyle name="Heading 3 15 15 3" xfId="1541" xr:uid="{ACCD74CF-4862-4A2B-9217-8665B3280791}"/>
    <cellStyle name="Heading 3 15 15 3 2" xfId="1542" xr:uid="{9A1D9A42-D164-4DC9-854D-2B274C1D2AF9}"/>
    <cellStyle name="Heading 3 15 15 4" xfId="1543" xr:uid="{F07E9B5B-89E3-4C4D-ACBC-B4C81B004FF9}"/>
    <cellStyle name="Heading 3 15 15 4 2" xfId="1544" xr:uid="{B536CB5F-62AF-4F2C-9482-73D450FA097B}"/>
    <cellStyle name="Heading 3 15 16" xfId="1545" xr:uid="{B4323056-2517-45C9-A3FC-34160D9117EC}"/>
    <cellStyle name="Heading 3 15 16 2" xfId="1546" xr:uid="{7E76C925-E0B5-4406-968F-7918FF1B4E15}"/>
    <cellStyle name="Heading 3 15 17" xfId="1547" xr:uid="{08C6BC34-9146-4FA4-B86A-83FD60C65860}"/>
    <cellStyle name="Heading 3 15 17 2" xfId="1548" xr:uid="{AE6BA61E-7CCC-4EC4-8330-6B078A45D4B6}"/>
    <cellStyle name="Heading 3 15 18" xfId="1549" xr:uid="{CA3A889F-9F4E-4F12-A01A-89ABE036BC07}"/>
    <cellStyle name="Heading 3 15 18 2" xfId="1550" xr:uid="{7EA9E7F5-43D2-4BE7-8F12-D283F2698676}"/>
    <cellStyle name="Heading 3 15 19" xfId="1551" xr:uid="{483599B5-D258-4ACD-8617-BF0F4529AA82}"/>
    <cellStyle name="Heading 3 15 2" xfId="1552" xr:uid="{25FCB468-60DD-4E2F-BE55-03C84B813B11}"/>
    <cellStyle name="Heading 3 15 2 2" xfId="1553" xr:uid="{7F1F1E40-6FEC-45C7-BB81-26242A8927AB}"/>
    <cellStyle name="Heading 3 15 2 2 2" xfId="1554" xr:uid="{EF3685AC-07AF-4A46-A8A5-24FB61222483}"/>
    <cellStyle name="Heading 3 15 2 3" xfId="1555" xr:uid="{B2B6C45C-AE9C-47EE-AF27-9667EB560FEF}"/>
    <cellStyle name="Heading 3 15 2 3 2" xfId="1556" xr:uid="{126986E5-F5EC-42D6-975F-C5A5E36AC8D6}"/>
    <cellStyle name="Heading 3 15 2 4" xfId="1557" xr:uid="{B0180D1C-4284-4AB3-B93A-34B7BCA72F25}"/>
    <cellStyle name="Heading 3 15 2 4 2" xfId="1558" xr:uid="{CDDF19AD-FCE1-42EA-960F-FC1EA9E443D5}"/>
    <cellStyle name="Heading 3 15 20" xfId="1559" xr:uid="{AB91F166-B1DB-4F83-92B9-5DB86680EBDE}"/>
    <cellStyle name="Heading 3 15 21" xfId="1560" xr:uid="{5D24A272-C734-4DC5-ABB1-D039A27F8CCB}"/>
    <cellStyle name="Heading 3 15 22" xfId="1561" xr:uid="{2EDBFFB3-F125-4EBF-A9CE-32AC64E2CAEB}"/>
    <cellStyle name="Heading 3 15 23" xfId="1562" xr:uid="{86DF8AAA-7BF8-4E79-8238-3F9F9D8B6EB0}"/>
    <cellStyle name="Heading 3 15 24" xfId="1563" xr:uid="{D83D9FCF-2BD1-48D0-9B95-ECB7E52EB8C7}"/>
    <cellStyle name="Heading 3 15 25" xfId="1564" xr:uid="{ECEF977C-4D5D-48C8-BAFC-94DD5A26FC82}"/>
    <cellStyle name="Heading 3 15 3" xfId="1565" xr:uid="{DD5D10A9-9F95-42DB-B84D-6A1E44AED3E3}"/>
    <cellStyle name="Heading 3 15 3 2" xfId="1566" xr:uid="{091FDD70-159A-4D69-959E-09FD62792DE9}"/>
    <cellStyle name="Heading 3 15 3 2 2" xfId="1567" xr:uid="{581A59BC-D524-4172-AE19-93E8FA0259C8}"/>
    <cellStyle name="Heading 3 15 3 3" xfId="1568" xr:uid="{8832D408-6024-4E32-8EC4-35FD933022BD}"/>
    <cellStyle name="Heading 3 15 3 3 2" xfId="1569" xr:uid="{2ECF4BCC-FF92-42D9-82A4-E6F3C6165F38}"/>
    <cellStyle name="Heading 3 15 3 4" xfId="1570" xr:uid="{5E9F9C43-967D-4A96-A922-1A3373575851}"/>
    <cellStyle name="Heading 3 15 3 4 2" xfId="1571" xr:uid="{270088DA-5365-43DE-9288-8A251E5D6AA3}"/>
    <cellStyle name="Heading 3 15 4" xfId="1572" xr:uid="{5233B105-73CA-4FC4-BE4A-B992FB46A765}"/>
    <cellStyle name="Heading 3 15 4 2" xfId="1573" xr:uid="{441DABF3-61E4-4DDA-8CCB-051457FCDDC6}"/>
    <cellStyle name="Heading 3 15 4 2 2" xfId="1574" xr:uid="{2488107B-B114-4483-B33B-79010B39374D}"/>
    <cellStyle name="Heading 3 15 4 3" xfId="1575" xr:uid="{DA846FF6-E080-4171-BA1A-50E7D71AF92F}"/>
    <cellStyle name="Heading 3 15 4 3 2" xfId="1576" xr:uid="{7200DFF2-B8A1-40A9-BA1B-08167AB6AB7A}"/>
    <cellStyle name="Heading 3 15 4 4" xfId="1577" xr:uid="{14D634A4-8677-4087-B48D-F4B1C325207C}"/>
    <cellStyle name="Heading 3 15 4 4 2" xfId="1578" xr:uid="{86651224-E72A-420D-960C-D3FD44ED6DA5}"/>
    <cellStyle name="Heading 3 15 5" xfId="1579" xr:uid="{9AC43814-395B-4FC6-9D9F-84248A15F2C0}"/>
    <cellStyle name="Heading 3 15 5 2" xfId="1580" xr:uid="{9E750CFF-DFD0-4D17-AFAE-11B937049A35}"/>
    <cellStyle name="Heading 3 15 5 2 2" xfId="1581" xr:uid="{DF71B449-A30E-4BBC-B8A1-2AAEC783B2E0}"/>
    <cellStyle name="Heading 3 15 5 3" xfId="1582" xr:uid="{1CEF892E-DF0C-4435-9787-2E52EA59F12E}"/>
    <cellStyle name="Heading 3 15 5 3 2" xfId="1583" xr:uid="{066C4232-5A65-4CC9-945F-E30784FF2306}"/>
    <cellStyle name="Heading 3 15 5 4" xfId="1584" xr:uid="{7FAE0A00-D4D1-4C24-99F2-59E1910E3130}"/>
    <cellStyle name="Heading 3 15 5 4 2" xfId="1585" xr:uid="{2D3D1540-F4F1-4154-B628-D48B56AD5652}"/>
    <cellStyle name="Heading 3 15 6" xfId="1586" xr:uid="{1F6C934E-E663-4521-B74B-D54A2D4F00F2}"/>
    <cellStyle name="Heading 3 15 6 2" xfId="1587" xr:uid="{76AF20CE-CF5F-46CF-A2FC-153D687DB5D6}"/>
    <cellStyle name="Heading 3 15 6 2 2" xfId="1588" xr:uid="{ADD42DC7-CCF1-4F33-9327-BB01C83EC5C9}"/>
    <cellStyle name="Heading 3 15 6 3" xfId="1589" xr:uid="{B73E584A-D574-4FA5-8B18-CE73F60040C2}"/>
    <cellStyle name="Heading 3 15 6 3 2" xfId="1590" xr:uid="{B4FA2F9F-BA5A-48FB-8F42-229DD747462D}"/>
    <cellStyle name="Heading 3 15 6 4" xfId="1591" xr:uid="{57698A95-FDDB-4399-969F-AA0FFF6774FB}"/>
    <cellStyle name="Heading 3 15 6 4 2" xfId="1592" xr:uid="{DB88575F-6FDC-4C0F-B21C-24BCC7572C2B}"/>
    <cellStyle name="Heading 3 15 7" xfId="1593" xr:uid="{66C37793-E4C7-4A0E-AC97-C7ABB3BECC1E}"/>
    <cellStyle name="Heading 3 15 7 2" xfId="1594" xr:uid="{08E4215A-DA0E-4FD7-96F4-4312B3B1A929}"/>
    <cellStyle name="Heading 3 15 7 2 2" xfId="1595" xr:uid="{6DB25123-E4D4-4A8B-8966-2A726B9C771B}"/>
    <cellStyle name="Heading 3 15 7 3" xfId="1596" xr:uid="{21ADE6D6-5390-4ED9-AE19-51C87CA7AC15}"/>
    <cellStyle name="Heading 3 15 7 3 2" xfId="1597" xr:uid="{C3BE3AE7-2A7C-4F8C-940D-A1497D34DC15}"/>
    <cellStyle name="Heading 3 15 7 4" xfId="1598" xr:uid="{4EBF83C0-060D-4324-BF99-7EC2E02E7FA2}"/>
    <cellStyle name="Heading 3 15 7 4 2" xfId="1599" xr:uid="{959BE6A5-5BBF-40D6-A0C0-D4A059F17520}"/>
    <cellStyle name="Heading 3 15 8" xfId="1600" xr:uid="{623B327D-910B-45C6-B846-1060B4C07532}"/>
    <cellStyle name="Heading 3 15 8 2" xfId="1601" xr:uid="{D23A7E72-1547-4C52-8F1A-94CA7D46F181}"/>
    <cellStyle name="Heading 3 15 8 2 2" xfId="1602" xr:uid="{E8E486DC-32A2-4C5F-9DAD-9DC8298F36FD}"/>
    <cellStyle name="Heading 3 15 8 3" xfId="1603" xr:uid="{86B45F64-BA9A-45C2-93CC-B9A3310CDF3D}"/>
    <cellStyle name="Heading 3 15 8 3 2" xfId="1604" xr:uid="{C0B145A8-D71E-4511-8754-8B7F0B67001B}"/>
    <cellStyle name="Heading 3 15 8 4" xfId="1605" xr:uid="{F88B4991-B5A2-4614-9E5C-3AB56CD43703}"/>
    <cellStyle name="Heading 3 15 8 4 2" xfId="1606" xr:uid="{7E49BCD5-2239-4EFF-8054-7511FF81BBA8}"/>
    <cellStyle name="Heading 3 15 9" xfId="1607" xr:uid="{6C374840-9785-4441-9FFF-7EB59368DFE6}"/>
    <cellStyle name="Heading 3 15 9 2" xfId="1608" xr:uid="{066A21CF-9C9C-447F-8E3B-F37B53B2CB89}"/>
    <cellStyle name="Heading 3 15 9 2 2" xfId="1609" xr:uid="{A3D6B39E-B379-40FC-9B0F-5EAEC7159631}"/>
    <cellStyle name="Heading 3 15 9 3" xfId="1610" xr:uid="{6A8C1C96-9B4B-4C7A-8229-42F23C3742A9}"/>
    <cellStyle name="Heading 3 15 9 3 2" xfId="1611" xr:uid="{750F5B51-8127-43CA-B3EA-DA8492A26C3A}"/>
    <cellStyle name="Heading 3 15 9 4" xfId="1612" xr:uid="{C97456ED-8EC0-4D7C-A8A7-4B7BAAC1A2CB}"/>
    <cellStyle name="Heading 3 15 9 4 2" xfId="1613" xr:uid="{70E48623-A6E0-4176-B4D2-BD1BD93A0BD8}"/>
    <cellStyle name="Heading 3 16" xfId="1614" xr:uid="{187C4B27-86CE-4974-A2DD-B4DD76198FD8}"/>
    <cellStyle name="Heading 3 16 2" xfId="1615" xr:uid="{B9E617BC-C061-4906-9C48-25BD378B86F3}"/>
    <cellStyle name="Heading 3 16 2 2" xfId="1616" xr:uid="{97E038BC-D489-4BB8-9232-5AB2331C3D62}"/>
    <cellStyle name="Heading 3 16 3" xfId="1617" xr:uid="{FA387AC1-1206-4018-B132-F49804D5046A}"/>
    <cellStyle name="Heading 3 16 3 2" xfId="1618" xr:uid="{C64653F6-F4F8-4D8E-ABB1-E1298F211818}"/>
    <cellStyle name="Heading 3 16 4" xfId="1619" xr:uid="{D2BCF4A1-9AA3-4298-AB36-9156F5AD78EC}"/>
    <cellStyle name="Heading 3 16 4 2" xfId="1620" xr:uid="{6C1C9320-7077-4212-A834-F1FAA31526D3}"/>
    <cellStyle name="Heading 3 17" xfId="1621" xr:uid="{A13C84BF-C778-4B0E-BC3E-2A26DC588065}"/>
    <cellStyle name="Heading 3 17 2" xfId="1622" xr:uid="{ACA812B3-13B7-42EC-9C0F-1670849951B3}"/>
    <cellStyle name="Heading 3 17 2 2" xfId="1623" xr:uid="{DC136CD1-721B-468C-8F5A-E25ABE20F90F}"/>
    <cellStyle name="Heading 3 17 3" xfId="1624" xr:uid="{8A5D4C31-C289-4CC5-86BC-E6C829FC93AE}"/>
    <cellStyle name="Heading 3 17 3 2" xfId="1625" xr:uid="{2E7BA135-08E1-4DC3-990F-E2B0E321E73B}"/>
    <cellStyle name="Heading 3 17 4" xfId="1626" xr:uid="{CBBC33D4-C60D-4F93-9665-22934AE23DB7}"/>
    <cellStyle name="Heading 3 17 4 2" xfId="1627" xr:uid="{B473122C-315A-4154-A069-822E9CE88DDC}"/>
    <cellStyle name="Heading 3 18" xfId="1628" xr:uid="{84D0A944-E2F1-4DB0-BDC1-BA641A443034}"/>
    <cellStyle name="Heading 3 18 2" xfId="1629" xr:uid="{A127D21A-82BB-4427-8B0F-981528F5ACD0}"/>
    <cellStyle name="Heading 3 19" xfId="1630" xr:uid="{E350F5C1-83E7-4673-9653-777018CC7DFD}"/>
    <cellStyle name="Heading 3 19 2" xfId="1631" xr:uid="{01506989-8280-4828-BFAE-04396A28868A}"/>
    <cellStyle name="Heading 3 2" xfId="1632" xr:uid="{F6DD93A9-0D98-4B2B-AD46-86DD775D9C62}"/>
    <cellStyle name="Heading 3 2 10" xfId="1633" xr:uid="{B4AD03D8-EE13-40B9-9DC3-A4ABBA8D3B9C}"/>
    <cellStyle name="Heading 3 2 10 10" xfId="1634" xr:uid="{46F27C5E-4907-469A-87B2-96E14DECA4DB}"/>
    <cellStyle name="Heading 3 2 10 10 2" xfId="1635" xr:uid="{78825DC3-D600-447A-AB8E-E388915099A2}"/>
    <cellStyle name="Heading 3 2 10 10 2 2" xfId="1636" xr:uid="{8E769307-5023-4753-B73C-6C37D15A6332}"/>
    <cellStyle name="Heading 3 2 10 10 3" xfId="1637" xr:uid="{B2B011B4-3529-48B0-932D-C3F49033E02A}"/>
    <cellStyle name="Heading 3 2 10 10 3 2" xfId="1638" xr:uid="{A38035C1-F659-448D-A8BE-07BE6AC4B103}"/>
    <cellStyle name="Heading 3 2 10 10 4" xfId="1639" xr:uid="{E59D78D2-4C4D-493D-B7EC-F12F0D6838B3}"/>
    <cellStyle name="Heading 3 2 10 10 4 2" xfId="1640" xr:uid="{171805EC-DBAF-4907-93A1-6545108120C3}"/>
    <cellStyle name="Heading 3 2 10 11" xfId="1641" xr:uid="{14F2E6B7-6D08-445A-8368-7235450DD4DC}"/>
    <cellStyle name="Heading 3 2 10 11 2" xfId="1642" xr:uid="{A2C800FC-43A1-470D-9AD6-4007CC66F825}"/>
    <cellStyle name="Heading 3 2 10 11 2 2" xfId="1643" xr:uid="{B66C3A89-8F59-4DBB-87D0-DC46F7E49ACB}"/>
    <cellStyle name="Heading 3 2 10 11 3" xfId="1644" xr:uid="{966A395C-F2E0-473B-949E-262CABE33278}"/>
    <cellStyle name="Heading 3 2 10 11 3 2" xfId="1645" xr:uid="{AC69729A-ABCD-4FE1-957C-E2AD230DE8FB}"/>
    <cellStyle name="Heading 3 2 10 11 4" xfId="1646" xr:uid="{BE64930E-72B5-4495-9793-A377D1138B6C}"/>
    <cellStyle name="Heading 3 2 10 11 4 2" xfId="1647" xr:uid="{485CA8FB-E41C-4AE0-8227-73C66A71AE05}"/>
    <cellStyle name="Heading 3 2 10 12" xfId="1648" xr:uid="{DC4E9F98-B1E1-4163-9B5B-2BA92EDA7E4D}"/>
    <cellStyle name="Heading 3 2 10 12 2" xfId="1649" xr:uid="{AE6B8E91-109F-498B-B7CF-73B7D0FD2183}"/>
    <cellStyle name="Heading 3 2 10 12 2 2" xfId="1650" xr:uid="{1D2A2AA0-6A1A-4CBD-80DC-9A1039E47965}"/>
    <cellStyle name="Heading 3 2 10 12 3" xfId="1651" xr:uid="{91CC3A8F-069E-4767-80E4-C04E92C7F5D3}"/>
    <cellStyle name="Heading 3 2 10 12 3 2" xfId="1652" xr:uid="{55B891E2-A11B-4916-BA2E-33A93922ED05}"/>
    <cellStyle name="Heading 3 2 10 12 4" xfId="1653" xr:uid="{6F2E3FC4-2F04-4832-AC10-12D4E441FFA4}"/>
    <cellStyle name="Heading 3 2 10 12 4 2" xfId="1654" xr:uid="{0179E5A7-834D-4123-BCDB-EBE1C9653058}"/>
    <cellStyle name="Heading 3 2 10 13" xfId="1655" xr:uid="{589CB54B-B6EE-4FE1-A606-D7ED57CD20B8}"/>
    <cellStyle name="Heading 3 2 10 13 2" xfId="1656" xr:uid="{4B9F9E6A-1CFF-4450-B653-320A8AD59F1E}"/>
    <cellStyle name="Heading 3 2 10 13 2 2" xfId="1657" xr:uid="{0A793B09-FDEA-48C0-8BC3-D63CEBBC8C68}"/>
    <cellStyle name="Heading 3 2 10 13 3" xfId="1658" xr:uid="{0DFD3940-DAB6-43DA-9A0A-2EE2D6602BC5}"/>
    <cellStyle name="Heading 3 2 10 13 3 2" xfId="1659" xr:uid="{B2EC1397-7313-405C-93BC-F9BE7FED23FA}"/>
    <cellStyle name="Heading 3 2 10 13 4" xfId="1660" xr:uid="{61D25B0A-909B-42BD-B66B-2E0BD221DCD3}"/>
    <cellStyle name="Heading 3 2 10 13 4 2" xfId="1661" xr:uid="{C0EECCBB-CC41-4FA3-9EE2-22FC05C09C8E}"/>
    <cellStyle name="Heading 3 2 10 14" xfId="1662" xr:uid="{E51DFF38-AAD7-47C2-8714-A86D50E3B0C1}"/>
    <cellStyle name="Heading 3 2 10 14 2" xfId="1663" xr:uid="{F877915B-5E62-4951-8B3F-13AE3A7CDCF7}"/>
    <cellStyle name="Heading 3 2 10 14 2 2" xfId="1664" xr:uid="{34246627-620F-4772-B170-3FB8E253E358}"/>
    <cellStyle name="Heading 3 2 10 14 3" xfId="1665" xr:uid="{3613B2A3-1257-4AB7-9561-085F6DDCE46D}"/>
    <cellStyle name="Heading 3 2 10 14 3 2" xfId="1666" xr:uid="{69BEE3D0-DED5-45D4-ACDF-E8B5101EA0AB}"/>
    <cellStyle name="Heading 3 2 10 14 4" xfId="1667" xr:uid="{E808415E-3262-4CCB-9CD3-E1B366A55C81}"/>
    <cellStyle name="Heading 3 2 10 14 4 2" xfId="1668" xr:uid="{EE05EDBC-54F3-4F88-8D6A-C4FEDEAD4E02}"/>
    <cellStyle name="Heading 3 2 10 15" xfId="1669" xr:uid="{12B9517F-B9EA-4B91-985D-A76D138183E3}"/>
    <cellStyle name="Heading 3 2 10 15 2" xfId="1670" xr:uid="{58CB3538-CFE2-4BC0-A1F0-AD6A76639AFE}"/>
    <cellStyle name="Heading 3 2 10 15 2 2" xfId="1671" xr:uid="{50C30D4E-FAF2-48DA-ACC6-46B8D1A10767}"/>
    <cellStyle name="Heading 3 2 10 15 3" xfId="1672" xr:uid="{373D92DE-0A11-4CCC-9F5D-F1F3632EF00D}"/>
    <cellStyle name="Heading 3 2 10 15 3 2" xfId="1673" xr:uid="{16E9A6B7-0BA6-4632-A916-D318E7525E38}"/>
    <cellStyle name="Heading 3 2 10 15 4" xfId="1674" xr:uid="{DB794207-AE88-4F48-9234-0A3B7751AF1A}"/>
    <cellStyle name="Heading 3 2 10 15 4 2" xfId="1675" xr:uid="{5C7BA880-5706-4523-A666-AC146D056434}"/>
    <cellStyle name="Heading 3 2 10 16" xfId="1676" xr:uid="{46825BA5-8595-4FA7-8F1E-D082F66DC650}"/>
    <cellStyle name="Heading 3 2 10 16 2" xfId="1677" xr:uid="{9A58F7B4-0CFA-48A0-BE01-91D6FAFF8C1F}"/>
    <cellStyle name="Heading 3 2 10 17" xfId="1678" xr:uid="{E6AB292A-A0C1-42C6-8012-6C6006EFFF40}"/>
    <cellStyle name="Heading 3 2 10 17 2" xfId="1679" xr:uid="{D1B2581E-8308-4978-9F4F-9E4BE5993094}"/>
    <cellStyle name="Heading 3 2 10 18" xfId="1680" xr:uid="{64F45C77-95D1-4639-9897-8FCE456B2C10}"/>
    <cellStyle name="Heading 3 2 10 18 2" xfId="1681" xr:uid="{3373926F-7566-4408-9063-AAA92DB123CA}"/>
    <cellStyle name="Heading 3 2 10 19" xfId="1682" xr:uid="{D409CC3C-93BA-4940-8862-B18694122EE9}"/>
    <cellStyle name="Heading 3 2 10 2" xfId="1683" xr:uid="{C282FF89-9C05-4B38-9628-66851F994C95}"/>
    <cellStyle name="Heading 3 2 10 2 2" xfId="1684" xr:uid="{495031B7-8AFA-425E-8166-081A7D794AFE}"/>
    <cellStyle name="Heading 3 2 10 2 2 2" xfId="1685" xr:uid="{AC2A9AB9-8590-42A3-B90F-581BDAFBA8DF}"/>
    <cellStyle name="Heading 3 2 10 2 3" xfId="1686" xr:uid="{EA11CD0E-8111-45E4-BB33-EFAFE7444CA0}"/>
    <cellStyle name="Heading 3 2 10 2 3 2" xfId="1687" xr:uid="{AAF29A5F-7BC3-4025-BF27-A7F5EAB39618}"/>
    <cellStyle name="Heading 3 2 10 2 4" xfId="1688" xr:uid="{A5653CA4-81AE-4ACD-BAFD-2958802F9738}"/>
    <cellStyle name="Heading 3 2 10 2 4 2" xfId="1689" xr:uid="{1752C950-1038-4E63-AA7D-3D88B4ACCD75}"/>
    <cellStyle name="Heading 3 2 10 20" xfId="1690" xr:uid="{B9C64344-1A63-48BD-B7FD-A632E15E96F6}"/>
    <cellStyle name="Heading 3 2 10 21" xfId="1691" xr:uid="{E4E13B78-A217-4137-B30E-54AB0EBF8B32}"/>
    <cellStyle name="Heading 3 2 10 22" xfId="1692" xr:uid="{93AE6CF3-7D2B-42A3-9989-DED5F42CF9FF}"/>
    <cellStyle name="Heading 3 2 10 23" xfId="1693" xr:uid="{D18A99A7-C183-4AEC-A3E5-EB41787C75C8}"/>
    <cellStyle name="Heading 3 2 10 24" xfId="1694" xr:uid="{052CD992-7851-49C6-8E81-7D0869B3527A}"/>
    <cellStyle name="Heading 3 2 10 25" xfId="1695" xr:uid="{17D347F2-B2DB-4BF3-8BCB-56903CBA22E2}"/>
    <cellStyle name="Heading 3 2 10 3" xfId="1696" xr:uid="{CB9094D0-0236-4845-B3BC-6BFAB1F8D0FF}"/>
    <cellStyle name="Heading 3 2 10 3 2" xfId="1697" xr:uid="{FAC3C3E4-4653-421A-B09D-0F0C6D639062}"/>
    <cellStyle name="Heading 3 2 10 3 2 2" xfId="1698" xr:uid="{41337BA3-C49C-4913-B013-5882111098B6}"/>
    <cellStyle name="Heading 3 2 10 3 3" xfId="1699" xr:uid="{EADA3B65-FD6E-4CAC-9560-DCE72D86E2EC}"/>
    <cellStyle name="Heading 3 2 10 3 3 2" xfId="1700" xr:uid="{24BDE69D-B802-4D1E-A86A-53E5D6DECD12}"/>
    <cellStyle name="Heading 3 2 10 3 4" xfId="1701" xr:uid="{84626F62-15CA-4F3A-99F0-2ECC88A738FC}"/>
    <cellStyle name="Heading 3 2 10 3 4 2" xfId="1702" xr:uid="{5CF2DCCD-DF96-49A6-8B25-8B3E9B80947B}"/>
    <cellStyle name="Heading 3 2 10 4" xfId="1703" xr:uid="{C1804835-C66D-44DE-BC0C-D5BF19D74C23}"/>
    <cellStyle name="Heading 3 2 10 4 2" xfId="1704" xr:uid="{797CB73E-4265-47E9-B0EB-F0B5C2B625D3}"/>
    <cellStyle name="Heading 3 2 10 4 2 2" xfId="1705" xr:uid="{9481502C-53CC-4E45-B5EA-CA54DD97C670}"/>
    <cellStyle name="Heading 3 2 10 4 3" xfId="1706" xr:uid="{4DC02E06-E021-47EE-838A-0C445AE33105}"/>
    <cellStyle name="Heading 3 2 10 4 3 2" xfId="1707" xr:uid="{E59F735F-0AEE-4D4A-9CE3-9147689C91DE}"/>
    <cellStyle name="Heading 3 2 10 4 4" xfId="1708" xr:uid="{58560283-53EF-40E9-B486-D99370C72E3A}"/>
    <cellStyle name="Heading 3 2 10 4 4 2" xfId="1709" xr:uid="{FF8B2FD0-BB47-44E3-BF90-17056BB8CA0D}"/>
    <cellStyle name="Heading 3 2 10 5" xfId="1710" xr:uid="{564A6B83-E4D5-413D-A8E4-BDB032B42059}"/>
    <cellStyle name="Heading 3 2 10 5 2" xfId="1711" xr:uid="{38678F4B-6899-4040-8690-835DCE33E4BC}"/>
    <cellStyle name="Heading 3 2 10 5 2 2" xfId="1712" xr:uid="{042120BB-B98F-4078-88D3-F2D034F323B4}"/>
    <cellStyle name="Heading 3 2 10 5 3" xfId="1713" xr:uid="{DB8F4C29-0903-4D7A-BB00-0B84AEC2A15E}"/>
    <cellStyle name="Heading 3 2 10 5 3 2" xfId="1714" xr:uid="{27042903-2990-4523-B4B0-FB3C5D859C38}"/>
    <cellStyle name="Heading 3 2 10 5 4" xfId="1715" xr:uid="{0DC2668B-D45A-4354-ACDF-5181E78050D9}"/>
    <cellStyle name="Heading 3 2 10 5 4 2" xfId="1716" xr:uid="{C060D550-9B54-49D8-9F94-93DCEC539F2B}"/>
    <cellStyle name="Heading 3 2 10 6" xfId="1717" xr:uid="{9E05B324-0703-4C6E-B21D-35A0BDA110D0}"/>
    <cellStyle name="Heading 3 2 10 6 2" xfId="1718" xr:uid="{F471D7A4-8F20-4703-BA77-555D8321AE1E}"/>
    <cellStyle name="Heading 3 2 10 6 2 2" xfId="1719" xr:uid="{454F900E-7A2C-4981-9401-114CA2794F6F}"/>
    <cellStyle name="Heading 3 2 10 6 3" xfId="1720" xr:uid="{74139369-EE81-4DDF-9A23-402747083B5D}"/>
    <cellStyle name="Heading 3 2 10 6 3 2" xfId="1721" xr:uid="{B1719144-EB1C-44D8-81A6-F54D3BF94B9E}"/>
    <cellStyle name="Heading 3 2 10 6 4" xfId="1722" xr:uid="{72F69E98-FCBA-4DD1-ABBE-1FDFC6636615}"/>
    <cellStyle name="Heading 3 2 10 6 4 2" xfId="1723" xr:uid="{E64E338E-E8F1-4FB9-935E-06A285DF65F8}"/>
    <cellStyle name="Heading 3 2 10 7" xfId="1724" xr:uid="{8F579B6C-BB0A-4B84-A4FB-0F0ED148E4BA}"/>
    <cellStyle name="Heading 3 2 10 7 2" xfId="1725" xr:uid="{F8A68FD1-DD13-46EC-A59C-5D571D31CF8A}"/>
    <cellStyle name="Heading 3 2 10 7 2 2" xfId="1726" xr:uid="{2AD6FB86-4045-4168-8796-1D21516DE3A3}"/>
    <cellStyle name="Heading 3 2 10 7 3" xfId="1727" xr:uid="{095B8560-01F1-47EA-A94B-796F1B2F9AE0}"/>
    <cellStyle name="Heading 3 2 10 7 3 2" xfId="1728" xr:uid="{2B1180BC-5521-4A8B-84C9-842463B5EDF3}"/>
    <cellStyle name="Heading 3 2 10 7 4" xfId="1729" xr:uid="{18EC8597-ABBF-400F-9B85-766763ABD6A0}"/>
    <cellStyle name="Heading 3 2 10 7 4 2" xfId="1730" xr:uid="{D44EE815-9F0F-4A7A-B69C-8A8AEA98AED8}"/>
    <cellStyle name="Heading 3 2 10 8" xfId="1731" xr:uid="{99BD715A-ACB8-45DF-B77E-2E3BB90105F5}"/>
    <cellStyle name="Heading 3 2 10 8 2" xfId="1732" xr:uid="{34CC2A02-1203-4143-B704-CB14AD3F42C0}"/>
    <cellStyle name="Heading 3 2 10 8 2 2" xfId="1733" xr:uid="{4E02A5FB-D71A-423B-B37D-05B6C2FE7651}"/>
    <cellStyle name="Heading 3 2 10 8 3" xfId="1734" xr:uid="{B7D5D68B-83F5-4204-A111-A406974BE2A1}"/>
    <cellStyle name="Heading 3 2 10 8 3 2" xfId="1735" xr:uid="{D791C27B-ED84-4CB0-943C-476776795F04}"/>
    <cellStyle name="Heading 3 2 10 8 4" xfId="1736" xr:uid="{B8440AEF-31C1-4F3C-893B-0FA330A76399}"/>
    <cellStyle name="Heading 3 2 10 8 4 2" xfId="1737" xr:uid="{056123A8-0559-4DDC-8215-CA28102EBC54}"/>
    <cellStyle name="Heading 3 2 10 9" xfId="1738" xr:uid="{89DEB4B4-E26D-4D22-9757-4D5DDBEDD28F}"/>
    <cellStyle name="Heading 3 2 10 9 2" xfId="1739" xr:uid="{8E0D5640-39E6-490F-9BDD-5ABF90D03065}"/>
    <cellStyle name="Heading 3 2 10 9 2 2" xfId="1740" xr:uid="{9015DF65-E8AA-488B-A8FC-2380E19717F7}"/>
    <cellStyle name="Heading 3 2 10 9 3" xfId="1741" xr:uid="{7AD46786-5077-42A0-B689-50CB89E58A39}"/>
    <cellStyle name="Heading 3 2 10 9 3 2" xfId="1742" xr:uid="{DC4531BA-5A8E-47BA-87C1-079BC59938BD}"/>
    <cellStyle name="Heading 3 2 10 9 4" xfId="1743" xr:uid="{9BF144E8-1463-4BAA-AC1B-99D0C1BDDB29}"/>
    <cellStyle name="Heading 3 2 10 9 4 2" xfId="1744" xr:uid="{0AEB02D2-97A5-470F-B843-D4BD8B4EBD71}"/>
    <cellStyle name="Heading 3 2 11" xfId="1745" xr:uid="{7C40276B-8760-4838-A2DE-6A33EB0B5358}"/>
    <cellStyle name="Heading 3 2 11 10" xfId="1746" xr:uid="{2D597D98-B0D8-4101-8190-855B8BD49097}"/>
    <cellStyle name="Heading 3 2 11 10 2" xfId="1747" xr:uid="{83779B6A-DE70-4D5A-B421-8748C1243CB9}"/>
    <cellStyle name="Heading 3 2 11 10 2 2" xfId="1748" xr:uid="{370DADD5-73B7-4042-AA63-64191CE05774}"/>
    <cellStyle name="Heading 3 2 11 10 3" xfId="1749" xr:uid="{108412EB-6B6C-48EC-AEEC-7290B4493245}"/>
    <cellStyle name="Heading 3 2 11 10 3 2" xfId="1750" xr:uid="{502F9189-E415-4D24-B8E4-033B73528D59}"/>
    <cellStyle name="Heading 3 2 11 10 4" xfId="1751" xr:uid="{EBE9BBEA-38F4-4391-AAA4-2354EC2DFBB4}"/>
    <cellStyle name="Heading 3 2 11 10 4 2" xfId="1752" xr:uid="{BB4A55FC-1A4F-4335-8FAC-F33995EFCD34}"/>
    <cellStyle name="Heading 3 2 11 11" xfId="1753" xr:uid="{D04A996B-1843-456C-8624-BEE1CEE2B361}"/>
    <cellStyle name="Heading 3 2 11 11 2" xfId="1754" xr:uid="{58EE9580-8E7A-444A-ABAD-71080EFCC2DC}"/>
    <cellStyle name="Heading 3 2 11 11 2 2" xfId="1755" xr:uid="{60EF12D6-8707-421B-B5ED-4747CAEF7E4C}"/>
    <cellStyle name="Heading 3 2 11 11 3" xfId="1756" xr:uid="{9D979C4F-D689-43A2-9615-98377F837680}"/>
    <cellStyle name="Heading 3 2 11 11 3 2" xfId="1757" xr:uid="{8B0F0C07-D123-418D-89B1-B4834EFF6946}"/>
    <cellStyle name="Heading 3 2 11 11 4" xfId="1758" xr:uid="{18EF65E9-0580-400D-9C38-026FC1EDD1EC}"/>
    <cellStyle name="Heading 3 2 11 11 4 2" xfId="1759" xr:uid="{2592376A-3139-42A0-9070-435B0AEFB1D4}"/>
    <cellStyle name="Heading 3 2 11 12" xfId="1760" xr:uid="{2510688B-CDC9-49D9-B432-0EA0940A4325}"/>
    <cellStyle name="Heading 3 2 11 12 2" xfId="1761" xr:uid="{EE47A235-B4FD-4023-A5F5-D799A056A638}"/>
    <cellStyle name="Heading 3 2 11 12 2 2" xfId="1762" xr:uid="{C71FEECC-FD58-4571-9287-572460CFC8EF}"/>
    <cellStyle name="Heading 3 2 11 12 3" xfId="1763" xr:uid="{C7A08D2A-4D3E-4A76-8281-DD0342331C30}"/>
    <cellStyle name="Heading 3 2 11 12 3 2" xfId="1764" xr:uid="{2B459AA6-E162-4086-BA75-8968BB6C18FE}"/>
    <cellStyle name="Heading 3 2 11 12 4" xfId="1765" xr:uid="{03CBF81E-4CAA-4566-B472-536D797D9E83}"/>
    <cellStyle name="Heading 3 2 11 12 4 2" xfId="1766" xr:uid="{0BEEFCB5-34AF-4B81-BC19-DCF1E056767C}"/>
    <cellStyle name="Heading 3 2 11 13" xfId="1767" xr:uid="{D7621133-6600-4FA9-A2FE-ED59C2B4A8BA}"/>
    <cellStyle name="Heading 3 2 11 13 2" xfId="1768" xr:uid="{D269E21B-B589-46BA-B01F-A415F788CA55}"/>
    <cellStyle name="Heading 3 2 11 13 2 2" xfId="1769" xr:uid="{68D3CE96-EA67-4E6D-82E4-97D7766F5B40}"/>
    <cellStyle name="Heading 3 2 11 13 3" xfId="1770" xr:uid="{FD06168C-057E-4A27-AAE3-60E045F522BA}"/>
    <cellStyle name="Heading 3 2 11 13 3 2" xfId="1771" xr:uid="{A2769C23-3C12-4C95-8FC9-49523EE61B07}"/>
    <cellStyle name="Heading 3 2 11 13 4" xfId="1772" xr:uid="{CAE64CFA-0A15-4303-BF86-EA36F31C75DD}"/>
    <cellStyle name="Heading 3 2 11 13 4 2" xfId="1773" xr:uid="{8A1BE746-E1AA-4265-8EA6-1A5F80E2D010}"/>
    <cellStyle name="Heading 3 2 11 14" xfId="1774" xr:uid="{914F639E-5CBE-4832-8050-A0CE910C68BB}"/>
    <cellStyle name="Heading 3 2 11 14 2" xfId="1775" xr:uid="{C5AB1189-BB6F-487C-A16F-36AFE10C792F}"/>
    <cellStyle name="Heading 3 2 11 14 2 2" xfId="1776" xr:uid="{A615DB7E-A1FD-44F0-A595-23D97B060C9E}"/>
    <cellStyle name="Heading 3 2 11 14 3" xfId="1777" xr:uid="{835BD08E-1002-42DE-A1E2-42825AA886CD}"/>
    <cellStyle name="Heading 3 2 11 14 3 2" xfId="1778" xr:uid="{9B5BA351-8A54-41FF-A51A-834D356F0E33}"/>
    <cellStyle name="Heading 3 2 11 14 4" xfId="1779" xr:uid="{45FC5524-6A2D-4709-9888-1773E448AE17}"/>
    <cellStyle name="Heading 3 2 11 14 4 2" xfId="1780" xr:uid="{775E956F-CE91-41B6-80FD-D1AB4A753908}"/>
    <cellStyle name="Heading 3 2 11 15" xfId="1781" xr:uid="{352BD2A8-BE55-409C-B1EA-4E33CBF99A2B}"/>
    <cellStyle name="Heading 3 2 11 15 2" xfId="1782" xr:uid="{F17B000C-99FC-40D8-ABFB-60CE119841AE}"/>
    <cellStyle name="Heading 3 2 11 15 2 2" xfId="1783" xr:uid="{13E319E5-240C-4432-8E71-F3C31E867B56}"/>
    <cellStyle name="Heading 3 2 11 15 3" xfId="1784" xr:uid="{C786E5D1-3F4A-4654-90E7-5CA3F56F495A}"/>
    <cellStyle name="Heading 3 2 11 15 3 2" xfId="1785" xr:uid="{513CFEA4-C319-4137-BE19-35DCEF7B1462}"/>
    <cellStyle name="Heading 3 2 11 15 4" xfId="1786" xr:uid="{289CAEFD-CB02-4E76-A5CF-37270B5688ED}"/>
    <cellStyle name="Heading 3 2 11 15 4 2" xfId="1787" xr:uid="{F8C166B5-6424-4F92-8C6D-BF68364B1D6F}"/>
    <cellStyle name="Heading 3 2 11 16" xfId="1788" xr:uid="{C53C1545-A5F7-4E32-B901-A64CA2E02750}"/>
    <cellStyle name="Heading 3 2 11 16 2" xfId="1789" xr:uid="{5E067E4D-6C93-4C0A-BA82-3DF0BFC1ABD1}"/>
    <cellStyle name="Heading 3 2 11 17" xfId="1790" xr:uid="{FAF678C0-48EE-41D0-B6B9-F71059B4D0EB}"/>
    <cellStyle name="Heading 3 2 11 17 2" xfId="1791" xr:uid="{C4961C8F-32B8-41FD-AEE7-7EAB54A53913}"/>
    <cellStyle name="Heading 3 2 11 18" xfId="1792" xr:uid="{7CE8DA9F-7680-4491-978C-64D74F2C8685}"/>
    <cellStyle name="Heading 3 2 11 18 2" xfId="1793" xr:uid="{35F7E79E-456B-4891-A32D-B4258373A3A3}"/>
    <cellStyle name="Heading 3 2 11 19" xfId="1794" xr:uid="{4163EB69-70A7-465D-B6D2-BE74468332B5}"/>
    <cellStyle name="Heading 3 2 11 2" xfId="1795" xr:uid="{A51DCE62-92A6-4F34-A058-0B0FF28C9FBE}"/>
    <cellStyle name="Heading 3 2 11 2 2" xfId="1796" xr:uid="{0BF4DDDE-D74A-4F5C-A37D-CC0090D19E77}"/>
    <cellStyle name="Heading 3 2 11 2 2 2" xfId="1797" xr:uid="{B4B46FA0-FB28-4206-A69E-6EAC5811A6D0}"/>
    <cellStyle name="Heading 3 2 11 2 3" xfId="1798" xr:uid="{B52C4355-D538-42A8-9587-C44FAED323B8}"/>
    <cellStyle name="Heading 3 2 11 2 3 2" xfId="1799" xr:uid="{223630B6-9A48-47A9-8009-DAEECA9C18A8}"/>
    <cellStyle name="Heading 3 2 11 2 4" xfId="1800" xr:uid="{733D6F8A-0354-4799-85F9-BEB03C9D44F4}"/>
    <cellStyle name="Heading 3 2 11 2 4 2" xfId="1801" xr:uid="{9D15664B-2E3D-48BF-BA6B-476DE15E2002}"/>
    <cellStyle name="Heading 3 2 11 20" xfId="1802" xr:uid="{D4D1B803-E913-4556-9F91-2E4EEDA07A33}"/>
    <cellStyle name="Heading 3 2 11 21" xfId="1803" xr:uid="{456761A2-DCD9-443C-A4B0-FD1B847AD823}"/>
    <cellStyle name="Heading 3 2 11 22" xfId="1804" xr:uid="{71AECF9D-8169-46BC-A7CB-EE650821E6AC}"/>
    <cellStyle name="Heading 3 2 11 23" xfId="1805" xr:uid="{D6B76E33-69F0-4534-9CFC-509D29EF28A5}"/>
    <cellStyle name="Heading 3 2 11 24" xfId="1806" xr:uid="{3E051F12-5ACE-4A7C-9299-0ABD17804D62}"/>
    <cellStyle name="Heading 3 2 11 25" xfId="1807" xr:uid="{A99B32F6-F049-46A5-B714-00A76E4F9290}"/>
    <cellStyle name="Heading 3 2 11 3" xfId="1808" xr:uid="{1EF33DDF-7E47-4B63-84D8-EF07DB7AD6A2}"/>
    <cellStyle name="Heading 3 2 11 3 2" xfId="1809" xr:uid="{50D1B30D-8852-4A86-9DA8-48717A0B45BD}"/>
    <cellStyle name="Heading 3 2 11 3 2 2" xfId="1810" xr:uid="{6369DE01-95CE-4CA9-A7DC-0EB77E9044D6}"/>
    <cellStyle name="Heading 3 2 11 3 3" xfId="1811" xr:uid="{AE42E2B9-FE8D-416B-B925-82696943916D}"/>
    <cellStyle name="Heading 3 2 11 3 3 2" xfId="1812" xr:uid="{7596C77D-1799-4C94-B050-5F0D4A66937F}"/>
    <cellStyle name="Heading 3 2 11 3 4" xfId="1813" xr:uid="{3765804E-3244-4436-8EDE-369D9CD74DD9}"/>
    <cellStyle name="Heading 3 2 11 3 4 2" xfId="1814" xr:uid="{6BE78577-0FEE-4FCE-8CCA-418E8F54F974}"/>
    <cellStyle name="Heading 3 2 11 4" xfId="1815" xr:uid="{F01F273C-A18C-4BBF-97C9-1A5C9C31E25F}"/>
    <cellStyle name="Heading 3 2 11 4 2" xfId="1816" xr:uid="{5E9F83EA-5289-40EB-8D50-76061CA40EBB}"/>
    <cellStyle name="Heading 3 2 11 4 2 2" xfId="1817" xr:uid="{EBDAA6BD-FCE7-40EE-A1C2-8FEBC86BFF15}"/>
    <cellStyle name="Heading 3 2 11 4 3" xfId="1818" xr:uid="{9377B7A8-C3B1-4086-A5D8-AD34E64CD943}"/>
    <cellStyle name="Heading 3 2 11 4 3 2" xfId="1819" xr:uid="{311B0AD2-97AB-49B1-A6B5-3889871BA0B4}"/>
    <cellStyle name="Heading 3 2 11 4 4" xfId="1820" xr:uid="{2F01EC7F-C978-4C2E-BCE7-D5BA45CACB12}"/>
    <cellStyle name="Heading 3 2 11 4 4 2" xfId="1821" xr:uid="{A8539EF7-C32B-4DE0-A4DA-BEADDDF9B507}"/>
    <cellStyle name="Heading 3 2 11 5" xfId="1822" xr:uid="{E03B3EC4-A482-453B-85C6-0E94E5002DD1}"/>
    <cellStyle name="Heading 3 2 11 5 2" xfId="1823" xr:uid="{070BB281-69DB-4E14-A7A0-21DA3FEA22FF}"/>
    <cellStyle name="Heading 3 2 11 5 2 2" xfId="1824" xr:uid="{BB460C4C-E14B-4FBB-8738-B29102250AA8}"/>
    <cellStyle name="Heading 3 2 11 5 3" xfId="1825" xr:uid="{04B9DD72-30BD-4196-972A-FD3E717065B0}"/>
    <cellStyle name="Heading 3 2 11 5 3 2" xfId="1826" xr:uid="{DC0EEB67-D35F-4C74-9040-1FF837595DEF}"/>
    <cellStyle name="Heading 3 2 11 5 4" xfId="1827" xr:uid="{910B48DA-11DA-4068-B6C9-88B71EC2A79B}"/>
    <cellStyle name="Heading 3 2 11 5 4 2" xfId="1828" xr:uid="{B8BD73BC-6F14-46B9-BB71-00B237E836AA}"/>
    <cellStyle name="Heading 3 2 11 6" xfId="1829" xr:uid="{5D5047BA-0671-423F-B71B-8AF90D721416}"/>
    <cellStyle name="Heading 3 2 11 6 2" xfId="1830" xr:uid="{EDD82292-185D-47D8-9A39-762A0593E5CF}"/>
    <cellStyle name="Heading 3 2 11 6 2 2" xfId="1831" xr:uid="{433012CA-2088-426C-96CB-67FAB16F7160}"/>
    <cellStyle name="Heading 3 2 11 6 3" xfId="1832" xr:uid="{E2445C33-696B-4983-ADC5-D8D8D77B7A3E}"/>
    <cellStyle name="Heading 3 2 11 6 3 2" xfId="1833" xr:uid="{E71E192C-3218-4B4B-A7EB-11B003FBA77E}"/>
    <cellStyle name="Heading 3 2 11 6 4" xfId="1834" xr:uid="{B81D0A44-1F4A-4E68-BBF7-859718D3C4FD}"/>
    <cellStyle name="Heading 3 2 11 6 4 2" xfId="1835" xr:uid="{A5E42209-5416-4546-9DBF-CF00426863AD}"/>
    <cellStyle name="Heading 3 2 11 7" xfId="1836" xr:uid="{3F97E3AF-8633-4BB0-A678-93F72809E5EF}"/>
    <cellStyle name="Heading 3 2 11 7 2" xfId="1837" xr:uid="{D7ABAD4E-C3BD-4999-9B32-219BD1B2D566}"/>
    <cellStyle name="Heading 3 2 11 7 2 2" xfId="1838" xr:uid="{3A94B52B-1900-4750-A3D9-3233DDD94E00}"/>
    <cellStyle name="Heading 3 2 11 7 3" xfId="1839" xr:uid="{43D06112-4149-4509-A0E8-1C227B621403}"/>
    <cellStyle name="Heading 3 2 11 7 3 2" xfId="1840" xr:uid="{B96590B4-C2F4-4DDE-B353-17D61D7515F5}"/>
    <cellStyle name="Heading 3 2 11 7 4" xfId="1841" xr:uid="{80146214-2446-4CB2-B2D8-ECC603D9EF82}"/>
    <cellStyle name="Heading 3 2 11 7 4 2" xfId="1842" xr:uid="{5D28AFCD-2DDF-47B6-81BE-BC1DDAD3620B}"/>
    <cellStyle name="Heading 3 2 11 8" xfId="1843" xr:uid="{B03220B0-3126-4178-88F2-DCA3DBA98140}"/>
    <cellStyle name="Heading 3 2 11 8 2" xfId="1844" xr:uid="{6AB0C02A-1789-4A53-9BB0-CB6E8BCD1727}"/>
    <cellStyle name="Heading 3 2 11 8 2 2" xfId="1845" xr:uid="{25957479-96BA-43FD-BD75-D43C5134EEED}"/>
    <cellStyle name="Heading 3 2 11 8 3" xfId="1846" xr:uid="{7F2230E7-7F12-48F2-8F10-923DF6B0D3A0}"/>
    <cellStyle name="Heading 3 2 11 8 3 2" xfId="1847" xr:uid="{DA67A6BB-70BF-4379-9926-EBBD0461088E}"/>
    <cellStyle name="Heading 3 2 11 8 4" xfId="1848" xr:uid="{E9D25256-1A5E-42CE-A341-83B52E4824B2}"/>
    <cellStyle name="Heading 3 2 11 8 4 2" xfId="1849" xr:uid="{BD649D0D-72A7-4459-90BF-F70151AEBFCF}"/>
    <cellStyle name="Heading 3 2 11 9" xfId="1850" xr:uid="{270DF10D-0E5F-4656-BD36-D24190E6F7F6}"/>
    <cellStyle name="Heading 3 2 11 9 2" xfId="1851" xr:uid="{3D80D904-7717-4004-A987-08494915DA58}"/>
    <cellStyle name="Heading 3 2 11 9 2 2" xfId="1852" xr:uid="{F5005571-A86A-4FEB-A986-C2D0404C899D}"/>
    <cellStyle name="Heading 3 2 11 9 3" xfId="1853" xr:uid="{1495020A-3FD2-447E-BD8F-6DFDBA5AA356}"/>
    <cellStyle name="Heading 3 2 11 9 3 2" xfId="1854" xr:uid="{E664A03C-A891-4AF7-95AD-1162E29A5AB9}"/>
    <cellStyle name="Heading 3 2 11 9 4" xfId="1855" xr:uid="{081E31D5-1F0B-4004-BD4A-AC7417388297}"/>
    <cellStyle name="Heading 3 2 11 9 4 2" xfId="1856" xr:uid="{B333C1F0-958D-4F38-A594-79F175D21537}"/>
    <cellStyle name="Heading 3 2 12" xfId="1857" xr:uid="{B4244A36-CC71-4F68-A9DD-12C061BBC196}"/>
    <cellStyle name="Heading 3 2 12 10" xfId="1858" xr:uid="{20AA6A51-6F5E-4A70-9471-934593AAEC2E}"/>
    <cellStyle name="Heading 3 2 12 10 2" xfId="1859" xr:uid="{E50CBBDD-62F0-42DE-8F75-7F2A6DE758B5}"/>
    <cellStyle name="Heading 3 2 12 10 2 2" xfId="1860" xr:uid="{C9D9D160-DF03-4276-B9A5-289AEAABFF1E}"/>
    <cellStyle name="Heading 3 2 12 10 3" xfId="1861" xr:uid="{F2C06C33-39CD-47A4-A5C4-9C167B7174B6}"/>
    <cellStyle name="Heading 3 2 12 10 3 2" xfId="1862" xr:uid="{AE5EBDE6-6D97-4DE9-B88E-82CCB775FFE1}"/>
    <cellStyle name="Heading 3 2 12 10 4" xfId="1863" xr:uid="{21FD9239-B619-4CD5-A82F-6BC571755C5A}"/>
    <cellStyle name="Heading 3 2 12 10 4 2" xfId="1864" xr:uid="{809915D0-CE99-4871-83BF-34EC6FF1170E}"/>
    <cellStyle name="Heading 3 2 12 11" xfId="1865" xr:uid="{658D3BA9-F988-4A80-BBAA-84CD22E5492A}"/>
    <cellStyle name="Heading 3 2 12 11 2" xfId="1866" xr:uid="{BF0DE23F-B971-4ACA-9FE6-57FB7AF6A324}"/>
    <cellStyle name="Heading 3 2 12 11 2 2" xfId="1867" xr:uid="{9E4592A8-82CB-4EC8-A2BC-6ECCF3CB86DC}"/>
    <cellStyle name="Heading 3 2 12 11 3" xfId="1868" xr:uid="{0C2005A2-F63C-4EE1-A626-526B95D9D6A4}"/>
    <cellStyle name="Heading 3 2 12 11 3 2" xfId="1869" xr:uid="{AEB2CD8D-4EF2-4890-8F35-FF75B14EE334}"/>
    <cellStyle name="Heading 3 2 12 11 4" xfId="1870" xr:uid="{F7107893-5293-45F2-A67E-572255AE8985}"/>
    <cellStyle name="Heading 3 2 12 11 4 2" xfId="1871" xr:uid="{F87CDEAA-37EC-4B25-AEAD-9F075B6AE6F7}"/>
    <cellStyle name="Heading 3 2 12 12" xfId="1872" xr:uid="{F93D153D-59AC-46B3-92C1-6112CE9F75B3}"/>
    <cellStyle name="Heading 3 2 12 12 2" xfId="1873" xr:uid="{9432953A-E7BA-4607-B814-879F49FDDEBB}"/>
    <cellStyle name="Heading 3 2 12 12 2 2" xfId="1874" xr:uid="{786FFDCF-BCC9-4448-8EBF-2085269F132D}"/>
    <cellStyle name="Heading 3 2 12 12 3" xfId="1875" xr:uid="{0A30A4AD-59AE-4926-B5D1-F6F5DA016C98}"/>
    <cellStyle name="Heading 3 2 12 12 3 2" xfId="1876" xr:uid="{4CEA3D41-4592-49CA-8278-CF994E470024}"/>
    <cellStyle name="Heading 3 2 12 12 4" xfId="1877" xr:uid="{BB590F5B-F48A-4CA0-A2AA-3033D3361FFF}"/>
    <cellStyle name="Heading 3 2 12 12 4 2" xfId="1878" xr:uid="{2F2417F6-151F-424F-A988-DDD30623FA04}"/>
    <cellStyle name="Heading 3 2 12 13" xfId="1879" xr:uid="{8A67D508-7F52-4D5B-AD3F-2E4CC539ABBC}"/>
    <cellStyle name="Heading 3 2 12 13 2" xfId="1880" xr:uid="{3931E78D-5DFF-4512-9E5D-E8DB4AE7673D}"/>
    <cellStyle name="Heading 3 2 12 13 2 2" xfId="1881" xr:uid="{D0BF7A95-97B5-4CC2-BD33-30A12239B52C}"/>
    <cellStyle name="Heading 3 2 12 13 3" xfId="1882" xr:uid="{0EA20D68-03D6-426D-A049-04500E9666D4}"/>
    <cellStyle name="Heading 3 2 12 13 3 2" xfId="1883" xr:uid="{C7E797C4-9F20-4F62-9972-DC9EDB412C8F}"/>
    <cellStyle name="Heading 3 2 12 13 4" xfId="1884" xr:uid="{0E21B7B0-44F4-4010-B1E8-62529619E018}"/>
    <cellStyle name="Heading 3 2 12 13 4 2" xfId="1885" xr:uid="{7ACCBCB6-93A0-49CA-8701-C46408C16F97}"/>
    <cellStyle name="Heading 3 2 12 14" xfId="1886" xr:uid="{829A7182-8997-4615-B441-870992E93C06}"/>
    <cellStyle name="Heading 3 2 12 14 2" xfId="1887" xr:uid="{AA146F3A-4D19-48BD-B3FF-4CF1E1E7BE2B}"/>
    <cellStyle name="Heading 3 2 12 14 2 2" xfId="1888" xr:uid="{63DA9B72-E9CD-4155-AD18-0BB696E811B2}"/>
    <cellStyle name="Heading 3 2 12 14 3" xfId="1889" xr:uid="{F6454046-A4FF-4D6E-B88F-AA8C110DC9A2}"/>
    <cellStyle name="Heading 3 2 12 14 3 2" xfId="1890" xr:uid="{F980F08C-B43F-4652-B05C-47F74253BCE3}"/>
    <cellStyle name="Heading 3 2 12 14 4" xfId="1891" xr:uid="{B7DB8647-29B6-4EBC-8715-236CD108765A}"/>
    <cellStyle name="Heading 3 2 12 14 4 2" xfId="1892" xr:uid="{B2892326-68A3-4120-B212-C73DD807F2FE}"/>
    <cellStyle name="Heading 3 2 12 15" xfId="1893" xr:uid="{DD4AC7AA-8E57-412E-95C5-D4B07A5E5EF5}"/>
    <cellStyle name="Heading 3 2 12 15 2" xfId="1894" xr:uid="{5372C991-89CB-4A9B-9599-C524A0762C87}"/>
    <cellStyle name="Heading 3 2 12 15 2 2" xfId="1895" xr:uid="{1D0D9C95-E463-4FC9-9C12-039B14BB21F6}"/>
    <cellStyle name="Heading 3 2 12 15 3" xfId="1896" xr:uid="{DCE93351-8460-441F-A12D-9582CF403DF3}"/>
    <cellStyle name="Heading 3 2 12 15 3 2" xfId="1897" xr:uid="{4E452ECB-29F6-4244-B1A4-F40E93DB3966}"/>
    <cellStyle name="Heading 3 2 12 15 4" xfId="1898" xr:uid="{EFA3F5E8-C7EA-41E0-9866-2D6E841CFBB1}"/>
    <cellStyle name="Heading 3 2 12 15 4 2" xfId="1899" xr:uid="{F88C91A2-089A-448A-BA54-BDB44C0097C6}"/>
    <cellStyle name="Heading 3 2 12 16" xfId="1900" xr:uid="{0043AE56-5BD7-48EE-97EA-CAF0A48490C4}"/>
    <cellStyle name="Heading 3 2 12 16 2" xfId="1901" xr:uid="{F48CF604-8774-4658-A452-850DCC4255BE}"/>
    <cellStyle name="Heading 3 2 12 17" xfId="1902" xr:uid="{481CCA9B-451E-4C16-A58B-40D8F209A11A}"/>
    <cellStyle name="Heading 3 2 12 17 2" xfId="1903" xr:uid="{53333C74-B1D9-441E-BF69-EFACA45D4228}"/>
    <cellStyle name="Heading 3 2 12 18" xfId="1904" xr:uid="{07B833C8-9EC7-4C77-A009-B9FC7BCE1730}"/>
    <cellStyle name="Heading 3 2 12 18 2" xfId="1905" xr:uid="{042260F2-D79E-4414-9D10-8F5ECFBA1733}"/>
    <cellStyle name="Heading 3 2 12 19" xfId="1906" xr:uid="{6FCD64B5-632D-49AB-B56E-BAD029D3D19B}"/>
    <cellStyle name="Heading 3 2 12 2" xfId="1907" xr:uid="{61C0DBEC-91E2-4290-9376-C7D8D98FFB92}"/>
    <cellStyle name="Heading 3 2 12 2 2" xfId="1908" xr:uid="{C8086C60-5614-4850-8BFD-63B2E62271A8}"/>
    <cellStyle name="Heading 3 2 12 2 2 2" xfId="1909" xr:uid="{77F64729-6026-47A7-AABD-62371E648F7B}"/>
    <cellStyle name="Heading 3 2 12 2 3" xfId="1910" xr:uid="{352BE865-ABAE-409E-BA67-C3B26966639B}"/>
    <cellStyle name="Heading 3 2 12 2 3 2" xfId="1911" xr:uid="{E5FE9DA7-A4E5-491F-B9FD-B95C2630DDFB}"/>
    <cellStyle name="Heading 3 2 12 2 4" xfId="1912" xr:uid="{8134D4EB-68F6-4D80-9574-E8497FE1C8D9}"/>
    <cellStyle name="Heading 3 2 12 2 4 2" xfId="1913" xr:uid="{848B10C8-6558-4AE2-89B3-0F864ECDD073}"/>
    <cellStyle name="Heading 3 2 12 20" xfId="1914" xr:uid="{A9D9C27E-6554-4E56-B08B-929191CD30B5}"/>
    <cellStyle name="Heading 3 2 12 21" xfId="1915" xr:uid="{B4F33B02-AA54-4181-843B-EC733C8F2504}"/>
    <cellStyle name="Heading 3 2 12 22" xfId="1916" xr:uid="{62FE1E5F-4B4C-41FB-AAAE-26AF569ED1B6}"/>
    <cellStyle name="Heading 3 2 12 23" xfId="1917" xr:uid="{595E9C69-7772-46B3-A33C-39EAB286C507}"/>
    <cellStyle name="Heading 3 2 12 24" xfId="1918" xr:uid="{D7864D11-2950-4318-A93A-05EB67F24CA0}"/>
    <cellStyle name="Heading 3 2 12 25" xfId="1919" xr:uid="{79D90A4C-5A19-4609-8D2F-011BA7DC2E64}"/>
    <cellStyle name="Heading 3 2 12 3" xfId="1920" xr:uid="{46DA6A9B-DFC5-46F7-AE09-BB209C4B16E4}"/>
    <cellStyle name="Heading 3 2 12 3 2" xfId="1921" xr:uid="{0DF35D5A-DD54-406E-BF7D-6B40D4AEA4BF}"/>
    <cellStyle name="Heading 3 2 12 3 2 2" xfId="1922" xr:uid="{670681FD-1278-472D-93F8-7B0DBCE2C697}"/>
    <cellStyle name="Heading 3 2 12 3 3" xfId="1923" xr:uid="{02C61307-440A-4B0C-8F72-2FD91392734A}"/>
    <cellStyle name="Heading 3 2 12 3 3 2" xfId="1924" xr:uid="{C88FE41C-67D4-44D2-A242-E6F748CE7C11}"/>
    <cellStyle name="Heading 3 2 12 3 4" xfId="1925" xr:uid="{F6783001-A7E1-4EFC-97B7-D77F7EF59761}"/>
    <cellStyle name="Heading 3 2 12 3 4 2" xfId="1926" xr:uid="{3DE6E9E3-665F-4844-8A23-31CEC73D19C0}"/>
    <cellStyle name="Heading 3 2 12 4" xfId="1927" xr:uid="{1E3B67E4-BC5D-4ECE-867D-A3F3FDF839CB}"/>
    <cellStyle name="Heading 3 2 12 4 2" xfId="1928" xr:uid="{1B15B121-66B3-4A31-AB9A-F5497592F892}"/>
    <cellStyle name="Heading 3 2 12 4 2 2" xfId="1929" xr:uid="{645E7541-5B51-490E-ACFD-16950560100B}"/>
    <cellStyle name="Heading 3 2 12 4 3" xfId="1930" xr:uid="{0DD3F69D-F7D6-4236-88A8-A67B8579EA13}"/>
    <cellStyle name="Heading 3 2 12 4 3 2" xfId="1931" xr:uid="{714A08C9-7715-4939-AAA0-22770D289299}"/>
    <cellStyle name="Heading 3 2 12 4 4" xfId="1932" xr:uid="{6BF6E024-9801-4038-8746-E3FEE50BB920}"/>
    <cellStyle name="Heading 3 2 12 4 4 2" xfId="1933" xr:uid="{AA2CE046-04AC-4BE0-B59D-C0E771F9DCB0}"/>
    <cellStyle name="Heading 3 2 12 5" xfId="1934" xr:uid="{5AD034AF-18F1-49B7-B62E-D7BBD4943568}"/>
    <cellStyle name="Heading 3 2 12 5 2" xfId="1935" xr:uid="{35482C55-2273-4CC9-A676-6CABA1F4949F}"/>
    <cellStyle name="Heading 3 2 12 5 2 2" xfId="1936" xr:uid="{2E739DF0-E564-47E7-A648-371DBA1C33AA}"/>
    <cellStyle name="Heading 3 2 12 5 3" xfId="1937" xr:uid="{055A8AE5-DDEC-4778-849D-C7E6D039EA76}"/>
    <cellStyle name="Heading 3 2 12 5 3 2" xfId="1938" xr:uid="{DB2A9396-745F-4689-B84C-2BE8A9F43AE6}"/>
    <cellStyle name="Heading 3 2 12 5 4" xfId="1939" xr:uid="{A29925EA-F775-4516-9EC1-2CB53B722DF3}"/>
    <cellStyle name="Heading 3 2 12 5 4 2" xfId="1940" xr:uid="{7079F243-7733-4947-A961-3F3CC9880129}"/>
    <cellStyle name="Heading 3 2 12 6" xfId="1941" xr:uid="{64712109-2623-402F-9BD8-A4B6D62DDDCE}"/>
    <cellStyle name="Heading 3 2 12 6 2" xfId="1942" xr:uid="{E3C788EF-86F6-4D80-8935-F4B189E47DF3}"/>
    <cellStyle name="Heading 3 2 12 6 2 2" xfId="1943" xr:uid="{32474B8A-1062-4DE2-B639-E4A5479B4959}"/>
    <cellStyle name="Heading 3 2 12 6 3" xfId="1944" xr:uid="{CED56197-DB18-4321-B8F0-D85F7A832FCB}"/>
    <cellStyle name="Heading 3 2 12 6 3 2" xfId="1945" xr:uid="{5069EFD1-9FEC-471B-8922-DD6FADD94011}"/>
    <cellStyle name="Heading 3 2 12 6 4" xfId="1946" xr:uid="{CBF448B3-28D1-410A-B62C-77E4BDCC8E7B}"/>
    <cellStyle name="Heading 3 2 12 6 4 2" xfId="1947" xr:uid="{D52DD251-083C-44AD-A6AC-664577671778}"/>
    <cellStyle name="Heading 3 2 12 7" xfId="1948" xr:uid="{BD8D40D6-8838-4581-A8A1-C213D94BFB61}"/>
    <cellStyle name="Heading 3 2 12 7 2" xfId="1949" xr:uid="{F8228D77-5C61-414A-B549-F06BA1954578}"/>
    <cellStyle name="Heading 3 2 12 7 2 2" xfId="1950" xr:uid="{D041EB23-ABA3-40DD-BACC-C7C7EFD25C6F}"/>
    <cellStyle name="Heading 3 2 12 7 3" xfId="1951" xr:uid="{AE7C8535-99BF-4B8D-A3EA-8839C07C2F24}"/>
    <cellStyle name="Heading 3 2 12 7 3 2" xfId="1952" xr:uid="{25B0B4B8-E29C-4CA4-8AB6-AD4FE534320B}"/>
    <cellStyle name="Heading 3 2 12 7 4" xfId="1953" xr:uid="{EB1BFA67-7670-46F1-96BD-B49230319C4D}"/>
    <cellStyle name="Heading 3 2 12 7 4 2" xfId="1954" xr:uid="{8CE03B4E-49AA-45B8-B0A2-C0DC66C74677}"/>
    <cellStyle name="Heading 3 2 12 8" xfId="1955" xr:uid="{123C26E5-634E-4764-9930-3C318466912C}"/>
    <cellStyle name="Heading 3 2 12 8 2" xfId="1956" xr:uid="{4CADCE8C-ED37-4DCF-94B5-AD17216A74AC}"/>
    <cellStyle name="Heading 3 2 12 8 2 2" xfId="1957" xr:uid="{FF70B6C9-DB5A-4113-BF6D-C49F5B8BCB48}"/>
    <cellStyle name="Heading 3 2 12 8 3" xfId="1958" xr:uid="{490E8BD0-12B5-41B0-A6C6-FC5CB8BD351E}"/>
    <cellStyle name="Heading 3 2 12 8 3 2" xfId="1959" xr:uid="{7CDCCD96-3187-430B-A6C5-AA7D9D952C7C}"/>
    <cellStyle name="Heading 3 2 12 8 4" xfId="1960" xr:uid="{F68B4995-25C4-4644-91BB-C84017929BF4}"/>
    <cellStyle name="Heading 3 2 12 8 4 2" xfId="1961" xr:uid="{48172538-394D-4E7F-9B5E-A2A15AFB43DE}"/>
    <cellStyle name="Heading 3 2 12 9" xfId="1962" xr:uid="{A6009DE0-5F2B-46AC-8BA8-AB42E1C65DFA}"/>
    <cellStyle name="Heading 3 2 12 9 2" xfId="1963" xr:uid="{0FA226E0-7300-4F45-80E5-ECCC4B1CFBC3}"/>
    <cellStyle name="Heading 3 2 12 9 2 2" xfId="1964" xr:uid="{39E0B3E7-E000-4FB4-AC3F-A9973DC89761}"/>
    <cellStyle name="Heading 3 2 12 9 3" xfId="1965" xr:uid="{CBC4DD93-226C-4D23-8804-308ECB2AE7DC}"/>
    <cellStyle name="Heading 3 2 12 9 3 2" xfId="1966" xr:uid="{8CF00360-73DC-40B0-8FE3-ADD287458E69}"/>
    <cellStyle name="Heading 3 2 12 9 4" xfId="1967" xr:uid="{1AC47787-0198-421A-B8B0-9C0D1BA5087D}"/>
    <cellStyle name="Heading 3 2 12 9 4 2" xfId="1968" xr:uid="{304062B1-43D3-41E9-AED7-D9D7FDC6A0BF}"/>
    <cellStyle name="Heading 3 2 13" xfId="1969" xr:uid="{F220155A-65DD-45A8-8CF7-C7D6FA056EC5}"/>
    <cellStyle name="Heading 3 2 13 10" xfId="1970" xr:uid="{28A4F910-C54D-4D82-AA5E-9B870BC97CC5}"/>
    <cellStyle name="Heading 3 2 13 10 2" xfId="1971" xr:uid="{371E7FCD-5ED6-48B5-8CA5-F818D4DE098F}"/>
    <cellStyle name="Heading 3 2 13 10 2 2" xfId="1972" xr:uid="{E427BA87-5935-47F2-8A42-269E75066DEB}"/>
    <cellStyle name="Heading 3 2 13 10 3" xfId="1973" xr:uid="{1F8EAD77-723E-4FCE-818B-2C8F03799122}"/>
    <cellStyle name="Heading 3 2 13 10 3 2" xfId="1974" xr:uid="{15AF7D00-BF01-4E2F-AA8D-8A7A932ADA4C}"/>
    <cellStyle name="Heading 3 2 13 10 4" xfId="1975" xr:uid="{32B08F81-BF9F-4364-B284-BE8D0C81F368}"/>
    <cellStyle name="Heading 3 2 13 10 4 2" xfId="1976" xr:uid="{4B1CB3A8-EB7B-4D26-8B2B-1A216A62FF22}"/>
    <cellStyle name="Heading 3 2 13 11" xfId="1977" xr:uid="{B9D4F8E2-9ED9-40E0-A4BA-D918EE3FC2BC}"/>
    <cellStyle name="Heading 3 2 13 11 2" xfId="1978" xr:uid="{9D5042AE-84BA-48A3-8D12-F52119903DCB}"/>
    <cellStyle name="Heading 3 2 13 11 2 2" xfId="1979" xr:uid="{ED62D9EF-8E6E-4BF4-A5E4-540D8C46062B}"/>
    <cellStyle name="Heading 3 2 13 11 3" xfId="1980" xr:uid="{95B5109C-0174-4DC7-A961-6ECB35CBA4D7}"/>
    <cellStyle name="Heading 3 2 13 11 3 2" xfId="1981" xr:uid="{FB7BA433-DEC5-4ABB-8C74-5D0E8CDC3F31}"/>
    <cellStyle name="Heading 3 2 13 11 4" xfId="1982" xr:uid="{9849BF44-BA71-418A-941B-2DFD9C4BD0BE}"/>
    <cellStyle name="Heading 3 2 13 11 4 2" xfId="1983" xr:uid="{2120A4E0-E858-4446-B991-CBB7D8B1C739}"/>
    <cellStyle name="Heading 3 2 13 12" xfId="1984" xr:uid="{16BF9005-CA70-420D-8833-565140D9DCE7}"/>
    <cellStyle name="Heading 3 2 13 12 2" xfId="1985" xr:uid="{A5F6B623-FDBC-4F86-B0AA-0421B19DEB81}"/>
    <cellStyle name="Heading 3 2 13 12 2 2" xfId="1986" xr:uid="{56C15AC2-6988-4E3E-95A0-2A8FA075CD04}"/>
    <cellStyle name="Heading 3 2 13 12 3" xfId="1987" xr:uid="{C7BECBD9-7C44-4E7E-A960-406D6096FF1A}"/>
    <cellStyle name="Heading 3 2 13 12 3 2" xfId="1988" xr:uid="{8634BA2C-F34B-4458-8CDA-79870B35A9ED}"/>
    <cellStyle name="Heading 3 2 13 12 4" xfId="1989" xr:uid="{B5DAD9C5-E754-4264-A090-466405C6F059}"/>
    <cellStyle name="Heading 3 2 13 12 4 2" xfId="1990" xr:uid="{C61F7C0A-18DC-4422-84CE-064C542A45E4}"/>
    <cellStyle name="Heading 3 2 13 13" xfId="1991" xr:uid="{B9339D43-310C-4883-9F78-642E76BACEEB}"/>
    <cellStyle name="Heading 3 2 13 13 2" xfId="1992" xr:uid="{2ED66F6B-C44C-4468-9865-D2CFA17FB9C3}"/>
    <cellStyle name="Heading 3 2 13 13 2 2" xfId="1993" xr:uid="{A73A96F3-5562-4476-96C9-18A9CF99E727}"/>
    <cellStyle name="Heading 3 2 13 13 3" xfId="1994" xr:uid="{371C41FB-CADC-41D8-AAA5-2A1F90A157B5}"/>
    <cellStyle name="Heading 3 2 13 13 3 2" xfId="1995" xr:uid="{45961F42-1478-4ED9-B55B-FEBCC58085B8}"/>
    <cellStyle name="Heading 3 2 13 13 4" xfId="1996" xr:uid="{1030DAD4-FAB3-4306-AF3D-42B36F179309}"/>
    <cellStyle name="Heading 3 2 13 13 4 2" xfId="1997" xr:uid="{D68F9056-024E-4C86-957A-14FBE444B8F4}"/>
    <cellStyle name="Heading 3 2 13 14" xfId="1998" xr:uid="{BEBD1447-5C11-4A8F-B599-52F5185665EE}"/>
    <cellStyle name="Heading 3 2 13 14 2" xfId="1999" xr:uid="{E2001496-5000-4D1B-96D6-54C70F84A0F8}"/>
    <cellStyle name="Heading 3 2 13 14 2 2" xfId="2000" xr:uid="{3D0762C0-AB30-47F0-A5EA-B2F162DB319E}"/>
    <cellStyle name="Heading 3 2 13 14 3" xfId="2001" xr:uid="{7F1DD3C6-EFD6-439E-AB4E-BB4F1166895D}"/>
    <cellStyle name="Heading 3 2 13 14 3 2" xfId="2002" xr:uid="{A9BFF0AC-0752-4BDD-AD3E-2703D6785B71}"/>
    <cellStyle name="Heading 3 2 13 14 4" xfId="2003" xr:uid="{32350266-5D50-462F-868B-773830DF2440}"/>
    <cellStyle name="Heading 3 2 13 14 4 2" xfId="2004" xr:uid="{837FAED4-68B6-4A2C-A30A-5F88819FCB5A}"/>
    <cellStyle name="Heading 3 2 13 15" xfId="2005" xr:uid="{E9FA446A-88AF-471C-9D54-CCFE083C04D0}"/>
    <cellStyle name="Heading 3 2 13 15 2" xfId="2006" xr:uid="{4D74B41E-C793-49F5-982C-A7BA9BE679B5}"/>
    <cellStyle name="Heading 3 2 13 15 2 2" xfId="2007" xr:uid="{3C2231E7-879F-4A6F-A75F-7BE70D077A01}"/>
    <cellStyle name="Heading 3 2 13 15 3" xfId="2008" xr:uid="{3831F65E-3D58-4669-90BF-740217CFAC62}"/>
    <cellStyle name="Heading 3 2 13 15 3 2" xfId="2009" xr:uid="{BED2CE7D-45F4-4606-959A-01AAF02F3838}"/>
    <cellStyle name="Heading 3 2 13 15 4" xfId="2010" xr:uid="{32719DF3-9E3C-439F-BA9A-8C9881DC098A}"/>
    <cellStyle name="Heading 3 2 13 15 4 2" xfId="2011" xr:uid="{4F96DC2C-001A-405D-8726-2A27FE986AAF}"/>
    <cellStyle name="Heading 3 2 13 16" xfId="2012" xr:uid="{B6CD8D61-24F8-4DA7-9063-B8967A15A626}"/>
    <cellStyle name="Heading 3 2 13 16 2" xfId="2013" xr:uid="{E1326AC2-5519-498F-9335-3964D121395A}"/>
    <cellStyle name="Heading 3 2 13 17" xfId="2014" xr:uid="{AFD9C15C-7D1C-4E75-BB86-818DE095906B}"/>
    <cellStyle name="Heading 3 2 13 17 2" xfId="2015" xr:uid="{A1D60DDE-90CC-4673-A4FD-0B6423FD30C8}"/>
    <cellStyle name="Heading 3 2 13 18" xfId="2016" xr:uid="{1BC7F3D8-45D1-4877-A0C6-CA940655A4FB}"/>
    <cellStyle name="Heading 3 2 13 18 2" xfId="2017" xr:uid="{9609D11A-11F5-4334-B788-2ED9A97EAAB1}"/>
    <cellStyle name="Heading 3 2 13 19" xfId="2018" xr:uid="{D2DA2FA2-AD6C-47DC-AB1B-CA0B75E4ABE1}"/>
    <cellStyle name="Heading 3 2 13 2" xfId="2019" xr:uid="{97A4D444-AD7D-48FA-9115-0344300863E9}"/>
    <cellStyle name="Heading 3 2 13 2 2" xfId="2020" xr:uid="{9B4DA41E-4645-482E-AA85-824F35914AF0}"/>
    <cellStyle name="Heading 3 2 13 2 2 2" xfId="2021" xr:uid="{A7147B07-5DB2-4A87-8429-B50869C6EE93}"/>
    <cellStyle name="Heading 3 2 13 2 3" xfId="2022" xr:uid="{FFAF0771-911F-4E61-9953-954219D00D68}"/>
    <cellStyle name="Heading 3 2 13 2 3 2" xfId="2023" xr:uid="{72EF12E4-99FF-4B13-A3C7-CA7B8AE5266D}"/>
    <cellStyle name="Heading 3 2 13 2 4" xfId="2024" xr:uid="{8F6068FD-D6BB-4C9A-916E-17B5C877CFBA}"/>
    <cellStyle name="Heading 3 2 13 2 4 2" xfId="2025" xr:uid="{9FC2038D-106F-4F31-85CD-FA1D754CD66F}"/>
    <cellStyle name="Heading 3 2 13 20" xfId="2026" xr:uid="{3F710B14-79F7-43CF-8ECD-02973C4E7DBD}"/>
    <cellStyle name="Heading 3 2 13 21" xfId="2027" xr:uid="{12280576-2B03-4190-9218-C35FCA3E2E64}"/>
    <cellStyle name="Heading 3 2 13 22" xfId="2028" xr:uid="{813C626A-B853-40AA-876F-6908B8A491C8}"/>
    <cellStyle name="Heading 3 2 13 23" xfId="2029" xr:uid="{E2945A5A-E8AE-4503-B4D8-B312EC968317}"/>
    <cellStyle name="Heading 3 2 13 24" xfId="2030" xr:uid="{B4305884-E78E-45A5-870C-4A7079752844}"/>
    <cellStyle name="Heading 3 2 13 25" xfId="2031" xr:uid="{F70EBE2E-1580-453C-B832-699284CB1C1C}"/>
    <cellStyle name="Heading 3 2 13 3" xfId="2032" xr:uid="{EEEF2DDC-A4E9-408A-8123-E2F9D476BD15}"/>
    <cellStyle name="Heading 3 2 13 3 2" xfId="2033" xr:uid="{6E3900EA-55DE-4E22-A3A4-7857BC12D27C}"/>
    <cellStyle name="Heading 3 2 13 3 2 2" xfId="2034" xr:uid="{FE240D29-EABD-4119-AC80-1BA777D026ED}"/>
    <cellStyle name="Heading 3 2 13 3 3" xfId="2035" xr:uid="{C306FDEF-9242-4C65-B493-7B07987E6A08}"/>
    <cellStyle name="Heading 3 2 13 3 3 2" xfId="2036" xr:uid="{EDD65B7A-B036-45A0-A569-F393331CE243}"/>
    <cellStyle name="Heading 3 2 13 3 4" xfId="2037" xr:uid="{670CE473-2D29-4BA5-A227-CE4DC3AB3B25}"/>
    <cellStyle name="Heading 3 2 13 3 4 2" xfId="2038" xr:uid="{D0D864F4-76BB-4229-838C-5252F64C3ECA}"/>
    <cellStyle name="Heading 3 2 13 4" xfId="2039" xr:uid="{3F761AF2-47E5-406F-8047-8B8A680C2712}"/>
    <cellStyle name="Heading 3 2 13 4 2" xfId="2040" xr:uid="{41559C03-8BE8-4F26-8091-AFAC4B143E6D}"/>
    <cellStyle name="Heading 3 2 13 4 2 2" xfId="2041" xr:uid="{3738090A-A862-4FB3-AF89-F9B9E9826D4F}"/>
    <cellStyle name="Heading 3 2 13 4 3" xfId="2042" xr:uid="{AACD542D-582D-41AF-BD4C-6F4AB7C49F9C}"/>
    <cellStyle name="Heading 3 2 13 4 3 2" xfId="2043" xr:uid="{48A08034-4FAB-41C2-BA47-6719A9342D0A}"/>
    <cellStyle name="Heading 3 2 13 4 4" xfId="2044" xr:uid="{B973C889-85F5-4260-A9CD-0CE99BEC66FC}"/>
    <cellStyle name="Heading 3 2 13 4 4 2" xfId="2045" xr:uid="{69CC3A70-DE67-467A-BB71-3AA33B843E3A}"/>
    <cellStyle name="Heading 3 2 13 5" xfId="2046" xr:uid="{64F5B50A-3DCE-4D91-98EB-E665ACD48835}"/>
    <cellStyle name="Heading 3 2 13 5 2" xfId="2047" xr:uid="{86AA0FE9-A87C-4C89-8F1A-AA979B70663E}"/>
    <cellStyle name="Heading 3 2 13 5 2 2" xfId="2048" xr:uid="{B264E7F8-1985-41B2-82D8-AEFB5D280454}"/>
    <cellStyle name="Heading 3 2 13 5 3" xfId="2049" xr:uid="{F20B7BB5-428E-4D8C-A1B1-F56027BD771E}"/>
    <cellStyle name="Heading 3 2 13 5 3 2" xfId="2050" xr:uid="{3C06B21F-CB92-417B-8547-BCA21FCEF6A2}"/>
    <cellStyle name="Heading 3 2 13 5 4" xfId="2051" xr:uid="{B8E533EF-6978-47DD-A9AD-D2E80BEB6229}"/>
    <cellStyle name="Heading 3 2 13 5 4 2" xfId="2052" xr:uid="{4A6E9945-4AF2-4805-99B6-DB389394D9CA}"/>
    <cellStyle name="Heading 3 2 13 6" xfId="2053" xr:uid="{D80CA87B-15B7-41BE-84DC-1F2B534CF143}"/>
    <cellStyle name="Heading 3 2 13 6 2" xfId="2054" xr:uid="{62C920DB-F2B8-4756-8550-A1ECE99B4B07}"/>
    <cellStyle name="Heading 3 2 13 6 2 2" xfId="2055" xr:uid="{25A8D890-B7BA-4661-84EA-00B57AA983F8}"/>
    <cellStyle name="Heading 3 2 13 6 3" xfId="2056" xr:uid="{E4FBC19D-F062-4367-8D0B-D35D06306889}"/>
    <cellStyle name="Heading 3 2 13 6 3 2" xfId="2057" xr:uid="{CD774565-8A59-4063-9FB1-26E8DB198F4C}"/>
    <cellStyle name="Heading 3 2 13 6 4" xfId="2058" xr:uid="{75FD9200-1585-4380-A22A-BA8407642592}"/>
    <cellStyle name="Heading 3 2 13 6 4 2" xfId="2059" xr:uid="{545DB599-3F2F-4EAA-8E85-1DCD98A9ECDD}"/>
    <cellStyle name="Heading 3 2 13 7" xfId="2060" xr:uid="{2DD68EDD-4D91-4021-ABE6-DF5F099EEA60}"/>
    <cellStyle name="Heading 3 2 13 7 2" xfId="2061" xr:uid="{74AB9B82-417A-4800-A5B7-72D278B96753}"/>
    <cellStyle name="Heading 3 2 13 7 2 2" xfId="2062" xr:uid="{BB1F8E85-CCAB-4A2A-B68B-57A63D74A5A7}"/>
    <cellStyle name="Heading 3 2 13 7 3" xfId="2063" xr:uid="{3F6F4387-17AB-49DD-9B66-0C6E9B42BA1E}"/>
    <cellStyle name="Heading 3 2 13 7 3 2" xfId="2064" xr:uid="{45B33485-1E26-4452-820B-946F6D1F8F43}"/>
    <cellStyle name="Heading 3 2 13 7 4" xfId="2065" xr:uid="{F0997816-5AA2-4A78-B450-6C164469E098}"/>
    <cellStyle name="Heading 3 2 13 7 4 2" xfId="2066" xr:uid="{AF00829B-B47B-4390-91A7-9B9DA044F084}"/>
    <cellStyle name="Heading 3 2 13 8" xfId="2067" xr:uid="{BB48AE3E-76FF-4158-86C4-45691B4B63A3}"/>
    <cellStyle name="Heading 3 2 13 8 2" xfId="2068" xr:uid="{579FAA53-B7E8-4D6D-8B1D-6648CD39C3EA}"/>
    <cellStyle name="Heading 3 2 13 8 2 2" xfId="2069" xr:uid="{37D77F65-68C7-45C9-B325-449FA18A2092}"/>
    <cellStyle name="Heading 3 2 13 8 3" xfId="2070" xr:uid="{E18CCE1A-CF72-4596-B758-C7EFBB172605}"/>
    <cellStyle name="Heading 3 2 13 8 3 2" xfId="2071" xr:uid="{AEF9648F-4B93-4E54-AE40-878E74AAA771}"/>
    <cellStyle name="Heading 3 2 13 8 4" xfId="2072" xr:uid="{C77C4EE7-FEF6-48AC-9731-5B1BB79E1136}"/>
    <cellStyle name="Heading 3 2 13 8 4 2" xfId="2073" xr:uid="{32329A83-D294-4FE1-928B-FD281D763AAA}"/>
    <cellStyle name="Heading 3 2 13 9" xfId="2074" xr:uid="{D28C7D2A-F2A2-42CD-B089-ADDEBB5D3159}"/>
    <cellStyle name="Heading 3 2 13 9 2" xfId="2075" xr:uid="{CDFA1AC5-7C91-4BC8-A223-9091D26F5D09}"/>
    <cellStyle name="Heading 3 2 13 9 2 2" xfId="2076" xr:uid="{879B3B13-7ACA-41EA-9768-57FBB43DAA93}"/>
    <cellStyle name="Heading 3 2 13 9 3" xfId="2077" xr:uid="{896D963F-5749-441D-BAE3-6A4BF667CF29}"/>
    <cellStyle name="Heading 3 2 13 9 3 2" xfId="2078" xr:uid="{DCCDAE2C-1E39-4BEC-B723-6C9CC95797CE}"/>
    <cellStyle name="Heading 3 2 13 9 4" xfId="2079" xr:uid="{9C912EB5-1923-4023-9892-13FCB5A5A41B}"/>
    <cellStyle name="Heading 3 2 13 9 4 2" xfId="2080" xr:uid="{3610EA78-A7A7-4584-9052-B349F7F827F9}"/>
    <cellStyle name="Heading 3 2 14" xfId="2081" xr:uid="{A2DC4830-08EC-49D3-88C5-23812F46CC58}"/>
    <cellStyle name="Heading 3 2 14 10" xfId="2082" xr:uid="{053948CF-17EB-49E6-8B20-F6F97650559C}"/>
    <cellStyle name="Heading 3 2 14 10 2" xfId="2083" xr:uid="{A2D0C202-F182-46F4-BA44-A788AFC7DEDE}"/>
    <cellStyle name="Heading 3 2 14 10 2 2" xfId="2084" xr:uid="{2D1E5041-5965-4D5C-8781-50CDF83F2E28}"/>
    <cellStyle name="Heading 3 2 14 10 3" xfId="2085" xr:uid="{51B89267-7A74-4C67-8C1C-38B06DAEB1A3}"/>
    <cellStyle name="Heading 3 2 14 10 3 2" xfId="2086" xr:uid="{BA44CC0E-A616-411E-ADFA-8F8269475670}"/>
    <cellStyle name="Heading 3 2 14 10 4" xfId="2087" xr:uid="{D3ECCA24-E227-4C06-8728-113CE17C8196}"/>
    <cellStyle name="Heading 3 2 14 10 4 2" xfId="2088" xr:uid="{603D9DA2-E9CF-4590-AC34-3D0A4931117C}"/>
    <cellStyle name="Heading 3 2 14 11" xfId="2089" xr:uid="{53E8F451-444A-4D74-BFB9-5A0B63A5DE44}"/>
    <cellStyle name="Heading 3 2 14 11 2" xfId="2090" xr:uid="{7D4B11CF-E7F5-4EE4-AA49-83FBC9633A08}"/>
    <cellStyle name="Heading 3 2 14 11 2 2" xfId="2091" xr:uid="{8A149744-0546-45D3-B322-5189D9C8AB6F}"/>
    <cellStyle name="Heading 3 2 14 11 3" xfId="2092" xr:uid="{E7F115F1-82CB-4286-9C7B-84B16770401D}"/>
    <cellStyle name="Heading 3 2 14 11 3 2" xfId="2093" xr:uid="{216C215C-3FA3-404B-A5EC-9312EA77410B}"/>
    <cellStyle name="Heading 3 2 14 11 4" xfId="2094" xr:uid="{BC8A64B9-9E56-401C-8DA2-526791630699}"/>
    <cellStyle name="Heading 3 2 14 11 4 2" xfId="2095" xr:uid="{92F4A522-7EF6-45C3-815C-DDFD90A2518A}"/>
    <cellStyle name="Heading 3 2 14 12" xfId="2096" xr:uid="{C13266D1-200A-46D0-B9A1-662B9D2EFC91}"/>
    <cellStyle name="Heading 3 2 14 12 2" xfId="2097" xr:uid="{1FF01E8E-5122-4442-A708-A7AEEECA4CC2}"/>
    <cellStyle name="Heading 3 2 14 12 2 2" xfId="2098" xr:uid="{7583E9B2-D648-49A8-A5BA-D4F8644055A1}"/>
    <cellStyle name="Heading 3 2 14 12 3" xfId="2099" xr:uid="{CFDC86F3-CB6E-490A-8C49-2BC51578726B}"/>
    <cellStyle name="Heading 3 2 14 12 3 2" xfId="2100" xr:uid="{53C50A48-D170-4DE1-A544-FF01A053C742}"/>
    <cellStyle name="Heading 3 2 14 12 4" xfId="2101" xr:uid="{35C4871A-DBE2-4F44-9FA8-1FEAA84AFDB6}"/>
    <cellStyle name="Heading 3 2 14 12 4 2" xfId="2102" xr:uid="{331C54FD-06BD-4F0F-BEBA-7C56BC68AA1A}"/>
    <cellStyle name="Heading 3 2 14 13" xfId="2103" xr:uid="{F3FF7104-4D99-4B58-ADDA-FE578FE5D9E0}"/>
    <cellStyle name="Heading 3 2 14 13 2" xfId="2104" xr:uid="{F1B152EA-D72C-406D-8F2A-D5EE2E571A49}"/>
    <cellStyle name="Heading 3 2 14 13 2 2" xfId="2105" xr:uid="{A2BBC18C-A91C-4763-A4F6-D22BE252FA11}"/>
    <cellStyle name="Heading 3 2 14 13 3" xfId="2106" xr:uid="{37A07FEB-92CD-496F-B66D-65FE5733735E}"/>
    <cellStyle name="Heading 3 2 14 13 3 2" xfId="2107" xr:uid="{D107F359-8F2F-4883-B776-4DA7A043362E}"/>
    <cellStyle name="Heading 3 2 14 13 4" xfId="2108" xr:uid="{5D6A19EA-B7F8-46FD-9D12-32A44AF0B283}"/>
    <cellStyle name="Heading 3 2 14 13 4 2" xfId="2109" xr:uid="{C8798D04-46E6-40DA-9BD2-A6D6DBAEB96E}"/>
    <cellStyle name="Heading 3 2 14 14" xfId="2110" xr:uid="{0526CB30-591E-493B-BBF6-697A627FD2DA}"/>
    <cellStyle name="Heading 3 2 14 14 2" xfId="2111" xr:uid="{B8227260-5F44-4479-BDDD-89E65568EB93}"/>
    <cellStyle name="Heading 3 2 14 14 2 2" xfId="2112" xr:uid="{6F1A87F9-32F6-474E-B23B-5364205BE6DA}"/>
    <cellStyle name="Heading 3 2 14 14 3" xfId="2113" xr:uid="{BB5F7925-46D7-4150-AB9B-5E529CE994F8}"/>
    <cellStyle name="Heading 3 2 14 14 3 2" xfId="2114" xr:uid="{8D36C552-6525-4136-ADCB-C78D8DE20D34}"/>
    <cellStyle name="Heading 3 2 14 14 4" xfId="2115" xr:uid="{38B4A0DC-3ACB-4A47-B646-FCE56E7B194A}"/>
    <cellStyle name="Heading 3 2 14 14 4 2" xfId="2116" xr:uid="{8185F649-598A-4F3B-8008-C7D45DA35227}"/>
    <cellStyle name="Heading 3 2 14 15" xfId="2117" xr:uid="{B80D7174-2C27-41FC-9E30-35659F78F9D9}"/>
    <cellStyle name="Heading 3 2 14 15 2" xfId="2118" xr:uid="{250CA10B-05F1-4396-83B1-18C565B659B7}"/>
    <cellStyle name="Heading 3 2 14 15 2 2" xfId="2119" xr:uid="{90431F1F-3944-4F00-88A0-88626DBCE6ED}"/>
    <cellStyle name="Heading 3 2 14 15 3" xfId="2120" xr:uid="{71804065-5627-429C-BCD6-D26D2C6F80F7}"/>
    <cellStyle name="Heading 3 2 14 15 3 2" xfId="2121" xr:uid="{E4B64706-6455-47B9-BDED-6E1BF10F1C59}"/>
    <cellStyle name="Heading 3 2 14 15 4" xfId="2122" xr:uid="{C49140B5-3966-4461-836F-367143901DDB}"/>
    <cellStyle name="Heading 3 2 14 15 4 2" xfId="2123" xr:uid="{F5CD1E7E-C623-48DC-B536-8D491FFBD681}"/>
    <cellStyle name="Heading 3 2 14 16" xfId="2124" xr:uid="{0B7A4EA4-5056-47C0-A40B-722A4CDE89DB}"/>
    <cellStyle name="Heading 3 2 14 16 2" xfId="2125" xr:uid="{22D616FD-F771-4277-90D3-CD385D3F93CF}"/>
    <cellStyle name="Heading 3 2 14 17" xfId="2126" xr:uid="{B1B73349-9FB8-4F38-A7EB-D462388EE5C2}"/>
    <cellStyle name="Heading 3 2 14 17 2" xfId="2127" xr:uid="{C63A40AD-030F-44D6-8EFD-FCFDF4CF6D7F}"/>
    <cellStyle name="Heading 3 2 14 18" xfId="2128" xr:uid="{D493A853-04AB-4B62-8DE7-11F99F4E4A15}"/>
    <cellStyle name="Heading 3 2 14 18 2" xfId="2129" xr:uid="{9F819E55-C152-43CD-9821-9BB4B2A029AB}"/>
    <cellStyle name="Heading 3 2 14 19" xfId="2130" xr:uid="{5612F645-FF80-4CC0-820A-E7690264323E}"/>
    <cellStyle name="Heading 3 2 14 2" xfId="2131" xr:uid="{709CE9C4-AD03-4DC0-9123-1F58BD38CC3B}"/>
    <cellStyle name="Heading 3 2 14 2 2" xfId="2132" xr:uid="{D6B90661-1619-49B9-8F30-EF6C020F8BA5}"/>
    <cellStyle name="Heading 3 2 14 2 2 2" xfId="2133" xr:uid="{20096224-68A6-40B2-82EE-A4A4D69619CF}"/>
    <cellStyle name="Heading 3 2 14 2 3" xfId="2134" xr:uid="{0B0BD4CB-0A2E-4450-A60C-782D88A34C75}"/>
    <cellStyle name="Heading 3 2 14 2 3 2" xfId="2135" xr:uid="{30EAAE4F-10AC-4E41-8DEF-0E1DA5DD9BEB}"/>
    <cellStyle name="Heading 3 2 14 2 4" xfId="2136" xr:uid="{9FC29834-7AEB-4FEC-AE70-4D1038D5F084}"/>
    <cellStyle name="Heading 3 2 14 2 4 2" xfId="2137" xr:uid="{CB2DAB65-B0AA-45B9-9C85-A65D8AC52DB6}"/>
    <cellStyle name="Heading 3 2 14 20" xfId="2138" xr:uid="{02FB9D8D-17C5-4CD2-B80D-E447FCF920F2}"/>
    <cellStyle name="Heading 3 2 14 21" xfId="2139" xr:uid="{7DB61F85-A7BF-4F5B-9959-B4483517603D}"/>
    <cellStyle name="Heading 3 2 14 22" xfId="2140" xr:uid="{61AF51D6-B0CE-4E5C-835B-30BE9403D676}"/>
    <cellStyle name="Heading 3 2 14 23" xfId="2141" xr:uid="{DEBA2307-ED97-421B-8932-85292039F888}"/>
    <cellStyle name="Heading 3 2 14 24" xfId="2142" xr:uid="{C844D698-29FE-4812-B1F4-FD8D21EA9940}"/>
    <cellStyle name="Heading 3 2 14 25" xfId="2143" xr:uid="{BE42D807-E257-40EB-BDB0-30420B8BFF1E}"/>
    <cellStyle name="Heading 3 2 14 3" xfId="2144" xr:uid="{C456D1E4-6C85-4528-9D24-69F7252D6E0B}"/>
    <cellStyle name="Heading 3 2 14 3 2" xfId="2145" xr:uid="{E6442FCA-0F77-4CE6-AD8F-C8F7BF6CBCD7}"/>
    <cellStyle name="Heading 3 2 14 3 2 2" xfId="2146" xr:uid="{9D717B7A-8307-40E3-9E30-1E9E71554996}"/>
    <cellStyle name="Heading 3 2 14 3 3" xfId="2147" xr:uid="{8B2EF5C8-67E1-4949-87BC-245189CAEA2A}"/>
    <cellStyle name="Heading 3 2 14 3 3 2" xfId="2148" xr:uid="{A1A5873C-C23B-4F0A-81D5-D05C7D0B6B87}"/>
    <cellStyle name="Heading 3 2 14 3 4" xfId="2149" xr:uid="{3B278D24-5307-4036-B048-E72F0D7DC9DB}"/>
    <cellStyle name="Heading 3 2 14 3 4 2" xfId="2150" xr:uid="{A00548C5-1BCC-42C4-A2BA-EB42A6689377}"/>
    <cellStyle name="Heading 3 2 14 4" xfId="2151" xr:uid="{8706EDC5-AE4B-4D6A-A33B-F76302A56C85}"/>
    <cellStyle name="Heading 3 2 14 4 2" xfId="2152" xr:uid="{BA598453-BC76-453E-8618-1A65FC4A2AD9}"/>
    <cellStyle name="Heading 3 2 14 4 2 2" xfId="2153" xr:uid="{62571C60-C10C-47E1-BDD7-CEF474179604}"/>
    <cellStyle name="Heading 3 2 14 4 3" xfId="2154" xr:uid="{EEDD00EA-E999-4191-AD28-2B019A1961F2}"/>
    <cellStyle name="Heading 3 2 14 4 3 2" xfId="2155" xr:uid="{D098735F-DF05-4FED-A6CC-64E0EA410959}"/>
    <cellStyle name="Heading 3 2 14 4 4" xfId="2156" xr:uid="{6BAA85BA-437A-4359-A498-9792ACF37548}"/>
    <cellStyle name="Heading 3 2 14 4 4 2" xfId="2157" xr:uid="{7F2AEB2B-2F96-4970-AA06-5A433B2D8029}"/>
    <cellStyle name="Heading 3 2 14 5" xfId="2158" xr:uid="{39439D2F-C16A-4D3B-8B42-3668F528B305}"/>
    <cellStyle name="Heading 3 2 14 5 2" xfId="2159" xr:uid="{418D01CC-433C-474F-BA85-DAF07E50D08E}"/>
    <cellStyle name="Heading 3 2 14 5 2 2" xfId="2160" xr:uid="{C283CA9C-9C98-47CA-BC38-29EE214D7A61}"/>
    <cellStyle name="Heading 3 2 14 5 3" xfId="2161" xr:uid="{B11CB579-9018-4AF8-A557-EBB63501EFE6}"/>
    <cellStyle name="Heading 3 2 14 5 3 2" xfId="2162" xr:uid="{1E981597-B639-4E36-A53B-9F3F2EECF5F7}"/>
    <cellStyle name="Heading 3 2 14 5 4" xfId="2163" xr:uid="{1EB5417D-2D11-4340-928F-B4948F5DECBA}"/>
    <cellStyle name="Heading 3 2 14 5 4 2" xfId="2164" xr:uid="{3069A845-8B6F-491C-8A22-A9BCB635CB8E}"/>
    <cellStyle name="Heading 3 2 14 6" xfId="2165" xr:uid="{25E54187-F625-43E7-B4E5-240353BB00A3}"/>
    <cellStyle name="Heading 3 2 14 6 2" xfId="2166" xr:uid="{B7DD6915-A4EF-473E-B253-9CB619F246F2}"/>
    <cellStyle name="Heading 3 2 14 6 2 2" xfId="2167" xr:uid="{1C853347-4390-4491-8B6A-7CCFDE7AC036}"/>
    <cellStyle name="Heading 3 2 14 6 3" xfId="2168" xr:uid="{3EB517A5-FE0D-436E-8B5D-CA9D79C43D51}"/>
    <cellStyle name="Heading 3 2 14 6 3 2" xfId="2169" xr:uid="{28550EA0-8C71-471D-A317-72CB40BEA19D}"/>
    <cellStyle name="Heading 3 2 14 6 4" xfId="2170" xr:uid="{372AC1BC-7380-490C-A86B-33704604F835}"/>
    <cellStyle name="Heading 3 2 14 6 4 2" xfId="2171" xr:uid="{9E27E34F-2D53-41F6-902B-2CE037D76EA1}"/>
    <cellStyle name="Heading 3 2 14 7" xfId="2172" xr:uid="{2E654E33-116F-48EF-AC43-716E1D8AAD91}"/>
    <cellStyle name="Heading 3 2 14 7 2" xfId="2173" xr:uid="{CB87876D-CB28-471D-B344-DEFD1A752485}"/>
    <cellStyle name="Heading 3 2 14 7 2 2" xfId="2174" xr:uid="{588A4286-431F-477D-B8C2-5FD187F6207E}"/>
    <cellStyle name="Heading 3 2 14 7 3" xfId="2175" xr:uid="{920137D3-AA87-40C8-BA48-928D6DA11E59}"/>
    <cellStyle name="Heading 3 2 14 7 3 2" xfId="2176" xr:uid="{607DFC79-FAC6-4F04-B943-0F671C4C626E}"/>
    <cellStyle name="Heading 3 2 14 7 4" xfId="2177" xr:uid="{2C6B4DE5-1DE0-4ACC-AE43-CDCB586F8890}"/>
    <cellStyle name="Heading 3 2 14 7 4 2" xfId="2178" xr:uid="{CEA1CC51-6F0D-4F41-9FFC-B8B6E96AF3E5}"/>
    <cellStyle name="Heading 3 2 14 8" xfId="2179" xr:uid="{095AF0C0-84AB-412E-81FE-4A40840D7C27}"/>
    <cellStyle name="Heading 3 2 14 8 2" xfId="2180" xr:uid="{3A76DCFF-BDE2-4027-BD32-C05BEDA281CB}"/>
    <cellStyle name="Heading 3 2 14 8 2 2" xfId="2181" xr:uid="{265F1BCD-BD14-465D-BD61-574741951FAF}"/>
    <cellStyle name="Heading 3 2 14 8 3" xfId="2182" xr:uid="{FFD24876-EA21-47F6-BFB1-7DB1A705A06E}"/>
    <cellStyle name="Heading 3 2 14 8 3 2" xfId="2183" xr:uid="{E5286658-EC0B-4E2E-904D-16F46B22FFAD}"/>
    <cellStyle name="Heading 3 2 14 8 4" xfId="2184" xr:uid="{A935C59F-B5AF-4E66-BB43-BD32BF6F6CFB}"/>
    <cellStyle name="Heading 3 2 14 8 4 2" xfId="2185" xr:uid="{CF4EBE06-0C87-45C1-B21F-629B1A4192BC}"/>
    <cellStyle name="Heading 3 2 14 9" xfId="2186" xr:uid="{19FCCB22-3C56-4C1E-9259-78F84A4A85D4}"/>
    <cellStyle name="Heading 3 2 14 9 2" xfId="2187" xr:uid="{397B8519-D0EB-448E-946B-D82530DCE141}"/>
    <cellStyle name="Heading 3 2 14 9 2 2" xfId="2188" xr:uid="{63C68FF6-E408-4EA3-9319-9A73C60C2FB5}"/>
    <cellStyle name="Heading 3 2 14 9 3" xfId="2189" xr:uid="{1D96B333-3624-4569-A793-D521DC58C704}"/>
    <cellStyle name="Heading 3 2 14 9 3 2" xfId="2190" xr:uid="{AE1B4312-9307-4CAB-82E7-3CD28D8C7E6C}"/>
    <cellStyle name="Heading 3 2 14 9 4" xfId="2191" xr:uid="{F5010333-2F9D-4847-8346-270E838D75FF}"/>
    <cellStyle name="Heading 3 2 14 9 4 2" xfId="2192" xr:uid="{254D0690-FEF3-4ECF-8427-1D302195916C}"/>
    <cellStyle name="Heading 3 2 15" xfId="2193" xr:uid="{4431C9EB-3F28-40D2-BCAA-A06E6548C0AE}"/>
    <cellStyle name="Heading 3 2 15 10" xfId="2194" xr:uid="{785C5212-713B-40EC-B8D5-AA9385CCEF66}"/>
    <cellStyle name="Heading 3 2 15 10 2" xfId="2195" xr:uid="{A648A045-B991-4243-A2A5-FBF6DE60DAC8}"/>
    <cellStyle name="Heading 3 2 15 10 2 2" xfId="2196" xr:uid="{E3378844-AEE6-40D3-81EA-C8624B3F754E}"/>
    <cellStyle name="Heading 3 2 15 10 3" xfId="2197" xr:uid="{37BE75E4-6E78-4E3A-9528-CA3EFD0253D0}"/>
    <cellStyle name="Heading 3 2 15 10 3 2" xfId="2198" xr:uid="{0BB908C7-D99C-4B32-8CC3-E29C64BF480E}"/>
    <cellStyle name="Heading 3 2 15 10 4" xfId="2199" xr:uid="{CADE6FB1-5E13-49DB-A3A2-90CFA1BCB887}"/>
    <cellStyle name="Heading 3 2 15 10 4 2" xfId="2200" xr:uid="{C0DC1250-D2E8-4CE1-A533-E415106D79EC}"/>
    <cellStyle name="Heading 3 2 15 11" xfId="2201" xr:uid="{168A4418-6931-48E4-A3C5-D7BC71A87899}"/>
    <cellStyle name="Heading 3 2 15 11 2" xfId="2202" xr:uid="{BA190AE4-068F-42F0-99D9-20FAF3D2F7DE}"/>
    <cellStyle name="Heading 3 2 15 11 2 2" xfId="2203" xr:uid="{364DD8EE-5262-4E9C-B1DE-A2B73B6C7371}"/>
    <cellStyle name="Heading 3 2 15 11 3" xfId="2204" xr:uid="{B788BB86-172F-4A94-80FE-B409168EFEAE}"/>
    <cellStyle name="Heading 3 2 15 11 3 2" xfId="2205" xr:uid="{86F8EE82-7FA4-4211-BB07-804272B691B2}"/>
    <cellStyle name="Heading 3 2 15 11 4" xfId="2206" xr:uid="{2E54090B-BD85-4CFD-B425-9695A57BAAC1}"/>
    <cellStyle name="Heading 3 2 15 11 4 2" xfId="2207" xr:uid="{EB92A40C-D50D-4557-BDD5-FDCED486570F}"/>
    <cellStyle name="Heading 3 2 15 12" xfId="2208" xr:uid="{0C552AF6-F187-4B7B-83EE-0C62AFED22A9}"/>
    <cellStyle name="Heading 3 2 15 12 2" xfId="2209" xr:uid="{B9A1ABC8-898E-4F99-BAC6-DC97A2925542}"/>
    <cellStyle name="Heading 3 2 15 12 2 2" xfId="2210" xr:uid="{39964F43-76AE-42BD-9A41-91060E95D3A9}"/>
    <cellStyle name="Heading 3 2 15 12 3" xfId="2211" xr:uid="{A0B62EDF-D663-48FC-A754-50073B4EE860}"/>
    <cellStyle name="Heading 3 2 15 12 3 2" xfId="2212" xr:uid="{1D65B35F-729E-4A1B-8FDA-534A21233699}"/>
    <cellStyle name="Heading 3 2 15 12 4" xfId="2213" xr:uid="{48D8932B-087C-409D-BE55-7CC4D2FB946B}"/>
    <cellStyle name="Heading 3 2 15 12 4 2" xfId="2214" xr:uid="{A304C6CC-1520-42F9-AEC4-E4FD37C56665}"/>
    <cellStyle name="Heading 3 2 15 13" xfId="2215" xr:uid="{9334F13D-A6B9-4D90-AAD8-522B6B2D2450}"/>
    <cellStyle name="Heading 3 2 15 13 2" xfId="2216" xr:uid="{F760334C-0A10-4423-9E15-5E509DED4AEF}"/>
    <cellStyle name="Heading 3 2 15 13 2 2" xfId="2217" xr:uid="{AF170B64-4AFA-4DA8-AE91-A8E8164C9D0A}"/>
    <cellStyle name="Heading 3 2 15 13 3" xfId="2218" xr:uid="{9A7D94AB-EC5E-4B48-935B-D172026CA2E4}"/>
    <cellStyle name="Heading 3 2 15 13 3 2" xfId="2219" xr:uid="{27499E9C-BD51-40E2-8786-7E5AA21E2480}"/>
    <cellStyle name="Heading 3 2 15 13 4" xfId="2220" xr:uid="{1DD48144-DB48-4B8C-A78A-CB8447BCAA99}"/>
    <cellStyle name="Heading 3 2 15 13 4 2" xfId="2221" xr:uid="{CFCC6791-E442-4E13-B9CF-FD72D721F18D}"/>
    <cellStyle name="Heading 3 2 15 14" xfId="2222" xr:uid="{8E71D835-1030-4C8C-B3F3-1BB4A39150CA}"/>
    <cellStyle name="Heading 3 2 15 14 2" xfId="2223" xr:uid="{68AA7206-61CE-4388-B33A-8A926A2220F7}"/>
    <cellStyle name="Heading 3 2 15 14 2 2" xfId="2224" xr:uid="{8950C323-F9DB-427B-8A30-C7746633C53E}"/>
    <cellStyle name="Heading 3 2 15 14 3" xfId="2225" xr:uid="{E88F42A4-E8FD-46EF-BB6D-D0AFF9D53734}"/>
    <cellStyle name="Heading 3 2 15 14 3 2" xfId="2226" xr:uid="{FEE85CBC-5EE9-4D04-8538-FC31EFD1A18F}"/>
    <cellStyle name="Heading 3 2 15 14 4" xfId="2227" xr:uid="{2C974726-A4CC-45AC-9EA9-68900CE3E599}"/>
    <cellStyle name="Heading 3 2 15 14 4 2" xfId="2228" xr:uid="{E8797049-92DA-4F16-879D-03BE1754D854}"/>
    <cellStyle name="Heading 3 2 15 15" xfId="2229" xr:uid="{C73896C1-842B-4C13-A236-48FD6C0EF9BC}"/>
    <cellStyle name="Heading 3 2 15 15 2" xfId="2230" xr:uid="{86A53C52-B70D-4A12-A563-50E96E9B0F48}"/>
    <cellStyle name="Heading 3 2 15 15 2 2" xfId="2231" xr:uid="{BF5594EC-B328-49C0-BC7D-1DDE33A73839}"/>
    <cellStyle name="Heading 3 2 15 15 3" xfId="2232" xr:uid="{BBAC601E-4D3B-4FE5-81FB-6053A00E1A01}"/>
    <cellStyle name="Heading 3 2 15 15 3 2" xfId="2233" xr:uid="{7A4F8C43-C7DC-454E-A1D6-1773895A7B6E}"/>
    <cellStyle name="Heading 3 2 15 15 4" xfId="2234" xr:uid="{6B8F6358-3059-4E74-B43B-BBD90B3A800E}"/>
    <cellStyle name="Heading 3 2 15 15 4 2" xfId="2235" xr:uid="{38BABC99-00BB-4C9D-B681-F12FE55983F9}"/>
    <cellStyle name="Heading 3 2 15 16" xfId="2236" xr:uid="{C6D12A9A-8F3D-430F-B5DB-EB01950DCFCB}"/>
    <cellStyle name="Heading 3 2 15 16 2" xfId="2237" xr:uid="{4BFB9D09-08ED-48F0-8D11-D092E6BA121A}"/>
    <cellStyle name="Heading 3 2 15 17" xfId="2238" xr:uid="{2961267B-C2D5-43CD-B177-50BD6CD099AA}"/>
    <cellStyle name="Heading 3 2 15 17 2" xfId="2239" xr:uid="{627DE83B-FDB1-4A6C-B128-B52466093D9F}"/>
    <cellStyle name="Heading 3 2 15 18" xfId="2240" xr:uid="{A143E4AD-D876-4A14-8486-488E11EC6557}"/>
    <cellStyle name="Heading 3 2 15 18 2" xfId="2241" xr:uid="{36ACD334-D877-4576-97E7-6EA6F87A1BA8}"/>
    <cellStyle name="Heading 3 2 15 19" xfId="2242" xr:uid="{5C03040E-6354-41EE-B5A2-83902A218154}"/>
    <cellStyle name="Heading 3 2 15 2" xfId="2243" xr:uid="{C73BECBE-49F9-42F9-8FD9-1B41390B3E26}"/>
    <cellStyle name="Heading 3 2 15 2 2" xfId="2244" xr:uid="{ED95770E-557B-4E73-A677-2D2302BE01EF}"/>
    <cellStyle name="Heading 3 2 15 2 2 2" xfId="2245" xr:uid="{A6187E80-46F5-4F47-8CE3-0175D15A6FB6}"/>
    <cellStyle name="Heading 3 2 15 2 3" xfId="2246" xr:uid="{05DE1F63-376B-440F-95A5-1EC5ED328027}"/>
    <cellStyle name="Heading 3 2 15 2 3 2" xfId="2247" xr:uid="{30CB8DCD-395F-44A3-9A79-C468F2F41A2A}"/>
    <cellStyle name="Heading 3 2 15 2 4" xfId="2248" xr:uid="{BDA1F671-22FF-4BDC-A28A-842045E29192}"/>
    <cellStyle name="Heading 3 2 15 2 4 2" xfId="2249" xr:uid="{4675C2DC-71F8-4806-9B84-77C5C5F22A02}"/>
    <cellStyle name="Heading 3 2 15 20" xfId="2250" xr:uid="{69CB9E5E-0105-4942-BECE-1F3C897F61C4}"/>
    <cellStyle name="Heading 3 2 15 21" xfId="2251" xr:uid="{C4B5698A-3A43-4AE4-8F0E-33994CB1AC81}"/>
    <cellStyle name="Heading 3 2 15 22" xfId="2252" xr:uid="{F893D00A-6791-495E-B913-8F08FDB4005B}"/>
    <cellStyle name="Heading 3 2 15 23" xfId="2253" xr:uid="{B0DBBB28-84E1-4197-8AAF-9AC57F298036}"/>
    <cellStyle name="Heading 3 2 15 24" xfId="2254" xr:uid="{89B62A34-3A50-4DE0-A40C-0BDDAF4F2025}"/>
    <cellStyle name="Heading 3 2 15 25" xfId="2255" xr:uid="{0D7D9F09-4712-4512-B721-B87A01EEB98C}"/>
    <cellStyle name="Heading 3 2 15 3" xfId="2256" xr:uid="{7BBC4AC9-2D4D-4C04-B78F-FC570E9D2470}"/>
    <cellStyle name="Heading 3 2 15 3 2" xfId="2257" xr:uid="{A2E2D3CA-941A-475D-A575-362960CD0A83}"/>
    <cellStyle name="Heading 3 2 15 3 2 2" xfId="2258" xr:uid="{339AA956-2D94-466D-9A28-6DE2F48C540B}"/>
    <cellStyle name="Heading 3 2 15 3 3" xfId="2259" xr:uid="{D0DBEFED-DDE4-4787-9F00-7680C0FBF073}"/>
    <cellStyle name="Heading 3 2 15 3 3 2" xfId="2260" xr:uid="{D21C3108-0834-4CE6-A3D6-2F201BC6EDC1}"/>
    <cellStyle name="Heading 3 2 15 3 4" xfId="2261" xr:uid="{2C3F9A8E-C09A-4C9E-89BE-EC19B6C9C1F5}"/>
    <cellStyle name="Heading 3 2 15 3 4 2" xfId="2262" xr:uid="{D860DBCA-F054-4D70-B0D8-2AE8C2156508}"/>
    <cellStyle name="Heading 3 2 15 4" xfId="2263" xr:uid="{C2623E95-ADA1-4CE7-921D-5941E6D21C5F}"/>
    <cellStyle name="Heading 3 2 15 4 2" xfId="2264" xr:uid="{567F26F8-6173-4AC7-BF1A-AEFE3260EFD7}"/>
    <cellStyle name="Heading 3 2 15 4 2 2" xfId="2265" xr:uid="{FB48E80F-12F8-4D09-BA1B-728F907D3D67}"/>
    <cellStyle name="Heading 3 2 15 4 3" xfId="2266" xr:uid="{21BED9FE-0B85-4829-AD77-4D58CB4BA54A}"/>
    <cellStyle name="Heading 3 2 15 4 3 2" xfId="2267" xr:uid="{B1189D34-265A-403F-9549-A496AE0F35EE}"/>
    <cellStyle name="Heading 3 2 15 4 4" xfId="2268" xr:uid="{157A877F-3226-452E-A94F-68DDA00F234A}"/>
    <cellStyle name="Heading 3 2 15 4 4 2" xfId="2269" xr:uid="{8A3F5B28-E399-4E5F-A726-E8F8EE40750D}"/>
    <cellStyle name="Heading 3 2 15 5" xfId="2270" xr:uid="{779649BC-706B-48EB-8F46-A917E299B7D6}"/>
    <cellStyle name="Heading 3 2 15 5 2" xfId="2271" xr:uid="{71921F3C-D60D-4D4D-B251-761FE60A004F}"/>
    <cellStyle name="Heading 3 2 15 5 2 2" xfId="2272" xr:uid="{0598E82D-D7BF-48ED-9C78-701E84DE2C4C}"/>
    <cellStyle name="Heading 3 2 15 5 3" xfId="2273" xr:uid="{DE2EBF02-F83C-49D6-8CBD-851675167AB0}"/>
    <cellStyle name="Heading 3 2 15 5 3 2" xfId="2274" xr:uid="{B0C76588-9757-450D-8823-970889B7E384}"/>
    <cellStyle name="Heading 3 2 15 5 4" xfId="2275" xr:uid="{A9BA5E58-263B-48A3-9EE1-8DA0B4D8F0D2}"/>
    <cellStyle name="Heading 3 2 15 5 4 2" xfId="2276" xr:uid="{4792625A-90FD-4C70-8846-855FFADC7084}"/>
    <cellStyle name="Heading 3 2 15 6" xfId="2277" xr:uid="{59627E20-1827-4957-B87C-8130721EA04B}"/>
    <cellStyle name="Heading 3 2 15 6 2" xfId="2278" xr:uid="{0013487C-7B49-4A37-8BEF-FBAD90A01933}"/>
    <cellStyle name="Heading 3 2 15 6 2 2" xfId="2279" xr:uid="{B3754758-1DB1-4A25-B6D8-67B817C3418F}"/>
    <cellStyle name="Heading 3 2 15 6 3" xfId="2280" xr:uid="{39DA37C9-7C32-4F5F-A8D4-6BEF00A6549A}"/>
    <cellStyle name="Heading 3 2 15 6 3 2" xfId="2281" xr:uid="{3D292582-9342-4784-B19F-2A971867F42B}"/>
    <cellStyle name="Heading 3 2 15 6 4" xfId="2282" xr:uid="{FF9AE2E0-CCA6-45B1-AE71-F97D197D4986}"/>
    <cellStyle name="Heading 3 2 15 6 4 2" xfId="2283" xr:uid="{38D2486A-8E0D-4504-BA86-DA00A83CA033}"/>
    <cellStyle name="Heading 3 2 15 7" xfId="2284" xr:uid="{B87B2831-14EB-4A3E-8D41-58EBA75E5B19}"/>
    <cellStyle name="Heading 3 2 15 7 2" xfId="2285" xr:uid="{BFD78378-D50D-4DBB-8DCD-389BCCFF9F41}"/>
    <cellStyle name="Heading 3 2 15 7 2 2" xfId="2286" xr:uid="{3C60AE22-9F83-4DD5-AE7A-F32513696A11}"/>
    <cellStyle name="Heading 3 2 15 7 3" xfId="2287" xr:uid="{2046D31B-724D-4A5B-B9EC-E7BAA66C2535}"/>
    <cellStyle name="Heading 3 2 15 7 3 2" xfId="2288" xr:uid="{3DDF68E9-0EAE-4674-871E-356550D49F92}"/>
    <cellStyle name="Heading 3 2 15 7 4" xfId="2289" xr:uid="{C1865484-5071-46A1-8E5D-4B9168299523}"/>
    <cellStyle name="Heading 3 2 15 7 4 2" xfId="2290" xr:uid="{0E690D30-30EB-46C7-AB8E-9E699488FF8D}"/>
    <cellStyle name="Heading 3 2 15 8" xfId="2291" xr:uid="{3252EAB6-A6CF-422E-B8CF-52B3C31DA6C0}"/>
    <cellStyle name="Heading 3 2 15 8 2" xfId="2292" xr:uid="{53F6AEA7-D586-4CA3-99BB-87A960C0C073}"/>
    <cellStyle name="Heading 3 2 15 8 2 2" xfId="2293" xr:uid="{9A1DC349-1D6D-4497-A45E-8330FF224294}"/>
    <cellStyle name="Heading 3 2 15 8 3" xfId="2294" xr:uid="{EAC99583-0F57-4F65-90CB-62B160AC96C7}"/>
    <cellStyle name="Heading 3 2 15 8 3 2" xfId="2295" xr:uid="{C0E17EF7-E0E2-4515-A3BF-B49815E695A3}"/>
    <cellStyle name="Heading 3 2 15 8 4" xfId="2296" xr:uid="{6FDB439D-9107-4FC8-A541-B489CB415C75}"/>
    <cellStyle name="Heading 3 2 15 8 4 2" xfId="2297" xr:uid="{DF0735EF-D936-4BAF-851E-87FD717DD7DE}"/>
    <cellStyle name="Heading 3 2 15 9" xfId="2298" xr:uid="{8A6A8BF1-6A06-4CC7-AA06-1EAC8B6702B4}"/>
    <cellStyle name="Heading 3 2 15 9 2" xfId="2299" xr:uid="{A1DE199A-B332-414B-A737-C50A26E03803}"/>
    <cellStyle name="Heading 3 2 15 9 2 2" xfId="2300" xr:uid="{92BD9CBB-B83B-4025-9A59-CEA821A848E3}"/>
    <cellStyle name="Heading 3 2 15 9 3" xfId="2301" xr:uid="{CE399085-76E0-4E66-B591-19F62A7D6F7E}"/>
    <cellStyle name="Heading 3 2 15 9 3 2" xfId="2302" xr:uid="{C1AD956B-655C-4523-B056-3864EE7BA5ED}"/>
    <cellStyle name="Heading 3 2 15 9 4" xfId="2303" xr:uid="{65162606-B721-48E7-97D2-2977C7DCF0B4}"/>
    <cellStyle name="Heading 3 2 15 9 4 2" xfId="2304" xr:uid="{225622E0-FAB5-44B2-9524-03D48E34EEE6}"/>
    <cellStyle name="Heading 3 2 16" xfId="2305" xr:uid="{1448B3B2-2492-4124-8B57-9234FFB0C5E1}"/>
    <cellStyle name="Heading 3 2 16 10" xfId="2306" xr:uid="{356B90DA-B1BE-4C09-991A-02D168F6E2A2}"/>
    <cellStyle name="Heading 3 2 16 10 2" xfId="2307" xr:uid="{0670EECC-5AE4-441C-94AB-EBCA3D169D2D}"/>
    <cellStyle name="Heading 3 2 16 10 2 2" xfId="2308" xr:uid="{FACD5413-3E5D-45C6-ABDC-EF7C753820E1}"/>
    <cellStyle name="Heading 3 2 16 10 3" xfId="2309" xr:uid="{EB811A00-EFF7-494E-8FE3-2080BEA55BFA}"/>
    <cellStyle name="Heading 3 2 16 10 3 2" xfId="2310" xr:uid="{784D3160-B87B-4D5D-95EB-8DB9510D04F7}"/>
    <cellStyle name="Heading 3 2 16 10 4" xfId="2311" xr:uid="{416FE914-3024-4417-8E0B-E7A1872715AE}"/>
    <cellStyle name="Heading 3 2 16 10 4 2" xfId="2312" xr:uid="{9803EA5E-9396-4793-88D0-1ACBD7849574}"/>
    <cellStyle name="Heading 3 2 16 11" xfId="2313" xr:uid="{D370D03D-6E4F-4DF4-AAFE-96252FD4C939}"/>
    <cellStyle name="Heading 3 2 16 11 2" xfId="2314" xr:uid="{B17ACDE8-61D3-466C-A454-3449CA6768A4}"/>
    <cellStyle name="Heading 3 2 16 11 2 2" xfId="2315" xr:uid="{2A019598-5889-4F13-A5EA-DFDB9C174A3E}"/>
    <cellStyle name="Heading 3 2 16 11 3" xfId="2316" xr:uid="{3C12BA8D-EBF2-45F4-94AB-A8CAF3F46295}"/>
    <cellStyle name="Heading 3 2 16 11 3 2" xfId="2317" xr:uid="{7321D115-2C97-4088-94D8-EB144344894D}"/>
    <cellStyle name="Heading 3 2 16 11 4" xfId="2318" xr:uid="{3528D9BD-EDD5-43D2-9D65-D0460BD43060}"/>
    <cellStyle name="Heading 3 2 16 11 4 2" xfId="2319" xr:uid="{CF6ED838-ACB2-4DB3-B2A6-C0398B23CD5C}"/>
    <cellStyle name="Heading 3 2 16 12" xfId="2320" xr:uid="{AA63FBB6-4BBB-43B7-9E70-B9FD560A6D58}"/>
    <cellStyle name="Heading 3 2 16 12 2" xfId="2321" xr:uid="{F8CBD527-C844-4B49-828A-DC0F2FD6E0F1}"/>
    <cellStyle name="Heading 3 2 16 12 2 2" xfId="2322" xr:uid="{EAF56A6E-5C20-4EFD-822F-DEAB7B03F30C}"/>
    <cellStyle name="Heading 3 2 16 12 3" xfId="2323" xr:uid="{D9BAEA27-3764-425D-B6A9-A8AB6738A53B}"/>
    <cellStyle name="Heading 3 2 16 12 3 2" xfId="2324" xr:uid="{34227B9F-B624-45C7-AF7B-BA35D1C15CCD}"/>
    <cellStyle name="Heading 3 2 16 12 4" xfId="2325" xr:uid="{87A6682C-4149-427B-BE8D-465695349309}"/>
    <cellStyle name="Heading 3 2 16 12 4 2" xfId="2326" xr:uid="{73A8F1E8-6B52-4916-88A5-D640FA9AEC5A}"/>
    <cellStyle name="Heading 3 2 16 13" xfId="2327" xr:uid="{EBBE0BA5-8ABD-425A-B4A9-A70BD7917A34}"/>
    <cellStyle name="Heading 3 2 16 13 2" xfId="2328" xr:uid="{32278EBC-BEDC-4AF8-B89D-67B6B653DC18}"/>
    <cellStyle name="Heading 3 2 16 13 2 2" xfId="2329" xr:uid="{DBF4E542-03F7-4235-B4BA-D9913AEBB674}"/>
    <cellStyle name="Heading 3 2 16 13 3" xfId="2330" xr:uid="{2D1517F6-DCB6-4104-9830-C4A01420A9D7}"/>
    <cellStyle name="Heading 3 2 16 13 3 2" xfId="2331" xr:uid="{3CD4A570-86B4-409F-AF3F-42DD562E3552}"/>
    <cellStyle name="Heading 3 2 16 13 4" xfId="2332" xr:uid="{E5514661-493D-4205-BB3E-333DED2365F6}"/>
    <cellStyle name="Heading 3 2 16 13 4 2" xfId="2333" xr:uid="{6B5A490E-8D02-4ACE-86CD-77AD12C7CC8F}"/>
    <cellStyle name="Heading 3 2 16 14" xfId="2334" xr:uid="{D0E57535-7FA4-46CE-831C-EE8008BF5602}"/>
    <cellStyle name="Heading 3 2 16 14 2" xfId="2335" xr:uid="{9129082D-5FED-4313-BD48-8DFE08BED392}"/>
    <cellStyle name="Heading 3 2 16 14 2 2" xfId="2336" xr:uid="{D591DA83-E763-485F-8654-FC4F92738B9D}"/>
    <cellStyle name="Heading 3 2 16 14 3" xfId="2337" xr:uid="{276C0E8D-7138-47F9-BDB2-ADC4ACEE10D1}"/>
    <cellStyle name="Heading 3 2 16 14 3 2" xfId="2338" xr:uid="{2614EFCA-7031-4DD6-84C5-647527FD74C7}"/>
    <cellStyle name="Heading 3 2 16 14 4" xfId="2339" xr:uid="{AE1F083F-63E5-451B-ABDC-F1A188E34F65}"/>
    <cellStyle name="Heading 3 2 16 14 4 2" xfId="2340" xr:uid="{880A7C16-43E5-4DCA-B6EB-CE42E78D9910}"/>
    <cellStyle name="Heading 3 2 16 15" xfId="2341" xr:uid="{49D03235-8062-4274-9141-E7D6FB9873B5}"/>
    <cellStyle name="Heading 3 2 16 15 2" xfId="2342" xr:uid="{9AA6D8E4-912D-4371-AB80-B6C9700D4B47}"/>
    <cellStyle name="Heading 3 2 16 15 2 2" xfId="2343" xr:uid="{38355168-1A63-4FFB-89D6-1DD123F42A1E}"/>
    <cellStyle name="Heading 3 2 16 15 3" xfId="2344" xr:uid="{53CF71A5-29DA-4CCA-85EF-3D92FB8532C7}"/>
    <cellStyle name="Heading 3 2 16 15 3 2" xfId="2345" xr:uid="{9BFEA793-7BC1-4167-8FBE-06FE5F320AC5}"/>
    <cellStyle name="Heading 3 2 16 15 4" xfId="2346" xr:uid="{9E7EB934-1DF5-4D6A-BA03-5E7FC4308357}"/>
    <cellStyle name="Heading 3 2 16 15 4 2" xfId="2347" xr:uid="{2A6EF1BA-25F1-42DE-BCD6-23DCC2CD3738}"/>
    <cellStyle name="Heading 3 2 16 16" xfId="2348" xr:uid="{5921C68B-44D7-4F8B-A68B-1FF57531F2EA}"/>
    <cellStyle name="Heading 3 2 16 16 2" xfId="2349" xr:uid="{29384236-C7D1-4DF5-898F-C56A476A5514}"/>
    <cellStyle name="Heading 3 2 16 17" xfId="2350" xr:uid="{5DEC88A3-F2DA-4B36-8317-2DF0C6CF22D5}"/>
    <cellStyle name="Heading 3 2 16 17 2" xfId="2351" xr:uid="{3C265FB0-7436-4BB6-BBD4-55D8875F0693}"/>
    <cellStyle name="Heading 3 2 16 18" xfId="2352" xr:uid="{DAF29A3C-DFC7-4DC4-B069-616815449B35}"/>
    <cellStyle name="Heading 3 2 16 18 2" xfId="2353" xr:uid="{486CD298-2572-471F-BC26-D7AEA4734CA1}"/>
    <cellStyle name="Heading 3 2 16 19" xfId="2354" xr:uid="{8C67BCAF-5B8F-4823-A185-3AA9D64183CB}"/>
    <cellStyle name="Heading 3 2 16 2" xfId="2355" xr:uid="{445BED82-5B0F-4EEA-990F-01E1D9DD9FC9}"/>
    <cellStyle name="Heading 3 2 16 2 2" xfId="2356" xr:uid="{9586A9AE-E498-4D10-BD23-AAB161F1546F}"/>
    <cellStyle name="Heading 3 2 16 2 2 2" xfId="2357" xr:uid="{E7BEF936-C0BC-47C0-A4B2-3DE03AEA0C25}"/>
    <cellStyle name="Heading 3 2 16 2 3" xfId="2358" xr:uid="{ED3D4F59-0209-4EE4-823F-106F071A4A13}"/>
    <cellStyle name="Heading 3 2 16 2 3 2" xfId="2359" xr:uid="{FE8A2C2F-0BF6-4212-A92F-0525D34975D7}"/>
    <cellStyle name="Heading 3 2 16 2 4" xfId="2360" xr:uid="{E94F45EC-F670-4105-A7FB-A309615CB827}"/>
    <cellStyle name="Heading 3 2 16 2 4 2" xfId="2361" xr:uid="{E4FEE90E-EB9B-4760-82A6-93F8E453E919}"/>
    <cellStyle name="Heading 3 2 16 20" xfId="2362" xr:uid="{9C1AC8B2-BAFC-4514-BE5E-6374F55288DD}"/>
    <cellStyle name="Heading 3 2 16 21" xfId="2363" xr:uid="{45852427-FC4C-4785-B565-3ACBF5474C3E}"/>
    <cellStyle name="Heading 3 2 16 22" xfId="2364" xr:uid="{185AEAE7-E31C-4238-9822-F4A731D2BF87}"/>
    <cellStyle name="Heading 3 2 16 23" xfId="2365" xr:uid="{8F4F28F1-1F94-4C5D-8613-B602FB79A498}"/>
    <cellStyle name="Heading 3 2 16 24" xfId="2366" xr:uid="{2BC0795E-BB6F-4484-9C39-35FDD68BE7C0}"/>
    <cellStyle name="Heading 3 2 16 25" xfId="2367" xr:uid="{39A2D84E-8947-4B9C-9D44-B39B66BE981A}"/>
    <cellStyle name="Heading 3 2 16 3" xfId="2368" xr:uid="{DB132869-5C6D-4A9E-89C7-813755B83150}"/>
    <cellStyle name="Heading 3 2 16 3 2" xfId="2369" xr:uid="{CA5D1E71-E507-48F4-B155-265A11A52A5E}"/>
    <cellStyle name="Heading 3 2 16 3 2 2" xfId="2370" xr:uid="{D3A5CA1B-C75C-4A4C-B748-CE0F9988E98C}"/>
    <cellStyle name="Heading 3 2 16 3 3" xfId="2371" xr:uid="{33E1A87F-0DFF-4D44-9FED-E68E79862A13}"/>
    <cellStyle name="Heading 3 2 16 3 3 2" xfId="2372" xr:uid="{5FDD92E8-261A-4B24-853E-7E6DB60E8ECE}"/>
    <cellStyle name="Heading 3 2 16 3 4" xfId="2373" xr:uid="{BF56FFEA-BC38-4B99-B962-A314BCE1F5D3}"/>
    <cellStyle name="Heading 3 2 16 3 4 2" xfId="2374" xr:uid="{6B69D5B2-DA2C-4C3E-AC16-E6E085034869}"/>
    <cellStyle name="Heading 3 2 16 4" xfId="2375" xr:uid="{8F29F3A1-44B2-4A52-B7D3-9A6218A1E1FF}"/>
    <cellStyle name="Heading 3 2 16 4 2" xfId="2376" xr:uid="{33909671-BF1A-4D51-A59E-2F1ACEA46B17}"/>
    <cellStyle name="Heading 3 2 16 4 2 2" xfId="2377" xr:uid="{1B942959-2764-437F-B667-577A496C82D4}"/>
    <cellStyle name="Heading 3 2 16 4 3" xfId="2378" xr:uid="{1A32D87C-B7C8-4D41-9374-B904C85D4A4E}"/>
    <cellStyle name="Heading 3 2 16 4 3 2" xfId="2379" xr:uid="{259EA99A-5924-47CB-ADB6-72A4E89B7DB4}"/>
    <cellStyle name="Heading 3 2 16 4 4" xfId="2380" xr:uid="{0277812D-0893-4F69-8C0A-6B52EB17B127}"/>
    <cellStyle name="Heading 3 2 16 4 4 2" xfId="2381" xr:uid="{679C9123-A443-4E25-B381-66BD0CD7AC0A}"/>
    <cellStyle name="Heading 3 2 16 5" xfId="2382" xr:uid="{2B069D23-D243-434C-93A8-A7B4310EDE5B}"/>
    <cellStyle name="Heading 3 2 16 5 2" xfId="2383" xr:uid="{BAC075E9-0ACB-4EC1-919F-F754A943C1D9}"/>
    <cellStyle name="Heading 3 2 16 5 2 2" xfId="2384" xr:uid="{3F229A21-8404-4014-9262-42725B38B108}"/>
    <cellStyle name="Heading 3 2 16 5 3" xfId="2385" xr:uid="{E5C8B41D-8D87-49D3-B096-A414381D0DA2}"/>
    <cellStyle name="Heading 3 2 16 5 3 2" xfId="2386" xr:uid="{8A47D754-24C6-48F7-80C7-80344679705E}"/>
    <cellStyle name="Heading 3 2 16 5 4" xfId="2387" xr:uid="{DF8653D9-9F9D-4B07-9BB7-E6A58AF65B94}"/>
    <cellStyle name="Heading 3 2 16 5 4 2" xfId="2388" xr:uid="{545AEE6D-7FEA-453B-A541-E5059001B7AF}"/>
    <cellStyle name="Heading 3 2 16 6" xfId="2389" xr:uid="{A8F95F67-5D25-44C7-A468-5E1027276E8A}"/>
    <cellStyle name="Heading 3 2 16 6 2" xfId="2390" xr:uid="{A18A94FF-223D-478C-80CB-C1DAEB8ADE88}"/>
    <cellStyle name="Heading 3 2 16 6 2 2" xfId="2391" xr:uid="{E34775B4-7560-459B-BBE5-AEB34268F2A3}"/>
    <cellStyle name="Heading 3 2 16 6 3" xfId="2392" xr:uid="{EAD0D3D4-BA50-4B3D-906E-D300EAD47F26}"/>
    <cellStyle name="Heading 3 2 16 6 3 2" xfId="2393" xr:uid="{C45385CA-A3D7-4F75-A79C-C7A265DB843C}"/>
    <cellStyle name="Heading 3 2 16 6 4" xfId="2394" xr:uid="{5A7E2FFC-E22C-4C65-BBFA-A8D3292F792D}"/>
    <cellStyle name="Heading 3 2 16 6 4 2" xfId="2395" xr:uid="{6FD5FCD2-D1C0-4D3A-8FBD-4CC0A660400B}"/>
    <cellStyle name="Heading 3 2 16 7" xfId="2396" xr:uid="{F5976059-0422-495C-A472-1EDA3BC74BBF}"/>
    <cellStyle name="Heading 3 2 16 7 2" xfId="2397" xr:uid="{8D554FAE-58A9-46F8-A1C9-C84A6EF2B353}"/>
    <cellStyle name="Heading 3 2 16 7 2 2" xfId="2398" xr:uid="{E6B6E496-2B76-431E-82DB-8C5BBBAA9EAF}"/>
    <cellStyle name="Heading 3 2 16 7 3" xfId="2399" xr:uid="{7330E7F1-FCAD-4E71-B9DD-8EB41654B5BE}"/>
    <cellStyle name="Heading 3 2 16 7 3 2" xfId="2400" xr:uid="{EC29E545-3394-44AF-96F8-B5E24F49D403}"/>
    <cellStyle name="Heading 3 2 16 7 4" xfId="2401" xr:uid="{A3AFE378-9066-48EF-8C51-8365469EEC13}"/>
    <cellStyle name="Heading 3 2 16 7 4 2" xfId="2402" xr:uid="{13BA2CB1-1452-4A94-A62F-69C4AB8FE2C3}"/>
    <cellStyle name="Heading 3 2 16 8" xfId="2403" xr:uid="{01C99839-3925-4308-8B54-46E10D07A8BF}"/>
    <cellStyle name="Heading 3 2 16 8 2" xfId="2404" xr:uid="{95E68A9D-A451-402B-AB8F-9E800D6351D3}"/>
    <cellStyle name="Heading 3 2 16 8 2 2" xfId="2405" xr:uid="{89EBC35D-1CC7-4443-917A-AD84102935D9}"/>
    <cellStyle name="Heading 3 2 16 8 3" xfId="2406" xr:uid="{C43199E8-1E4B-4021-895A-2D569A6485C0}"/>
    <cellStyle name="Heading 3 2 16 8 3 2" xfId="2407" xr:uid="{288BCC99-14F5-46A2-966F-2DDADEB2CC9F}"/>
    <cellStyle name="Heading 3 2 16 8 4" xfId="2408" xr:uid="{5D77A3BA-EC6C-4761-A1A1-A8D3ACEA8BE2}"/>
    <cellStyle name="Heading 3 2 16 8 4 2" xfId="2409" xr:uid="{2162D841-DB0C-4983-95B7-C7CEAF875795}"/>
    <cellStyle name="Heading 3 2 16 9" xfId="2410" xr:uid="{5C60067D-BF06-473D-BE22-95E71FE99571}"/>
    <cellStyle name="Heading 3 2 16 9 2" xfId="2411" xr:uid="{C50AFBFF-6B7A-422D-BCD0-FCEF588844ED}"/>
    <cellStyle name="Heading 3 2 16 9 2 2" xfId="2412" xr:uid="{89EFE5B0-405E-4BC3-9FE0-CE4704815BD3}"/>
    <cellStyle name="Heading 3 2 16 9 3" xfId="2413" xr:uid="{29B1BC17-9A42-4A64-B97B-F63EA04BFE11}"/>
    <cellStyle name="Heading 3 2 16 9 3 2" xfId="2414" xr:uid="{75B6A327-C153-45D8-87AB-0EBFECFA87E8}"/>
    <cellStyle name="Heading 3 2 16 9 4" xfId="2415" xr:uid="{7156E514-9E07-4C1B-B54C-4C54DC47947C}"/>
    <cellStyle name="Heading 3 2 16 9 4 2" xfId="2416" xr:uid="{BFA3CE81-0C61-40E1-BADD-4B5E1723F180}"/>
    <cellStyle name="Heading 3 2 17" xfId="2417" xr:uid="{F07B1A81-0842-45B9-AD24-BCCCA13B0753}"/>
    <cellStyle name="Heading 3 2 17 10" xfId="2418" xr:uid="{80AD1A43-801C-437D-855C-404DAE466170}"/>
    <cellStyle name="Heading 3 2 17 10 2" xfId="2419" xr:uid="{22975171-2F55-474A-BE90-9025EA6ED491}"/>
    <cellStyle name="Heading 3 2 17 10 2 2" xfId="2420" xr:uid="{505A2E7F-C4E2-4EA9-9D95-E98B00DBFF9A}"/>
    <cellStyle name="Heading 3 2 17 10 3" xfId="2421" xr:uid="{C6617FF5-63A7-4BA9-A94F-F4346DC47027}"/>
    <cellStyle name="Heading 3 2 17 10 3 2" xfId="2422" xr:uid="{E5310755-07BB-4B9D-AB7F-3D7807A0F6AA}"/>
    <cellStyle name="Heading 3 2 17 10 4" xfId="2423" xr:uid="{670E1C79-680B-4579-8414-9F394609C104}"/>
    <cellStyle name="Heading 3 2 17 10 4 2" xfId="2424" xr:uid="{8DB9E36B-7DE1-4180-B4BA-EC0028B51013}"/>
    <cellStyle name="Heading 3 2 17 11" xfId="2425" xr:uid="{1BC6EEB7-71ED-4562-B597-EF61F662C522}"/>
    <cellStyle name="Heading 3 2 17 11 2" xfId="2426" xr:uid="{042563F0-F944-4498-A71B-C89BB29C0339}"/>
    <cellStyle name="Heading 3 2 17 11 2 2" xfId="2427" xr:uid="{2A6E3702-33C8-4492-88E2-68B53F97FFB0}"/>
    <cellStyle name="Heading 3 2 17 11 3" xfId="2428" xr:uid="{70AB7196-B6DA-4F71-9B35-C56E3BD529F5}"/>
    <cellStyle name="Heading 3 2 17 11 3 2" xfId="2429" xr:uid="{9318549B-AC00-4FA6-8D69-6B5D1552B04D}"/>
    <cellStyle name="Heading 3 2 17 11 4" xfId="2430" xr:uid="{64CE5BC4-9857-4682-88ED-99DF9FD31983}"/>
    <cellStyle name="Heading 3 2 17 11 4 2" xfId="2431" xr:uid="{970E4524-08DF-4523-ABC9-F55F2DFD5922}"/>
    <cellStyle name="Heading 3 2 17 12" xfId="2432" xr:uid="{8D859D12-3A89-499F-961E-B765B2951070}"/>
    <cellStyle name="Heading 3 2 17 12 2" xfId="2433" xr:uid="{7D985D82-9B1D-43CB-8D67-06BF04E58121}"/>
    <cellStyle name="Heading 3 2 17 12 2 2" xfId="2434" xr:uid="{DEED1906-D0B9-404C-A599-A69A2C1A47C6}"/>
    <cellStyle name="Heading 3 2 17 12 3" xfId="2435" xr:uid="{5074C3EA-C359-4BD4-8063-9A9292A982EA}"/>
    <cellStyle name="Heading 3 2 17 12 3 2" xfId="2436" xr:uid="{8D35E12D-455D-41D7-BE40-05C99F2FCCFC}"/>
    <cellStyle name="Heading 3 2 17 12 4" xfId="2437" xr:uid="{7F8FD2FF-7CCA-416E-A987-B3998077A7C7}"/>
    <cellStyle name="Heading 3 2 17 12 4 2" xfId="2438" xr:uid="{607561E2-D521-45A1-905A-53E5B2E3F274}"/>
    <cellStyle name="Heading 3 2 17 13" xfId="2439" xr:uid="{EB2AC81E-1A6B-46F0-A875-A9FFC38A8D4D}"/>
    <cellStyle name="Heading 3 2 17 13 2" xfId="2440" xr:uid="{9368F5D0-0728-4EE5-8FB0-A272FBC1333C}"/>
    <cellStyle name="Heading 3 2 17 13 2 2" xfId="2441" xr:uid="{E1DC9BD3-0E3D-40B6-82B4-E96DC5739190}"/>
    <cellStyle name="Heading 3 2 17 13 3" xfId="2442" xr:uid="{FD273275-01FE-418D-8726-CE95DEC48E36}"/>
    <cellStyle name="Heading 3 2 17 13 3 2" xfId="2443" xr:uid="{6D425373-75DE-4BC6-A98D-E0738656CACC}"/>
    <cellStyle name="Heading 3 2 17 13 4" xfId="2444" xr:uid="{0D286AED-BEE2-4B62-87EC-8E51F725008B}"/>
    <cellStyle name="Heading 3 2 17 13 4 2" xfId="2445" xr:uid="{9E71EC15-2D1F-448C-8273-1DA045CEA1BA}"/>
    <cellStyle name="Heading 3 2 17 14" xfId="2446" xr:uid="{CF12210E-E132-4AF9-80D3-37E4EB4A2E0F}"/>
    <cellStyle name="Heading 3 2 17 14 2" xfId="2447" xr:uid="{CA0E2537-8C47-48D0-B13B-DECCCC457F4F}"/>
    <cellStyle name="Heading 3 2 17 14 2 2" xfId="2448" xr:uid="{A1FB615B-FCB0-4A64-8812-3715D1A3E633}"/>
    <cellStyle name="Heading 3 2 17 14 3" xfId="2449" xr:uid="{C2AFB785-6222-44CC-8B82-46665D5AB05F}"/>
    <cellStyle name="Heading 3 2 17 14 3 2" xfId="2450" xr:uid="{35424ADD-A774-465F-B39B-952A66BA8060}"/>
    <cellStyle name="Heading 3 2 17 14 4" xfId="2451" xr:uid="{9DBAE550-C5BB-4764-A83D-5639809915F7}"/>
    <cellStyle name="Heading 3 2 17 14 4 2" xfId="2452" xr:uid="{5EC0ED9D-970F-4BBB-B9D8-F3C10B3F408D}"/>
    <cellStyle name="Heading 3 2 17 15" xfId="2453" xr:uid="{FB6BD891-408E-4983-B68F-84D92C2A66A2}"/>
    <cellStyle name="Heading 3 2 17 15 2" xfId="2454" xr:uid="{ED5D457B-1572-407A-97FE-C19D00448B40}"/>
    <cellStyle name="Heading 3 2 17 15 2 2" xfId="2455" xr:uid="{B7D04885-E5B6-46C3-9A2F-98092E32A11F}"/>
    <cellStyle name="Heading 3 2 17 15 3" xfId="2456" xr:uid="{F668FEDA-837E-4369-A655-7D091C9C2EF0}"/>
    <cellStyle name="Heading 3 2 17 15 3 2" xfId="2457" xr:uid="{31812D91-62CE-4938-AB61-970C61BB1E4A}"/>
    <cellStyle name="Heading 3 2 17 15 4" xfId="2458" xr:uid="{8796F997-88DC-4854-B6A1-876C517FDFAD}"/>
    <cellStyle name="Heading 3 2 17 15 4 2" xfId="2459" xr:uid="{91CC803C-683B-4740-8F44-8660D10A4A99}"/>
    <cellStyle name="Heading 3 2 17 16" xfId="2460" xr:uid="{01D438F7-0BFD-4E4F-9159-B6A68A14A858}"/>
    <cellStyle name="Heading 3 2 17 16 2" xfId="2461" xr:uid="{B04FDC54-4007-4152-BB7F-C89D29E64C96}"/>
    <cellStyle name="Heading 3 2 17 17" xfId="2462" xr:uid="{11B1439A-B374-4E27-A74F-B895FDAC1914}"/>
    <cellStyle name="Heading 3 2 17 17 2" xfId="2463" xr:uid="{07EFBA70-83E9-4474-A6EC-3D817F363F01}"/>
    <cellStyle name="Heading 3 2 17 18" xfId="2464" xr:uid="{187DAF79-7FAB-46F9-B590-370454FEFB67}"/>
    <cellStyle name="Heading 3 2 17 18 2" xfId="2465" xr:uid="{119A7D5A-B0F9-4957-8E59-2C4B4103026B}"/>
    <cellStyle name="Heading 3 2 17 19" xfId="2466" xr:uid="{75D82F74-83D6-4E74-8476-5CCA702E0AD8}"/>
    <cellStyle name="Heading 3 2 17 2" xfId="2467" xr:uid="{F0D283C3-0C3B-47F4-85D3-C70BE4DFDCF5}"/>
    <cellStyle name="Heading 3 2 17 2 2" xfId="2468" xr:uid="{81D6C52E-E5CC-40D4-9664-EC5147BDAC82}"/>
    <cellStyle name="Heading 3 2 17 2 2 2" xfId="2469" xr:uid="{1654EDC2-350C-4DEE-A266-D6ED51F9F13B}"/>
    <cellStyle name="Heading 3 2 17 2 3" xfId="2470" xr:uid="{DA7F0DA4-1C70-4A71-8E66-68030C925A3B}"/>
    <cellStyle name="Heading 3 2 17 2 3 2" xfId="2471" xr:uid="{97B2B25E-E888-4905-AE94-B606C1A817B4}"/>
    <cellStyle name="Heading 3 2 17 2 4" xfId="2472" xr:uid="{CAAB9767-C763-45AA-9C1B-27B2E0197E09}"/>
    <cellStyle name="Heading 3 2 17 2 4 2" xfId="2473" xr:uid="{B0DACE71-7B13-42D5-BBC9-42ED6878770C}"/>
    <cellStyle name="Heading 3 2 17 20" xfId="2474" xr:uid="{152B05E5-659E-4873-BA2A-D6ED1426A77B}"/>
    <cellStyle name="Heading 3 2 17 21" xfId="2475" xr:uid="{F07ED70A-BF13-4453-88E2-4E0C29C47E90}"/>
    <cellStyle name="Heading 3 2 17 22" xfId="2476" xr:uid="{6D50024E-AB57-4F5E-B3A4-11B85836C957}"/>
    <cellStyle name="Heading 3 2 17 23" xfId="2477" xr:uid="{F4543C4F-23B2-4FA6-AD98-EB3512352FC2}"/>
    <cellStyle name="Heading 3 2 17 24" xfId="2478" xr:uid="{3496146A-068C-48C4-A8F6-C328E79CABB0}"/>
    <cellStyle name="Heading 3 2 17 25" xfId="2479" xr:uid="{A5347B7C-A97A-4C31-9BC2-1A68FA3F9C5C}"/>
    <cellStyle name="Heading 3 2 17 3" xfId="2480" xr:uid="{D8BB114A-03ED-4820-9AD1-8E3AFB6AD918}"/>
    <cellStyle name="Heading 3 2 17 3 2" xfId="2481" xr:uid="{79FF94C9-87D2-4D46-BCB3-3D2E3FEB1B8B}"/>
    <cellStyle name="Heading 3 2 17 3 2 2" xfId="2482" xr:uid="{422B895B-B998-4149-8C43-F8E1CD4E184A}"/>
    <cellStyle name="Heading 3 2 17 3 3" xfId="2483" xr:uid="{3C610390-0CFF-4F31-8808-84D053F657FA}"/>
    <cellStyle name="Heading 3 2 17 3 3 2" xfId="2484" xr:uid="{642939E7-4855-4650-86E7-B36BCCB709B9}"/>
    <cellStyle name="Heading 3 2 17 3 4" xfId="2485" xr:uid="{6F64FA95-5DA5-4EAC-A026-A375D7B454B7}"/>
    <cellStyle name="Heading 3 2 17 3 4 2" xfId="2486" xr:uid="{AD3A95D8-8A15-4E10-839E-2076565CCE1D}"/>
    <cellStyle name="Heading 3 2 17 4" xfId="2487" xr:uid="{69808E17-BA0A-4104-B61C-EC9962BEF057}"/>
    <cellStyle name="Heading 3 2 17 4 2" xfId="2488" xr:uid="{FBE107F8-432E-4A78-B3B3-9E3A0FFF4FFC}"/>
    <cellStyle name="Heading 3 2 17 4 2 2" xfId="2489" xr:uid="{FB2822E4-B3A6-4067-8B0A-254444A2E2E2}"/>
    <cellStyle name="Heading 3 2 17 4 3" xfId="2490" xr:uid="{564CBB5E-B172-41D3-8701-1FA0AAF6E720}"/>
    <cellStyle name="Heading 3 2 17 4 3 2" xfId="2491" xr:uid="{974DF579-B2CF-499F-9D32-0B471481AA4E}"/>
    <cellStyle name="Heading 3 2 17 4 4" xfId="2492" xr:uid="{1889B288-BE0B-40A0-9B56-6A1C11B632CE}"/>
    <cellStyle name="Heading 3 2 17 4 4 2" xfId="2493" xr:uid="{9140C341-A937-4F8B-BBE8-F70AFA2B2C08}"/>
    <cellStyle name="Heading 3 2 17 5" xfId="2494" xr:uid="{EA29FDB8-0DED-4ACA-9CF9-C24E3756456F}"/>
    <cellStyle name="Heading 3 2 17 5 2" xfId="2495" xr:uid="{19870B13-4495-4B28-A601-815388357080}"/>
    <cellStyle name="Heading 3 2 17 5 2 2" xfId="2496" xr:uid="{D23395AF-E3D0-4DF3-8900-3EF1A10B2049}"/>
    <cellStyle name="Heading 3 2 17 5 3" xfId="2497" xr:uid="{029154EC-2D83-4868-92C8-D96FA0179589}"/>
    <cellStyle name="Heading 3 2 17 5 3 2" xfId="2498" xr:uid="{F1796808-AB09-420F-9EB9-160DF3D44176}"/>
    <cellStyle name="Heading 3 2 17 5 4" xfId="2499" xr:uid="{9D9268CD-C0C0-451E-BA2C-AE0DC77BE185}"/>
    <cellStyle name="Heading 3 2 17 5 4 2" xfId="2500" xr:uid="{D3981F5A-8EAA-45DC-A3B5-926625E241B0}"/>
    <cellStyle name="Heading 3 2 17 6" xfId="2501" xr:uid="{BE6A9194-1EAC-4B9A-8E75-156BA0D05A61}"/>
    <cellStyle name="Heading 3 2 17 6 2" xfId="2502" xr:uid="{36EE5D99-2202-41F6-B9E7-C8EDA675E914}"/>
    <cellStyle name="Heading 3 2 17 6 2 2" xfId="2503" xr:uid="{940D5F0D-5DBE-4350-A12E-55F13D9D0418}"/>
    <cellStyle name="Heading 3 2 17 6 3" xfId="2504" xr:uid="{B5E587AD-3222-4041-B8C7-B35FB141AC6A}"/>
    <cellStyle name="Heading 3 2 17 6 3 2" xfId="2505" xr:uid="{CD9F3D27-7F54-47B6-9349-97128772E50F}"/>
    <cellStyle name="Heading 3 2 17 6 4" xfId="2506" xr:uid="{9B6398B3-1775-483A-BA88-46132F7AF28A}"/>
    <cellStyle name="Heading 3 2 17 6 4 2" xfId="2507" xr:uid="{842D8966-771F-4427-A666-740DF0821AA9}"/>
    <cellStyle name="Heading 3 2 17 7" xfId="2508" xr:uid="{07CE509B-001C-42AA-99D4-456784472C0A}"/>
    <cellStyle name="Heading 3 2 17 7 2" xfId="2509" xr:uid="{806BB1F8-EF94-4121-A276-2A89F4C11C75}"/>
    <cellStyle name="Heading 3 2 17 7 2 2" xfId="2510" xr:uid="{9DFCC0C5-4DFC-453E-8D99-D4A335BF4C34}"/>
    <cellStyle name="Heading 3 2 17 7 3" xfId="2511" xr:uid="{C5BA7A9B-1693-4403-8937-DDF8D8EC9BDA}"/>
    <cellStyle name="Heading 3 2 17 7 3 2" xfId="2512" xr:uid="{B0DA78E8-3844-4E2C-A5CB-3FB8AF9F08BB}"/>
    <cellStyle name="Heading 3 2 17 7 4" xfId="2513" xr:uid="{A0BB73C1-4B62-4216-B11A-B6C9027166A6}"/>
    <cellStyle name="Heading 3 2 17 7 4 2" xfId="2514" xr:uid="{C7C953C2-100A-4C7A-9D8B-FA72EBF48EE2}"/>
    <cellStyle name="Heading 3 2 17 8" xfId="2515" xr:uid="{6FC39EB9-FEBE-4081-AC23-916AF8B455C9}"/>
    <cellStyle name="Heading 3 2 17 8 2" xfId="2516" xr:uid="{143E0BC3-2DD2-4D48-8723-18739A5148DD}"/>
    <cellStyle name="Heading 3 2 17 8 2 2" xfId="2517" xr:uid="{B6476C9D-AD36-48D7-8BB0-988E854B3266}"/>
    <cellStyle name="Heading 3 2 17 8 3" xfId="2518" xr:uid="{7BA143A6-DFE8-4D87-94BD-4D1B20DD492D}"/>
    <cellStyle name="Heading 3 2 17 8 3 2" xfId="2519" xr:uid="{4A45AAF5-276E-44DA-B33C-F511EECECC51}"/>
    <cellStyle name="Heading 3 2 17 8 4" xfId="2520" xr:uid="{6917E6A1-3AB2-4E9A-A909-ABAE9C00CD72}"/>
    <cellStyle name="Heading 3 2 17 8 4 2" xfId="2521" xr:uid="{87C3A933-68EE-4CEB-BA76-57E4CC4959CE}"/>
    <cellStyle name="Heading 3 2 17 9" xfId="2522" xr:uid="{4AE462E0-87DD-4E3F-8FD2-8F0DB700587B}"/>
    <cellStyle name="Heading 3 2 17 9 2" xfId="2523" xr:uid="{7FE73CE9-E27B-4AD4-B88D-EF9D93296207}"/>
    <cellStyle name="Heading 3 2 17 9 2 2" xfId="2524" xr:uid="{83936176-D409-4E23-8217-2CD2652D4168}"/>
    <cellStyle name="Heading 3 2 17 9 3" xfId="2525" xr:uid="{D26B9728-16FC-4F6E-86FC-47EC4764D363}"/>
    <cellStyle name="Heading 3 2 17 9 3 2" xfId="2526" xr:uid="{6AD37C7F-4688-4562-A734-C617F4A7EC8E}"/>
    <cellStyle name="Heading 3 2 17 9 4" xfId="2527" xr:uid="{C314BA2F-BBCE-42D4-87D7-C0918742B8AB}"/>
    <cellStyle name="Heading 3 2 17 9 4 2" xfId="2528" xr:uid="{2A8EED1D-9EDC-4890-BDF9-186B305931AB}"/>
    <cellStyle name="Heading 3 2 18" xfId="2529" xr:uid="{FBA57234-F494-44CA-B57C-6BC9D4639B95}"/>
    <cellStyle name="Heading 3 2 18 10" xfId="2530" xr:uid="{9AA310C5-9012-4D27-81F5-4ED75FD3DD76}"/>
    <cellStyle name="Heading 3 2 18 10 2" xfId="2531" xr:uid="{DA7E45A6-B401-4F3D-BF8E-EE178B3B43F9}"/>
    <cellStyle name="Heading 3 2 18 10 2 2" xfId="2532" xr:uid="{BFAF6E91-D2B2-49AA-92BD-03A4AD105C9C}"/>
    <cellStyle name="Heading 3 2 18 10 3" xfId="2533" xr:uid="{9C862306-0CAE-47B9-AF85-E769E9027B59}"/>
    <cellStyle name="Heading 3 2 18 10 3 2" xfId="2534" xr:uid="{FA20FD70-2F86-4B33-90F8-01AF1E9BF447}"/>
    <cellStyle name="Heading 3 2 18 10 4" xfId="2535" xr:uid="{7970171A-15BE-470E-B178-3E9366239E64}"/>
    <cellStyle name="Heading 3 2 18 10 4 2" xfId="2536" xr:uid="{2A63A2FE-C70F-4CF8-8A61-849E19B389B6}"/>
    <cellStyle name="Heading 3 2 18 11" xfId="2537" xr:uid="{6322F8D6-FF5D-4835-9103-FE058D1975BA}"/>
    <cellStyle name="Heading 3 2 18 11 2" xfId="2538" xr:uid="{4C415602-210F-4492-9ADF-89E0C7009396}"/>
    <cellStyle name="Heading 3 2 18 11 2 2" xfId="2539" xr:uid="{B3FC9128-B180-4E76-B711-DB62063345AD}"/>
    <cellStyle name="Heading 3 2 18 11 3" xfId="2540" xr:uid="{88DABCCB-0AF6-4371-A67E-165C9DFE7B90}"/>
    <cellStyle name="Heading 3 2 18 11 3 2" xfId="2541" xr:uid="{0B215508-DB2A-4684-B306-CEAF1D6E60A6}"/>
    <cellStyle name="Heading 3 2 18 11 4" xfId="2542" xr:uid="{6A561702-0154-4098-9D5B-EC18E755BF85}"/>
    <cellStyle name="Heading 3 2 18 11 4 2" xfId="2543" xr:uid="{B735E406-F740-41B8-83B3-F1BC14F0E67D}"/>
    <cellStyle name="Heading 3 2 18 12" xfId="2544" xr:uid="{73EF4C36-3F1A-49EB-A258-5FF991AF2206}"/>
    <cellStyle name="Heading 3 2 18 12 2" xfId="2545" xr:uid="{42764FD7-12E8-458A-9548-DC76CCEDB22D}"/>
    <cellStyle name="Heading 3 2 18 12 2 2" xfId="2546" xr:uid="{21815431-1EFF-4AF0-A861-AA3BE8E8F53B}"/>
    <cellStyle name="Heading 3 2 18 12 3" xfId="2547" xr:uid="{DC517C6B-C92A-492C-84AE-ECA9551EAA7F}"/>
    <cellStyle name="Heading 3 2 18 12 3 2" xfId="2548" xr:uid="{EE69B168-BADC-4CE7-8F63-E136666FCC7D}"/>
    <cellStyle name="Heading 3 2 18 12 4" xfId="2549" xr:uid="{7D0BD70C-1C6A-4553-A9AC-0D4A934B526F}"/>
    <cellStyle name="Heading 3 2 18 12 4 2" xfId="2550" xr:uid="{C6E5B3AD-92A6-46A5-BBCC-CE9C46475117}"/>
    <cellStyle name="Heading 3 2 18 13" xfId="2551" xr:uid="{9581EB37-3550-4952-8F0E-121D850A8D91}"/>
    <cellStyle name="Heading 3 2 18 13 2" xfId="2552" xr:uid="{DFE18F2E-D663-423E-9D40-9186803D13E5}"/>
    <cellStyle name="Heading 3 2 18 13 2 2" xfId="2553" xr:uid="{54BD053A-C5AE-4778-9C77-25B05CDEBA8E}"/>
    <cellStyle name="Heading 3 2 18 13 3" xfId="2554" xr:uid="{81AF2099-4995-4D90-81BD-4940F42B4366}"/>
    <cellStyle name="Heading 3 2 18 13 3 2" xfId="2555" xr:uid="{2F3C015C-9D8A-4DD4-8945-38CB66EBE1C6}"/>
    <cellStyle name="Heading 3 2 18 13 4" xfId="2556" xr:uid="{CB0D9F29-00B8-45E4-B08E-C14B73387CCB}"/>
    <cellStyle name="Heading 3 2 18 13 4 2" xfId="2557" xr:uid="{B56A93DF-DB18-425E-AD4B-89F2C1CF9FB6}"/>
    <cellStyle name="Heading 3 2 18 14" xfId="2558" xr:uid="{15E00565-4E00-4DBB-99EA-31AAD97ABA8F}"/>
    <cellStyle name="Heading 3 2 18 14 2" xfId="2559" xr:uid="{E11063C3-A657-4CDD-97FE-70771E5EC4AD}"/>
    <cellStyle name="Heading 3 2 18 14 2 2" xfId="2560" xr:uid="{0A8FEC75-28FA-478E-802A-94C160A3612B}"/>
    <cellStyle name="Heading 3 2 18 14 3" xfId="2561" xr:uid="{525F4DC6-56A0-4536-93C4-73D4D5D61771}"/>
    <cellStyle name="Heading 3 2 18 14 3 2" xfId="2562" xr:uid="{DE368E0C-027E-4C79-AC7E-29500D18465B}"/>
    <cellStyle name="Heading 3 2 18 14 4" xfId="2563" xr:uid="{5BB25828-6F60-4A58-A2AE-7071D6DD6C7D}"/>
    <cellStyle name="Heading 3 2 18 14 4 2" xfId="2564" xr:uid="{EF106310-9A3E-4A3B-BAF3-9DAFD99DB7F6}"/>
    <cellStyle name="Heading 3 2 18 15" xfId="2565" xr:uid="{C55D132A-07B8-4272-8AAD-59429AC6E426}"/>
    <cellStyle name="Heading 3 2 18 15 2" xfId="2566" xr:uid="{0E170BA0-0271-4598-AD47-CAD10EC287E7}"/>
    <cellStyle name="Heading 3 2 18 15 2 2" xfId="2567" xr:uid="{73EA9BCD-4084-4481-8745-F8D36C1896E0}"/>
    <cellStyle name="Heading 3 2 18 15 3" xfId="2568" xr:uid="{BAFBC87C-5565-47E7-AAEB-D0642D573121}"/>
    <cellStyle name="Heading 3 2 18 15 3 2" xfId="2569" xr:uid="{13C728C6-2FA3-44FE-B80C-7AA9236BAF6C}"/>
    <cellStyle name="Heading 3 2 18 15 4" xfId="2570" xr:uid="{67D09BC0-6341-438F-9788-F92A1119E32F}"/>
    <cellStyle name="Heading 3 2 18 15 4 2" xfId="2571" xr:uid="{DEBA1957-3D2F-4AC3-9DBA-CF782F235053}"/>
    <cellStyle name="Heading 3 2 18 16" xfId="2572" xr:uid="{298DF6BB-9DB7-4C70-93A2-3AEB6838FB2D}"/>
    <cellStyle name="Heading 3 2 18 16 2" xfId="2573" xr:uid="{567BE6B7-0AC2-4DDE-AB63-02DE0AA44FC2}"/>
    <cellStyle name="Heading 3 2 18 17" xfId="2574" xr:uid="{EEB4F7E1-504E-4EE0-BFBD-9B89E0FAB2AA}"/>
    <cellStyle name="Heading 3 2 18 17 2" xfId="2575" xr:uid="{7195D298-1585-442C-AAA0-3B0F87646C8A}"/>
    <cellStyle name="Heading 3 2 18 18" xfId="2576" xr:uid="{1DCAD5E1-714D-4905-A244-1350C7496274}"/>
    <cellStyle name="Heading 3 2 18 18 2" xfId="2577" xr:uid="{4371EF77-4238-43CA-AFB8-1E15A476A6B1}"/>
    <cellStyle name="Heading 3 2 18 19" xfId="2578" xr:uid="{5BFC1B7F-5F2A-4789-870A-A6DE0F21B9DA}"/>
    <cellStyle name="Heading 3 2 18 2" xfId="2579" xr:uid="{6C997527-4E1A-438D-BE62-7854ADA90602}"/>
    <cellStyle name="Heading 3 2 18 2 2" xfId="2580" xr:uid="{9FC219CA-6E8C-4D80-8F42-C7D23F46FC99}"/>
    <cellStyle name="Heading 3 2 18 2 2 2" xfId="2581" xr:uid="{C2927794-688D-4087-8CB1-F93F9B003228}"/>
    <cellStyle name="Heading 3 2 18 2 3" xfId="2582" xr:uid="{728EAD96-FF45-4708-8A78-430E3FEDABDB}"/>
    <cellStyle name="Heading 3 2 18 2 3 2" xfId="2583" xr:uid="{68D50C0C-BF31-4F76-8EDA-F38552B5FEA2}"/>
    <cellStyle name="Heading 3 2 18 2 4" xfId="2584" xr:uid="{BB7004A2-5076-4A5A-8DED-709BC346C46E}"/>
    <cellStyle name="Heading 3 2 18 2 4 2" xfId="2585" xr:uid="{D9209ADF-4315-42EC-89BD-60C93977199F}"/>
    <cellStyle name="Heading 3 2 18 20" xfId="2586" xr:uid="{EAE87708-8AC9-4520-94AD-89A568978EB6}"/>
    <cellStyle name="Heading 3 2 18 21" xfId="2587" xr:uid="{EF9C675D-946A-41AA-89E8-B3A9771F7DB7}"/>
    <cellStyle name="Heading 3 2 18 22" xfId="2588" xr:uid="{E8DBAFBE-1524-4242-8E95-630BBFFB5258}"/>
    <cellStyle name="Heading 3 2 18 23" xfId="2589" xr:uid="{F4931655-8682-4DA9-A500-DC311127DF2B}"/>
    <cellStyle name="Heading 3 2 18 24" xfId="2590" xr:uid="{8AC45361-B2BA-4717-AA62-5FCCF6CBDFA3}"/>
    <cellStyle name="Heading 3 2 18 25" xfId="2591" xr:uid="{DB675E22-9323-47C6-B77E-F0B2EFF673E6}"/>
    <cellStyle name="Heading 3 2 18 3" xfId="2592" xr:uid="{2B21ABAC-86F1-42D0-B896-37DFC6D45755}"/>
    <cellStyle name="Heading 3 2 18 3 2" xfId="2593" xr:uid="{69FB761E-99D0-40BD-A816-230EC6B4521F}"/>
    <cellStyle name="Heading 3 2 18 3 2 2" xfId="2594" xr:uid="{CE05717F-72E1-4108-A322-3BE9320A4A5F}"/>
    <cellStyle name="Heading 3 2 18 3 3" xfId="2595" xr:uid="{842DD0E0-41FA-483A-BA19-28B36E430CB0}"/>
    <cellStyle name="Heading 3 2 18 3 3 2" xfId="2596" xr:uid="{48B56387-9CEB-4983-B346-5C5EBD8579AA}"/>
    <cellStyle name="Heading 3 2 18 3 4" xfId="2597" xr:uid="{9A12A5CD-AF45-4A1F-BA7F-EB042DD74F88}"/>
    <cellStyle name="Heading 3 2 18 3 4 2" xfId="2598" xr:uid="{421A670F-58C2-4628-8F7B-EF53B1B17D64}"/>
    <cellStyle name="Heading 3 2 18 4" xfId="2599" xr:uid="{62BC4365-334E-4078-99A2-37C2F683C526}"/>
    <cellStyle name="Heading 3 2 18 4 2" xfId="2600" xr:uid="{8399051C-D661-428C-8C26-BA28340D76DE}"/>
    <cellStyle name="Heading 3 2 18 4 2 2" xfId="2601" xr:uid="{F41A962A-25CB-4A37-8B35-091D1AA0E776}"/>
    <cellStyle name="Heading 3 2 18 4 3" xfId="2602" xr:uid="{E032003A-30B0-44D7-803E-42B7F9456D59}"/>
    <cellStyle name="Heading 3 2 18 4 3 2" xfId="2603" xr:uid="{776B20F9-E966-48FA-A803-66D57B747794}"/>
    <cellStyle name="Heading 3 2 18 4 4" xfId="2604" xr:uid="{7E645BF6-28B3-44B0-A186-F5B88F704858}"/>
    <cellStyle name="Heading 3 2 18 4 4 2" xfId="2605" xr:uid="{6EC5FF6C-E7C5-4F9A-9C08-9735926F68F9}"/>
    <cellStyle name="Heading 3 2 18 5" xfId="2606" xr:uid="{4BEAB256-43FE-46E2-9146-B386B6E204E1}"/>
    <cellStyle name="Heading 3 2 18 5 2" xfId="2607" xr:uid="{504923FE-2833-4974-89EE-FEC8B9F71744}"/>
    <cellStyle name="Heading 3 2 18 5 2 2" xfId="2608" xr:uid="{503CEA5E-76C9-4164-9A27-1D951E25F965}"/>
    <cellStyle name="Heading 3 2 18 5 3" xfId="2609" xr:uid="{5E196603-8B1C-498E-8B14-AFE4177F243D}"/>
    <cellStyle name="Heading 3 2 18 5 3 2" xfId="2610" xr:uid="{9C1FE12D-0A5F-4D08-BEBF-2E871CDF5195}"/>
    <cellStyle name="Heading 3 2 18 5 4" xfId="2611" xr:uid="{26E16CC4-3B60-4A8D-BF12-57C3EDD81872}"/>
    <cellStyle name="Heading 3 2 18 5 4 2" xfId="2612" xr:uid="{D5BD94D1-2EB4-457A-8479-4F63863F9350}"/>
    <cellStyle name="Heading 3 2 18 6" xfId="2613" xr:uid="{D2FDAD10-CA1C-4007-AF65-01136B64DAAA}"/>
    <cellStyle name="Heading 3 2 18 6 2" xfId="2614" xr:uid="{3F50F444-8102-4489-B418-5802AAF7206E}"/>
    <cellStyle name="Heading 3 2 18 6 2 2" xfId="2615" xr:uid="{6D75090A-7AA3-4E26-94E2-9BDD5C54833B}"/>
    <cellStyle name="Heading 3 2 18 6 3" xfId="2616" xr:uid="{2F7D0596-116E-406D-BFA8-F2FA2C6DFE55}"/>
    <cellStyle name="Heading 3 2 18 6 3 2" xfId="2617" xr:uid="{97270239-CCCB-4ED8-B3FC-8C7E1F4794B0}"/>
    <cellStyle name="Heading 3 2 18 6 4" xfId="2618" xr:uid="{22E2CB3C-09FD-4840-A1A7-ECD27E38913E}"/>
    <cellStyle name="Heading 3 2 18 6 4 2" xfId="2619" xr:uid="{E6364419-3671-47E5-9934-31CB2C6AC38C}"/>
    <cellStyle name="Heading 3 2 18 7" xfId="2620" xr:uid="{79B35854-17ED-4AA3-8B17-A1D63D680E0C}"/>
    <cellStyle name="Heading 3 2 18 7 2" xfId="2621" xr:uid="{B4AAD8D1-E8B1-47F9-896C-AAF4AB91536C}"/>
    <cellStyle name="Heading 3 2 18 7 2 2" xfId="2622" xr:uid="{D72475DF-FB86-4997-AF5E-DADC0A5AA198}"/>
    <cellStyle name="Heading 3 2 18 7 3" xfId="2623" xr:uid="{6AC832C1-BB9A-4834-9ECA-CF3F4FB8704E}"/>
    <cellStyle name="Heading 3 2 18 7 3 2" xfId="2624" xr:uid="{3209B477-7116-4CCF-B102-369373EC5AEA}"/>
    <cellStyle name="Heading 3 2 18 7 4" xfId="2625" xr:uid="{5936C8A3-B52F-41E4-B6BA-36D0595F6E22}"/>
    <cellStyle name="Heading 3 2 18 7 4 2" xfId="2626" xr:uid="{C7AE588F-4EAE-4553-88FC-62BDFF7A61CE}"/>
    <cellStyle name="Heading 3 2 18 8" xfId="2627" xr:uid="{28F233EB-6467-4866-8B38-6EC856001779}"/>
    <cellStyle name="Heading 3 2 18 8 2" xfId="2628" xr:uid="{0903E651-A5C1-424A-BC9F-C2243AB68945}"/>
    <cellStyle name="Heading 3 2 18 8 2 2" xfId="2629" xr:uid="{89D96DF8-8DD6-4B65-9CD5-3CFC99FE6ED9}"/>
    <cellStyle name="Heading 3 2 18 8 3" xfId="2630" xr:uid="{24C8AE71-8436-4B7C-BDF8-23764B43CDB4}"/>
    <cellStyle name="Heading 3 2 18 8 3 2" xfId="2631" xr:uid="{0045A08F-D123-49B7-9BF6-738B96E445FD}"/>
    <cellStyle name="Heading 3 2 18 8 4" xfId="2632" xr:uid="{44A9EE8E-86B1-431B-874B-2E42C05F902B}"/>
    <cellStyle name="Heading 3 2 18 8 4 2" xfId="2633" xr:uid="{723E83F0-0209-4AE4-82E8-0CF17E5D5C36}"/>
    <cellStyle name="Heading 3 2 18 9" xfId="2634" xr:uid="{249B3542-C5B3-4D70-B3EC-716B1EC36723}"/>
    <cellStyle name="Heading 3 2 18 9 2" xfId="2635" xr:uid="{7F3E9656-B303-4970-80C9-1F0ED28012E7}"/>
    <cellStyle name="Heading 3 2 18 9 2 2" xfId="2636" xr:uid="{68DBD219-0125-4C75-8F7E-8231D879D454}"/>
    <cellStyle name="Heading 3 2 18 9 3" xfId="2637" xr:uid="{7B709AAF-14D1-4205-935B-B959E87A46F1}"/>
    <cellStyle name="Heading 3 2 18 9 3 2" xfId="2638" xr:uid="{2CC95199-763A-4604-BAC8-0EDE64D5AFCF}"/>
    <cellStyle name="Heading 3 2 18 9 4" xfId="2639" xr:uid="{6A517F33-C855-4AAD-8077-B75E8969C928}"/>
    <cellStyle name="Heading 3 2 18 9 4 2" xfId="2640" xr:uid="{20013398-D18F-47B3-8F80-6C7234740D92}"/>
    <cellStyle name="Heading 3 2 19" xfId="2641" xr:uid="{1DAF18C2-9477-4B67-8FD5-9B6DBE98EE50}"/>
    <cellStyle name="Heading 3 2 19 10" xfId="2642" xr:uid="{A1B28CB5-D1CB-4442-A7D0-090931185BEB}"/>
    <cellStyle name="Heading 3 2 19 10 2" xfId="2643" xr:uid="{AB475FB6-A803-492A-ACED-959325FEF1E5}"/>
    <cellStyle name="Heading 3 2 19 10 2 2" xfId="2644" xr:uid="{98A99626-CFDC-469B-8826-2B062E05AC97}"/>
    <cellStyle name="Heading 3 2 19 10 3" xfId="2645" xr:uid="{6C67264D-E10D-4429-96BB-2B8E787A1C00}"/>
    <cellStyle name="Heading 3 2 19 10 3 2" xfId="2646" xr:uid="{D149A498-9711-48BE-A8AE-FA614B30743D}"/>
    <cellStyle name="Heading 3 2 19 10 4" xfId="2647" xr:uid="{EA597F73-93FB-4D1D-BE84-544FF16E385C}"/>
    <cellStyle name="Heading 3 2 19 10 4 2" xfId="2648" xr:uid="{F0496F46-BE11-4795-BA9D-C303248A2871}"/>
    <cellStyle name="Heading 3 2 19 11" xfId="2649" xr:uid="{4811C690-DA90-493A-A1D0-C5915C967E12}"/>
    <cellStyle name="Heading 3 2 19 11 2" xfId="2650" xr:uid="{9C5602BA-243E-4A7A-85E6-07F4F87E2144}"/>
    <cellStyle name="Heading 3 2 19 11 2 2" xfId="2651" xr:uid="{7818B89B-E6FB-44A8-8012-39C684329BD0}"/>
    <cellStyle name="Heading 3 2 19 11 3" xfId="2652" xr:uid="{A2A53228-8975-480C-A60D-CC6C50D46B68}"/>
    <cellStyle name="Heading 3 2 19 11 3 2" xfId="2653" xr:uid="{8DFC3234-FBEA-4221-9DB6-7517E19C42CD}"/>
    <cellStyle name="Heading 3 2 19 11 4" xfId="2654" xr:uid="{A1D00157-E37F-4F40-AEA7-05BB62515C79}"/>
    <cellStyle name="Heading 3 2 19 11 4 2" xfId="2655" xr:uid="{EF016F76-5711-4173-9A2A-FE5B471D582F}"/>
    <cellStyle name="Heading 3 2 19 12" xfId="2656" xr:uid="{73E7E8BE-7B2D-4E47-8F8D-E0262F29871B}"/>
    <cellStyle name="Heading 3 2 19 12 2" xfId="2657" xr:uid="{71F6552D-E190-4E1C-AC14-57089C733845}"/>
    <cellStyle name="Heading 3 2 19 12 2 2" xfId="2658" xr:uid="{204F52E6-A1E6-4D82-AAB1-10ACBE0E0567}"/>
    <cellStyle name="Heading 3 2 19 12 3" xfId="2659" xr:uid="{2258F4EF-188B-4496-ADE0-323709370651}"/>
    <cellStyle name="Heading 3 2 19 12 3 2" xfId="2660" xr:uid="{DE33DA45-EF83-4E8D-BF41-2025E77FD294}"/>
    <cellStyle name="Heading 3 2 19 12 4" xfId="2661" xr:uid="{1F90687F-0383-4979-A316-C26382D00020}"/>
    <cellStyle name="Heading 3 2 19 12 4 2" xfId="2662" xr:uid="{C13AB456-8E4E-42AE-B0A7-B536195408DE}"/>
    <cellStyle name="Heading 3 2 19 13" xfId="2663" xr:uid="{CD4D4877-D940-4EC7-8EFA-ACB0B59924DD}"/>
    <cellStyle name="Heading 3 2 19 13 2" xfId="2664" xr:uid="{F871EB4B-ED6D-466F-9946-37798174C131}"/>
    <cellStyle name="Heading 3 2 19 13 2 2" xfId="2665" xr:uid="{CBADCF6B-389B-4CB9-8970-C42E96262571}"/>
    <cellStyle name="Heading 3 2 19 13 3" xfId="2666" xr:uid="{6F969922-E941-4456-A1C1-7E9736B49FBD}"/>
    <cellStyle name="Heading 3 2 19 13 3 2" xfId="2667" xr:uid="{287B71CD-487B-461F-8E06-D44A6C5209EF}"/>
    <cellStyle name="Heading 3 2 19 13 4" xfId="2668" xr:uid="{3B300092-B639-402E-A3B1-5700E444A697}"/>
    <cellStyle name="Heading 3 2 19 13 4 2" xfId="2669" xr:uid="{983F5BDB-A1CF-40DF-A264-FBEE43FA3188}"/>
    <cellStyle name="Heading 3 2 19 14" xfId="2670" xr:uid="{EB10A5CC-1569-436D-8D72-D9866232607F}"/>
    <cellStyle name="Heading 3 2 19 14 2" xfId="2671" xr:uid="{7A24744B-DB41-4FB1-AA45-24019CB70246}"/>
    <cellStyle name="Heading 3 2 19 14 2 2" xfId="2672" xr:uid="{745EFF6E-1B8B-4466-967D-743D375029FB}"/>
    <cellStyle name="Heading 3 2 19 14 3" xfId="2673" xr:uid="{7294B74B-FB8A-471B-A795-A4E6512E5EAA}"/>
    <cellStyle name="Heading 3 2 19 14 3 2" xfId="2674" xr:uid="{01A24ED8-CDD5-4FA6-8C59-FC0906DE4B66}"/>
    <cellStyle name="Heading 3 2 19 14 4" xfId="2675" xr:uid="{6E13DD3B-8505-41E5-BB98-58EAF7601A89}"/>
    <cellStyle name="Heading 3 2 19 14 4 2" xfId="2676" xr:uid="{DACCDB15-C0F0-4FB9-9FAA-6927647FBCF3}"/>
    <cellStyle name="Heading 3 2 19 15" xfId="2677" xr:uid="{A25F7122-8718-4FB4-8E71-D3AF2113AA4D}"/>
    <cellStyle name="Heading 3 2 19 15 2" xfId="2678" xr:uid="{5F2F4B7A-404E-4EC6-9E10-B2BDFD07C620}"/>
    <cellStyle name="Heading 3 2 19 15 2 2" xfId="2679" xr:uid="{69AA9219-5BE3-42ED-919E-ECA585898285}"/>
    <cellStyle name="Heading 3 2 19 15 3" xfId="2680" xr:uid="{C8B0A137-62F8-4DC0-8C81-1D21C7874E60}"/>
    <cellStyle name="Heading 3 2 19 15 3 2" xfId="2681" xr:uid="{2AEB95EA-DD70-46A0-8007-F92019A65810}"/>
    <cellStyle name="Heading 3 2 19 15 4" xfId="2682" xr:uid="{5D01ADF8-6E54-48D7-968C-C034773659D8}"/>
    <cellStyle name="Heading 3 2 19 15 4 2" xfId="2683" xr:uid="{25106343-EB07-4FB9-B7B6-3B2CA0989B29}"/>
    <cellStyle name="Heading 3 2 19 16" xfId="2684" xr:uid="{2AD383C3-3D2F-4418-B9FB-7823A4DFC2C7}"/>
    <cellStyle name="Heading 3 2 19 16 2" xfId="2685" xr:uid="{AB02E795-03AF-4A18-BB95-AA36CFF1ACAB}"/>
    <cellStyle name="Heading 3 2 19 17" xfId="2686" xr:uid="{23A5DCA5-8593-45A3-AD6D-8C1D6B51C613}"/>
    <cellStyle name="Heading 3 2 19 17 2" xfId="2687" xr:uid="{6CF792EB-AAD0-412F-A4C4-E981A882E905}"/>
    <cellStyle name="Heading 3 2 19 18" xfId="2688" xr:uid="{63BBED51-76D4-48D6-B84A-DCAC284520EF}"/>
    <cellStyle name="Heading 3 2 19 18 2" xfId="2689" xr:uid="{55A920B0-1197-428E-B638-B7CD8CE61EB4}"/>
    <cellStyle name="Heading 3 2 19 19" xfId="2690" xr:uid="{D3F6F373-D6FD-455A-8864-F05BA96010B2}"/>
    <cellStyle name="Heading 3 2 19 2" xfId="2691" xr:uid="{26274E25-0D54-486F-BACB-484A7572CDEB}"/>
    <cellStyle name="Heading 3 2 19 2 2" xfId="2692" xr:uid="{A15CE125-3795-4422-89BC-28E48EDFD0C1}"/>
    <cellStyle name="Heading 3 2 19 2 2 2" xfId="2693" xr:uid="{A8E1F100-A1C2-4FAB-8353-1C25D5E6FC54}"/>
    <cellStyle name="Heading 3 2 19 2 3" xfId="2694" xr:uid="{EF324141-4CC9-4E08-9C36-5C5730AE1F48}"/>
    <cellStyle name="Heading 3 2 19 2 3 2" xfId="2695" xr:uid="{63C84D5D-B0E6-46A5-BBDC-FA750387F239}"/>
    <cellStyle name="Heading 3 2 19 2 4" xfId="2696" xr:uid="{9D76A091-8EEF-47EC-B550-82D1DA831A98}"/>
    <cellStyle name="Heading 3 2 19 2 4 2" xfId="2697" xr:uid="{3E3700EF-D0EB-4D17-94E9-66BB8343365D}"/>
    <cellStyle name="Heading 3 2 19 20" xfId="2698" xr:uid="{CC3838B3-4998-44B4-8BF2-2B11B6CA7968}"/>
    <cellStyle name="Heading 3 2 19 21" xfId="2699" xr:uid="{F2002A1A-C3A2-4950-978A-0E3D837EAA48}"/>
    <cellStyle name="Heading 3 2 19 22" xfId="2700" xr:uid="{36269BB4-637B-4A7B-AAFF-9104CC855118}"/>
    <cellStyle name="Heading 3 2 19 23" xfId="2701" xr:uid="{A22C1900-2BFD-4F9D-BDFB-4C500A9A6098}"/>
    <cellStyle name="Heading 3 2 19 24" xfId="2702" xr:uid="{28916872-08DC-46EB-B4FE-69CBCC9ABD55}"/>
    <cellStyle name="Heading 3 2 19 25" xfId="2703" xr:uid="{BDF6DCB9-6570-44CA-B20B-AF861E043CE5}"/>
    <cellStyle name="Heading 3 2 19 3" xfId="2704" xr:uid="{04244D49-BCE7-4915-A0E9-93F46C78FBEE}"/>
    <cellStyle name="Heading 3 2 19 3 2" xfId="2705" xr:uid="{1C90F54E-901C-420E-A071-23301B7FF45C}"/>
    <cellStyle name="Heading 3 2 19 3 2 2" xfId="2706" xr:uid="{9FD2D2D7-BEB7-4742-B247-FFDABC396715}"/>
    <cellStyle name="Heading 3 2 19 3 3" xfId="2707" xr:uid="{E3040919-9A27-4DC1-967D-6BF33E3E2120}"/>
    <cellStyle name="Heading 3 2 19 3 3 2" xfId="2708" xr:uid="{0081114C-CCF9-40F6-93F2-613104060126}"/>
    <cellStyle name="Heading 3 2 19 3 4" xfId="2709" xr:uid="{72FA5BC4-FDC8-4DC0-9BA8-E8790E5C2CC8}"/>
    <cellStyle name="Heading 3 2 19 3 4 2" xfId="2710" xr:uid="{AB2EDA74-7CEE-4D71-AD5B-C02558AF7226}"/>
    <cellStyle name="Heading 3 2 19 4" xfId="2711" xr:uid="{B6AD672D-82A8-4817-9FBD-A13183349D78}"/>
    <cellStyle name="Heading 3 2 19 4 2" xfId="2712" xr:uid="{C393A697-D451-4D1F-94FA-E45BC98FBE34}"/>
    <cellStyle name="Heading 3 2 19 4 2 2" xfId="2713" xr:uid="{E97661C1-15E0-49C3-AA92-BFA21539FF44}"/>
    <cellStyle name="Heading 3 2 19 4 3" xfId="2714" xr:uid="{B3270AA8-1B2D-4C67-94A2-98FD8DF207DA}"/>
    <cellStyle name="Heading 3 2 19 4 3 2" xfId="2715" xr:uid="{E4BBBD76-DE17-4800-BB8A-981158556DE0}"/>
    <cellStyle name="Heading 3 2 19 4 4" xfId="2716" xr:uid="{12A4BC9C-1778-44AB-B3BB-AAB2DA81227C}"/>
    <cellStyle name="Heading 3 2 19 4 4 2" xfId="2717" xr:uid="{6E798084-141A-4D7D-BEC5-B455CF86DE18}"/>
    <cellStyle name="Heading 3 2 19 5" xfId="2718" xr:uid="{3C43BF86-F137-49C5-9EC6-57FD10F4E7A6}"/>
    <cellStyle name="Heading 3 2 19 5 2" xfId="2719" xr:uid="{04FA34D3-F166-493F-AB8D-5FE98F664D55}"/>
    <cellStyle name="Heading 3 2 19 5 2 2" xfId="2720" xr:uid="{7EC36FEF-DDCE-42B5-867D-B5DFF55ED9C5}"/>
    <cellStyle name="Heading 3 2 19 5 3" xfId="2721" xr:uid="{19C1AC59-ECF0-491E-8458-4D9A7D5BA89F}"/>
    <cellStyle name="Heading 3 2 19 5 3 2" xfId="2722" xr:uid="{18D6E7D4-4DC1-483C-BBB9-75A57CFF3993}"/>
    <cellStyle name="Heading 3 2 19 5 4" xfId="2723" xr:uid="{BBC6F64B-2986-4C7D-9A04-C32BCF5D0970}"/>
    <cellStyle name="Heading 3 2 19 5 4 2" xfId="2724" xr:uid="{7564E172-35EF-400C-8C41-AFA7B4D656B4}"/>
    <cellStyle name="Heading 3 2 19 6" xfId="2725" xr:uid="{CDC5E910-875F-4403-8153-EC2BA83A0224}"/>
    <cellStyle name="Heading 3 2 19 6 2" xfId="2726" xr:uid="{237FE2F7-68BD-479A-AA20-A31BC6112C72}"/>
    <cellStyle name="Heading 3 2 19 6 2 2" xfId="2727" xr:uid="{51B8D840-295F-42E4-8DC1-CEDDBAA4234F}"/>
    <cellStyle name="Heading 3 2 19 6 3" xfId="2728" xr:uid="{7E3519D2-299D-4BDB-8BA5-58C6449E4721}"/>
    <cellStyle name="Heading 3 2 19 6 3 2" xfId="2729" xr:uid="{691246A3-4508-4DEF-B9D7-9C92BB155431}"/>
    <cellStyle name="Heading 3 2 19 6 4" xfId="2730" xr:uid="{44613D60-118F-4EF1-B1C5-10E4174CFD81}"/>
    <cellStyle name="Heading 3 2 19 6 4 2" xfId="2731" xr:uid="{00C19EF4-3C64-4E21-B95C-B14FC22F830B}"/>
    <cellStyle name="Heading 3 2 19 7" xfId="2732" xr:uid="{6861C1B3-114C-4AE7-9393-3F71B7F6A5B1}"/>
    <cellStyle name="Heading 3 2 19 7 2" xfId="2733" xr:uid="{BB338767-3B1D-4EB7-A627-06A9973ABE29}"/>
    <cellStyle name="Heading 3 2 19 7 2 2" xfId="2734" xr:uid="{9B46367C-6EE6-493C-A960-1CA2386EB0E7}"/>
    <cellStyle name="Heading 3 2 19 7 3" xfId="2735" xr:uid="{DB6E5021-873F-4FAE-91AC-888264BCAF43}"/>
    <cellStyle name="Heading 3 2 19 7 3 2" xfId="2736" xr:uid="{4276570C-2E30-4245-B74B-12CFD984BCD9}"/>
    <cellStyle name="Heading 3 2 19 7 4" xfId="2737" xr:uid="{C747815C-7BBD-4329-8F33-D22E9E8864C1}"/>
    <cellStyle name="Heading 3 2 19 7 4 2" xfId="2738" xr:uid="{E5FC751B-A964-474B-8C68-323CFFD01610}"/>
    <cellStyle name="Heading 3 2 19 8" xfId="2739" xr:uid="{1A867949-BF49-4C4B-A013-1B0EF78BF864}"/>
    <cellStyle name="Heading 3 2 19 8 2" xfId="2740" xr:uid="{C5D2B881-E3E9-43AF-8DB7-C62516952A8D}"/>
    <cellStyle name="Heading 3 2 19 8 2 2" xfId="2741" xr:uid="{D5B9CE9A-9C71-4570-A592-F00E1DD97738}"/>
    <cellStyle name="Heading 3 2 19 8 3" xfId="2742" xr:uid="{97CD1BCD-C426-4922-9121-D0F5A8B544F7}"/>
    <cellStyle name="Heading 3 2 19 8 3 2" xfId="2743" xr:uid="{B39281FF-2A6C-4CA2-BB22-017A9282E127}"/>
    <cellStyle name="Heading 3 2 19 8 4" xfId="2744" xr:uid="{C8F357F5-E7F9-4D91-B9F2-7F7E0C587D5A}"/>
    <cellStyle name="Heading 3 2 19 8 4 2" xfId="2745" xr:uid="{B159D234-BDE9-4459-AA96-C89B72401BCC}"/>
    <cellStyle name="Heading 3 2 19 9" xfId="2746" xr:uid="{5E5BFDEF-4066-4A5D-90EC-FA35D7A9586F}"/>
    <cellStyle name="Heading 3 2 19 9 2" xfId="2747" xr:uid="{EAF8015B-5C30-4B89-95DC-A8A517ABC2F9}"/>
    <cellStyle name="Heading 3 2 19 9 2 2" xfId="2748" xr:uid="{7F097D34-5245-4B21-ADD7-E60B71092732}"/>
    <cellStyle name="Heading 3 2 19 9 3" xfId="2749" xr:uid="{266BDFC0-95C0-4A5B-869D-7BEEE249D537}"/>
    <cellStyle name="Heading 3 2 19 9 3 2" xfId="2750" xr:uid="{B05B84FF-2A8E-4AE2-8648-260F69237823}"/>
    <cellStyle name="Heading 3 2 19 9 4" xfId="2751" xr:uid="{3AC9B7E6-A221-4C4C-966C-44CF4B2428CD}"/>
    <cellStyle name="Heading 3 2 19 9 4 2" xfId="2752" xr:uid="{3DF9B16C-2AC7-4DD5-B9E8-C361393C902A}"/>
    <cellStyle name="Heading 3 2 2" xfId="2753" xr:uid="{0DB7BA7C-C933-4C6A-B334-EF9FDB520A0B}"/>
    <cellStyle name="Heading 3 2 2 2" xfId="6502" xr:uid="{D484B31C-4455-4D1F-BA6D-72DF4187E82E}"/>
    <cellStyle name="Heading 3 2 20" xfId="2754" xr:uid="{67DE3026-F2A4-42AC-B67E-C286B46ECB6E}"/>
    <cellStyle name="Heading 3 2 20 10" xfId="2755" xr:uid="{91377A1E-BC3E-4A67-B038-C18DB05BCC62}"/>
    <cellStyle name="Heading 3 2 20 10 2" xfId="2756" xr:uid="{23C4C9A4-6529-49E4-A9B8-BAFA2B56D54F}"/>
    <cellStyle name="Heading 3 2 20 10 2 2" xfId="2757" xr:uid="{C9FE521C-0179-4070-BDE7-080FF59E9D82}"/>
    <cellStyle name="Heading 3 2 20 10 3" xfId="2758" xr:uid="{1978F8A5-9AD9-4598-A05A-A416E519DDEC}"/>
    <cellStyle name="Heading 3 2 20 10 3 2" xfId="2759" xr:uid="{FCD2B52E-1E1D-4706-AE4C-C1948A735C07}"/>
    <cellStyle name="Heading 3 2 20 10 4" xfId="2760" xr:uid="{F50264E5-8B2A-4D66-A15D-CF6C8A4C4614}"/>
    <cellStyle name="Heading 3 2 20 10 4 2" xfId="2761" xr:uid="{B9CE19A0-02F2-4C49-B2CC-670BECC9A2A4}"/>
    <cellStyle name="Heading 3 2 20 11" xfId="2762" xr:uid="{5DDAF662-6F15-45D7-894E-F71F91116BCD}"/>
    <cellStyle name="Heading 3 2 20 11 2" xfId="2763" xr:uid="{09BA9826-6A93-452B-B9A6-83885FCBF108}"/>
    <cellStyle name="Heading 3 2 20 11 2 2" xfId="2764" xr:uid="{728449A1-6663-4A9D-91C2-BC8345D2688C}"/>
    <cellStyle name="Heading 3 2 20 11 3" xfId="2765" xr:uid="{B4ED24D3-1274-43F1-BE15-823A030A9E54}"/>
    <cellStyle name="Heading 3 2 20 11 3 2" xfId="2766" xr:uid="{D673330B-4C4B-490A-A7A1-A462002D8B20}"/>
    <cellStyle name="Heading 3 2 20 11 4" xfId="2767" xr:uid="{4E4302D5-AEE4-4361-B127-A20E5FC249C6}"/>
    <cellStyle name="Heading 3 2 20 11 4 2" xfId="2768" xr:uid="{941984E3-FCC3-4900-9206-80C9B4D68921}"/>
    <cellStyle name="Heading 3 2 20 12" xfId="2769" xr:uid="{0348CFB5-34E5-4DB4-A138-1E382935A184}"/>
    <cellStyle name="Heading 3 2 20 12 2" xfId="2770" xr:uid="{CCE212FE-EE9D-4775-975E-114BA6DD9598}"/>
    <cellStyle name="Heading 3 2 20 12 2 2" xfId="2771" xr:uid="{52D36CAE-02BB-41A0-83F4-6CE10578774A}"/>
    <cellStyle name="Heading 3 2 20 12 3" xfId="2772" xr:uid="{98C77B60-CF9E-4E02-B7F0-C96E6A2C6BF0}"/>
    <cellStyle name="Heading 3 2 20 12 3 2" xfId="2773" xr:uid="{75FA5D34-CB79-4C4A-9617-B148770669C5}"/>
    <cellStyle name="Heading 3 2 20 12 4" xfId="2774" xr:uid="{57DF1662-8858-4CB2-946C-F1714BCCA159}"/>
    <cellStyle name="Heading 3 2 20 12 4 2" xfId="2775" xr:uid="{92F1D90A-BAFB-4424-A037-5EB96E1BF5E9}"/>
    <cellStyle name="Heading 3 2 20 13" xfId="2776" xr:uid="{065B7A61-9904-4594-9CEA-65F1876AF254}"/>
    <cellStyle name="Heading 3 2 20 13 2" xfId="2777" xr:uid="{93B2C940-BB2C-433B-A79D-81BA306D2EBE}"/>
    <cellStyle name="Heading 3 2 20 13 2 2" xfId="2778" xr:uid="{69628D1F-4EC1-4C99-A118-5DF4A44AB656}"/>
    <cellStyle name="Heading 3 2 20 13 3" xfId="2779" xr:uid="{B1469E55-5811-4374-89B7-C0C3C67F6E7C}"/>
    <cellStyle name="Heading 3 2 20 13 3 2" xfId="2780" xr:uid="{A6059919-B393-4DA3-AFD1-9B85D51B5EF4}"/>
    <cellStyle name="Heading 3 2 20 13 4" xfId="2781" xr:uid="{4B7DFF50-44AC-461D-A343-EF2E62FD7306}"/>
    <cellStyle name="Heading 3 2 20 13 4 2" xfId="2782" xr:uid="{42CF8971-7463-4621-B0BB-3B55ACC1FCA6}"/>
    <cellStyle name="Heading 3 2 20 14" xfId="2783" xr:uid="{35CF09A4-A2DF-4922-BF6C-C626C98785D4}"/>
    <cellStyle name="Heading 3 2 20 14 2" xfId="2784" xr:uid="{117F13F1-FF16-4ABD-B9E1-52BC66A71F9B}"/>
    <cellStyle name="Heading 3 2 20 14 2 2" xfId="2785" xr:uid="{85B4F82C-225C-450D-8F67-80B8B213C96D}"/>
    <cellStyle name="Heading 3 2 20 14 3" xfId="2786" xr:uid="{8F2ED052-9304-4466-8386-9D48D398C55C}"/>
    <cellStyle name="Heading 3 2 20 14 3 2" xfId="2787" xr:uid="{45C3F2BE-CC85-49BA-9C2E-F995253633CA}"/>
    <cellStyle name="Heading 3 2 20 14 4" xfId="2788" xr:uid="{120C2D72-1C2F-4EAE-A6A7-84FBB75F9A13}"/>
    <cellStyle name="Heading 3 2 20 14 4 2" xfId="2789" xr:uid="{B51D1659-BED4-474B-AB22-D55E1F4270FB}"/>
    <cellStyle name="Heading 3 2 20 15" xfId="2790" xr:uid="{F6307F68-19B0-41ED-B15D-5C5421A46D81}"/>
    <cellStyle name="Heading 3 2 20 15 2" xfId="2791" xr:uid="{6486EB44-AF4E-4F4C-8FD3-E2BC60B98320}"/>
    <cellStyle name="Heading 3 2 20 15 2 2" xfId="2792" xr:uid="{BA8EA9A1-AD0C-49EF-94FA-054A50A7F116}"/>
    <cellStyle name="Heading 3 2 20 15 3" xfId="2793" xr:uid="{B8DA14F4-3B6D-496A-B5C9-AC6E112136C2}"/>
    <cellStyle name="Heading 3 2 20 15 3 2" xfId="2794" xr:uid="{DB4D2045-0B53-4197-9DBA-DCD3D593AC24}"/>
    <cellStyle name="Heading 3 2 20 15 4" xfId="2795" xr:uid="{F93954E3-2CB0-4F2D-B631-E22095CDD6C2}"/>
    <cellStyle name="Heading 3 2 20 15 4 2" xfId="2796" xr:uid="{19F7D1E7-3E37-4260-B3B9-E562CF602509}"/>
    <cellStyle name="Heading 3 2 20 16" xfId="2797" xr:uid="{946EC890-0E34-42E5-B0ED-794C077AB911}"/>
    <cellStyle name="Heading 3 2 20 16 2" xfId="2798" xr:uid="{07147646-6247-4562-8B0D-3EDE3E7C89FD}"/>
    <cellStyle name="Heading 3 2 20 17" xfId="2799" xr:uid="{442DB9B9-235F-4BE8-83B1-CF837FD79DCC}"/>
    <cellStyle name="Heading 3 2 20 17 2" xfId="2800" xr:uid="{E9D11413-B309-487B-968B-024860D7E13F}"/>
    <cellStyle name="Heading 3 2 20 18" xfId="2801" xr:uid="{E4A37D53-678D-45E8-8DCC-7491F70B3CEA}"/>
    <cellStyle name="Heading 3 2 20 18 2" xfId="2802" xr:uid="{7FF81BAF-F00F-4661-B8BC-071EF3AD66B5}"/>
    <cellStyle name="Heading 3 2 20 19" xfId="2803" xr:uid="{1FD914EB-7100-416D-A4EA-542D998C7D2D}"/>
    <cellStyle name="Heading 3 2 20 2" xfId="2804" xr:uid="{0179D1DA-F726-4528-BC27-1E32AA0F6C63}"/>
    <cellStyle name="Heading 3 2 20 2 2" xfId="2805" xr:uid="{E8FDA576-659E-4386-8152-F20B5FCDDC1E}"/>
    <cellStyle name="Heading 3 2 20 2 2 2" xfId="2806" xr:uid="{8A4BD381-9791-4CE2-B6C2-A8BD06FCD448}"/>
    <cellStyle name="Heading 3 2 20 2 3" xfId="2807" xr:uid="{4313FA15-B6FD-4ED5-BF52-F2869BB85DC0}"/>
    <cellStyle name="Heading 3 2 20 2 3 2" xfId="2808" xr:uid="{56A09CB0-D777-44EC-A2F5-4E32840E7333}"/>
    <cellStyle name="Heading 3 2 20 2 4" xfId="2809" xr:uid="{20788361-69CF-4005-A7A3-6F786F59E1F8}"/>
    <cellStyle name="Heading 3 2 20 2 4 2" xfId="2810" xr:uid="{7EBADCBC-6A83-4BA3-8A6A-300E37496A52}"/>
    <cellStyle name="Heading 3 2 20 20" xfId="2811" xr:uid="{0891FC22-263E-49F5-B24D-15B1006929CB}"/>
    <cellStyle name="Heading 3 2 20 21" xfId="2812" xr:uid="{F4E4CCF5-7588-42DF-ACF1-2A21AFF1A60A}"/>
    <cellStyle name="Heading 3 2 20 22" xfId="2813" xr:uid="{DC033372-B105-4F40-AADB-7ED6511544C1}"/>
    <cellStyle name="Heading 3 2 20 23" xfId="2814" xr:uid="{721989D9-1E64-48D9-B4FF-355730D9A205}"/>
    <cellStyle name="Heading 3 2 20 24" xfId="2815" xr:uid="{C8B3852F-F002-4B3F-8053-112B283B04CD}"/>
    <cellStyle name="Heading 3 2 20 25" xfId="2816" xr:uid="{FB5BB16E-0B6A-4C5C-8201-F69E43EA8964}"/>
    <cellStyle name="Heading 3 2 20 3" xfId="2817" xr:uid="{D5D84AAA-CC4D-4E46-8CCF-27AC3F8B81A0}"/>
    <cellStyle name="Heading 3 2 20 3 2" xfId="2818" xr:uid="{818DF288-FC37-499C-AB1C-CDAA45F8D3FD}"/>
    <cellStyle name="Heading 3 2 20 3 2 2" xfId="2819" xr:uid="{0ADCAF59-8109-47E2-8B6E-830ABE778646}"/>
    <cellStyle name="Heading 3 2 20 3 3" xfId="2820" xr:uid="{2B87CCA3-B855-467A-AF4E-CB61DF220573}"/>
    <cellStyle name="Heading 3 2 20 3 3 2" xfId="2821" xr:uid="{875F4E1C-E45B-4759-B7C0-C5D822D0E297}"/>
    <cellStyle name="Heading 3 2 20 3 4" xfId="2822" xr:uid="{9463F846-3214-430A-AFDB-92098CF4AC84}"/>
    <cellStyle name="Heading 3 2 20 3 4 2" xfId="2823" xr:uid="{81B1E354-B396-4623-B621-24AF50DDE829}"/>
    <cellStyle name="Heading 3 2 20 4" xfId="2824" xr:uid="{C6351D79-0507-455A-BC54-61DEF4C2D379}"/>
    <cellStyle name="Heading 3 2 20 4 2" xfId="2825" xr:uid="{98C5987E-5DD2-4891-B82D-81DA2796E807}"/>
    <cellStyle name="Heading 3 2 20 4 2 2" xfId="2826" xr:uid="{63C4C904-E35E-4970-9C24-2AEFC43B2D66}"/>
    <cellStyle name="Heading 3 2 20 4 3" xfId="2827" xr:uid="{0DB1F111-2FA2-4CA5-886C-545803D73470}"/>
    <cellStyle name="Heading 3 2 20 4 3 2" xfId="2828" xr:uid="{F808456D-2853-4736-B9A0-564520709B0A}"/>
    <cellStyle name="Heading 3 2 20 4 4" xfId="2829" xr:uid="{A3230D55-5EDC-4502-A724-21F34FD3D5D6}"/>
    <cellStyle name="Heading 3 2 20 4 4 2" xfId="2830" xr:uid="{5350BD86-E334-4215-A17B-0E556275BEDF}"/>
    <cellStyle name="Heading 3 2 20 5" xfId="2831" xr:uid="{FB606770-4320-4448-B2AB-EB6005E3222D}"/>
    <cellStyle name="Heading 3 2 20 5 2" xfId="2832" xr:uid="{E9959814-99A5-4CD8-94A2-A5DF62F56CD6}"/>
    <cellStyle name="Heading 3 2 20 5 2 2" xfId="2833" xr:uid="{AFD24829-63BD-43F2-A248-74D8F115A67E}"/>
    <cellStyle name="Heading 3 2 20 5 3" xfId="2834" xr:uid="{50B66217-8302-4FCC-804D-92B835D77219}"/>
    <cellStyle name="Heading 3 2 20 5 3 2" xfId="2835" xr:uid="{8483EFD4-61C3-4C86-A230-B2F214EA8868}"/>
    <cellStyle name="Heading 3 2 20 5 4" xfId="2836" xr:uid="{D7AF5FC5-99D0-492C-93D5-41B3196EC095}"/>
    <cellStyle name="Heading 3 2 20 5 4 2" xfId="2837" xr:uid="{D9743972-157F-47CA-A5ED-479C32CAEC0B}"/>
    <cellStyle name="Heading 3 2 20 6" xfId="2838" xr:uid="{16F726F6-9B85-42B2-8FFE-5BD45BA70199}"/>
    <cellStyle name="Heading 3 2 20 6 2" xfId="2839" xr:uid="{861546E4-2694-420F-BFC5-D4FE88D5CA71}"/>
    <cellStyle name="Heading 3 2 20 6 2 2" xfId="2840" xr:uid="{3A8BF396-4701-43D3-98D4-EAAFACD058DD}"/>
    <cellStyle name="Heading 3 2 20 6 3" xfId="2841" xr:uid="{E92DBEAE-FE68-4DA3-8CEE-973170D163B8}"/>
    <cellStyle name="Heading 3 2 20 6 3 2" xfId="2842" xr:uid="{7831B797-0426-496D-8A19-6F3BB74937F1}"/>
    <cellStyle name="Heading 3 2 20 6 4" xfId="2843" xr:uid="{E3A904C4-255C-4CFA-94EA-5DE4E229EFDE}"/>
    <cellStyle name="Heading 3 2 20 6 4 2" xfId="2844" xr:uid="{0EB205F3-CEF5-4322-AA1B-A97CCA1874B6}"/>
    <cellStyle name="Heading 3 2 20 7" xfId="2845" xr:uid="{8F8BE1D0-C98D-466C-A6AF-F66E9F0F3530}"/>
    <cellStyle name="Heading 3 2 20 7 2" xfId="2846" xr:uid="{E71D2997-7E28-49FB-8E65-307E6711D6C1}"/>
    <cellStyle name="Heading 3 2 20 7 2 2" xfId="2847" xr:uid="{6CCF8A4D-B1D5-4BF7-A38A-FEA801713990}"/>
    <cellStyle name="Heading 3 2 20 7 3" xfId="2848" xr:uid="{B9868274-1A81-47BF-A998-023DE8F7E36F}"/>
    <cellStyle name="Heading 3 2 20 7 3 2" xfId="2849" xr:uid="{C7D83086-A178-4394-B2EC-0735B49C0C03}"/>
    <cellStyle name="Heading 3 2 20 7 4" xfId="2850" xr:uid="{A47A13C7-58D7-4304-9520-E8A93F8DAE6F}"/>
    <cellStyle name="Heading 3 2 20 7 4 2" xfId="2851" xr:uid="{C5F682C0-1B9C-4C0C-A30E-ED61EAB9ED2D}"/>
    <cellStyle name="Heading 3 2 20 8" xfId="2852" xr:uid="{1D2321D9-CA91-49E2-B60F-AD5A52719016}"/>
    <cellStyle name="Heading 3 2 20 8 2" xfId="2853" xr:uid="{9DDF5EE0-3E9E-4D9B-8A15-A2DC19011D5E}"/>
    <cellStyle name="Heading 3 2 20 8 2 2" xfId="2854" xr:uid="{548DBA60-FFCB-4B3C-9535-9525A46EE2C7}"/>
    <cellStyle name="Heading 3 2 20 8 3" xfId="2855" xr:uid="{8364599F-054F-43E2-B6EF-20640BA95B03}"/>
    <cellStyle name="Heading 3 2 20 8 3 2" xfId="2856" xr:uid="{B6CA621E-04F4-4C21-9D0F-89F09C225BA8}"/>
    <cellStyle name="Heading 3 2 20 8 4" xfId="2857" xr:uid="{AEFAE1D5-C9BA-4773-BB57-7F96404A4994}"/>
    <cellStyle name="Heading 3 2 20 8 4 2" xfId="2858" xr:uid="{534BDBE6-F3A5-4DE0-84B2-404365344838}"/>
    <cellStyle name="Heading 3 2 20 9" xfId="2859" xr:uid="{7894BA39-666B-4149-9B8F-0D4CB7657856}"/>
    <cellStyle name="Heading 3 2 20 9 2" xfId="2860" xr:uid="{AFCD4910-EC6A-4606-BF37-0AD29D5D5B28}"/>
    <cellStyle name="Heading 3 2 20 9 2 2" xfId="2861" xr:uid="{3A0F3674-2E72-4647-A9A3-9821A605270F}"/>
    <cellStyle name="Heading 3 2 20 9 3" xfId="2862" xr:uid="{7CC0DE98-9A20-4CB3-BC92-A9A44EFC3A2C}"/>
    <cellStyle name="Heading 3 2 20 9 3 2" xfId="2863" xr:uid="{F576A0A2-2742-4FEE-9D62-9B8E32E0E944}"/>
    <cellStyle name="Heading 3 2 20 9 4" xfId="2864" xr:uid="{30F5FD73-5A51-4405-B26C-9E331EE22B0D}"/>
    <cellStyle name="Heading 3 2 20 9 4 2" xfId="2865" xr:uid="{EAAA0A02-85BD-4DC8-A26B-7232BFDFA6F0}"/>
    <cellStyle name="Heading 3 2 21" xfId="2866" xr:uid="{09267B0D-66D3-455F-B97D-9D13D8B2AC33}"/>
    <cellStyle name="Heading 3 2 21 10" xfId="2867" xr:uid="{2B9BB9BC-F54E-4040-B233-9CFD78D75043}"/>
    <cellStyle name="Heading 3 2 21 10 2" xfId="2868" xr:uid="{2DDC4AEF-18D2-4D29-A773-9298697EE74B}"/>
    <cellStyle name="Heading 3 2 21 10 2 2" xfId="2869" xr:uid="{94EA0153-30B0-4303-9326-3C5950C516D6}"/>
    <cellStyle name="Heading 3 2 21 10 3" xfId="2870" xr:uid="{702670A6-6842-47D6-A77F-826709A577C2}"/>
    <cellStyle name="Heading 3 2 21 10 3 2" xfId="2871" xr:uid="{F58AD279-A8D6-4903-82D2-538A784E7EF5}"/>
    <cellStyle name="Heading 3 2 21 10 4" xfId="2872" xr:uid="{A059F823-8AC6-4BE7-B194-3A7D4F677A55}"/>
    <cellStyle name="Heading 3 2 21 10 4 2" xfId="2873" xr:uid="{0F045FC5-A7CF-4EFA-B13B-F6C6DDDD66E3}"/>
    <cellStyle name="Heading 3 2 21 11" xfId="2874" xr:uid="{7E9FD18B-C22A-46B7-9E5C-5CEBEDBCBE66}"/>
    <cellStyle name="Heading 3 2 21 11 2" xfId="2875" xr:uid="{0445A8E5-E019-4F1A-9C5B-A5992E712F28}"/>
    <cellStyle name="Heading 3 2 21 11 2 2" xfId="2876" xr:uid="{EA76D29C-992A-4AD6-A223-759FD17787BD}"/>
    <cellStyle name="Heading 3 2 21 11 3" xfId="2877" xr:uid="{43CE2AEE-3B1A-42C8-9FF7-5C7145C0CDB9}"/>
    <cellStyle name="Heading 3 2 21 11 3 2" xfId="2878" xr:uid="{9B84F095-6EE0-47A8-B74D-AB339AFC9152}"/>
    <cellStyle name="Heading 3 2 21 11 4" xfId="2879" xr:uid="{1144645F-578D-4EAA-BDF4-CCA019B907E2}"/>
    <cellStyle name="Heading 3 2 21 11 4 2" xfId="2880" xr:uid="{8875FEEC-6BF3-481D-B542-6F4D1553A08E}"/>
    <cellStyle name="Heading 3 2 21 12" xfId="2881" xr:uid="{B1E9DB84-8817-4309-8819-70F5E217A91D}"/>
    <cellStyle name="Heading 3 2 21 12 2" xfId="2882" xr:uid="{CFB5FC61-E67F-4B77-81B4-46B01197852B}"/>
    <cellStyle name="Heading 3 2 21 12 2 2" xfId="2883" xr:uid="{C6E372F2-4670-4532-BB5C-23770B382193}"/>
    <cellStyle name="Heading 3 2 21 12 3" xfId="2884" xr:uid="{B9D42805-D6F4-4E15-90F2-5F42FA4ADB85}"/>
    <cellStyle name="Heading 3 2 21 12 3 2" xfId="2885" xr:uid="{B57EA163-D51D-4BE8-90A5-41F79F494665}"/>
    <cellStyle name="Heading 3 2 21 12 4" xfId="2886" xr:uid="{3CBCB39C-BE31-4ACA-8C7A-3D6136C8898B}"/>
    <cellStyle name="Heading 3 2 21 12 4 2" xfId="2887" xr:uid="{77A01F56-A4D1-447D-B2AE-1E80ED1848D7}"/>
    <cellStyle name="Heading 3 2 21 13" xfId="2888" xr:uid="{CAA7986A-761F-434F-8B28-B237DB74C42E}"/>
    <cellStyle name="Heading 3 2 21 13 2" xfId="2889" xr:uid="{1E3EB377-3A02-4F76-96D4-8A626BF931C1}"/>
    <cellStyle name="Heading 3 2 21 13 2 2" xfId="2890" xr:uid="{71307824-3B05-415B-9ED4-E571D93064CF}"/>
    <cellStyle name="Heading 3 2 21 13 3" xfId="2891" xr:uid="{17968904-EB98-4C4C-946D-0E57C6D1E63C}"/>
    <cellStyle name="Heading 3 2 21 13 3 2" xfId="2892" xr:uid="{DCC2E08B-3277-4173-8ABC-08DEBC27AF8A}"/>
    <cellStyle name="Heading 3 2 21 13 4" xfId="2893" xr:uid="{6F34F574-EF4C-41E0-B74B-BC981807EA4F}"/>
    <cellStyle name="Heading 3 2 21 13 4 2" xfId="2894" xr:uid="{CC7FAD96-6DED-429F-B7AB-C5397B0B25BB}"/>
    <cellStyle name="Heading 3 2 21 14" xfId="2895" xr:uid="{D495E4AB-718A-4D5E-850D-D5179E481D32}"/>
    <cellStyle name="Heading 3 2 21 14 2" xfId="2896" xr:uid="{65A2DB10-D418-44C3-91D0-93052C31A434}"/>
    <cellStyle name="Heading 3 2 21 14 2 2" xfId="2897" xr:uid="{69A8A9D4-243A-4825-BBA4-3A75E022B0C3}"/>
    <cellStyle name="Heading 3 2 21 14 3" xfId="2898" xr:uid="{9F769640-AE85-42B3-8128-BAA8A531B58F}"/>
    <cellStyle name="Heading 3 2 21 14 3 2" xfId="2899" xr:uid="{57467990-57BC-418F-92F3-3560660F2C73}"/>
    <cellStyle name="Heading 3 2 21 14 4" xfId="2900" xr:uid="{3CC7FDB0-995F-4807-9506-32C9C2CAB8F0}"/>
    <cellStyle name="Heading 3 2 21 14 4 2" xfId="2901" xr:uid="{7FF3D05D-B5A4-482B-ACBC-499CB701945F}"/>
    <cellStyle name="Heading 3 2 21 15" xfId="2902" xr:uid="{63BBD596-830F-41CF-8EF1-5F17F09339AB}"/>
    <cellStyle name="Heading 3 2 21 15 2" xfId="2903" xr:uid="{F2BC1A1D-A712-4D6B-B234-688FF9FC3043}"/>
    <cellStyle name="Heading 3 2 21 15 2 2" xfId="2904" xr:uid="{D67B160E-CA62-46A2-8553-97153A60A9FC}"/>
    <cellStyle name="Heading 3 2 21 15 3" xfId="2905" xr:uid="{7C240CB0-B997-4789-A7DE-E566EFE5B6DA}"/>
    <cellStyle name="Heading 3 2 21 15 3 2" xfId="2906" xr:uid="{7F44B2A5-7CE7-4D9C-B5E8-64C8F9D98A19}"/>
    <cellStyle name="Heading 3 2 21 15 4" xfId="2907" xr:uid="{2B16FC1B-0D29-4689-83EE-7996D77E57BE}"/>
    <cellStyle name="Heading 3 2 21 15 4 2" xfId="2908" xr:uid="{8C92D827-9912-4115-9A25-CA53C1FB60F6}"/>
    <cellStyle name="Heading 3 2 21 16" xfId="2909" xr:uid="{2CFD1BD0-4164-4A5E-946D-1ADCC4B65E06}"/>
    <cellStyle name="Heading 3 2 21 16 2" xfId="2910" xr:uid="{90B4407F-39BF-4519-8DC6-996F59A03BA9}"/>
    <cellStyle name="Heading 3 2 21 17" xfId="2911" xr:uid="{4B4EF190-E486-4A8D-AC0D-A826573E0B60}"/>
    <cellStyle name="Heading 3 2 21 17 2" xfId="2912" xr:uid="{390816D0-3BCB-43CD-9DA7-848993C3229D}"/>
    <cellStyle name="Heading 3 2 21 18" xfId="2913" xr:uid="{AFF72873-A77F-4D28-93EA-276F2E53C65F}"/>
    <cellStyle name="Heading 3 2 21 18 2" xfId="2914" xr:uid="{C45636DD-C106-42A2-BE54-AF8CA3AD6E26}"/>
    <cellStyle name="Heading 3 2 21 19" xfId="2915" xr:uid="{69F7014D-223F-4466-9C40-7FB019237B21}"/>
    <cellStyle name="Heading 3 2 21 2" xfId="2916" xr:uid="{CC612AA6-9887-4239-9740-BDD43DF0F682}"/>
    <cellStyle name="Heading 3 2 21 2 2" xfId="2917" xr:uid="{7A85E946-8450-4641-8D80-7B70701F638E}"/>
    <cellStyle name="Heading 3 2 21 2 2 2" xfId="2918" xr:uid="{B2E0F90B-6D28-4BDB-B1FB-A06A72745F5A}"/>
    <cellStyle name="Heading 3 2 21 2 3" xfId="2919" xr:uid="{5F28ECE1-BE8D-4444-AF35-8729B9848663}"/>
    <cellStyle name="Heading 3 2 21 2 3 2" xfId="2920" xr:uid="{E157776A-9FE4-4363-B93D-2152CFF0700B}"/>
    <cellStyle name="Heading 3 2 21 2 4" xfId="2921" xr:uid="{8240A1AB-9BC8-41F9-ADDB-0F5433BFBBDB}"/>
    <cellStyle name="Heading 3 2 21 2 4 2" xfId="2922" xr:uid="{FB97FFC9-5FE6-40EE-B13A-810072415B5B}"/>
    <cellStyle name="Heading 3 2 21 20" xfId="2923" xr:uid="{4153BE13-674B-4D1D-AD7F-D6A655BB666B}"/>
    <cellStyle name="Heading 3 2 21 21" xfId="2924" xr:uid="{3825CE3A-812D-4270-B077-92B9FFB5F780}"/>
    <cellStyle name="Heading 3 2 21 22" xfId="2925" xr:uid="{AC4DF548-8165-4F37-AED5-452D72D858DB}"/>
    <cellStyle name="Heading 3 2 21 23" xfId="2926" xr:uid="{04E19CCD-B4E8-424C-9DA9-AFE8DB214FB8}"/>
    <cellStyle name="Heading 3 2 21 24" xfId="2927" xr:uid="{6FE929F0-7E34-41BD-B501-1DDAE6AA16DA}"/>
    <cellStyle name="Heading 3 2 21 25" xfId="2928" xr:uid="{484017CE-685F-4B0E-9E4B-2945069DF8A0}"/>
    <cellStyle name="Heading 3 2 21 3" xfId="2929" xr:uid="{04580E49-83A2-48E2-BEAE-C5EBBB525A67}"/>
    <cellStyle name="Heading 3 2 21 3 2" xfId="2930" xr:uid="{9EC5C504-6923-4F6A-8323-8C9E896281B6}"/>
    <cellStyle name="Heading 3 2 21 3 2 2" xfId="2931" xr:uid="{58F02D17-FF8A-4A2D-8DAD-E84D2534E9AE}"/>
    <cellStyle name="Heading 3 2 21 3 3" xfId="2932" xr:uid="{BE19E4CE-1D1F-4B9D-A2B4-17853A2553E5}"/>
    <cellStyle name="Heading 3 2 21 3 3 2" xfId="2933" xr:uid="{BB8BAC00-DB5A-4F87-90B0-D8B3D8D5050B}"/>
    <cellStyle name="Heading 3 2 21 3 4" xfId="2934" xr:uid="{6FB4E863-7631-49EF-800E-EB747AD7516B}"/>
    <cellStyle name="Heading 3 2 21 3 4 2" xfId="2935" xr:uid="{E786B79A-90FF-4568-AB64-9CFF8AEECD1B}"/>
    <cellStyle name="Heading 3 2 21 4" xfId="2936" xr:uid="{6864E78A-D0CA-4E2F-8370-08DC92FDBD08}"/>
    <cellStyle name="Heading 3 2 21 4 2" xfId="2937" xr:uid="{D5FF6663-1F9C-49DF-A432-FB40226D79D1}"/>
    <cellStyle name="Heading 3 2 21 4 2 2" xfId="2938" xr:uid="{0D25ABAE-A1A6-4E28-9B63-E9BB47B27BB3}"/>
    <cellStyle name="Heading 3 2 21 4 3" xfId="2939" xr:uid="{2ADFC4F3-95C4-4DB3-9527-9CA4C5CD6AD5}"/>
    <cellStyle name="Heading 3 2 21 4 3 2" xfId="2940" xr:uid="{AFB28A38-7EAB-4CD9-BADD-262F7FF124A5}"/>
    <cellStyle name="Heading 3 2 21 4 4" xfId="2941" xr:uid="{C99189EA-33EE-440E-8179-EEC5B0E6AEBF}"/>
    <cellStyle name="Heading 3 2 21 4 4 2" xfId="2942" xr:uid="{594A02C4-B047-4FCD-B70A-72D601E606F5}"/>
    <cellStyle name="Heading 3 2 21 5" xfId="2943" xr:uid="{03B51FCE-9B7B-43F3-946A-1AFEAC7FE12F}"/>
    <cellStyle name="Heading 3 2 21 5 2" xfId="2944" xr:uid="{89D867A3-C407-4E66-BAA7-AE955A25AC41}"/>
    <cellStyle name="Heading 3 2 21 5 2 2" xfId="2945" xr:uid="{16BA10ED-7EBA-4FB7-8F0F-AD75A94DE514}"/>
    <cellStyle name="Heading 3 2 21 5 3" xfId="2946" xr:uid="{C5DBDA4B-3468-4508-8CDA-8082DCBEA862}"/>
    <cellStyle name="Heading 3 2 21 5 3 2" xfId="2947" xr:uid="{3C4E14AE-E967-4C39-AE34-07BC6A7B8450}"/>
    <cellStyle name="Heading 3 2 21 5 4" xfId="2948" xr:uid="{AEEDAD30-72A6-445B-A96A-2DE8AD60C45A}"/>
    <cellStyle name="Heading 3 2 21 5 4 2" xfId="2949" xr:uid="{C6B79EBF-1260-4BDD-97AC-8570CB77E05B}"/>
    <cellStyle name="Heading 3 2 21 6" xfId="2950" xr:uid="{F1FE06B5-189E-4A4E-AA8E-97E07CEE265C}"/>
    <cellStyle name="Heading 3 2 21 6 2" xfId="2951" xr:uid="{60FC7733-606D-4894-B548-58FCA06C5BC5}"/>
    <cellStyle name="Heading 3 2 21 6 2 2" xfId="2952" xr:uid="{7E5D2460-94FF-42C5-970B-E7C4C4231C38}"/>
    <cellStyle name="Heading 3 2 21 6 3" xfId="2953" xr:uid="{16F4163F-3817-49D2-8B59-AA4FEEFEF998}"/>
    <cellStyle name="Heading 3 2 21 6 3 2" xfId="2954" xr:uid="{1B85477A-C326-4348-A8DD-58AFACC213FC}"/>
    <cellStyle name="Heading 3 2 21 6 4" xfId="2955" xr:uid="{372DE1F6-7631-4130-ACAA-3A3D5FB02B80}"/>
    <cellStyle name="Heading 3 2 21 6 4 2" xfId="2956" xr:uid="{6D36485F-1338-407B-BF1C-3C24C1126BF6}"/>
    <cellStyle name="Heading 3 2 21 7" xfId="2957" xr:uid="{76F55972-7895-41E3-9B90-74298FE4FE5A}"/>
    <cellStyle name="Heading 3 2 21 7 2" xfId="2958" xr:uid="{3934D24B-D81D-443C-8CE0-D7DDFC5AEE28}"/>
    <cellStyle name="Heading 3 2 21 7 2 2" xfId="2959" xr:uid="{BFB1C89B-1DE7-49F8-ABC7-2298EC320580}"/>
    <cellStyle name="Heading 3 2 21 7 3" xfId="2960" xr:uid="{632738C2-5F44-4102-B2E8-32FACF01B526}"/>
    <cellStyle name="Heading 3 2 21 7 3 2" xfId="2961" xr:uid="{526CDE4D-A460-4FE4-B6DD-BD975D0E38DE}"/>
    <cellStyle name="Heading 3 2 21 7 4" xfId="2962" xr:uid="{0C8892AE-1606-4F34-9AF0-C084D22E8EEF}"/>
    <cellStyle name="Heading 3 2 21 7 4 2" xfId="2963" xr:uid="{3BDEB4B2-860B-4E1B-BF8E-5412ADEA66BA}"/>
    <cellStyle name="Heading 3 2 21 8" xfId="2964" xr:uid="{D372A140-1DEC-4483-AAC4-FBCB6F521776}"/>
    <cellStyle name="Heading 3 2 21 8 2" xfId="2965" xr:uid="{2E58C5CE-2395-49C5-AF53-9EB8CD999306}"/>
    <cellStyle name="Heading 3 2 21 8 2 2" xfId="2966" xr:uid="{558749AF-8261-44AC-A97C-27D44892420D}"/>
    <cellStyle name="Heading 3 2 21 8 3" xfId="2967" xr:uid="{E62E74B6-8F98-449E-AA21-B8F12E801B32}"/>
    <cellStyle name="Heading 3 2 21 8 3 2" xfId="2968" xr:uid="{81F9293D-5C69-47D2-891F-9FDDD6B78FE3}"/>
    <cellStyle name="Heading 3 2 21 8 4" xfId="2969" xr:uid="{306C839A-EF6A-4C82-AD7C-9D278590B5ED}"/>
    <cellStyle name="Heading 3 2 21 8 4 2" xfId="2970" xr:uid="{46BA85D9-7BD3-4B85-91A2-085F49AA62A1}"/>
    <cellStyle name="Heading 3 2 21 9" xfId="2971" xr:uid="{7FCC9A05-7EED-4CCD-B407-4E44FBBC8008}"/>
    <cellStyle name="Heading 3 2 21 9 2" xfId="2972" xr:uid="{86ACE062-FFAA-4723-86EC-1267973F6518}"/>
    <cellStyle name="Heading 3 2 21 9 2 2" xfId="2973" xr:uid="{53A76D5F-C6BD-4906-A4A6-5934C038867B}"/>
    <cellStyle name="Heading 3 2 21 9 3" xfId="2974" xr:uid="{95AF7299-5853-4D82-8F4F-44DF02A548BB}"/>
    <cellStyle name="Heading 3 2 21 9 3 2" xfId="2975" xr:uid="{05B51F4A-A79A-4FF2-8DBA-9A556AA22B15}"/>
    <cellStyle name="Heading 3 2 21 9 4" xfId="2976" xr:uid="{A965E82A-00E9-4462-89F6-1BFED01DD5AB}"/>
    <cellStyle name="Heading 3 2 21 9 4 2" xfId="2977" xr:uid="{49513C8A-8147-4546-93B6-EF56E2DF8896}"/>
    <cellStyle name="Heading 3 2 22" xfId="2978" xr:uid="{4D7B2817-502F-4505-87EC-70BE18F42173}"/>
    <cellStyle name="Heading 3 2 22 10" xfId="2979" xr:uid="{903DFCD9-8910-4865-A9BE-5AB215F9D910}"/>
    <cellStyle name="Heading 3 2 22 10 2" xfId="2980" xr:uid="{28C4A076-2302-449C-93B0-036D08B6915B}"/>
    <cellStyle name="Heading 3 2 22 10 2 2" xfId="2981" xr:uid="{1FA4507F-F785-4164-8B66-C87C363F77E4}"/>
    <cellStyle name="Heading 3 2 22 10 3" xfId="2982" xr:uid="{B8758EE0-EBF4-4EC8-90E8-CC0EF38E585A}"/>
    <cellStyle name="Heading 3 2 22 10 3 2" xfId="2983" xr:uid="{4E40046E-99AD-4232-9F3F-CFE3A2597D85}"/>
    <cellStyle name="Heading 3 2 22 10 4" xfId="2984" xr:uid="{E079E6F8-FE4D-4E37-B900-D5C9F1BDA469}"/>
    <cellStyle name="Heading 3 2 22 10 4 2" xfId="2985" xr:uid="{9614F150-76C3-48FD-BC56-6E06A27686E6}"/>
    <cellStyle name="Heading 3 2 22 11" xfId="2986" xr:uid="{15A4F005-6F8F-4C7D-A9D0-703DF7C6353F}"/>
    <cellStyle name="Heading 3 2 22 11 2" xfId="2987" xr:uid="{425DA114-2BE8-499C-B710-5A090F27753E}"/>
    <cellStyle name="Heading 3 2 22 11 2 2" xfId="2988" xr:uid="{94BDF390-1CB4-4770-94BA-2E8A5D242199}"/>
    <cellStyle name="Heading 3 2 22 11 3" xfId="2989" xr:uid="{D3641EE6-4C37-4DB2-BB5B-DAC2EAC628B5}"/>
    <cellStyle name="Heading 3 2 22 11 3 2" xfId="2990" xr:uid="{44680A44-5965-489F-9620-F5A77F7E4C59}"/>
    <cellStyle name="Heading 3 2 22 11 4" xfId="2991" xr:uid="{7CA10E76-6F5C-4D92-B670-D95E53CEB5D0}"/>
    <cellStyle name="Heading 3 2 22 11 4 2" xfId="2992" xr:uid="{77A32CA0-6BE5-43B7-924A-F3A46B5541FA}"/>
    <cellStyle name="Heading 3 2 22 12" xfId="2993" xr:uid="{8250642F-19A1-4E16-9149-5D1A7584526B}"/>
    <cellStyle name="Heading 3 2 22 12 2" xfId="2994" xr:uid="{5E3C72D8-E2BC-417F-B3EA-4BDB984C4042}"/>
    <cellStyle name="Heading 3 2 22 12 2 2" xfId="2995" xr:uid="{60B9B375-B925-4CF9-9EFA-2772A788A3B7}"/>
    <cellStyle name="Heading 3 2 22 12 3" xfId="2996" xr:uid="{901AC9B5-028A-4803-AEE9-4B76A411FF9C}"/>
    <cellStyle name="Heading 3 2 22 12 3 2" xfId="2997" xr:uid="{80CAFFA6-A26E-4A76-831A-6C05C2C265C5}"/>
    <cellStyle name="Heading 3 2 22 12 4" xfId="2998" xr:uid="{3DCA7EA2-9FDF-40B9-9688-469888F26D28}"/>
    <cellStyle name="Heading 3 2 22 12 4 2" xfId="2999" xr:uid="{411E3CFD-4981-432A-B660-9F1F88127EE6}"/>
    <cellStyle name="Heading 3 2 22 13" xfId="3000" xr:uid="{30928612-3AA1-433A-905E-12A2C379007A}"/>
    <cellStyle name="Heading 3 2 22 13 2" xfId="3001" xr:uid="{66BCFFB4-C707-494C-9FEB-160F8D219917}"/>
    <cellStyle name="Heading 3 2 22 13 2 2" xfId="3002" xr:uid="{EA013727-95F3-4DCE-A494-879BAC7C512A}"/>
    <cellStyle name="Heading 3 2 22 13 3" xfId="3003" xr:uid="{22108739-DE31-4371-906A-529BBCAE2F5B}"/>
    <cellStyle name="Heading 3 2 22 13 3 2" xfId="3004" xr:uid="{F5E260D5-F08D-4969-B67A-113A484C4D7D}"/>
    <cellStyle name="Heading 3 2 22 13 4" xfId="3005" xr:uid="{0ECD1149-C89E-4159-84B7-3E28BE76CF5F}"/>
    <cellStyle name="Heading 3 2 22 13 4 2" xfId="3006" xr:uid="{82DC9F08-0B3C-4F5C-8D94-9D1FE6D7E881}"/>
    <cellStyle name="Heading 3 2 22 14" xfId="3007" xr:uid="{AA811F74-DA08-47CE-B1A7-89C86435539D}"/>
    <cellStyle name="Heading 3 2 22 14 2" xfId="3008" xr:uid="{70361942-B650-4A9A-98F1-D50C6FE710E5}"/>
    <cellStyle name="Heading 3 2 22 14 2 2" xfId="3009" xr:uid="{19D16245-FA41-47C9-A80F-01FAEC488A70}"/>
    <cellStyle name="Heading 3 2 22 14 3" xfId="3010" xr:uid="{89B0CE51-AE7C-4197-910A-5684A3753737}"/>
    <cellStyle name="Heading 3 2 22 14 3 2" xfId="3011" xr:uid="{1DE8EFF2-32B4-4D0D-B253-EAF31083044F}"/>
    <cellStyle name="Heading 3 2 22 14 4" xfId="3012" xr:uid="{C6996530-7298-4931-8FAB-54E28F77F4FD}"/>
    <cellStyle name="Heading 3 2 22 14 4 2" xfId="3013" xr:uid="{0749B79B-286D-4F5C-BF49-A1401D3BF2BB}"/>
    <cellStyle name="Heading 3 2 22 15" xfId="3014" xr:uid="{8610257A-F8A2-4B62-AF5C-6EB0E3C6F293}"/>
    <cellStyle name="Heading 3 2 22 15 2" xfId="3015" xr:uid="{66C9A135-C2F3-4C24-9B13-798E4677529E}"/>
    <cellStyle name="Heading 3 2 22 15 2 2" xfId="3016" xr:uid="{26D750B1-57D1-47E2-8852-0163160B124C}"/>
    <cellStyle name="Heading 3 2 22 15 3" xfId="3017" xr:uid="{450A5097-BA61-4FA4-878D-072342C35EEC}"/>
    <cellStyle name="Heading 3 2 22 15 3 2" xfId="3018" xr:uid="{C4692610-3F84-4556-8C4C-4ADF9EEBE9A3}"/>
    <cellStyle name="Heading 3 2 22 15 4" xfId="3019" xr:uid="{D9636FAE-B1CE-4828-ACFD-AF91AF627E9B}"/>
    <cellStyle name="Heading 3 2 22 15 4 2" xfId="3020" xr:uid="{17AF7A5D-22D3-40F2-BCB5-2BF423D72775}"/>
    <cellStyle name="Heading 3 2 22 16" xfId="3021" xr:uid="{F4EC6F4F-3C21-44D2-96F0-A43C3A8D30AA}"/>
    <cellStyle name="Heading 3 2 22 16 2" xfId="3022" xr:uid="{936A2588-7E1E-484F-A3FA-B7EAC39D56A7}"/>
    <cellStyle name="Heading 3 2 22 17" xfId="3023" xr:uid="{286EA2BD-8115-430C-9B9B-749A97AFBC03}"/>
    <cellStyle name="Heading 3 2 22 17 2" xfId="3024" xr:uid="{103D8A6C-E25D-4DBA-9228-9017B80E5D28}"/>
    <cellStyle name="Heading 3 2 22 18" xfId="3025" xr:uid="{8BCA334E-8F87-4A8D-AFFB-407CD9E9FFD2}"/>
    <cellStyle name="Heading 3 2 22 18 2" xfId="3026" xr:uid="{8A43EAA6-27E7-476F-AB00-E1899195305E}"/>
    <cellStyle name="Heading 3 2 22 19" xfId="3027" xr:uid="{4CE14095-8D71-4FA4-BC6D-573605FE7B52}"/>
    <cellStyle name="Heading 3 2 22 2" xfId="3028" xr:uid="{EE86571D-A180-4B33-8134-273D5CA151F3}"/>
    <cellStyle name="Heading 3 2 22 2 2" xfId="3029" xr:uid="{801136D5-13D8-4B18-B2A4-5FD6AE5190A7}"/>
    <cellStyle name="Heading 3 2 22 2 2 2" xfId="3030" xr:uid="{EDB09F82-128D-4964-9D2B-61CEDC2ABCB5}"/>
    <cellStyle name="Heading 3 2 22 2 3" xfId="3031" xr:uid="{9AB8BAF4-2F5A-4242-88A2-F5FDDCC0265C}"/>
    <cellStyle name="Heading 3 2 22 2 3 2" xfId="3032" xr:uid="{5AE2718F-1514-4752-A598-1A55DCA00088}"/>
    <cellStyle name="Heading 3 2 22 2 4" xfId="3033" xr:uid="{DF19D7E9-BEC5-4FD0-8D49-596B5C2E21C4}"/>
    <cellStyle name="Heading 3 2 22 2 4 2" xfId="3034" xr:uid="{F05C09FF-F51D-4439-A3CF-508B385D179D}"/>
    <cellStyle name="Heading 3 2 22 20" xfId="3035" xr:uid="{7CE20BDF-F4E8-4B5C-A019-0BEDB4E78CE1}"/>
    <cellStyle name="Heading 3 2 22 21" xfId="3036" xr:uid="{44CFA593-E773-4C7D-B254-04B7F0D50825}"/>
    <cellStyle name="Heading 3 2 22 22" xfId="3037" xr:uid="{44DE10E2-422A-447A-A225-0B73726C536A}"/>
    <cellStyle name="Heading 3 2 22 23" xfId="3038" xr:uid="{2AABE445-2FC7-4DCB-8469-7311618E1F4A}"/>
    <cellStyle name="Heading 3 2 22 24" xfId="3039" xr:uid="{E74B070D-5B91-4DD7-9DCF-F87FD46FB8C3}"/>
    <cellStyle name="Heading 3 2 22 25" xfId="3040" xr:uid="{577C3EF5-2BFE-49C7-93E2-06A39369704D}"/>
    <cellStyle name="Heading 3 2 22 3" xfId="3041" xr:uid="{E2F0D896-A341-4D86-9E75-517C15C0F093}"/>
    <cellStyle name="Heading 3 2 22 3 2" xfId="3042" xr:uid="{FDD8D729-AAE2-476F-90F1-4E14CC5C6775}"/>
    <cellStyle name="Heading 3 2 22 3 2 2" xfId="3043" xr:uid="{43A19433-2D9A-4008-B0A4-315409FEA73B}"/>
    <cellStyle name="Heading 3 2 22 3 3" xfId="3044" xr:uid="{0A886BDE-6E9A-46DA-BBCB-B5A3C912617C}"/>
    <cellStyle name="Heading 3 2 22 3 3 2" xfId="3045" xr:uid="{F6A38D88-B5E2-4B0E-8FCA-5675A8ADE0D7}"/>
    <cellStyle name="Heading 3 2 22 3 4" xfId="3046" xr:uid="{AFD40657-6C54-4669-ADAA-6DDEDE038732}"/>
    <cellStyle name="Heading 3 2 22 3 4 2" xfId="3047" xr:uid="{F8925C4F-B5F5-4AE6-82D7-44313A5192B0}"/>
    <cellStyle name="Heading 3 2 22 4" xfId="3048" xr:uid="{B7D0FD84-2656-41A7-B7A1-BDD00C9745E5}"/>
    <cellStyle name="Heading 3 2 22 4 2" xfId="3049" xr:uid="{29801036-662E-49DA-8FD2-CA283A31588B}"/>
    <cellStyle name="Heading 3 2 22 4 2 2" xfId="3050" xr:uid="{1450F6B9-9DB3-4A4B-AE76-40391E58F36C}"/>
    <cellStyle name="Heading 3 2 22 4 3" xfId="3051" xr:uid="{BAB2FBBE-2DB6-4CFA-B06E-953FD9D32460}"/>
    <cellStyle name="Heading 3 2 22 4 3 2" xfId="3052" xr:uid="{B11217EA-CFF9-41DB-9E0B-399616275E42}"/>
    <cellStyle name="Heading 3 2 22 4 4" xfId="3053" xr:uid="{B1D1BE23-25FD-4708-BDBF-473135CCBBAD}"/>
    <cellStyle name="Heading 3 2 22 4 4 2" xfId="3054" xr:uid="{A53B9CD0-88B7-4873-B7CD-16E4CA330C8B}"/>
    <cellStyle name="Heading 3 2 22 5" xfId="3055" xr:uid="{1305A158-D48D-4D32-B9DD-5BE271B8D734}"/>
    <cellStyle name="Heading 3 2 22 5 2" xfId="3056" xr:uid="{07280A00-B79A-4CDA-9615-AC6F4F268893}"/>
    <cellStyle name="Heading 3 2 22 5 2 2" xfId="3057" xr:uid="{2D3935A7-13D4-42E9-8372-E0567011D317}"/>
    <cellStyle name="Heading 3 2 22 5 3" xfId="3058" xr:uid="{75E4DC91-F09D-4D0A-9E33-86768D8AFB66}"/>
    <cellStyle name="Heading 3 2 22 5 3 2" xfId="3059" xr:uid="{F9802DFD-6107-43C0-8AA6-7A63DC7902E4}"/>
    <cellStyle name="Heading 3 2 22 5 4" xfId="3060" xr:uid="{EDCADF90-AAB9-45CD-874B-C0FE3CDCDD94}"/>
    <cellStyle name="Heading 3 2 22 5 4 2" xfId="3061" xr:uid="{C628B2FE-DAB8-4466-B719-88F145B7D06C}"/>
    <cellStyle name="Heading 3 2 22 6" xfId="3062" xr:uid="{F54B1286-B7B2-4E92-8EB9-CE48AD33D1C1}"/>
    <cellStyle name="Heading 3 2 22 6 2" xfId="3063" xr:uid="{BEF20338-F9FD-4A8E-B9AF-04E9E59990F0}"/>
    <cellStyle name="Heading 3 2 22 6 2 2" xfId="3064" xr:uid="{C9B7BA0B-88A6-46B3-9364-51199303F337}"/>
    <cellStyle name="Heading 3 2 22 6 3" xfId="3065" xr:uid="{C8EF4A67-E0CB-446B-B553-4DEA445BE88C}"/>
    <cellStyle name="Heading 3 2 22 6 3 2" xfId="3066" xr:uid="{2F083D43-8F1D-4B5E-AD50-E51D988F8310}"/>
    <cellStyle name="Heading 3 2 22 6 4" xfId="3067" xr:uid="{38EA9AF7-024B-466D-A6C5-5F9271252790}"/>
    <cellStyle name="Heading 3 2 22 6 4 2" xfId="3068" xr:uid="{8B7C6BF6-D63E-4413-9550-23A599EE9688}"/>
    <cellStyle name="Heading 3 2 22 7" xfId="3069" xr:uid="{E8B440B3-1FBB-4AD2-AB7B-0D982E1DA1F0}"/>
    <cellStyle name="Heading 3 2 22 7 2" xfId="3070" xr:uid="{A7973800-CC4D-4437-8C91-93B850CAF0F0}"/>
    <cellStyle name="Heading 3 2 22 7 2 2" xfId="3071" xr:uid="{48370B49-CAF8-4DE6-B5BB-7B3F02CA3855}"/>
    <cellStyle name="Heading 3 2 22 7 3" xfId="3072" xr:uid="{BDD96A23-0AEB-4E83-9821-0D10B15F2057}"/>
    <cellStyle name="Heading 3 2 22 7 3 2" xfId="3073" xr:uid="{EA7EBFF5-037F-427D-9FA5-D1924668B847}"/>
    <cellStyle name="Heading 3 2 22 7 4" xfId="3074" xr:uid="{9AD1D35D-54CB-465C-9782-CDA314C66475}"/>
    <cellStyle name="Heading 3 2 22 7 4 2" xfId="3075" xr:uid="{A82587BA-310B-4392-8046-265A5F43B531}"/>
    <cellStyle name="Heading 3 2 22 8" xfId="3076" xr:uid="{9EE23255-BD5D-40BC-98C4-2C891CA1B201}"/>
    <cellStyle name="Heading 3 2 22 8 2" xfId="3077" xr:uid="{3616CB98-C784-4547-858B-3CA0AFBD8812}"/>
    <cellStyle name="Heading 3 2 22 8 2 2" xfId="3078" xr:uid="{FE8B4016-4FCA-40B2-B7C2-3EF2FD27ABAB}"/>
    <cellStyle name="Heading 3 2 22 8 3" xfId="3079" xr:uid="{0E6866FF-09B0-4C4F-A08E-4049C0961D6B}"/>
    <cellStyle name="Heading 3 2 22 8 3 2" xfId="3080" xr:uid="{D9FDB634-9FBE-4625-9A1C-2B40C3BE9AE3}"/>
    <cellStyle name="Heading 3 2 22 8 4" xfId="3081" xr:uid="{E590C290-0783-4028-8D78-3889616871FA}"/>
    <cellStyle name="Heading 3 2 22 8 4 2" xfId="3082" xr:uid="{6B6B7EB3-045B-4413-9420-BBBEB4589E6E}"/>
    <cellStyle name="Heading 3 2 22 9" xfId="3083" xr:uid="{59F23649-4A98-4760-9886-E8408F227E6E}"/>
    <cellStyle name="Heading 3 2 22 9 2" xfId="3084" xr:uid="{269E2E2E-E8EC-4142-A900-E0CB80EDB874}"/>
    <cellStyle name="Heading 3 2 22 9 2 2" xfId="3085" xr:uid="{0DC5A862-9979-42B6-9F12-2F7E3C9D79C7}"/>
    <cellStyle name="Heading 3 2 22 9 3" xfId="3086" xr:uid="{F1E594CB-0BD5-4102-8368-1AA4F5568335}"/>
    <cellStyle name="Heading 3 2 22 9 3 2" xfId="3087" xr:uid="{8D1A70C1-E267-4B4F-AA15-D9C0BC4F4394}"/>
    <cellStyle name="Heading 3 2 22 9 4" xfId="3088" xr:uid="{1F8D8ED6-543C-41E1-B9AA-F3AC4D480E88}"/>
    <cellStyle name="Heading 3 2 22 9 4 2" xfId="3089" xr:uid="{A33E3D10-74B4-40C6-B48A-765901CD4065}"/>
    <cellStyle name="Heading 3 2 23" xfId="3090" xr:uid="{F44976FF-305E-4556-9FCC-46072719AFF2}"/>
    <cellStyle name="Heading 3 2 23 10" xfId="3091" xr:uid="{F6FFB1D1-0C9A-4680-9F57-72BB6F10C0CE}"/>
    <cellStyle name="Heading 3 2 23 10 2" xfId="3092" xr:uid="{3B4D36B2-9D0D-41A6-8625-1B9D17F8BAA0}"/>
    <cellStyle name="Heading 3 2 23 10 2 2" xfId="3093" xr:uid="{476ACD21-5210-48FF-B510-2222912437A7}"/>
    <cellStyle name="Heading 3 2 23 10 3" xfId="3094" xr:uid="{7504C17D-8815-4FAA-8607-B5095393D543}"/>
    <cellStyle name="Heading 3 2 23 10 3 2" xfId="3095" xr:uid="{212C452B-538B-494E-82ED-A6B51EF0B0A5}"/>
    <cellStyle name="Heading 3 2 23 10 4" xfId="3096" xr:uid="{59B83922-F594-48ED-9523-369B2F927855}"/>
    <cellStyle name="Heading 3 2 23 10 4 2" xfId="3097" xr:uid="{D3B854C2-06EF-4137-B1C5-7953154973F2}"/>
    <cellStyle name="Heading 3 2 23 11" xfId="3098" xr:uid="{07C21042-4C47-465B-A56F-CE985B858E51}"/>
    <cellStyle name="Heading 3 2 23 11 2" xfId="3099" xr:uid="{36468E6A-FBAA-4D0E-9406-05355C7B57CA}"/>
    <cellStyle name="Heading 3 2 23 11 2 2" xfId="3100" xr:uid="{3A1FAE20-E790-495A-8C69-0081CB5B58E8}"/>
    <cellStyle name="Heading 3 2 23 11 3" xfId="3101" xr:uid="{D2D0510D-2AA4-4622-A205-D6157DFE3A26}"/>
    <cellStyle name="Heading 3 2 23 11 3 2" xfId="3102" xr:uid="{05ADAD9E-A690-488F-AFFB-F01A7E04BB06}"/>
    <cellStyle name="Heading 3 2 23 11 4" xfId="3103" xr:uid="{E820CAE2-0EBD-4D06-89B5-0B29EA76CB76}"/>
    <cellStyle name="Heading 3 2 23 11 4 2" xfId="3104" xr:uid="{21E4B14B-8B7A-43F8-838A-BA17A03471D3}"/>
    <cellStyle name="Heading 3 2 23 12" xfId="3105" xr:uid="{1B811125-4183-4322-B270-6177B362AE71}"/>
    <cellStyle name="Heading 3 2 23 12 2" xfId="3106" xr:uid="{5BFB0800-2491-4704-ADC6-8F998BA5B7D7}"/>
    <cellStyle name="Heading 3 2 23 12 2 2" xfId="3107" xr:uid="{8420CDC1-C3F2-46A0-8EC2-AA94C59BCF50}"/>
    <cellStyle name="Heading 3 2 23 12 3" xfId="3108" xr:uid="{2B3993D6-CEE7-458A-B93A-77A613431DB5}"/>
    <cellStyle name="Heading 3 2 23 12 3 2" xfId="3109" xr:uid="{88EAFAD3-00FF-4396-87EC-613A1998BD05}"/>
    <cellStyle name="Heading 3 2 23 12 4" xfId="3110" xr:uid="{D773A362-7624-4941-86E0-A76C8B986716}"/>
    <cellStyle name="Heading 3 2 23 12 4 2" xfId="3111" xr:uid="{BBDAE4CC-2A43-44CC-B7C6-0F51ECAD305E}"/>
    <cellStyle name="Heading 3 2 23 13" xfId="3112" xr:uid="{64BCDFD5-EEC0-4A84-BD0F-384588ACA2E6}"/>
    <cellStyle name="Heading 3 2 23 13 2" xfId="3113" xr:uid="{D971255C-242F-4152-B2C3-4C31F230830B}"/>
    <cellStyle name="Heading 3 2 23 13 2 2" xfId="3114" xr:uid="{56413AB6-DFAA-4723-A6AE-C86785FBDCB6}"/>
    <cellStyle name="Heading 3 2 23 13 3" xfId="3115" xr:uid="{B306FE47-C327-4D4B-9514-3870AF9F43C1}"/>
    <cellStyle name="Heading 3 2 23 13 3 2" xfId="3116" xr:uid="{2A1F7222-7860-47EE-976D-4CFB15C2974A}"/>
    <cellStyle name="Heading 3 2 23 13 4" xfId="3117" xr:uid="{1B63F9E2-66F3-4606-A846-50809FF080F3}"/>
    <cellStyle name="Heading 3 2 23 13 4 2" xfId="3118" xr:uid="{237A5121-1E35-4608-A697-864EC635FC9B}"/>
    <cellStyle name="Heading 3 2 23 14" xfId="3119" xr:uid="{24EAA1C9-FD19-4D72-B3B8-34FFD15521AB}"/>
    <cellStyle name="Heading 3 2 23 14 2" xfId="3120" xr:uid="{9004745B-0D62-4B7A-AFE4-2BE725DA5848}"/>
    <cellStyle name="Heading 3 2 23 14 2 2" xfId="3121" xr:uid="{A9C266FE-4731-4B62-A173-D04972F7D6E5}"/>
    <cellStyle name="Heading 3 2 23 14 3" xfId="3122" xr:uid="{F7DF2FAC-E772-4D17-8D95-1D56CE1B807E}"/>
    <cellStyle name="Heading 3 2 23 14 3 2" xfId="3123" xr:uid="{048A0BDB-B39C-4620-95CC-1E4CCE577B77}"/>
    <cellStyle name="Heading 3 2 23 14 4" xfId="3124" xr:uid="{5EDC81CF-FB1C-47C5-9C34-01D3985B9E7F}"/>
    <cellStyle name="Heading 3 2 23 14 4 2" xfId="3125" xr:uid="{497E3C88-49A0-48B3-A3BD-154C5C169D1E}"/>
    <cellStyle name="Heading 3 2 23 15" xfId="3126" xr:uid="{212DC957-8479-48E6-8D8B-C01567D5EA6E}"/>
    <cellStyle name="Heading 3 2 23 15 2" xfId="3127" xr:uid="{0E6CC092-D26F-44DC-9D97-C154B114AE7F}"/>
    <cellStyle name="Heading 3 2 23 15 2 2" xfId="3128" xr:uid="{19B26887-6894-4749-9AE2-7680E22D8439}"/>
    <cellStyle name="Heading 3 2 23 15 3" xfId="3129" xr:uid="{6DA4E693-1DA5-4AAD-BCF0-D74F2A10BBAF}"/>
    <cellStyle name="Heading 3 2 23 15 3 2" xfId="3130" xr:uid="{C76C53CE-E46A-43BB-B90D-EB8D0FCB88AD}"/>
    <cellStyle name="Heading 3 2 23 15 4" xfId="3131" xr:uid="{5F278DEB-05C8-4847-9208-9C5D11829D23}"/>
    <cellStyle name="Heading 3 2 23 15 4 2" xfId="3132" xr:uid="{2BA9EA28-9AD5-43F7-AD7A-A5E71CDECEBC}"/>
    <cellStyle name="Heading 3 2 23 16" xfId="3133" xr:uid="{9DEFA9FD-B5D4-4F85-A73A-A61650DAAC95}"/>
    <cellStyle name="Heading 3 2 23 16 2" xfId="3134" xr:uid="{0CA041B2-FF7F-4182-BE3D-273913B135DF}"/>
    <cellStyle name="Heading 3 2 23 17" xfId="3135" xr:uid="{3F219D1D-82E7-442B-A364-E0BB10F1A414}"/>
    <cellStyle name="Heading 3 2 23 17 2" xfId="3136" xr:uid="{D010C1E8-4E66-48A4-906F-D0F3465DD49C}"/>
    <cellStyle name="Heading 3 2 23 18" xfId="3137" xr:uid="{988D159C-2115-42D0-96B0-1E0B3960B4FC}"/>
    <cellStyle name="Heading 3 2 23 18 2" xfId="3138" xr:uid="{8A8A197D-A90D-454D-A202-115E866E10BC}"/>
    <cellStyle name="Heading 3 2 23 19" xfId="3139" xr:uid="{1B9351CA-79C3-4312-812B-2F7B187F8CBE}"/>
    <cellStyle name="Heading 3 2 23 2" xfId="3140" xr:uid="{5C241176-D522-4F0A-86D4-D1BECD62A296}"/>
    <cellStyle name="Heading 3 2 23 2 2" xfId="3141" xr:uid="{3364428E-C0E9-4392-B2F7-9CE22B808229}"/>
    <cellStyle name="Heading 3 2 23 2 2 2" xfId="3142" xr:uid="{965FD534-4722-459B-AF94-B3BD0F9766BA}"/>
    <cellStyle name="Heading 3 2 23 2 3" xfId="3143" xr:uid="{4ABE9D12-1EE0-484D-B37B-4E1CB44D048D}"/>
    <cellStyle name="Heading 3 2 23 2 3 2" xfId="3144" xr:uid="{8261C509-5196-464A-8410-0DCE06795816}"/>
    <cellStyle name="Heading 3 2 23 2 4" xfId="3145" xr:uid="{EF8A3B67-35BE-492F-B91C-F555BB1CBEEC}"/>
    <cellStyle name="Heading 3 2 23 2 4 2" xfId="3146" xr:uid="{1E5C2BD8-5BA6-46B4-ADC0-D5F64DDBB5BE}"/>
    <cellStyle name="Heading 3 2 23 20" xfId="3147" xr:uid="{6B867869-8541-428F-87F5-6F76C62353A4}"/>
    <cellStyle name="Heading 3 2 23 21" xfId="3148" xr:uid="{1B274CA9-6DA0-4577-8BD0-CE66B5EB3BAA}"/>
    <cellStyle name="Heading 3 2 23 22" xfId="3149" xr:uid="{9C7FD6F2-EE1C-4539-9CCD-B1C844999755}"/>
    <cellStyle name="Heading 3 2 23 23" xfId="3150" xr:uid="{770DD58C-1646-42D3-A1B4-AB00F8F0AB7A}"/>
    <cellStyle name="Heading 3 2 23 24" xfId="3151" xr:uid="{2D33C0C9-5814-4988-A4AC-60581EC44BC8}"/>
    <cellStyle name="Heading 3 2 23 25" xfId="3152" xr:uid="{A90760F1-4EC5-4B9B-9E51-2FA56EEE94BE}"/>
    <cellStyle name="Heading 3 2 23 3" xfId="3153" xr:uid="{4C9E6C21-6003-4445-B97C-1C38E1BD10D6}"/>
    <cellStyle name="Heading 3 2 23 3 2" xfId="3154" xr:uid="{4FA1A40E-07AB-4BEC-A184-1BD5A8C8DEE9}"/>
    <cellStyle name="Heading 3 2 23 3 2 2" xfId="3155" xr:uid="{FDD7EFE1-AE09-4C87-AB87-8427951074D9}"/>
    <cellStyle name="Heading 3 2 23 3 3" xfId="3156" xr:uid="{5C31916D-83BF-4B29-8F0D-F2496D4E48D5}"/>
    <cellStyle name="Heading 3 2 23 3 3 2" xfId="3157" xr:uid="{99E07341-FC39-4720-9C9E-B48236D76D57}"/>
    <cellStyle name="Heading 3 2 23 3 4" xfId="3158" xr:uid="{E250BE78-4494-464F-B227-BDC7E7566342}"/>
    <cellStyle name="Heading 3 2 23 3 4 2" xfId="3159" xr:uid="{2E64CC64-33F7-4098-82C8-62D0FF64B32C}"/>
    <cellStyle name="Heading 3 2 23 4" xfId="3160" xr:uid="{F25ACBCA-A3F2-4934-845C-5016A3194AAE}"/>
    <cellStyle name="Heading 3 2 23 4 2" xfId="3161" xr:uid="{41C4F82C-3D33-4551-86A4-0402EAE7A066}"/>
    <cellStyle name="Heading 3 2 23 4 2 2" xfId="3162" xr:uid="{FB6A02AD-01CA-426A-B7A7-58FBC9BB9F8B}"/>
    <cellStyle name="Heading 3 2 23 4 3" xfId="3163" xr:uid="{ED2F86F4-6284-4F07-9216-E86480541ED6}"/>
    <cellStyle name="Heading 3 2 23 4 3 2" xfId="3164" xr:uid="{5D988374-9F72-409F-A617-8CC576B3349A}"/>
    <cellStyle name="Heading 3 2 23 4 4" xfId="3165" xr:uid="{BEB8DE41-F0C7-4F97-A54B-67C3582ADCF8}"/>
    <cellStyle name="Heading 3 2 23 4 4 2" xfId="3166" xr:uid="{B4B47E16-B4DE-4B09-8963-72CE63C12F98}"/>
    <cellStyle name="Heading 3 2 23 5" xfId="3167" xr:uid="{8595F4F8-5C05-4B90-B333-21B40F625D08}"/>
    <cellStyle name="Heading 3 2 23 5 2" xfId="3168" xr:uid="{81D9797F-865F-4B1D-8A0A-BC7B39955BB5}"/>
    <cellStyle name="Heading 3 2 23 5 2 2" xfId="3169" xr:uid="{65AE26A0-6710-437D-983C-F35888EF6A73}"/>
    <cellStyle name="Heading 3 2 23 5 3" xfId="3170" xr:uid="{A29933B2-398C-4439-B453-A3BBAA60C8B0}"/>
    <cellStyle name="Heading 3 2 23 5 3 2" xfId="3171" xr:uid="{D6A61FFA-1641-4DA7-86B0-CEDC673967E4}"/>
    <cellStyle name="Heading 3 2 23 5 4" xfId="3172" xr:uid="{DD3935B8-AE58-43CB-B85A-F1BE83E32B8A}"/>
    <cellStyle name="Heading 3 2 23 5 4 2" xfId="3173" xr:uid="{145AF446-1E48-4C9F-908C-636FF11A34E9}"/>
    <cellStyle name="Heading 3 2 23 6" xfId="3174" xr:uid="{F0720DEE-C7A9-4CD9-82AC-9E0FBFE2E01E}"/>
    <cellStyle name="Heading 3 2 23 6 2" xfId="3175" xr:uid="{F1491ACF-29DE-46F1-9692-E19828793671}"/>
    <cellStyle name="Heading 3 2 23 6 2 2" xfId="3176" xr:uid="{F4F9B7BE-E6E3-495A-8FC6-0E9B5AD9B3ED}"/>
    <cellStyle name="Heading 3 2 23 6 3" xfId="3177" xr:uid="{9445A43B-22BC-4FB8-9BDB-271EC6F83CA5}"/>
    <cellStyle name="Heading 3 2 23 6 3 2" xfId="3178" xr:uid="{33862E32-DA8F-4BBB-96A9-B3FB946324E9}"/>
    <cellStyle name="Heading 3 2 23 6 4" xfId="3179" xr:uid="{82280EEA-F688-42F1-952E-6C1D9D734880}"/>
    <cellStyle name="Heading 3 2 23 6 4 2" xfId="3180" xr:uid="{022375CA-0C48-4379-93ED-2BE7D75AAEFA}"/>
    <cellStyle name="Heading 3 2 23 7" xfId="3181" xr:uid="{E57CC750-A920-4C08-857B-E3E40C648A33}"/>
    <cellStyle name="Heading 3 2 23 7 2" xfId="3182" xr:uid="{C204D2BA-0785-4224-9F48-EF46B96A75DF}"/>
    <cellStyle name="Heading 3 2 23 7 2 2" xfId="3183" xr:uid="{5770E39F-0B36-45FE-B51E-C564EF5417B6}"/>
    <cellStyle name="Heading 3 2 23 7 3" xfId="3184" xr:uid="{BE3FB579-15CC-4B76-A9CE-189501A565FC}"/>
    <cellStyle name="Heading 3 2 23 7 3 2" xfId="3185" xr:uid="{7CC1C944-4DF9-4570-96E6-4A87F2503C00}"/>
    <cellStyle name="Heading 3 2 23 7 4" xfId="3186" xr:uid="{341F8F30-B0ED-44DD-B453-4B94CDBBA206}"/>
    <cellStyle name="Heading 3 2 23 7 4 2" xfId="3187" xr:uid="{0E8DDFAC-F98B-40B3-9309-01610A7516D0}"/>
    <cellStyle name="Heading 3 2 23 8" xfId="3188" xr:uid="{2D95C6C1-6706-4808-9153-581CFBBE7636}"/>
    <cellStyle name="Heading 3 2 23 8 2" xfId="3189" xr:uid="{9FD9227B-568C-492D-B2E1-EA3BC5C63688}"/>
    <cellStyle name="Heading 3 2 23 8 2 2" xfId="3190" xr:uid="{3BA9922B-353F-4E32-ABDE-C7345364AFF0}"/>
    <cellStyle name="Heading 3 2 23 8 3" xfId="3191" xr:uid="{C007FD82-8185-4ED0-829F-81A8DAAE5437}"/>
    <cellStyle name="Heading 3 2 23 8 3 2" xfId="3192" xr:uid="{A69035AE-AAC1-4A74-BB76-AED82C19899B}"/>
    <cellStyle name="Heading 3 2 23 8 4" xfId="3193" xr:uid="{52C76837-BC37-4BCB-806C-F5ACADFD740C}"/>
    <cellStyle name="Heading 3 2 23 8 4 2" xfId="3194" xr:uid="{62FE84FA-9D89-4E9E-84E8-758F0F98E882}"/>
    <cellStyle name="Heading 3 2 23 9" xfId="3195" xr:uid="{E0939E23-6108-4A49-83EA-8E3279726E63}"/>
    <cellStyle name="Heading 3 2 23 9 2" xfId="3196" xr:uid="{7552283C-449D-4B5D-9BAB-9CAF0E49020D}"/>
    <cellStyle name="Heading 3 2 23 9 2 2" xfId="3197" xr:uid="{95C8DAAE-556D-4794-8AE3-BBD3B9C75A3F}"/>
    <cellStyle name="Heading 3 2 23 9 3" xfId="3198" xr:uid="{8B538C03-A907-471F-B5CA-4CF3AA10F6ED}"/>
    <cellStyle name="Heading 3 2 23 9 3 2" xfId="3199" xr:uid="{FA3D1824-C700-43ED-96E5-D1BBF50B587F}"/>
    <cellStyle name="Heading 3 2 23 9 4" xfId="3200" xr:uid="{D0E3B8CF-BD07-45F6-B931-EF0361C93692}"/>
    <cellStyle name="Heading 3 2 23 9 4 2" xfId="3201" xr:uid="{DCDC5F6D-E3D9-41B7-99A9-CBF456A64842}"/>
    <cellStyle name="Heading 3 2 24" xfId="3202" xr:uid="{632E7F7A-194B-4346-BFDB-15106821C4BC}"/>
    <cellStyle name="Heading 3 2 24 10" xfId="3203" xr:uid="{9E433F7A-CDD7-4C1E-A149-BD1070D46072}"/>
    <cellStyle name="Heading 3 2 24 10 2" xfId="3204" xr:uid="{54B84D6F-8733-4DA2-AF07-3DD8AF04D5F9}"/>
    <cellStyle name="Heading 3 2 24 10 2 2" xfId="3205" xr:uid="{575085C8-EB2D-4622-A952-EE9CEC74E83B}"/>
    <cellStyle name="Heading 3 2 24 10 3" xfId="3206" xr:uid="{E2E05AB6-3BE9-44D5-8C01-0927AC12512D}"/>
    <cellStyle name="Heading 3 2 24 10 3 2" xfId="3207" xr:uid="{89B92FB5-115A-448D-BD63-5EDB5BFF431E}"/>
    <cellStyle name="Heading 3 2 24 10 4" xfId="3208" xr:uid="{FE3A447F-9FFF-4785-A4DB-B058708AC499}"/>
    <cellStyle name="Heading 3 2 24 10 4 2" xfId="3209" xr:uid="{8766FD2F-6F0C-47AB-9354-D30C1B6408E6}"/>
    <cellStyle name="Heading 3 2 24 11" xfId="3210" xr:uid="{7CF35C5A-56F6-454F-ACCE-8AB6E8B711EE}"/>
    <cellStyle name="Heading 3 2 24 11 2" xfId="3211" xr:uid="{910B27AD-D4D6-4F01-B11F-66A6087D8AD7}"/>
    <cellStyle name="Heading 3 2 24 11 2 2" xfId="3212" xr:uid="{3B1BFAFC-46E6-4D90-8CB3-E1CDBDF1863C}"/>
    <cellStyle name="Heading 3 2 24 11 3" xfId="3213" xr:uid="{44C04FA3-DC36-4B8C-AAF5-8BC6D78EB0FF}"/>
    <cellStyle name="Heading 3 2 24 11 3 2" xfId="3214" xr:uid="{1938D227-09BB-4F1E-BAE1-3A4AA830A3F9}"/>
    <cellStyle name="Heading 3 2 24 11 4" xfId="3215" xr:uid="{AC09BF81-CB94-4B6D-A2A4-DE9F5638A785}"/>
    <cellStyle name="Heading 3 2 24 11 4 2" xfId="3216" xr:uid="{5FECC7A3-FA93-485E-A2CE-83CBA40A36FF}"/>
    <cellStyle name="Heading 3 2 24 12" xfId="3217" xr:uid="{8FE88500-0990-4060-927B-F71EDB19200D}"/>
    <cellStyle name="Heading 3 2 24 12 2" xfId="3218" xr:uid="{6FAA7A5B-A0F4-41B8-BFE4-1120EF88746D}"/>
    <cellStyle name="Heading 3 2 24 12 2 2" xfId="3219" xr:uid="{16AF9C6A-F5EA-45DE-9CBE-619089AC3220}"/>
    <cellStyle name="Heading 3 2 24 12 3" xfId="3220" xr:uid="{A75C0EA3-AE4B-44A2-A90B-E7C9B3F60450}"/>
    <cellStyle name="Heading 3 2 24 12 3 2" xfId="3221" xr:uid="{A8DE3044-EA0B-4BDF-BB11-729E207E2C13}"/>
    <cellStyle name="Heading 3 2 24 12 4" xfId="3222" xr:uid="{94617E50-A855-4677-970C-FDF33B752C9D}"/>
    <cellStyle name="Heading 3 2 24 12 4 2" xfId="3223" xr:uid="{6607B0AB-3FF1-48CE-A524-28CA90D867A6}"/>
    <cellStyle name="Heading 3 2 24 13" xfId="3224" xr:uid="{89B42B2A-102E-459A-AB21-0974F37DD513}"/>
    <cellStyle name="Heading 3 2 24 13 2" xfId="3225" xr:uid="{3EE7A43E-78B4-4E2E-8119-A1CD8FD00A89}"/>
    <cellStyle name="Heading 3 2 24 13 2 2" xfId="3226" xr:uid="{1841641A-8D30-4DF2-99AE-DFCBD36D1F32}"/>
    <cellStyle name="Heading 3 2 24 13 3" xfId="3227" xr:uid="{BD5D6C11-D5D6-42EA-BE6D-948BB8B36942}"/>
    <cellStyle name="Heading 3 2 24 13 3 2" xfId="3228" xr:uid="{B2419BD1-450B-4C8B-8E86-6F932ECAE892}"/>
    <cellStyle name="Heading 3 2 24 13 4" xfId="3229" xr:uid="{6AE1DB2B-7F17-4062-A4DC-4B1F15D9F4AA}"/>
    <cellStyle name="Heading 3 2 24 13 4 2" xfId="3230" xr:uid="{0C22B67C-529B-4DF8-B6B5-2C9C3B947AA5}"/>
    <cellStyle name="Heading 3 2 24 14" xfId="3231" xr:uid="{B8B45D93-5D80-491A-A6FE-631F13018CB9}"/>
    <cellStyle name="Heading 3 2 24 14 2" xfId="3232" xr:uid="{36BF963F-13B4-4F53-BB3A-7BAE7FC131D8}"/>
    <cellStyle name="Heading 3 2 24 14 2 2" xfId="3233" xr:uid="{4A8993B8-0264-4BF3-B61A-5C00288A84C7}"/>
    <cellStyle name="Heading 3 2 24 14 3" xfId="3234" xr:uid="{61B25572-269E-418A-ABEE-F632B4B8B13A}"/>
    <cellStyle name="Heading 3 2 24 14 3 2" xfId="3235" xr:uid="{74F17185-3AEE-4D9B-A8A5-86613198F0C3}"/>
    <cellStyle name="Heading 3 2 24 14 4" xfId="3236" xr:uid="{A032DCB8-00BF-4776-A51E-02C9F9A9861E}"/>
    <cellStyle name="Heading 3 2 24 14 4 2" xfId="3237" xr:uid="{F70ADC4B-F2B9-41E5-B955-175549E14CBA}"/>
    <cellStyle name="Heading 3 2 24 15" xfId="3238" xr:uid="{654A56D6-BD7E-4641-A9B6-A7CBDDC240F8}"/>
    <cellStyle name="Heading 3 2 24 15 2" xfId="3239" xr:uid="{577C051A-7CD4-464B-85C3-B05E74B66D22}"/>
    <cellStyle name="Heading 3 2 24 15 2 2" xfId="3240" xr:uid="{1F69A254-7BE1-479E-BFB0-FFEDBBE6250D}"/>
    <cellStyle name="Heading 3 2 24 15 3" xfId="3241" xr:uid="{B0499B5C-8345-463A-9406-C2C41DC7D1B2}"/>
    <cellStyle name="Heading 3 2 24 15 3 2" xfId="3242" xr:uid="{A76510D9-FD51-473E-B592-5A4307641978}"/>
    <cellStyle name="Heading 3 2 24 15 4" xfId="3243" xr:uid="{CD79B2EC-7292-4487-B298-9832EC5A9D45}"/>
    <cellStyle name="Heading 3 2 24 15 4 2" xfId="3244" xr:uid="{6A2E09C5-E1A7-49D7-A05D-28F4BA020CE6}"/>
    <cellStyle name="Heading 3 2 24 16" xfId="3245" xr:uid="{D88FBFF8-B377-402A-A8FD-FF431F4648AE}"/>
    <cellStyle name="Heading 3 2 24 16 2" xfId="3246" xr:uid="{40CD25C8-0240-4E6A-9545-C82991DB0F7A}"/>
    <cellStyle name="Heading 3 2 24 17" xfId="3247" xr:uid="{C9698872-20D0-4D22-8F20-402A4376AD34}"/>
    <cellStyle name="Heading 3 2 24 17 2" xfId="3248" xr:uid="{30BFF2A8-E5DC-4396-AEC1-05B47FCFFB8B}"/>
    <cellStyle name="Heading 3 2 24 18" xfId="3249" xr:uid="{DF40914D-87CD-4405-8AA1-0B04289D6AB3}"/>
    <cellStyle name="Heading 3 2 24 18 2" xfId="3250" xr:uid="{0B6CA212-CE45-46A9-AE7D-5E2284C8D7AA}"/>
    <cellStyle name="Heading 3 2 24 19" xfId="3251" xr:uid="{EB1FCD03-F186-4D08-B0A2-27C83EF067CB}"/>
    <cellStyle name="Heading 3 2 24 2" xfId="3252" xr:uid="{A89279C4-23B7-4211-BF03-ACE7FC99B0C8}"/>
    <cellStyle name="Heading 3 2 24 2 2" xfId="3253" xr:uid="{35C9E0A2-7FB0-4111-82C6-1020E63D1DA0}"/>
    <cellStyle name="Heading 3 2 24 2 2 2" xfId="3254" xr:uid="{5C7B2C0E-32C4-4F27-85A7-8C388D5C90E2}"/>
    <cellStyle name="Heading 3 2 24 2 3" xfId="3255" xr:uid="{E8368577-1DE5-4AF6-8F85-101D7DFC9B4E}"/>
    <cellStyle name="Heading 3 2 24 2 3 2" xfId="3256" xr:uid="{3E013327-9A90-40C5-B97A-CCC7CA239601}"/>
    <cellStyle name="Heading 3 2 24 2 4" xfId="3257" xr:uid="{0C2BD809-2A0F-459F-B71E-27D71D1FE999}"/>
    <cellStyle name="Heading 3 2 24 2 4 2" xfId="3258" xr:uid="{8554F8D9-15BD-4009-B0B6-68A184DC621C}"/>
    <cellStyle name="Heading 3 2 24 20" xfId="3259" xr:uid="{6012B42B-2291-41A3-A2B0-38D534A65AFF}"/>
    <cellStyle name="Heading 3 2 24 21" xfId="3260" xr:uid="{B0F34754-C3C3-4FAA-83DC-1A1E63816943}"/>
    <cellStyle name="Heading 3 2 24 22" xfId="3261" xr:uid="{3561A7A0-D028-4CF1-B41A-98B0DF93A281}"/>
    <cellStyle name="Heading 3 2 24 23" xfId="3262" xr:uid="{FECDBA33-50CF-41D6-8497-74534BB5FDE5}"/>
    <cellStyle name="Heading 3 2 24 24" xfId="3263" xr:uid="{54F7CF85-BD29-4D9A-8762-2868933BCFE9}"/>
    <cellStyle name="Heading 3 2 24 25" xfId="3264" xr:uid="{7F0FC6AA-1D8E-4A22-8C68-B08C4A8BCE27}"/>
    <cellStyle name="Heading 3 2 24 3" xfId="3265" xr:uid="{A4531B15-32EB-482F-838F-0F950D816FC2}"/>
    <cellStyle name="Heading 3 2 24 3 2" xfId="3266" xr:uid="{DCE87C52-2A19-46AD-B318-723C6A9291FA}"/>
    <cellStyle name="Heading 3 2 24 3 2 2" xfId="3267" xr:uid="{91A6F241-56B4-4E76-913E-B019A5719143}"/>
    <cellStyle name="Heading 3 2 24 3 3" xfId="3268" xr:uid="{F35905E2-E93F-41ED-A278-FFB5E2DBD05B}"/>
    <cellStyle name="Heading 3 2 24 3 3 2" xfId="3269" xr:uid="{7422C972-797D-4284-9FF3-2269DCE4F810}"/>
    <cellStyle name="Heading 3 2 24 3 4" xfId="3270" xr:uid="{BBF80D2E-E68F-4732-8F04-FFDB662A2C20}"/>
    <cellStyle name="Heading 3 2 24 3 4 2" xfId="3271" xr:uid="{32AC0780-B541-4C72-9FE1-76BA646F2F92}"/>
    <cellStyle name="Heading 3 2 24 4" xfId="3272" xr:uid="{65B3B227-A031-4CA8-BC94-D8EC4BED7DCD}"/>
    <cellStyle name="Heading 3 2 24 4 2" xfId="3273" xr:uid="{42308ADD-986B-4FA6-B55F-440F7AAE29A6}"/>
    <cellStyle name="Heading 3 2 24 4 2 2" xfId="3274" xr:uid="{06A1399C-5AC6-42CA-9D43-732CE2DDB516}"/>
    <cellStyle name="Heading 3 2 24 4 3" xfId="3275" xr:uid="{9BE98988-3A26-4825-A934-2F2B93CC364B}"/>
    <cellStyle name="Heading 3 2 24 4 3 2" xfId="3276" xr:uid="{EEA3DC57-3275-43F7-9B2B-6778E944DF70}"/>
    <cellStyle name="Heading 3 2 24 4 4" xfId="3277" xr:uid="{AEACA8EA-72AD-4B7C-B71B-5E0BFF99C560}"/>
    <cellStyle name="Heading 3 2 24 4 4 2" xfId="3278" xr:uid="{097C2D2B-8325-4F2D-A015-04F25C36F087}"/>
    <cellStyle name="Heading 3 2 24 5" xfId="3279" xr:uid="{7127F71F-7807-403A-B913-6D49A05EC6D2}"/>
    <cellStyle name="Heading 3 2 24 5 2" xfId="3280" xr:uid="{97C4795A-85CB-4F1B-9066-A6EF561412D3}"/>
    <cellStyle name="Heading 3 2 24 5 2 2" xfId="3281" xr:uid="{BF821CF6-FFDA-4D21-992E-8EA9142BCBAA}"/>
    <cellStyle name="Heading 3 2 24 5 3" xfId="3282" xr:uid="{4FFD01B6-438B-45D0-AEEC-AD614CD1E795}"/>
    <cellStyle name="Heading 3 2 24 5 3 2" xfId="3283" xr:uid="{7389D05B-2341-40C7-9BE5-E1EE5177B9BF}"/>
    <cellStyle name="Heading 3 2 24 5 4" xfId="3284" xr:uid="{84625211-C94F-4DB8-9A15-9F7BDD31F8BF}"/>
    <cellStyle name="Heading 3 2 24 5 4 2" xfId="3285" xr:uid="{BB545D13-9B56-48AB-ACAB-D9787BD169D6}"/>
    <cellStyle name="Heading 3 2 24 6" xfId="3286" xr:uid="{175B1371-7C24-46E9-BE6F-5DBC50BF47DC}"/>
    <cellStyle name="Heading 3 2 24 6 2" xfId="3287" xr:uid="{18460C49-44C6-4B46-87DB-FF272D49E575}"/>
    <cellStyle name="Heading 3 2 24 6 2 2" xfId="3288" xr:uid="{A795AE5F-0980-44DA-BB89-A06D585E2B35}"/>
    <cellStyle name="Heading 3 2 24 6 3" xfId="3289" xr:uid="{3B956556-43DC-45B7-80E5-36734932CF58}"/>
    <cellStyle name="Heading 3 2 24 6 3 2" xfId="3290" xr:uid="{3F8BD9ED-6198-4BC4-927C-D397E419C361}"/>
    <cellStyle name="Heading 3 2 24 6 4" xfId="3291" xr:uid="{4DE8E339-71BF-4847-B26D-96BACA8A0725}"/>
    <cellStyle name="Heading 3 2 24 6 4 2" xfId="3292" xr:uid="{C3CBDAE8-1046-4536-B87F-4CA6564451F6}"/>
    <cellStyle name="Heading 3 2 24 7" xfId="3293" xr:uid="{8128E2DC-E7AC-4E68-9235-02594AD12F67}"/>
    <cellStyle name="Heading 3 2 24 7 2" xfId="3294" xr:uid="{E8E11E97-994C-4AA0-AE78-F40EF0596A19}"/>
    <cellStyle name="Heading 3 2 24 7 2 2" xfId="3295" xr:uid="{62F62645-0F9B-4F69-AD3F-F9888575FA5A}"/>
    <cellStyle name="Heading 3 2 24 7 3" xfId="3296" xr:uid="{C95CCBE8-EE39-4A22-92B2-6C87F3BE5C0C}"/>
    <cellStyle name="Heading 3 2 24 7 3 2" xfId="3297" xr:uid="{84ABA770-87FC-45F2-B332-0FF238F71B52}"/>
    <cellStyle name="Heading 3 2 24 7 4" xfId="3298" xr:uid="{44F987A2-366C-4558-A47A-FE045FA2252F}"/>
    <cellStyle name="Heading 3 2 24 7 4 2" xfId="3299" xr:uid="{018E8D5C-9E18-4482-A1F4-81F98CD12A0B}"/>
    <cellStyle name="Heading 3 2 24 8" xfId="3300" xr:uid="{92F9FC27-0F70-4C14-B1F7-DF62257AAF8C}"/>
    <cellStyle name="Heading 3 2 24 8 2" xfId="3301" xr:uid="{E9951DF3-6BC7-4360-80CE-76781DDDFAA5}"/>
    <cellStyle name="Heading 3 2 24 8 2 2" xfId="3302" xr:uid="{BAC98BBD-D3F9-4F9A-B9F0-F6CEF7016021}"/>
    <cellStyle name="Heading 3 2 24 8 3" xfId="3303" xr:uid="{CC9EE9A0-0381-4AEB-8A34-D357E0484779}"/>
    <cellStyle name="Heading 3 2 24 8 3 2" xfId="3304" xr:uid="{E5885C3F-34A2-46C6-831B-DB96ED45BF58}"/>
    <cellStyle name="Heading 3 2 24 8 4" xfId="3305" xr:uid="{D8DDE43F-ABDC-485E-A955-748709C7C829}"/>
    <cellStyle name="Heading 3 2 24 8 4 2" xfId="3306" xr:uid="{F0CFE98E-4D55-4C48-9C90-DAFD3D879771}"/>
    <cellStyle name="Heading 3 2 24 9" xfId="3307" xr:uid="{D89C0C45-52E5-4AD2-9D3C-A4228DA06B30}"/>
    <cellStyle name="Heading 3 2 24 9 2" xfId="3308" xr:uid="{96425A1E-88F9-471B-B875-26936C41C606}"/>
    <cellStyle name="Heading 3 2 24 9 2 2" xfId="3309" xr:uid="{9F34CA4E-4288-4877-B9D1-8D4031120DD7}"/>
    <cellStyle name="Heading 3 2 24 9 3" xfId="3310" xr:uid="{12C72DC3-E874-405E-A596-14A106E10BC9}"/>
    <cellStyle name="Heading 3 2 24 9 3 2" xfId="3311" xr:uid="{9EBD8A74-5FCE-4695-B8CA-0DD9BE805A7A}"/>
    <cellStyle name="Heading 3 2 24 9 4" xfId="3312" xr:uid="{84A3B154-826C-460F-8C4C-1E3249A07AAD}"/>
    <cellStyle name="Heading 3 2 24 9 4 2" xfId="3313" xr:uid="{C3ACB48C-F8E3-4E89-8C04-7CB61B0EBDE6}"/>
    <cellStyle name="Heading 3 2 25" xfId="3314" xr:uid="{99396B43-6B20-4055-849D-ECBF076F607B}"/>
    <cellStyle name="Heading 3 2 25 10" xfId="3315" xr:uid="{36B89A26-C544-44A0-8F92-6DE0C323F50A}"/>
    <cellStyle name="Heading 3 2 25 10 2" xfId="3316" xr:uid="{67FC3B76-0974-4EEA-B0E7-34C6829D7784}"/>
    <cellStyle name="Heading 3 2 25 10 2 2" xfId="3317" xr:uid="{3AED47BB-D122-453A-8B56-514561D37E78}"/>
    <cellStyle name="Heading 3 2 25 10 3" xfId="3318" xr:uid="{E23BE93C-3547-4DEA-9670-3EB9588F2D29}"/>
    <cellStyle name="Heading 3 2 25 10 3 2" xfId="3319" xr:uid="{028EA74D-9975-4675-B051-445D666D8250}"/>
    <cellStyle name="Heading 3 2 25 10 4" xfId="3320" xr:uid="{1E8656C5-F996-4B4A-9D14-9EB6E3A16293}"/>
    <cellStyle name="Heading 3 2 25 10 4 2" xfId="3321" xr:uid="{20C05655-BB9C-49B0-8CA8-8F58B070CC02}"/>
    <cellStyle name="Heading 3 2 25 11" xfId="3322" xr:uid="{524A9538-33A0-4AEB-9502-12D53FDB57D3}"/>
    <cellStyle name="Heading 3 2 25 11 2" xfId="3323" xr:uid="{8471E94D-30AF-450E-9F57-F3737DAE7D43}"/>
    <cellStyle name="Heading 3 2 25 11 2 2" xfId="3324" xr:uid="{F505BD81-3573-4671-A1FE-91FF31F2A4F6}"/>
    <cellStyle name="Heading 3 2 25 11 3" xfId="3325" xr:uid="{D6435504-A6F6-4A2B-AC61-32C2209AD21D}"/>
    <cellStyle name="Heading 3 2 25 11 3 2" xfId="3326" xr:uid="{1A253BC7-A1CA-4C89-A454-55C39D8D6B17}"/>
    <cellStyle name="Heading 3 2 25 11 4" xfId="3327" xr:uid="{64136A75-9D00-42D9-9AE9-0B5EA1499563}"/>
    <cellStyle name="Heading 3 2 25 11 4 2" xfId="3328" xr:uid="{A07FEAEC-636E-4385-878B-C77A55BC5E8A}"/>
    <cellStyle name="Heading 3 2 25 12" xfId="3329" xr:uid="{57C324D3-F178-49D7-B25B-12C510C3F3C4}"/>
    <cellStyle name="Heading 3 2 25 12 2" xfId="3330" xr:uid="{1770D050-CFEF-4CA3-9BE6-7568F5BDB336}"/>
    <cellStyle name="Heading 3 2 25 12 2 2" xfId="3331" xr:uid="{403BA104-78DB-4A69-902F-390220C22AEB}"/>
    <cellStyle name="Heading 3 2 25 12 3" xfId="3332" xr:uid="{55AC58C7-5424-460F-B07A-9C710B864B8B}"/>
    <cellStyle name="Heading 3 2 25 12 3 2" xfId="3333" xr:uid="{93F2E0AE-EC38-43C9-BA2A-5F4395523FFF}"/>
    <cellStyle name="Heading 3 2 25 12 4" xfId="3334" xr:uid="{E3539AC3-212D-4E02-B9CE-CD94C9962478}"/>
    <cellStyle name="Heading 3 2 25 12 4 2" xfId="3335" xr:uid="{7303FA21-EE93-4686-9652-3237E898F0EC}"/>
    <cellStyle name="Heading 3 2 25 13" xfId="3336" xr:uid="{0723008E-6B86-46DF-8153-8087D234EF05}"/>
    <cellStyle name="Heading 3 2 25 13 2" xfId="3337" xr:uid="{5B8F7CFF-AFA2-4C98-9DF8-1BD114042D74}"/>
    <cellStyle name="Heading 3 2 25 13 2 2" xfId="3338" xr:uid="{FD789672-7DE6-4411-873B-B2FBE153F037}"/>
    <cellStyle name="Heading 3 2 25 13 3" xfId="3339" xr:uid="{C24CF541-7B8D-4FAA-AFEE-1E86DEA82779}"/>
    <cellStyle name="Heading 3 2 25 13 3 2" xfId="3340" xr:uid="{FEC8E09F-7EE8-46A9-8BEA-2D939B12C64B}"/>
    <cellStyle name="Heading 3 2 25 13 4" xfId="3341" xr:uid="{D5C62901-8162-4A8F-A1DD-BBBEC9AC7729}"/>
    <cellStyle name="Heading 3 2 25 13 4 2" xfId="3342" xr:uid="{79EE3258-0A06-4391-86C6-BF3F7645C21F}"/>
    <cellStyle name="Heading 3 2 25 14" xfId="3343" xr:uid="{9CB32FCF-F023-478F-A883-150239680871}"/>
    <cellStyle name="Heading 3 2 25 14 2" xfId="3344" xr:uid="{BB0B7566-9A45-4D98-B437-1989D5AB5E4C}"/>
    <cellStyle name="Heading 3 2 25 14 2 2" xfId="3345" xr:uid="{F4902EC1-D1A0-48A6-B6F9-3EE2E8AFA1BB}"/>
    <cellStyle name="Heading 3 2 25 14 3" xfId="3346" xr:uid="{AE4AAB2F-F182-4168-9E88-08240FA1BCD4}"/>
    <cellStyle name="Heading 3 2 25 14 3 2" xfId="3347" xr:uid="{15F1BAC1-4625-4F46-8E34-9361A59683CA}"/>
    <cellStyle name="Heading 3 2 25 14 4" xfId="3348" xr:uid="{7C55535C-14B3-49BA-8EFC-EED58DF510D5}"/>
    <cellStyle name="Heading 3 2 25 14 4 2" xfId="3349" xr:uid="{357FF994-9D99-4D6C-88CD-4B128AA4DAE4}"/>
    <cellStyle name="Heading 3 2 25 15" xfId="3350" xr:uid="{0083ECD5-4944-47AE-B3DC-65FB777AB1C9}"/>
    <cellStyle name="Heading 3 2 25 15 2" xfId="3351" xr:uid="{4FD15089-FAEA-453F-9BDF-51BCCC707666}"/>
    <cellStyle name="Heading 3 2 25 15 2 2" xfId="3352" xr:uid="{240EF204-2B8A-49EA-BA73-EA2FF74ACD50}"/>
    <cellStyle name="Heading 3 2 25 15 3" xfId="3353" xr:uid="{10D4DDF2-9F7A-4155-9D60-5429DC585F89}"/>
    <cellStyle name="Heading 3 2 25 15 3 2" xfId="3354" xr:uid="{06247DE4-17E0-4590-80F2-55040120E29F}"/>
    <cellStyle name="Heading 3 2 25 15 4" xfId="3355" xr:uid="{7DA5853C-3AA1-432E-B30B-0FFB0B3814EC}"/>
    <cellStyle name="Heading 3 2 25 15 4 2" xfId="3356" xr:uid="{45303F50-44A1-4867-BE09-17D1B81044AA}"/>
    <cellStyle name="Heading 3 2 25 16" xfId="3357" xr:uid="{B8DA0D68-C876-4FA8-8D3A-66F9511FDD7A}"/>
    <cellStyle name="Heading 3 2 25 16 2" xfId="3358" xr:uid="{B6630E03-1424-4244-AF58-39F79B9E2FA3}"/>
    <cellStyle name="Heading 3 2 25 17" xfId="3359" xr:uid="{19EE60CA-BC57-44FA-A85E-EA6A39235429}"/>
    <cellStyle name="Heading 3 2 25 17 2" xfId="3360" xr:uid="{8EB863B4-488E-46F8-8A91-18C4761519DE}"/>
    <cellStyle name="Heading 3 2 25 18" xfId="3361" xr:uid="{2CE6DC68-3951-4F42-90B8-7A35510AB169}"/>
    <cellStyle name="Heading 3 2 25 18 2" xfId="3362" xr:uid="{8DA0A3C2-0484-4F25-8B6A-F8FEE2EE3C6F}"/>
    <cellStyle name="Heading 3 2 25 19" xfId="3363" xr:uid="{291EC12F-A479-4573-B2F1-3037FD56FDAE}"/>
    <cellStyle name="Heading 3 2 25 2" xfId="3364" xr:uid="{F659878E-8CFB-4FEF-8D72-493D7C784AE0}"/>
    <cellStyle name="Heading 3 2 25 2 2" xfId="3365" xr:uid="{F6F2EB9F-C2EC-4FF5-A1C7-A8FF37CCCA53}"/>
    <cellStyle name="Heading 3 2 25 2 2 2" xfId="3366" xr:uid="{8257D599-E00B-4D4F-8E90-2794FC0E79D8}"/>
    <cellStyle name="Heading 3 2 25 2 3" xfId="3367" xr:uid="{E84159B2-2969-4B87-A136-9EF403021186}"/>
    <cellStyle name="Heading 3 2 25 2 3 2" xfId="3368" xr:uid="{9FF03ABC-42C7-49AE-9876-6D2A3888DAA6}"/>
    <cellStyle name="Heading 3 2 25 2 4" xfId="3369" xr:uid="{02C99CE2-944A-4638-BD93-6876BB85FD63}"/>
    <cellStyle name="Heading 3 2 25 2 4 2" xfId="3370" xr:uid="{BC15F4A7-37AD-41F8-9E66-5A1211822F54}"/>
    <cellStyle name="Heading 3 2 25 20" xfId="3371" xr:uid="{A88EA1C6-0FE5-4742-AB76-EE56EDA1E96E}"/>
    <cellStyle name="Heading 3 2 25 21" xfId="3372" xr:uid="{E1209039-51D0-46A7-96A5-80341413F7C2}"/>
    <cellStyle name="Heading 3 2 25 22" xfId="3373" xr:uid="{D2461328-D50E-4358-BD29-EB54606D4F2B}"/>
    <cellStyle name="Heading 3 2 25 23" xfId="3374" xr:uid="{013F86A0-2758-4853-B8E3-2768F7F7CD42}"/>
    <cellStyle name="Heading 3 2 25 24" xfId="3375" xr:uid="{2DDB0146-0E9A-4A1F-A854-86570B706D36}"/>
    <cellStyle name="Heading 3 2 25 25" xfId="3376" xr:uid="{835A46A6-56DA-4C9F-A885-46C57519AA5B}"/>
    <cellStyle name="Heading 3 2 25 3" xfId="3377" xr:uid="{7DBD1E68-E2A6-4CC0-8F86-D1779DE52CD9}"/>
    <cellStyle name="Heading 3 2 25 3 2" xfId="3378" xr:uid="{4BF9E4E5-3C6F-42CE-B168-C54EF50A9F5E}"/>
    <cellStyle name="Heading 3 2 25 3 2 2" xfId="3379" xr:uid="{0C66EC39-9D73-44B4-90E1-77052C55F45F}"/>
    <cellStyle name="Heading 3 2 25 3 3" xfId="3380" xr:uid="{1622894F-9EEC-4EBB-960F-874DBFA3B039}"/>
    <cellStyle name="Heading 3 2 25 3 3 2" xfId="3381" xr:uid="{D1957033-6CC7-442F-80B2-57CEE3F26439}"/>
    <cellStyle name="Heading 3 2 25 3 4" xfId="3382" xr:uid="{3A70603D-6C27-45C1-99CD-661F2542EB05}"/>
    <cellStyle name="Heading 3 2 25 3 4 2" xfId="3383" xr:uid="{7DC6E86D-95E1-45F1-A984-A2C3467AF2D5}"/>
    <cellStyle name="Heading 3 2 25 4" xfId="3384" xr:uid="{EA147612-3FC7-49F3-975C-AACF80617B5F}"/>
    <cellStyle name="Heading 3 2 25 4 2" xfId="3385" xr:uid="{0343E933-C938-4563-AC23-FED871466906}"/>
    <cellStyle name="Heading 3 2 25 4 2 2" xfId="3386" xr:uid="{F8FFB777-B4AF-45CC-B955-3A6FFA77CC5F}"/>
    <cellStyle name="Heading 3 2 25 4 3" xfId="3387" xr:uid="{D575C698-52A3-4BB0-89EB-76C87A790530}"/>
    <cellStyle name="Heading 3 2 25 4 3 2" xfId="3388" xr:uid="{C8A40CCF-D92A-4317-9A1A-0249ECE99653}"/>
    <cellStyle name="Heading 3 2 25 4 4" xfId="3389" xr:uid="{601C59CB-132C-403D-8CD2-DC5C136F8915}"/>
    <cellStyle name="Heading 3 2 25 4 4 2" xfId="3390" xr:uid="{3A88E337-1C2F-4F29-ACB3-06C8A8F81FAC}"/>
    <cellStyle name="Heading 3 2 25 5" xfId="3391" xr:uid="{1F5D1FAD-6E57-4C0B-90B5-1AEBC6B896BE}"/>
    <cellStyle name="Heading 3 2 25 5 2" xfId="3392" xr:uid="{DA2CD056-8A3B-41F3-8C6A-E049D4150D32}"/>
    <cellStyle name="Heading 3 2 25 5 2 2" xfId="3393" xr:uid="{A5D0F94B-8049-4A73-A478-AC3F9159E32E}"/>
    <cellStyle name="Heading 3 2 25 5 3" xfId="3394" xr:uid="{2DFC68F6-250D-4923-8B04-63CEF4CAA298}"/>
    <cellStyle name="Heading 3 2 25 5 3 2" xfId="3395" xr:uid="{E31500A2-CD10-461F-8FF0-B781EA4CEB8E}"/>
    <cellStyle name="Heading 3 2 25 5 4" xfId="3396" xr:uid="{ECF595F3-6175-4EAA-9423-45691AC97F4B}"/>
    <cellStyle name="Heading 3 2 25 5 4 2" xfId="3397" xr:uid="{ED16DE83-FF7C-4577-9458-53921F9947B4}"/>
    <cellStyle name="Heading 3 2 25 6" xfId="3398" xr:uid="{CFF3F04A-22B9-4D5D-8528-1C9C2FEA8168}"/>
    <cellStyle name="Heading 3 2 25 6 2" xfId="3399" xr:uid="{6BAD841B-E5EA-4395-82CB-02CF3E5A0DB3}"/>
    <cellStyle name="Heading 3 2 25 6 2 2" xfId="3400" xr:uid="{964769F2-0FEA-4106-B001-F3C681769B85}"/>
    <cellStyle name="Heading 3 2 25 6 3" xfId="3401" xr:uid="{3CE899A6-39B2-4DFB-A86D-EDB57344679B}"/>
    <cellStyle name="Heading 3 2 25 6 3 2" xfId="3402" xr:uid="{F663A11C-3F80-4CDE-83F1-A4096E60EA9C}"/>
    <cellStyle name="Heading 3 2 25 6 4" xfId="3403" xr:uid="{F45428F4-2013-4D1E-B969-8C560C0798F6}"/>
    <cellStyle name="Heading 3 2 25 6 4 2" xfId="3404" xr:uid="{27E8FB5A-25FB-4E06-856D-C182CE6D284D}"/>
    <cellStyle name="Heading 3 2 25 7" xfId="3405" xr:uid="{7F95B9E5-5634-4748-B8BF-4613E0C4BBD8}"/>
    <cellStyle name="Heading 3 2 25 7 2" xfId="3406" xr:uid="{CDFD9B1A-E018-4831-B234-C2552FF84168}"/>
    <cellStyle name="Heading 3 2 25 7 2 2" xfId="3407" xr:uid="{DEB95C89-5F23-40D0-877C-9F52B56F2994}"/>
    <cellStyle name="Heading 3 2 25 7 3" xfId="3408" xr:uid="{E848BFFF-A664-44DF-B3DB-299D19D866F7}"/>
    <cellStyle name="Heading 3 2 25 7 3 2" xfId="3409" xr:uid="{DF7B2675-D47D-4B0B-B8F5-EC1DFB4D12BB}"/>
    <cellStyle name="Heading 3 2 25 7 4" xfId="3410" xr:uid="{120CBAE9-5356-43DB-99F0-02F6060DDDE1}"/>
    <cellStyle name="Heading 3 2 25 7 4 2" xfId="3411" xr:uid="{1B371024-E341-4482-8E51-85640AC94B20}"/>
    <cellStyle name="Heading 3 2 25 8" xfId="3412" xr:uid="{D597641D-BEAB-4F83-AE1A-0329BE0281AC}"/>
    <cellStyle name="Heading 3 2 25 8 2" xfId="3413" xr:uid="{F7D0FEB3-DA07-4DAD-A4C4-3B2F32425F0C}"/>
    <cellStyle name="Heading 3 2 25 8 2 2" xfId="3414" xr:uid="{936C61C0-BBD2-4737-90AF-FEC7E952E5FE}"/>
    <cellStyle name="Heading 3 2 25 8 3" xfId="3415" xr:uid="{B8CE5D34-ED45-4C07-AF7C-27A2A1695AF6}"/>
    <cellStyle name="Heading 3 2 25 8 3 2" xfId="3416" xr:uid="{794DCFAC-DD62-4025-A7A9-9723DA8928E4}"/>
    <cellStyle name="Heading 3 2 25 8 4" xfId="3417" xr:uid="{FE492AD6-AAF3-41BF-9ECE-104418FF466B}"/>
    <cellStyle name="Heading 3 2 25 8 4 2" xfId="3418" xr:uid="{B8DF9431-0BCE-48C9-BC9A-E4075F319AE2}"/>
    <cellStyle name="Heading 3 2 25 9" xfId="3419" xr:uid="{388C3DEA-A872-402B-9EED-5AE874F79AAA}"/>
    <cellStyle name="Heading 3 2 25 9 2" xfId="3420" xr:uid="{67DEB078-F897-4FCB-B746-42C052978560}"/>
    <cellStyle name="Heading 3 2 25 9 2 2" xfId="3421" xr:uid="{9BD12FEA-214B-42FC-BEAA-35196B33AD69}"/>
    <cellStyle name="Heading 3 2 25 9 3" xfId="3422" xr:uid="{017A9B16-9ABB-4C4D-99F3-76FB5F081B7A}"/>
    <cellStyle name="Heading 3 2 25 9 3 2" xfId="3423" xr:uid="{9ADA133D-97D8-4B67-93BB-C5FD54E70D80}"/>
    <cellStyle name="Heading 3 2 25 9 4" xfId="3424" xr:uid="{E51F2346-6885-4EF0-B186-D99C88202EEA}"/>
    <cellStyle name="Heading 3 2 25 9 4 2" xfId="3425" xr:uid="{7C63AB1C-E2AC-43FB-BF67-23CAF4A27184}"/>
    <cellStyle name="Heading 3 2 26" xfId="3426" xr:uid="{9FD12630-02C9-4975-AD62-F2060A9DBCA5}"/>
    <cellStyle name="Heading 3 2 26 2" xfId="3427" xr:uid="{D5EC2B39-3865-42FD-906A-5092050FBDC1}"/>
    <cellStyle name="Heading 3 2 26 2 2" xfId="3428" xr:uid="{DA82FD0B-CAD7-4E0E-8910-3049BB640FCD}"/>
    <cellStyle name="Heading 3 2 26 3" xfId="3429" xr:uid="{C0599E88-E60A-497D-BB14-410D87C94C8C}"/>
    <cellStyle name="Heading 3 2 26 3 2" xfId="3430" xr:uid="{36414B92-161D-4501-8534-8B3C026BF057}"/>
    <cellStyle name="Heading 3 2 26 4" xfId="3431" xr:uid="{15929B6D-1B46-4264-A0D1-A4A99BBC166A}"/>
    <cellStyle name="Heading 3 2 26 4 2" xfId="3432" xr:uid="{AFD290D0-6421-4EA8-B04D-0A42D3D9F5F3}"/>
    <cellStyle name="Heading 3 2 27" xfId="3433" xr:uid="{077FB250-936B-4325-A2C8-AEDD8E60141E}"/>
    <cellStyle name="Heading 3 2 27 2" xfId="3434" xr:uid="{20B2B433-011C-4A32-866C-8D2D3825A5F5}"/>
    <cellStyle name="Heading 3 2 27 2 2" xfId="3435" xr:uid="{40F92A14-A72D-4C3A-A979-9792987097D5}"/>
    <cellStyle name="Heading 3 2 27 3" xfId="3436" xr:uid="{FEAA0EB9-2E8C-4B14-B17D-CA0169497E1A}"/>
    <cellStyle name="Heading 3 2 27 3 2" xfId="3437" xr:uid="{5024615E-22E8-46CE-A3DB-B61FAE8D504F}"/>
    <cellStyle name="Heading 3 2 27 4" xfId="3438" xr:uid="{C26C37A4-AED1-442B-9B23-ABAE4A7661DB}"/>
    <cellStyle name="Heading 3 2 27 4 2" xfId="3439" xr:uid="{E3263F9A-B5BA-4669-978A-CB78EA9B1659}"/>
    <cellStyle name="Heading 3 2 28" xfId="3440" xr:uid="{5D69E60B-35C5-4F5F-861A-CC493AE0CA79}"/>
    <cellStyle name="Heading 3 2 28 2" xfId="3441" xr:uid="{E427B7A4-A75B-4252-96C3-8EE57D71FE33}"/>
    <cellStyle name="Heading 3 2 28 2 2" xfId="3442" xr:uid="{F3801F7A-25E2-4FA3-B01F-215680C281D8}"/>
    <cellStyle name="Heading 3 2 28 3" xfId="3443" xr:uid="{22AEB1C5-5487-4B86-A688-9F46C1668D84}"/>
    <cellStyle name="Heading 3 2 28 3 2" xfId="3444" xr:uid="{9951115E-CDA9-4AED-BFD0-580DE0D34BEF}"/>
    <cellStyle name="Heading 3 2 28 4" xfId="3445" xr:uid="{E64A8569-B3CC-4125-9D6E-6FADF3CC1042}"/>
    <cellStyle name="Heading 3 2 28 4 2" xfId="3446" xr:uid="{54D2C9B7-FEF3-4604-AEAB-BB79261A5B4E}"/>
    <cellStyle name="Heading 3 2 29" xfId="3447" xr:uid="{8398A5F9-A0BA-4F99-BCB1-6A4901456C6E}"/>
    <cellStyle name="Heading 3 2 29 2" xfId="3448" xr:uid="{8D959BC3-B4A8-4444-8B3C-C3935E4C88CC}"/>
    <cellStyle name="Heading 3 2 29 2 2" xfId="3449" xr:uid="{A4AA55D7-AF75-479C-AECA-C48C13B1D790}"/>
    <cellStyle name="Heading 3 2 29 3" xfId="3450" xr:uid="{DE87AB16-E94B-41D5-A0D6-737464BC4302}"/>
    <cellStyle name="Heading 3 2 29 3 2" xfId="3451" xr:uid="{2F630D69-B22E-45A5-ABA9-8AA5D39577F7}"/>
    <cellStyle name="Heading 3 2 29 4" xfId="3452" xr:uid="{2A216A5B-82D4-4471-A6E6-C8D016E17934}"/>
    <cellStyle name="Heading 3 2 29 4 2" xfId="3453" xr:uid="{AE3336D5-B693-43A0-B48A-5BCE3AB0E6D6}"/>
    <cellStyle name="Heading 3 2 3" xfId="3454" xr:uid="{D75FD03E-7635-47AC-AADD-F5EAA907DB5D}"/>
    <cellStyle name="Heading 3 2 3 10" xfId="3455" xr:uid="{1A4F024B-C1B8-4376-8FB2-FD8807D10A25}"/>
    <cellStyle name="Heading 3 2 3 10 2" xfId="3456" xr:uid="{B051796A-F2FD-4137-BD48-BA98F6E14CD3}"/>
    <cellStyle name="Heading 3 2 3 10 2 2" xfId="3457" xr:uid="{DB8D92C5-746B-47FF-A4FB-AD0A45DEA052}"/>
    <cellStyle name="Heading 3 2 3 10 3" xfId="3458" xr:uid="{8C88E458-3C79-4736-B35E-F02F6B010B2F}"/>
    <cellStyle name="Heading 3 2 3 10 3 2" xfId="3459" xr:uid="{05A2982A-9146-4526-B54A-8AFEEBBEAF2D}"/>
    <cellStyle name="Heading 3 2 3 10 4" xfId="3460" xr:uid="{AA0F8B08-1352-44BF-B23D-10E774FD1814}"/>
    <cellStyle name="Heading 3 2 3 10 4 2" xfId="3461" xr:uid="{9D3DD529-467B-48A2-A387-E98764387F3D}"/>
    <cellStyle name="Heading 3 2 3 11" xfId="3462" xr:uid="{7D8E5265-F257-4488-ABC0-F810B5085542}"/>
    <cellStyle name="Heading 3 2 3 11 2" xfId="3463" xr:uid="{D97E67F2-F103-45DC-A767-0D3678EBDE75}"/>
    <cellStyle name="Heading 3 2 3 11 2 2" xfId="3464" xr:uid="{D3707143-A5E0-4210-A2CF-70EBF0A5AF80}"/>
    <cellStyle name="Heading 3 2 3 11 3" xfId="3465" xr:uid="{A677EE08-C558-43E6-A2FA-BC16472A1A88}"/>
    <cellStyle name="Heading 3 2 3 11 3 2" xfId="3466" xr:uid="{FE2342BB-1AA1-417A-9757-1688FB179D9A}"/>
    <cellStyle name="Heading 3 2 3 11 4" xfId="3467" xr:uid="{62B028BC-BE9A-4E4D-BEA5-8CE0630DA235}"/>
    <cellStyle name="Heading 3 2 3 11 4 2" xfId="3468" xr:uid="{EBD71C50-9CDB-4D5B-9C56-B30086E232C7}"/>
    <cellStyle name="Heading 3 2 3 12" xfId="3469" xr:uid="{69DC1E0F-25AD-454A-A634-2DCF6F93DEA1}"/>
    <cellStyle name="Heading 3 2 3 12 2" xfId="3470" xr:uid="{9B62EA96-3D1E-4A40-AC77-DB0A5FEBAFF1}"/>
    <cellStyle name="Heading 3 2 3 12 2 2" xfId="3471" xr:uid="{3E45698D-46EE-4503-B1C2-7A61C26C58C6}"/>
    <cellStyle name="Heading 3 2 3 12 3" xfId="3472" xr:uid="{29DB1FEF-8108-4104-8D76-79D0A3505AB0}"/>
    <cellStyle name="Heading 3 2 3 12 3 2" xfId="3473" xr:uid="{383A5EB8-23E8-4286-9E5F-AE1B37A2DDDC}"/>
    <cellStyle name="Heading 3 2 3 12 4" xfId="3474" xr:uid="{2BB22911-E3A7-4887-A466-CF78F3D3008C}"/>
    <cellStyle name="Heading 3 2 3 12 4 2" xfId="3475" xr:uid="{CC7417AD-2A96-44B4-A7A5-AA447D068634}"/>
    <cellStyle name="Heading 3 2 3 13" xfId="3476" xr:uid="{16A895DB-684C-4D65-A4D7-8BAD955A3438}"/>
    <cellStyle name="Heading 3 2 3 13 2" xfId="3477" xr:uid="{BF6533E6-94A3-4761-B89C-09EDF73ED7F8}"/>
    <cellStyle name="Heading 3 2 3 13 2 2" xfId="3478" xr:uid="{52A9BB9C-C35F-4A7A-B232-FB9088808C6F}"/>
    <cellStyle name="Heading 3 2 3 13 3" xfId="3479" xr:uid="{946165E9-500B-427F-B8AA-292308A32A24}"/>
    <cellStyle name="Heading 3 2 3 13 3 2" xfId="3480" xr:uid="{00F55C72-2087-4D4C-8EAC-AF59DA6A54E6}"/>
    <cellStyle name="Heading 3 2 3 13 4" xfId="3481" xr:uid="{EDC7553B-B3D6-482B-99B6-20F1E84378E1}"/>
    <cellStyle name="Heading 3 2 3 13 4 2" xfId="3482" xr:uid="{52BD3B73-0AED-4C49-B5D1-222039CE6EFD}"/>
    <cellStyle name="Heading 3 2 3 14" xfId="3483" xr:uid="{E537FF77-C5E3-4D86-97CA-DF076D6B3FE6}"/>
    <cellStyle name="Heading 3 2 3 14 2" xfId="3484" xr:uid="{5710F436-9EAD-41BD-989D-A73B4E4E06FC}"/>
    <cellStyle name="Heading 3 2 3 14 2 2" xfId="3485" xr:uid="{C6ED48E3-3F86-4D93-A802-9E46FC07BA7A}"/>
    <cellStyle name="Heading 3 2 3 14 3" xfId="3486" xr:uid="{3EC84A97-EAF6-4F54-83A4-A142C0D536CD}"/>
    <cellStyle name="Heading 3 2 3 14 3 2" xfId="3487" xr:uid="{2AB5231F-2724-4EF5-BAEA-D6D6168E085B}"/>
    <cellStyle name="Heading 3 2 3 14 4" xfId="3488" xr:uid="{4311F2F8-9E4B-41DF-9DE5-8C2960E1E314}"/>
    <cellStyle name="Heading 3 2 3 14 4 2" xfId="3489" xr:uid="{8DD24CD3-8C7B-4A72-B493-761F2F39C184}"/>
    <cellStyle name="Heading 3 2 3 15" xfId="3490" xr:uid="{ED652653-5E0F-4344-B6B8-CB6822CB62B5}"/>
    <cellStyle name="Heading 3 2 3 15 2" xfId="3491" xr:uid="{98108A9D-0714-44BA-BCEE-FE5D50E1722F}"/>
    <cellStyle name="Heading 3 2 3 15 2 2" xfId="3492" xr:uid="{CB826A2E-482E-4E50-9EA6-D30013EEC5CC}"/>
    <cellStyle name="Heading 3 2 3 15 3" xfId="3493" xr:uid="{08C50C61-7764-4E4E-8E8A-A9028D83FB7D}"/>
    <cellStyle name="Heading 3 2 3 15 3 2" xfId="3494" xr:uid="{E82C927E-3E1A-4CF2-B48A-92563C0BF545}"/>
    <cellStyle name="Heading 3 2 3 15 4" xfId="3495" xr:uid="{E7CDACE6-4638-444C-A18C-1491CA891215}"/>
    <cellStyle name="Heading 3 2 3 15 4 2" xfId="3496" xr:uid="{E21C1BF2-2E5B-4727-9D44-79152FCA42A4}"/>
    <cellStyle name="Heading 3 2 3 16" xfId="3497" xr:uid="{53E65AE2-2967-4645-86D3-C2BF37E8F51D}"/>
    <cellStyle name="Heading 3 2 3 16 2" xfId="3498" xr:uid="{8A041557-E556-45C7-98B1-16E170940213}"/>
    <cellStyle name="Heading 3 2 3 17" xfId="3499" xr:uid="{D9387EE2-1845-4223-B3FF-08542AFB90E8}"/>
    <cellStyle name="Heading 3 2 3 17 2" xfId="3500" xr:uid="{DCE72D4D-6549-4CD1-8623-C9261CC8595F}"/>
    <cellStyle name="Heading 3 2 3 18" xfId="3501" xr:uid="{F9B4F7A1-1B19-4BA3-9DC7-0E537CCDC53F}"/>
    <cellStyle name="Heading 3 2 3 18 2" xfId="3502" xr:uid="{04897629-668B-42A5-BC9F-7EBD33A470FD}"/>
    <cellStyle name="Heading 3 2 3 19" xfId="3503" xr:uid="{2FD69A2E-F01C-48C4-AD1A-ADE8AC41F328}"/>
    <cellStyle name="Heading 3 2 3 2" xfId="3504" xr:uid="{06B8D4B8-4897-43DB-B5D6-1B07DBC3DC03}"/>
    <cellStyle name="Heading 3 2 3 2 2" xfId="3505" xr:uid="{3C997107-6ED2-4209-9F5D-950C759EFC94}"/>
    <cellStyle name="Heading 3 2 3 2 2 2" xfId="3506" xr:uid="{1DC73464-6C12-443D-B282-DA3026B8F4C2}"/>
    <cellStyle name="Heading 3 2 3 2 3" xfId="3507" xr:uid="{1766AF6D-6AC4-4792-9755-655B9CEECA58}"/>
    <cellStyle name="Heading 3 2 3 2 3 2" xfId="3508" xr:uid="{0A0F996A-8FB9-430C-B851-6E446E409A33}"/>
    <cellStyle name="Heading 3 2 3 2 4" xfId="3509" xr:uid="{D99BC0CC-24F8-4E01-B890-855BCBCDEA47}"/>
    <cellStyle name="Heading 3 2 3 2 4 2" xfId="3510" xr:uid="{3CE12C34-E60C-4D1E-9C2A-5D80AB0D2116}"/>
    <cellStyle name="Heading 3 2 3 20" xfId="3511" xr:uid="{522FFBE5-6FED-4AD2-B614-035621135315}"/>
    <cellStyle name="Heading 3 2 3 21" xfId="3512" xr:uid="{3563B4C2-FD89-49BB-8227-0CFFFBC8F01D}"/>
    <cellStyle name="Heading 3 2 3 22" xfId="3513" xr:uid="{99558205-4B8B-44B4-8194-7021F5844E08}"/>
    <cellStyle name="Heading 3 2 3 23" xfId="3514" xr:uid="{42186BD0-04BD-4371-9849-8E430D351087}"/>
    <cellStyle name="Heading 3 2 3 24" xfId="3515" xr:uid="{4FA8FF44-B47C-4590-9595-D354647081E8}"/>
    <cellStyle name="Heading 3 2 3 25" xfId="3516" xr:uid="{6BA87F7E-BCE4-4A8C-8FF6-C441DD3F7FA8}"/>
    <cellStyle name="Heading 3 2 3 3" xfId="3517" xr:uid="{DAE9BBE3-8977-43F4-B308-07A266903CCD}"/>
    <cellStyle name="Heading 3 2 3 3 2" xfId="3518" xr:uid="{FF861D97-B570-4822-AC04-352C04E3E4A1}"/>
    <cellStyle name="Heading 3 2 3 3 2 2" xfId="3519" xr:uid="{5E7E137B-1165-49A5-9CC0-B54ECF31AEFB}"/>
    <cellStyle name="Heading 3 2 3 3 3" xfId="3520" xr:uid="{18BDE790-1729-4B07-846D-FAD1C04D5028}"/>
    <cellStyle name="Heading 3 2 3 3 3 2" xfId="3521" xr:uid="{69B9794C-5A69-43ED-B79E-642DB80C673F}"/>
    <cellStyle name="Heading 3 2 3 3 4" xfId="3522" xr:uid="{AC349E3D-3E73-4FD0-A816-C2B29900723A}"/>
    <cellStyle name="Heading 3 2 3 3 4 2" xfId="3523" xr:uid="{72B7D8BD-5640-485B-85E8-6A668C2D4442}"/>
    <cellStyle name="Heading 3 2 3 4" xfId="3524" xr:uid="{6901D454-DD30-4109-9BE2-90FC003A91B1}"/>
    <cellStyle name="Heading 3 2 3 4 2" xfId="3525" xr:uid="{6087354B-F395-4B09-AB1A-CE96D3E25FF8}"/>
    <cellStyle name="Heading 3 2 3 4 2 2" xfId="3526" xr:uid="{1A678343-17B9-45B1-BF81-0BB70F1A00BE}"/>
    <cellStyle name="Heading 3 2 3 4 3" xfId="3527" xr:uid="{6A93360C-ED58-4BA8-99AA-3EF463849734}"/>
    <cellStyle name="Heading 3 2 3 4 3 2" xfId="3528" xr:uid="{D7A10189-76C7-4CDD-8A44-CBF66677FDF7}"/>
    <cellStyle name="Heading 3 2 3 4 4" xfId="3529" xr:uid="{F5A1F0DC-CC70-4ABE-A823-036B577ABC7E}"/>
    <cellStyle name="Heading 3 2 3 4 4 2" xfId="3530" xr:uid="{6B9ABF65-64E2-4C77-922B-E2AC80F68560}"/>
    <cellStyle name="Heading 3 2 3 5" xfId="3531" xr:uid="{277C18B7-3E9F-40BA-A734-39E31696D6E9}"/>
    <cellStyle name="Heading 3 2 3 5 2" xfId="3532" xr:uid="{63EE5496-D76B-4243-B4D1-A59D7E17A121}"/>
    <cellStyle name="Heading 3 2 3 5 2 2" xfId="3533" xr:uid="{DF04622B-6A6C-42E2-A627-ACCEB1FB9E36}"/>
    <cellStyle name="Heading 3 2 3 5 3" xfId="3534" xr:uid="{A2C66A26-8E97-4EE4-B073-50D480FD6759}"/>
    <cellStyle name="Heading 3 2 3 5 3 2" xfId="3535" xr:uid="{42EA4FF5-25B1-4B03-861A-869B3CCE6F46}"/>
    <cellStyle name="Heading 3 2 3 5 4" xfId="3536" xr:uid="{5BF2B95B-574C-4CCC-9FE4-9DC61060A9DE}"/>
    <cellStyle name="Heading 3 2 3 5 4 2" xfId="3537" xr:uid="{5DA148EF-5504-4BC0-9275-B0DB6484A220}"/>
    <cellStyle name="Heading 3 2 3 6" xfId="3538" xr:uid="{F890B264-081E-47DE-BA5A-CBC385EBDE40}"/>
    <cellStyle name="Heading 3 2 3 6 2" xfId="3539" xr:uid="{17552F8C-EDBC-49BF-BCCC-37024FE8845F}"/>
    <cellStyle name="Heading 3 2 3 6 2 2" xfId="3540" xr:uid="{44ABA57F-6814-4F3D-BF1A-FE5F5BEB4912}"/>
    <cellStyle name="Heading 3 2 3 6 3" xfId="3541" xr:uid="{6AC204CC-81C0-40B4-9CD8-A2ECEA314166}"/>
    <cellStyle name="Heading 3 2 3 6 3 2" xfId="3542" xr:uid="{267DF284-45B8-4FA6-869E-D5E0EAA9CF33}"/>
    <cellStyle name="Heading 3 2 3 6 4" xfId="3543" xr:uid="{058C7A1F-6EBD-4DCF-AC22-8DABD014240B}"/>
    <cellStyle name="Heading 3 2 3 6 4 2" xfId="3544" xr:uid="{9A00ABFC-62CC-41FC-9511-8C38B6ED5C8C}"/>
    <cellStyle name="Heading 3 2 3 7" xfId="3545" xr:uid="{009FFF73-E5E3-4912-A2B6-4DD5312A36CB}"/>
    <cellStyle name="Heading 3 2 3 7 2" xfId="3546" xr:uid="{9376665C-E9F3-4500-8DE5-E38F39367560}"/>
    <cellStyle name="Heading 3 2 3 7 2 2" xfId="3547" xr:uid="{E558C6FE-5B99-422B-B777-BF82F7EF6E44}"/>
    <cellStyle name="Heading 3 2 3 7 3" xfId="3548" xr:uid="{68DAF479-B8F6-4167-A6EE-8873C1E9E43E}"/>
    <cellStyle name="Heading 3 2 3 7 3 2" xfId="3549" xr:uid="{667F538C-F70A-42FA-9C4C-0642306E94E6}"/>
    <cellStyle name="Heading 3 2 3 7 4" xfId="3550" xr:uid="{ABEAE789-4A81-4DCB-8054-B03592206D28}"/>
    <cellStyle name="Heading 3 2 3 7 4 2" xfId="3551" xr:uid="{EB495D22-104A-4283-9F26-7540CF32F60D}"/>
    <cellStyle name="Heading 3 2 3 8" xfId="3552" xr:uid="{A20F233D-75CF-4C83-B709-4EE7991402E5}"/>
    <cellStyle name="Heading 3 2 3 8 2" xfId="3553" xr:uid="{C311D89E-C7D0-4F39-A41A-71A7ECE65186}"/>
    <cellStyle name="Heading 3 2 3 8 2 2" xfId="3554" xr:uid="{456FC440-0215-4E5C-BAEB-2BC0392DE84B}"/>
    <cellStyle name="Heading 3 2 3 8 3" xfId="3555" xr:uid="{0C7BDDE6-FEF4-4BE2-9370-FA83EDF88C56}"/>
    <cellStyle name="Heading 3 2 3 8 3 2" xfId="3556" xr:uid="{A305145C-36FD-4D3C-84F8-BF9A1BFE5746}"/>
    <cellStyle name="Heading 3 2 3 8 4" xfId="3557" xr:uid="{D24A82CF-FB6E-4AF1-9BCA-C763EE5E669D}"/>
    <cellStyle name="Heading 3 2 3 8 4 2" xfId="3558" xr:uid="{FAB96257-A33C-45AF-8BDE-CF58CF74B12E}"/>
    <cellStyle name="Heading 3 2 3 9" xfId="3559" xr:uid="{9EA438B0-9F29-423B-A585-CAC48B6C2DE4}"/>
    <cellStyle name="Heading 3 2 3 9 2" xfId="3560" xr:uid="{ADCCF236-7346-4B08-8EBF-CDF8E1E5C7A4}"/>
    <cellStyle name="Heading 3 2 3 9 2 2" xfId="3561" xr:uid="{9843F312-4F34-441D-B1D2-7AB7D01A0752}"/>
    <cellStyle name="Heading 3 2 3 9 3" xfId="3562" xr:uid="{3145ABD0-A397-424B-BE69-7777762D95EE}"/>
    <cellStyle name="Heading 3 2 3 9 3 2" xfId="3563" xr:uid="{A3B4823C-4E5A-49EE-945D-99C936EA49BF}"/>
    <cellStyle name="Heading 3 2 3 9 4" xfId="3564" xr:uid="{C541FCB5-0C61-466F-8536-EE5E39970090}"/>
    <cellStyle name="Heading 3 2 3 9 4 2" xfId="3565" xr:uid="{F9EAF336-64E6-40C0-B300-DE4940ABEA70}"/>
    <cellStyle name="Heading 3 2 30" xfId="3566" xr:uid="{D1BA6D7E-06B9-41EE-9837-310F8566542A}"/>
    <cellStyle name="Heading 3 2 30 2" xfId="3567" xr:uid="{8B3D6AF9-7D29-4AAB-BBF4-639529FC656B}"/>
    <cellStyle name="Heading 3 2 30 2 2" xfId="3568" xr:uid="{1A2C2153-7992-48E7-B278-1ADFC4F674A5}"/>
    <cellStyle name="Heading 3 2 30 3" xfId="3569" xr:uid="{4FD4BABC-D051-42D5-BAB1-4FE16796A14C}"/>
    <cellStyle name="Heading 3 2 30 3 2" xfId="3570" xr:uid="{B973A435-9FA9-4FED-AD16-5A14EFA2B5A4}"/>
    <cellStyle name="Heading 3 2 30 4" xfId="3571" xr:uid="{D5E62B81-1A45-40A3-A316-9C3D9CBBE659}"/>
    <cellStyle name="Heading 3 2 30 4 2" xfId="3572" xr:uid="{353488FC-2CAF-4EC8-AAAD-B0FC9137C219}"/>
    <cellStyle name="Heading 3 2 31" xfId="3573" xr:uid="{3C9813B6-9DC4-49C1-93AA-C2AF40D3A316}"/>
    <cellStyle name="Heading 3 2 31 2" xfId="3574" xr:uid="{DB7D1B60-DB05-4525-80E3-1DE7CA0DF271}"/>
    <cellStyle name="Heading 3 2 31 2 2" xfId="3575" xr:uid="{67E03D1F-17AC-4B07-A7E0-CE8C67A05110}"/>
    <cellStyle name="Heading 3 2 31 3" xfId="3576" xr:uid="{7525C286-9A36-4F01-ABB8-93E97BA8666C}"/>
    <cellStyle name="Heading 3 2 31 3 2" xfId="3577" xr:uid="{F8089543-B3EB-4B90-AFB8-8D76047457FF}"/>
    <cellStyle name="Heading 3 2 31 4" xfId="3578" xr:uid="{F6094913-3CD5-4CA4-A012-965424FC2058}"/>
    <cellStyle name="Heading 3 2 31 4 2" xfId="3579" xr:uid="{B1FF8EEC-77A7-4BE8-B2C0-D8CB686A2907}"/>
    <cellStyle name="Heading 3 2 32" xfId="3580" xr:uid="{659F6823-53DD-4DFF-B1F3-DD3653AAB728}"/>
    <cellStyle name="Heading 3 2 32 2" xfId="3581" xr:uid="{723D1058-8572-4F68-9D72-4C9AF3FAB07D}"/>
    <cellStyle name="Heading 3 2 32 2 2" xfId="3582" xr:uid="{0C833C92-1841-40BB-81D9-7095AB7AC7DF}"/>
    <cellStyle name="Heading 3 2 32 3" xfId="3583" xr:uid="{DE57DE6B-5420-46F1-8A77-D8E40A52C75C}"/>
    <cellStyle name="Heading 3 2 32 3 2" xfId="3584" xr:uid="{8D75B8AB-1BDE-4CA0-8363-A052A0A81C81}"/>
    <cellStyle name="Heading 3 2 32 4" xfId="3585" xr:uid="{5416052C-8FDD-488E-ADB0-B9DBAECB7514}"/>
    <cellStyle name="Heading 3 2 32 4 2" xfId="3586" xr:uid="{38B465E2-548E-49A0-944E-2772F4CA753F}"/>
    <cellStyle name="Heading 3 2 33" xfId="3587" xr:uid="{5D954540-85D8-47B2-884F-5A43F3444050}"/>
    <cellStyle name="Heading 3 2 33 2" xfId="3588" xr:uid="{9C38026B-0A3B-4D65-8E25-F5DA2C1E851B}"/>
    <cellStyle name="Heading 3 2 33 2 2" xfId="3589" xr:uid="{B08F132D-6A64-4ECB-9870-0CBD5A13C199}"/>
    <cellStyle name="Heading 3 2 33 3" xfId="3590" xr:uid="{835137A8-E26D-4BF8-B840-96BA17B2822B}"/>
    <cellStyle name="Heading 3 2 33 3 2" xfId="3591" xr:uid="{10081DC0-FD04-448F-8110-79ACD84847FF}"/>
    <cellStyle name="Heading 3 2 33 4" xfId="3592" xr:uid="{AF9C6A73-B99B-4C43-8398-D21F33C6FD1D}"/>
    <cellStyle name="Heading 3 2 33 4 2" xfId="3593" xr:uid="{91CC0143-C6D7-4DDE-A405-C80AF217D07F}"/>
    <cellStyle name="Heading 3 2 34" xfId="3594" xr:uid="{62DFF8E5-D103-4FA6-A71F-535BD53A0E0B}"/>
    <cellStyle name="Heading 3 2 34 2" xfId="3595" xr:uid="{B08B90F4-46CD-4196-BF99-EF2EE685EDFA}"/>
    <cellStyle name="Heading 3 2 34 2 2" xfId="3596" xr:uid="{F3C33517-C9F2-4862-9A08-15A328816C69}"/>
    <cellStyle name="Heading 3 2 34 3" xfId="3597" xr:uid="{03FC7995-F9C0-458F-8DE3-8438A85519BC}"/>
    <cellStyle name="Heading 3 2 34 3 2" xfId="3598" xr:uid="{6AE2A43C-F53A-4A28-9AE6-D0B61ADE4A69}"/>
    <cellStyle name="Heading 3 2 34 4" xfId="3599" xr:uid="{C71CD1A0-6BF1-4EAE-9136-3793B8E91119}"/>
    <cellStyle name="Heading 3 2 34 4 2" xfId="3600" xr:uid="{B856C759-F8C4-4570-B1DF-BC3E387840CC}"/>
    <cellStyle name="Heading 3 2 35" xfId="3601" xr:uid="{33995D9A-BADB-465B-A32A-A0584450F763}"/>
    <cellStyle name="Heading 3 2 35 2" xfId="3602" xr:uid="{EBAF5EB4-10E2-41FA-BCA0-E09332FF892A}"/>
    <cellStyle name="Heading 3 2 35 2 2" xfId="3603" xr:uid="{0D309FC1-505B-494F-BF83-EF1FFA30B4D1}"/>
    <cellStyle name="Heading 3 2 35 3" xfId="3604" xr:uid="{AFC92725-292B-4CD5-BFDE-27F5F3D69E52}"/>
    <cellStyle name="Heading 3 2 35 3 2" xfId="3605" xr:uid="{F882318E-8A42-4A8E-AC95-79A364885CAF}"/>
    <cellStyle name="Heading 3 2 35 4" xfId="3606" xr:uid="{37A9D1B6-4C9D-4126-A493-4BF881AACCB7}"/>
    <cellStyle name="Heading 3 2 35 4 2" xfId="3607" xr:uid="{71C9AF51-EE1A-4B94-AEE8-C0347DC45794}"/>
    <cellStyle name="Heading 3 2 36" xfId="3608" xr:uid="{72FB7DD0-8D72-43E4-B9A4-B1D8DCEC6B91}"/>
    <cellStyle name="Heading 3 2 36 2" xfId="3609" xr:uid="{BBD1A623-CDA8-4255-B3C8-2AF9B11B6613}"/>
    <cellStyle name="Heading 3 2 36 2 2" xfId="3610" xr:uid="{3AFA8B41-2A76-4909-990F-674C35DB40AF}"/>
    <cellStyle name="Heading 3 2 36 3" xfId="3611" xr:uid="{D199D3A6-ABF0-458D-AE34-8F71E0F64C91}"/>
    <cellStyle name="Heading 3 2 36 3 2" xfId="3612" xr:uid="{241E6C6B-1708-47E3-ABE3-3E7528B79DDB}"/>
    <cellStyle name="Heading 3 2 36 4" xfId="3613" xr:uid="{A4655385-AB87-460B-B0A6-D6BF84ED91B4}"/>
    <cellStyle name="Heading 3 2 36 4 2" xfId="3614" xr:uid="{23AC946C-5A43-4BF8-825E-BC40B6DF53CF}"/>
    <cellStyle name="Heading 3 2 37" xfId="3615" xr:uid="{59F942D2-1981-48BC-9E91-4EC01D23ACA8}"/>
    <cellStyle name="Heading 3 2 37 2" xfId="3616" xr:uid="{CEDB8049-D098-42B8-BBAF-FE632CE793E4}"/>
    <cellStyle name="Heading 3 2 37 2 2" xfId="3617" xr:uid="{A51001BA-2FAC-46D7-BEA5-059AAB5D0E11}"/>
    <cellStyle name="Heading 3 2 37 3" xfId="3618" xr:uid="{B1CF4F5A-FDC3-4DB2-BBDB-EE46028FC389}"/>
    <cellStyle name="Heading 3 2 37 3 2" xfId="3619" xr:uid="{5557CB69-2965-48A0-9CD9-675F3E6E43DF}"/>
    <cellStyle name="Heading 3 2 37 4" xfId="3620" xr:uid="{493B9783-38B4-4107-B8C8-9D68F1746869}"/>
    <cellStyle name="Heading 3 2 37 4 2" xfId="3621" xr:uid="{FA47CF36-D91D-41ED-835C-F4A4ECE832BC}"/>
    <cellStyle name="Heading 3 2 38" xfId="3622" xr:uid="{AEBD5422-8443-4B84-8820-1B6BA506EFE7}"/>
    <cellStyle name="Heading 3 2 38 2" xfId="3623" xr:uid="{21F8DED8-214A-49A3-94E9-B04A2820C40E}"/>
    <cellStyle name="Heading 3 2 38 2 2" xfId="3624" xr:uid="{97EF9E34-6DE3-4738-BCB0-26980CD22F5F}"/>
    <cellStyle name="Heading 3 2 38 3" xfId="3625" xr:uid="{95BCD45A-2B5E-4539-97E2-31BDFC676640}"/>
    <cellStyle name="Heading 3 2 38 3 2" xfId="3626" xr:uid="{D6085B92-BCFF-465B-ADAF-397E56DB9CCD}"/>
    <cellStyle name="Heading 3 2 38 4" xfId="3627" xr:uid="{9DE3075D-0169-4714-8171-97F389B9F385}"/>
    <cellStyle name="Heading 3 2 38 4 2" xfId="3628" xr:uid="{7798E58D-A287-46B1-84C7-18381A72CD99}"/>
    <cellStyle name="Heading 3 2 39" xfId="3629" xr:uid="{C08ADEC7-947D-49EF-958A-D39E21D9AF5C}"/>
    <cellStyle name="Heading 3 2 39 2" xfId="3630" xr:uid="{E2883EA7-D28E-4CA7-B223-E137DCE87E26}"/>
    <cellStyle name="Heading 3 2 39 2 2" xfId="3631" xr:uid="{624EE471-3421-4736-BC70-DA58F200AB19}"/>
    <cellStyle name="Heading 3 2 39 3" xfId="3632" xr:uid="{DD5A13F3-8E21-4854-912A-00240532ECDB}"/>
    <cellStyle name="Heading 3 2 39 3 2" xfId="3633" xr:uid="{9F458F17-5FBC-4675-8359-215D675DC6E8}"/>
    <cellStyle name="Heading 3 2 39 4" xfId="3634" xr:uid="{8BFB2605-5CF1-48C6-8A86-A3DB86934033}"/>
    <cellStyle name="Heading 3 2 39 4 2" xfId="3635" xr:uid="{B1CD5480-8DE9-457E-932D-EDB88F855EDC}"/>
    <cellStyle name="Heading 3 2 4" xfId="3636" xr:uid="{1EDE4FF8-462B-4BAE-BFB7-5B845AF49EC1}"/>
    <cellStyle name="Heading 3 2 4 10" xfId="3637" xr:uid="{12C7BCDB-D18D-4C72-B46E-D7E51AC7F38F}"/>
    <cellStyle name="Heading 3 2 4 10 2" xfId="3638" xr:uid="{16215277-E543-4BAA-BB5E-E7900DE9228E}"/>
    <cellStyle name="Heading 3 2 4 10 2 2" xfId="3639" xr:uid="{57B524C4-B5DE-4F06-BFB7-CA3124CEB1BA}"/>
    <cellStyle name="Heading 3 2 4 10 3" xfId="3640" xr:uid="{599FC790-9CA1-49CD-AB54-D7ECFAAC2F47}"/>
    <cellStyle name="Heading 3 2 4 10 3 2" xfId="3641" xr:uid="{5703DC12-8088-40A9-862F-7130DA670B50}"/>
    <cellStyle name="Heading 3 2 4 10 4" xfId="3642" xr:uid="{6C3E8F01-EEBB-4F80-80CF-02C613F73E7B}"/>
    <cellStyle name="Heading 3 2 4 10 4 2" xfId="3643" xr:uid="{3C9AAD6B-F595-4C7E-AFE6-4FD2C0800D89}"/>
    <cellStyle name="Heading 3 2 4 11" xfId="3644" xr:uid="{AEABE0FC-37B3-4D7C-8EF0-2ABCA68BDB62}"/>
    <cellStyle name="Heading 3 2 4 11 2" xfId="3645" xr:uid="{647937F7-74B8-488D-B998-96030F7083B7}"/>
    <cellStyle name="Heading 3 2 4 11 2 2" xfId="3646" xr:uid="{78C40EB0-7968-4AC9-B0E5-F40AF496414F}"/>
    <cellStyle name="Heading 3 2 4 11 3" xfId="3647" xr:uid="{46E6E986-C92E-4C3D-93D9-AA75572154BC}"/>
    <cellStyle name="Heading 3 2 4 11 3 2" xfId="3648" xr:uid="{9CEF4703-F961-4DE7-829F-F991AA714767}"/>
    <cellStyle name="Heading 3 2 4 11 4" xfId="3649" xr:uid="{6A540C44-7E88-4F79-B4AC-477B4350860A}"/>
    <cellStyle name="Heading 3 2 4 11 4 2" xfId="3650" xr:uid="{F2BB3FA5-C9D6-4AED-93E2-D48124A7918E}"/>
    <cellStyle name="Heading 3 2 4 12" xfId="3651" xr:uid="{5E139C50-E42F-4111-8897-6DF9EF13DECD}"/>
    <cellStyle name="Heading 3 2 4 12 2" xfId="3652" xr:uid="{974D8CF9-36D0-4ADA-8C01-1EC0C3B162CE}"/>
    <cellStyle name="Heading 3 2 4 12 2 2" xfId="3653" xr:uid="{05A01E83-A39B-471F-9DE1-CDAC93AA3567}"/>
    <cellStyle name="Heading 3 2 4 12 3" xfId="3654" xr:uid="{27B07F20-EE88-4727-89C8-C2B55073C658}"/>
    <cellStyle name="Heading 3 2 4 12 3 2" xfId="3655" xr:uid="{73DA1E00-41FF-4742-807A-95DA299C1CE9}"/>
    <cellStyle name="Heading 3 2 4 12 4" xfId="3656" xr:uid="{78ABB436-8E00-4E0D-A259-56B936C76972}"/>
    <cellStyle name="Heading 3 2 4 12 4 2" xfId="3657" xr:uid="{854E71BD-71ED-4B49-B03F-4D800D37BED6}"/>
    <cellStyle name="Heading 3 2 4 13" xfId="3658" xr:uid="{4AB2AD24-F2C0-4D00-8A32-4BFC8AAA681D}"/>
    <cellStyle name="Heading 3 2 4 13 2" xfId="3659" xr:uid="{6DB32CBC-9425-4B67-AC6F-4368C21C925A}"/>
    <cellStyle name="Heading 3 2 4 13 2 2" xfId="3660" xr:uid="{26C536E6-F307-4631-9D80-086B19064849}"/>
    <cellStyle name="Heading 3 2 4 13 3" xfId="3661" xr:uid="{889F389D-830A-40B6-AE11-801EB259AAFB}"/>
    <cellStyle name="Heading 3 2 4 13 3 2" xfId="3662" xr:uid="{2D9A4331-EA4E-43DB-B077-1ABA25E8BC07}"/>
    <cellStyle name="Heading 3 2 4 13 4" xfId="3663" xr:uid="{A5EBE8B4-53B9-47BE-847B-2D396C9771C1}"/>
    <cellStyle name="Heading 3 2 4 13 4 2" xfId="3664" xr:uid="{F90E65A9-7764-43C7-B7D1-3B450ACA7360}"/>
    <cellStyle name="Heading 3 2 4 14" xfId="3665" xr:uid="{3B2FB004-DA72-485C-A312-5483907AC24B}"/>
    <cellStyle name="Heading 3 2 4 14 2" xfId="3666" xr:uid="{9573AB2F-0AB1-4D44-A725-BDCD5F6242FD}"/>
    <cellStyle name="Heading 3 2 4 14 2 2" xfId="3667" xr:uid="{B7C9F061-97EB-43DB-AF57-CE586F352BD2}"/>
    <cellStyle name="Heading 3 2 4 14 3" xfId="3668" xr:uid="{3C044641-0FD9-42B8-A421-36596F92608D}"/>
    <cellStyle name="Heading 3 2 4 14 3 2" xfId="3669" xr:uid="{0E0EAFB8-AA62-412A-B15B-AEC0FD5D8194}"/>
    <cellStyle name="Heading 3 2 4 14 4" xfId="3670" xr:uid="{95060EDC-86C8-4E17-B096-51AF5D22DA78}"/>
    <cellStyle name="Heading 3 2 4 14 4 2" xfId="3671" xr:uid="{CF462AFD-86B4-47E1-9536-C890C98E51AD}"/>
    <cellStyle name="Heading 3 2 4 15" xfId="3672" xr:uid="{C58DB899-E82E-43A3-BB59-11CA8CA0E20D}"/>
    <cellStyle name="Heading 3 2 4 15 2" xfId="3673" xr:uid="{C68A98EB-9888-4A2E-B722-01BEF491722A}"/>
    <cellStyle name="Heading 3 2 4 15 2 2" xfId="3674" xr:uid="{F2C0F018-AB73-4D23-8B5E-4B11BAFE8F05}"/>
    <cellStyle name="Heading 3 2 4 15 3" xfId="3675" xr:uid="{1847F23B-BC8D-431E-827E-B5B20F24F196}"/>
    <cellStyle name="Heading 3 2 4 15 3 2" xfId="3676" xr:uid="{C135442C-6B84-4E41-ACC3-82DB10D962B8}"/>
    <cellStyle name="Heading 3 2 4 15 4" xfId="3677" xr:uid="{83B1D78A-9B89-408B-98B4-AF1130BD4F21}"/>
    <cellStyle name="Heading 3 2 4 15 4 2" xfId="3678" xr:uid="{BA94CE65-3A71-4AA0-92ED-3CC6A1AABC04}"/>
    <cellStyle name="Heading 3 2 4 16" xfId="3679" xr:uid="{C387F35E-E512-40EA-94FF-3027CD2EC5FE}"/>
    <cellStyle name="Heading 3 2 4 16 2" xfId="3680" xr:uid="{A95BEAF8-1A8E-46BB-A92A-55D4ACDD213A}"/>
    <cellStyle name="Heading 3 2 4 17" xfId="3681" xr:uid="{A10632F9-CF2B-4FE8-BAC6-CEE07425F40A}"/>
    <cellStyle name="Heading 3 2 4 17 2" xfId="3682" xr:uid="{83F9F8B6-7BD9-4D4B-BCF9-5917C35A312C}"/>
    <cellStyle name="Heading 3 2 4 18" xfId="3683" xr:uid="{013B1403-5BE9-45BA-B662-29C1D7323176}"/>
    <cellStyle name="Heading 3 2 4 18 2" xfId="3684" xr:uid="{A3113BFE-699C-4BF3-BFEF-5063FD957088}"/>
    <cellStyle name="Heading 3 2 4 19" xfId="3685" xr:uid="{BEEEEC9B-BC96-4C76-8FA8-97C523B94400}"/>
    <cellStyle name="Heading 3 2 4 2" xfId="3686" xr:uid="{F03E2139-9390-4BF8-AE2C-23BD65851D7D}"/>
    <cellStyle name="Heading 3 2 4 2 2" xfId="3687" xr:uid="{BFB6A486-A714-4EA2-889C-44AC3B813ADA}"/>
    <cellStyle name="Heading 3 2 4 2 2 2" xfId="3688" xr:uid="{02080B79-0D5C-4C69-A7CD-D368C944E453}"/>
    <cellStyle name="Heading 3 2 4 2 3" xfId="3689" xr:uid="{5905043A-E5EA-4BB8-9D3F-C9BBF31D658E}"/>
    <cellStyle name="Heading 3 2 4 2 3 2" xfId="3690" xr:uid="{56578BD8-A83F-47A4-8A14-8F114298F523}"/>
    <cellStyle name="Heading 3 2 4 2 4" xfId="3691" xr:uid="{A08049B7-7C88-4BC0-BD2B-F03E97FF0A63}"/>
    <cellStyle name="Heading 3 2 4 2 4 2" xfId="3692" xr:uid="{04E23ECF-3860-43DD-A3A8-789060E01930}"/>
    <cellStyle name="Heading 3 2 4 20" xfId="3693" xr:uid="{B57E81C1-7AE0-42C7-B865-FAA445586643}"/>
    <cellStyle name="Heading 3 2 4 21" xfId="3694" xr:uid="{9EF83BC3-99AB-4606-B89B-8F8BBF4A0E02}"/>
    <cellStyle name="Heading 3 2 4 22" xfId="3695" xr:uid="{86254C84-23F8-4769-A9B0-852B2218218C}"/>
    <cellStyle name="Heading 3 2 4 23" xfId="3696" xr:uid="{21F7DB9F-3541-4D28-8B72-1A8DD70C1BE5}"/>
    <cellStyle name="Heading 3 2 4 24" xfId="3697" xr:uid="{66F36E7E-45F8-4228-8246-13972F8B41A9}"/>
    <cellStyle name="Heading 3 2 4 25" xfId="3698" xr:uid="{EC9DC07D-EEDC-4CA1-ABBB-2934F0B19726}"/>
    <cellStyle name="Heading 3 2 4 3" xfId="3699" xr:uid="{50343A40-9DC6-4D54-8852-286518DDB098}"/>
    <cellStyle name="Heading 3 2 4 3 2" xfId="3700" xr:uid="{11A8C722-E814-4B07-B888-F8AC7F6B4E82}"/>
    <cellStyle name="Heading 3 2 4 3 2 2" xfId="3701" xr:uid="{43B398DA-A178-40ED-B6C5-368BC22AE7E4}"/>
    <cellStyle name="Heading 3 2 4 3 3" xfId="3702" xr:uid="{894D40F8-CCCC-4468-8A71-23B95D528932}"/>
    <cellStyle name="Heading 3 2 4 3 3 2" xfId="3703" xr:uid="{396E9862-6D08-4013-980D-822A8F27452C}"/>
    <cellStyle name="Heading 3 2 4 3 4" xfId="3704" xr:uid="{DFCFA481-5E44-4D03-A2BA-77E620CD0F1E}"/>
    <cellStyle name="Heading 3 2 4 3 4 2" xfId="3705" xr:uid="{6686EA6D-D44E-4C21-9CF6-0832FD38F521}"/>
    <cellStyle name="Heading 3 2 4 4" xfId="3706" xr:uid="{AA1BA09F-E202-4AFB-860D-82091C3E3F3F}"/>
    <cellStyle name="Heading 3 2 4 4 2" xfId="3707" xr:uid="{459AE6E7-D608-4A83-8C29-CE4958A6919E}"/>
    <cellStyle name="Heading 3 2 4 4 2 2" xfId="3708" xr:uid="{5DB6444B-9E7D-4DC3-9FAE-33034D5C4650}"/>
    <cellStyle name="Heading 3 2 4 4 3" xfId="3709" xr:uid="{8E2FDF5F-128B-4175-A8EC-9A6B5F1F8B33}"/>
    <cellStyle name="Heading 3 2 4 4 3 2" xfId="3710" xr:uid="{296B61D4-3439-4432-86DA-74C3F24F02EB}"/>
    <cellStyle name="Heading 3 2 4 4 4" xfId="3711" xr:uid="{C5AB72E4-0C1D-4EA2-A063-044B3A918783}"/>
    <cellStyle name="Heading 3 2 4 4 4 2" xfId="3712" xr:uid="{A2A07D57-B6E0-41E8-BB9A-E4BD6DAF3AFA}"/>
    <cellStyle name="Heading 3 2 4 5" xfId="3713" xr:uid="{80BC47E9-4C71-4603-B8EA-72A6CFAB8F76}"/>
    <cellStyle name="Heading 3 2 4 5 2" xfId="3714" xr:uid="{580B8D2A-1818-4BE0-8852-B19CE0B08CA4}"/>
    <cellStyle name="Heading 3 2 4 5 2 2" xfId="3715" xr:uid="{48100606-5936-4659-8D4C-D45C55EDA7C4}"/>
    <cellStyle name="Heading 3 2 4 5 3" xfId="3716" xr:uid="{B3EA9657-C675-4BCC-8220-92B48721D4E6}"/>
    <cellStyle name="Heading 3 2 4 5 3 2" xfId="3717" xr:uid="{823E5F55-1B48-4B50-9E9A-300A6C1B8BE3}"/>
    <cellStyle name="Heading 3 2 4 5 4" xfId="3718" xr:uid="{F990611F-AFAE-4F55-BF97-D76ECAD5021E}"/>
    <cellStyle name="Heading 3 2 4 5 4 2" xfId="3719" xr:uid="{75F5111E-F960-4857-BCD1-A4BA5D2268C7}"/>
    <cellStyle name="Heading 3 2 4 6" xfId="3720" xr:uid="{F5306D7B-30FC-4686-96CB-6B977256A2B2}"/>
    <cellStyle name="Heading 3 2 4 6 2" xfId="3721" xr:uid="{FCF0DF6C-4DF0-41AB-892E-0EFD48CCA3E4}"/>
    <cellStyle name="Heading 3 2 4 6 2 2" xfId="3722" xr:uid="{21688DCF-14A7-4D85-99C6-4C424DFC11D9}"/>
    <cellStyle name="Heading 3 2 4 6 3" xfId="3723" xr:uid="{106FF398-20F7-4663-81B9-E9E37F5F2295}"/>
    <cellStyle name="Heading 3 2 4 6 3 2" xfId="3724" xr:uid="{0EEB16AD-2E82-4A31-8710-6F76FCEF69E5}"/>
    <cellStyle name="Heading 3 2 4 6 4" xfId="3725" xr:uid="{17077133-4185-41CC-9B49-6C598EE1E123}"/>
    <cellStyle name="Heading 3 2 4 6 4 2" xfId="3726" xr:uid="{F8924755-E357-4475-8894-4C8C22FB6B07}"/>
    <cellStyle name="Heading 3 2 4 7" xfId="3727" xr:uid="{F5BE5C3F-CCFD-4F57-B120-541002184FB2}"/>
    <cellStyle name="Heading 3 2 4 7 2" xfId="3728" xr:uid="{3DB10966-239D-43A8-942A-F0C98FE5E4EE}"/>
    <cellStyle name="Heading 3 2 4 7 2 2" xfId="3729" xr:uid="{732BD109-D901-4D6F-BEE0-60E94F8664F5}"/>
    <cellStyle name="Heading 3 2 4 7 3" xfId="3730" xr:uid="{4E7517BC-83C9-42D4-A784-2AB5C5B9FA9F}"/>
    <cellStyle name="Heading 3 2 4 7 3 2" xfId="3731" xr:uid="{0BE63CEE-BC9E-4AFC-B3EE-A86781CBBC80}"/>
    <cellStyle name="Heading 3 2 4 7 4" xfId="3732" xr:uid="{6BC98163-F000-43F1-9DB9-6AA59CED9CEF}"/>
    <cellStyle name="Heading 3 2 4 7 4 2" xfId="3733" xr:uid="{B142616E-4968-4DCE-93E0-D478863275EF}"/>
    <cellStyle name="Heading 3 2 4 8" xfId="3734" xr:uid="{69B484BA-D08F-4173-8DC9-2A11D8C9C76E}"/>
    <cellStyle name="Heading 3 2 4 8 2" xfId="3735" xr:uid="{27BCBD64-936F-4E71-9791-D134D477A5EB}"/>
    <cellStyle name="Heading 3 2 4 8 2 2" xfId="3736" xr:uid="{8AF39606-96DE-4676-8122-A9D4D5A4B21C}"/>
    <cellStyle name="Heading 3 2 4 8 3" xfId="3737" xr:uid="{E0DEEDBF-FAE7-498A-BFD9-E3227ED087F2}"/>
    <cellStyle name="Heading 3 2 4 8 3 2" xfId="3738" xr:uid="{BC5594A5-BCA9-4204-B75A-5383E95BEA7A}"/>
    <cellStyle name="Heading 3 2 4 8 4" xfId="3739" xr:uid="{4AFFC6F1-377B-4F69-A9BB-B13BD3E3BE7B}"/>
    <cellStyle name="Heading 3 2 4 8 4 2" xfId="3740" xr:uid="{7A229A96-B620-4D1C-B92B-61CA559F847E}"/>
    <cellStyle name="Heading 3 2 4 9" xfId="3741" xr:uid="{394E5008-D4B5-4E71-B6AE-61D0BD790AEA}"/>
    <cellStyle name="Heading 3 2 4 9 2" xfId="3742" xr:uid="{30BAD8EE-9F9A-49A3-AD26-304B5E3EB635}"/>
    <cellStyle name="Heading 3 2 4 9 2 2" xfId="3743" xr:uid="{E0DB3104-324A-46A1-8F99-22674A85AD55}"/>
    <cellStyle name="Heading 3 2 4 9 3" xfId="3744" xr:uid="{FDCEBF8A-F46A-4455-9725-7BAF403819C8}"/>
    <cellStyle name="Heading 3 2 4 9 3 2" xfId="3745" xr:uid="{94FD36EC-3BFD-4CAB-B817-29352255E9FD}"/>
    <cellStyle name="Heading 3 2 4 9 4" xfId="3746" xr:uid="{CD76B3F5-FF9A-41C7-B173-A40F55231F38}"/>
    <cellStyle name="Heading 3 2 4 9 4 2" xfId="3747" xr:uid="{506D1506-CAC9-4685-8010-B30175D2583A}"/>
    <cellStyle name="Heading 3 2 40" xfId="3748" xr:uid="{A72F4AB4-4E77-4045-975D-08693565BFA0}"/>
    <cellStyle name="Heading 3 2 40 2" xfId="3749" xr:uid="{9D442C4B-52D8-4B83-8601-D33DD034D057}"/>
    <cellStyle name="Heading 3 2 41" xfId="3750" xr:uid="{534E1068-B1DB-487D-8971-A4A154FC9DEE}"/>
    <cellStyle name="Heading 3 2 41 2" xfId="3751" xr:uid="{A390FC0A-036B-4BA7-AFF4-850457FC60F3}"/>
    <cellStyle name="Heading 3 2 42" xfId="3752" xr:uid="{E2F3A728-4B34-4319-82EF-401AC6B958F2}"/>
    <cellStyle name="Heading 3 2 42 2" xfId="3753" xr:uid="{39398D43-F225-4502-9D47-1DCE846D0497}"/>
    <cellStyle name="Heading 3 2 43" xfId="3754" xr:uid="{ABA4DAE5-197D-447B-B1E1-4EEEB59B9EC6}"/>
    <cellStyle name="Heading 3 2 44" xfId="3755" xr:uid="{67A13FEF-9C91-46E9-BE5F-AEE8922541FB}"/>
    <cellStyle name="Heading 3 2 45" xfId="3756" xr:uid="{B6D05A7C-6395-49C6-B651-83F52A1F6C54}"/>
    <cellStyle name="Heading 3 2 46" xfId="3757" xr:uid="{66E854A7-9404-4812-8325-7924C9981CA5}"/>
    <cellStyle name="Heading 3 2 47" xfId="3758" xr:uid="{99ED28C6-1F49-44E6-B998-A91BFCFF4243}"/>
    <cellStyle name="Heading 3 2 48" xfId="3759" xr:uid="{B007AF64-17CC-4724-9440-204D56743ED2}"/>
    <cellStyle name="Heading 3 2 49" xfId="3760" xr:uid="{FBDD8814-3AF8-4E6A-BCD2-7C9D1B00C3D6}"/>
    <cellStyle name="Heading 3 2 5" xfId="3761" xr:uid="{EAAB1BFA-188A-4D49-9F4C-DF99C6506056}"/>
    <cellStyle name="Heading 3 2 5 10" xfId="3762" xr:uid="{4D157BE9-CB9E-48E1-A14E-1984AFD5202C}"/>
    <cellStyle name="Heading 3 2 5 10 2" xfId="3763" xr:uid="{4A649077-6524-4D55-97C7-C5D1340A8003}"/>
    <cellStyle name="Heading 3 2 5 10 2 2" xfId="3764" xr:uid="{2BAD10A0-E05F-4A3D-8A47-EDBEAC6F565F}"/>
    <cellStyle name="Heading 3 2 5 10 3" xfId="3765" xr:uid="{D6C37927-0A4B-4CC3-97F2-3D16B9860709}"/>
    <cellStyle name="Heading 3 2 5 10 3 2" xfId="3766" xr:uid="{69AFEE65-6574-4313-9B22-5847E8FA8E2A}"/>
    <cellStyle name="Heading 3 2 5 10 4" xfId="3767" xr:uid="{AA2DE761-02D8-4052-84FC-5F2DE8026748}"/>
    <cellStyle name="Heading 3 2 5 10 4 2" xfId="3768" xr:uid="{EF6D42B2-BA45-488A-AD41-E703A37BE0C3}"/>
    <cellStyle name="Heading 3 2 5 11" xfId="3769" xr:uid="{C31F6C5B-0689-4AD9-A2F5-DC8224B99FF5}"/>
    <cellStyle name="Heading 3 2 5 11 2" xfId="3770" xr:uid="{C494F8AC-EFF9-471F-9930-EB075DB5F9E1}"/>
    <cellStyle name="Heading 3 2 5 11 2 2" xfId="3771" xr:uid="{20891A7F-B799-4D9E-8CD9-3FA81877C08D}"/>
    <cellStyle name="Heading 3 2 5 11 3" xfId="3772" xr:uid="{09F70A2B-7414-4412-9E4C-D8095ADCBC20}"/>
    <cellStyle name="Heading 3 2 5 11 3 2" xfId="3773" xr:uid="{C8A16C41-8E3F-46A8-8986-9FA057CFF6E6}"/>
    <cellStyle name="Heading 3 2 5 11 4" xfId="3774" xr:uid="{F368E84A-9C65-4B12-8FD2-C71BD1C4CDEA}"/>
    <cellStyle name="Heading 3 2 5 11 4 2" xfId="3775" xr:uid="{9EC8B1C8-AA1B-4D4A-9500-81C829895157}"/>
    <cellStyle name="Heading 3 2 5 12" xfId="3776" xr:uid="{68DD52EC-4612-483D-8BBE-BB6757FDCF03}"/>
    <cellStyle name="Heading 3 2 5 12 2" xfId="3777" xr:uid="{6E633225-47F4-4A4A-A46B-D833084E27B7}"/>
    <cellStyle name="Heading 3 2 5 12 2 2" xfId="3778" xr:uid="{857CC194-115B-41CA-9249-72D6120BE68D}"/>
    <cellStyle name="Heading 3 2 5 12 3" xfId="3779" xr:uid="{24F4EE04-716B-4B08-828C-EC0046F8E7A8}"/>
    <cellStyle name="Heading 3 2 5 12 3 2" xfId="3780" xr:uid="{D86E6255-6B7A-4C0E-9F79-4140158EB0F4}"/>
    <cellStyle name="Heading 3 2 5 12 4" xfId="3781" xr:uid="{35E70247-F52C-447C-AF79-933C82EAA714}"/>
    <cellStyle name="Heading 3 2 5 12 4 2" xfId="3782" xr:uid="{6BF5F263-A13B-4642-9A03-2932C86CE5B9}"/>
    <cellStyle name="Heading 3 2 5 13" xfId="3783" xr:uid="{1ACDE433-737F-4FA3-838C-13216A7586AA}"/>
    <cellStyle name="Heading 3 2 5 13 2" xfId="3784" xr:uid="{21C08C08-5E24-4E36-9341-E39A45705816}"/>
    <cellStyle name="Heading 3 2 5 13 2 2" xfId="3785" xr:uid="{17E45605-4F41-4E15-A6D2-C92A6DDDF176}"/>
    <cellStyle name="Heading 3 2 5 13 3" xfId="3786" xr:uid="{474BF741-F7F4-47A0-B072-6D6650A87A35}"/>
    <cellStyle name="Heading 3 2 5 13 3 2" xfId="3787" xr:uid="{2712137E-FCB0-4731-97A3-3281D1CFEBC2}"/>
    <cellStyle name="Heading 3 2 5 13 4" xfId="3788" xr:uid="{85BAE695-37AF-4B76-A7FB-D8A043F6C527}"/>
    <cellStyle name="Heading 3 2 5 13 4 2" xfId="3789" xr:uid="{67CE8602-2B48-4AF3-AD8E-0705FBAAF16A}"/>
    <cellStyle name="Heading 3 2 5 14" xfId="3790" xr:uid="{DEDE0BE6-8879-4187-BC0D-A76AB704FA8F}"/>
    <cellStyle name="Heading 3 2 5 14 2" xfId="3791" xr:uid="{96484BE4-6D06-4CA7-9DD8-40946303DF81}"/>
    <cellStyle name="Heading 3 2 5 14 2 2" xfId="3792" xr:uid="{C403A679-59C8-4948-92F5-432941C0996C}"/>
    <cellStyle name="Heading 3 2 5 14 3" xfId="3793" xr:uid="{752139AB-A90A-4A2A-B4BC-82F5C027ECB0}"/>
    <cellStyle name="Heading 3 2 5 14 3 2" xfId="3794" xr:uid="{0B4D7537-AA74-4A28-8743-64FC09EEBF0D}"/>
    <cellStyle name="Heading 3 2 5 14 4" xfId="3795" xr:uid="{B1C00351-C6B7-4EE9-8A6E-06CB14E9245D}"/>
    <cellStyle name="Heading 3 2 5 14 4 2" xfId="3796" xr:uid="{3784D4AA-0325-4279-8237-703F5AEA956B}"/>
    <cellStyle name="Heading 3 2 5 15" xfId="3797" xr:uid="{4E86D261-F45E-45FA-AF40-DCC47FC1D000}"/>
    <cellStyle name="Heading 3 2 5 15 2" xfId="3798" xr:uid="{58A51236-E8EC-4F45-9242-7C003BF7DF43}"/>
    <cellStyle name="Heading 3 2 5 15 2 2" xfId="3799" xr:uid="{1C9C1B50-2872-4489-80D7-6550458C2768}"/>
    <cellStyle name="Heading 3 2 5 15 3" xfId="3800" xr:uid="{A0DE7B92-7F59-4868-ADCC-CF6B11E69432}"/>
    <cellStyle name="Heading 3 2 5 15 3 2" xfId="3801" xr:uid="{B6898FA5-634B-4B80-8F3A-33BB8790BCB1}"/>
    <cellStyle name="Heading 3 2 5 15 4" xfId="3802" xr:uid="{DB0D6CB9-588D-4D89-B4EC-05BD5B5BC045}"/>
    <cellStyle name="Heading 3 2 5 15 4 2" xfId="3803" xr:uid="{9276F10B-4977-4944-A84F-9170A1CE82FB}"/>
    <cellStyle name="Heading 3 2 5 16" xfId="3804" xr:uid="{C7AC3CDF-1D26-46B6-BE5F-F1083046642A}"/>
    <cellStyle name="Heading 3 2 5 16 2" xfId="3805" xr:uid="{C5D9238F-3501-42A5-BC9A-FF8B790956F0}"/>
    <cellStyle name="Heading 3 2 5 17" xfId="3806" xr:uid="{3B6F4631-37B8-4D9A-AB03-B7E2CA5376CF}"/>
    <cellStyle name="Heading 3 2 5 17 2" xfId="3807" xr:uid="{BFE4770E-D94F-4B53-A39C-CFE115D29DD2}"/>
    <cellStyle name="Heading 3 2 5 18" xfId="3808" xr:uid="{EE7B2ABE-45DF-4D06-AA4F-16EA58684B29}"/>
    <cellStyle name="Heading 3 2 5 18 2" xfId="3809" xr:uid="{6A634922-565D-497F-BD79-7CEA3A3C76C4}"/>
    <cellStyle name="Heading 3 2 5 19" xfId="3810" xr:uid="{FCB77EF2-3D45-47E6-B1A6-EEF2E3648DAE}"/>
    <cellStyle name="Heading 3 2 5 2" xfId="3811" xr:uid="{47A0C923-FC46-407D-BFA9-AE0EBBF98AE6}"/>
    <cellStyle name="Heading 3 2 5 2 2" xfId="3812" xr:uid="{4C5E1E7E-6133-46E4-BB7E-D75999E0F760}"/>
    <cellStyle name="Heading 3 2 5 2 2 2" xfId="3813" xr:uid="{EF14AF44-DB43-4438-92D8-2EE2E9DAD6AF}"/>
    <cellStyle name="Heading 3 2 5 2 3" xfId="3814" xr:uid="{2B524A6B-CF69-45E8-AEB0-7FDAEAD10458}"/>
    <cellStyle name="Heading 3 2 5 2 3 2" xfId="3815" xr:uid="{6E794A98-4915-44B5-B2BF-6E5E6084290E}"/>
    <cellStyle name="Heading 3 2 5 2 4" xfId="3816" xr:uid="{B29AB3FE-95BA-48EF-84E5-7D7ACF9C2BB3}"/>
    <cellStyle name="Heading 3 2 5 2 4 2" xfId="3817" xr:uid="{57663F85-C8EC-4B88-98BD-2D2C196714CF}"/>
    <cellStyle name="Heading 3 2 5 20" xfId="3818" xr:uid="{7CA8BCE6-7E9A-4A05-B458-671FAB567853}"/>
    <cellStyle name="Heading 3 2 5 21" xfId="3819" xr:uid="{CCD0B505-F570-4B81-AC54-DE64F87C5234}"/>
    <cellStyle name="Heading 3 2 5 22" xfId="3820" xr:uid="{8910944C-34EF-4598-8ABE-0A5446661438}"/>
    <cellStyle name="Heading 3 2 5 23" xfId="3821" xr:uid="{0D55AEFD-B1D5-4737-803D-FC4F08C04FCC}"/>
    <cellStyle name="Heading 3 2 5 24" xfId="3822" xr:uid="{4D8D80C9-7AA8-468F-93E5-B31ECD9FEC9A}"/>
    <cellStyle name="Heading 3 2 5 25" xfId="3823" xr:uid="{B2D75F0A-D029-40B9-BADB-90768C9E7837}"/>
    <cellStyle name="Heading 3 2 5 3" xfId="3824" xr:uid="{14B8C4D2-E95B-418F-BFF8-DE15BD9B31DA}"/>
    <cellStyle name="Heading 3 2 5 3 2" xfId="3825" xr:uid="{D48F88CF-F64A-44BE-A24E-1495E10BBE48}"/>
    <cellStyle name="Heading 3 2 5 3 2 2" xfId="3826" xr:uid="{FCAFF50A-D07C-4F1A-B31F-95B69E30B766}"/>
    <cellStyle name="Heading 3 2 5 3 3" xfId="3827" xr:uid="{41F1FF74-1710-4062-B172-4D3C3B6AE85E}"/>
    <cellStyle name="Heading 3 2 5 3 3 2" xfId="3828" xr:uid="{C1F92427-880A-483D-B3E0-C4FE8ED50DF6}"/>
    <cellStyle name="Heading 3 2 5 3 4" xfId="3829" xr:uid="{3EBC8232-8FF0-413E-9023-25B8FBC50AD6}"/>
    <cellStyle name="Heading 3 2 5 3 4 2" xfId="3830" xr:uid="{8763CCBB-9A73-4234-9850-E13A7E51778D}"/>
    <cellStyle name="Heading 3 2 5 4" xfId="3831" xr:uid="{168FAF4E-1AAA-44D7-A3CE-93B58B48B2C3}"/>
    <cellStyle name="Heading 3 2 5 4 2" xfId="3832" xr:uid="{B04FF3EF-63EF-404D-A36A-F3D49D6BBF9E}"/>
    <cellStyle name="Heading 3 2 5 4 2 2" xfId="3833" xr:uid="{333F6F2E-6EB4-4DE3-95D0-B09AE9A07273}"/>
    <cellStyle name="Heading 3 2 5 4 3" xfId="3834" xr:uid="{C8D4CF63-BC06-462A-8752-B6E06AB797B3}"/>
    <cellStyle name="Heading 3 2 5 4 3 2" xfId="3835" xr:uid="{E95ABD31-7909-403D-B366-6696B3BFDFB9}"/>
    <cellStyle name="Heading 3 2 5 4 4" xfId="3836" xr:uid="{5B9C2F67-12BB-43E9-BC37-F35EA051ABAA}"/>
    <cellStyle name="Heading 3 2 5 4 4 2" xfId="3837" xr:uid="{F621FC3E-8E7A-49B2-AF26-913595E2D937}"/>
    <cellStyle name="Heading 3 2 5 5" xfId="3838" xr:uid="{F4C07C2C-D178-49E5-B4A5-E50666F1939C}"/>
    <cellStyle name="Heading 3 2 5 5 2" xfId="3839" xr:uid="{77D4C24B-0EF5-4693-AB51-73EEEDB2AB93}"/>
    <cellStyle name="Heading 3 2 5 5 2 2" xfId="3840" xr:uid="{7BF7E6C2-998C-4F5C-B4A3-8EBAB5CE5BE1}"/>
    <cellStyle name="Heading 3 2 5 5 3" xfId="3841" xr:uid="{2DAF1272-4D8C-43E4-BB5F-29697651001A}"/>
    <cellStyle name="Heading 3 2 5 5 3 2" xfId="3842" xr:uid="{EEC0E3DA-5F8A-4C43-9282-7F9B50EBF464}"/>
    <cellStyle name="Heading 3 2 5 5 4" xfId="3843" xr:uid="{A48764B7-6250-4A43-88C9-52001AC30AEF}"/>
    <cellStyle name="Heading 3 2 5 5 4 2" xfId="3844" xr:uid="{3C7359AC-17F9-41ED-ACF1-83399DEA34F8}"/>
    <cellStyle name="Heading 3 2 5 6" xfId="3845" xr:uid="{2B7C10A9-7A7D-409E-878F-70B163E6B28A}"/>
    <cellStyle name="Heading 3 2 5 6 2" xfId="3846" xr:uid="{C0366E48-85E4-46A8-86D5-DACEA840946E}"/>
    <cellStyle name="Heading 3 2 5 6 2 2" xfId="3847" xr:uid="{494EB7A9-FC39-4930-B5EB-6F434F9CC86B}"/>
    <cellStyle name="Heading 3 2 5 6 3" xfId="3848" xr:uid="{9B80522A-8877-461B-9A74-851BD87FAB85}"/>
    <cellStyle name="Heading 3 2 5 6 3 2" xfId="3849" xr:uid="{95CF3106-2990-4F1A-B5CD-7156DCE9F4B5}"/>
    <cellStyle name="Heading 3 2 5 6 4" xfId="3850" xr:uid="{9DB88CB6-C2E8-4EE1-AB5A-E83683F01239}"/>
    <cellStyle name="Heading 3 2 5 6 4 2" xfId="3851" xr:uid="{534B46FC-6DC9-4C56-A42E-3B37B0114900}"/>
    <cellStyle name="Heading 3 2 5 7" xfId="3852" xr:uid="{E0E819B7-99D3-4FAC-8F46-EA0F88B3DE01}"/>
    <cellStyle name="Heading 3 2 5 7 2" xfId="3853" xr:uid="{CF27560F-23D8-4B1D-8269-54F32DDD6A69}"/>
    <cellStyle name="Heading 3 2 5 7 2 2" xfId="3854" xr:uid="{84A2498D-477D-4D92-B90F-B2B3BA14E5F8}"/>
    <cellStyle name="Heading 3 2 5 7 3" xfId="3855" xr:uid="{19E2EE0C-638E-45C0-8AB4-CCFF9C739ECC}"/>
    <cellStyle name="Heading 3 2 5 7 3 2" xfId="3856" xr:uid="{382041AD-E385-48C0-847D-F08EDFF7FD81}"/>
    <cellStyle name="Heading 3 2 5 7 4" xfId="3857" xr:uid="{758F7969-63B0-48EA-BFC7-1DC174B42F6A}"/>
    <cellStyle name="Heading 3 2 5 7 4 2" xfId="3858" xr:uid="{36547128-FF1E-408B-A43F-38EDD1C324FF}"/>
    <cellStyle name="Heading 3 2 5 8" xfId="3859" xr:uid="{6310EC9B-E540-4326-91D2-940B9D5EF942}"/>
    <cellStyle name="Heading 3 2 5 8 2" xfId="3860" xr:uid="{4B83F6CB-1DAB-48DE-9246-C539762EE95C}"/>
    <cellStyle name="Heading 3 2 5 8 2 2" xfId="3861" xr:uid="{60CBF995-A3CA-4463-B97F-BFE02C065E5C}"/>
    <cellStyle name="Heading 3 2 5 8 3" xfId="3862" xr:uid="{D1BEC011-37E0-44D3-A102-1371BC2A682F}"/>
    <cellStyle name="Heading 3 2 5 8 3 2" xfId="3863" xr:uid="{A77E1CE1-2A2E-4F50-BBA2-7A5AA9FA7680}"/>
    <cellStyle name="Heading 3 2 5 8 4" xfId="3864" xr:uid="{77A7D8E3-2F78-418B-8F0D-59E386F071EE}"/>
    <cellStyle name="Heading 3 2 5 8 4 2" xfId="3865" xr:uid="{D7219C02-B2FA-4920-9BF1-B0FBE84589BF}"/>
    <cellStyle name="Heading 3 2 5 9" xfId="3866" xr:uid="{15E7AA49-28F9-49E4-9498-124F561D1DEF}"/>
    <cellStyle name="Heading 3 2 5 9 2" xfId="3867" xr:uid="{B2BC514C-9884-40CC-84E7-29854ACB19F5}"/>
    <cellStyle name="Heading 3 2 5 9 2 2" xfId="3868" xr:uid="{E0AFB2C1-C3E6-470C-847F-C246F439D14B}"/>
    <cellStyle name="Heading 3 2 5 9 3" xfId="3869" xr:uid="{C5F3CE47-26BE-4F60-9AE5-E911A22EBE46}"/>
    <cellStyle name="Heading 3 2 5 9 3 2" xfId="3870" xr:uid="{469B9FC2-ECC0-44A5-B144-571963CE3686}"/>
    <cellStyle name="Heading 3 2 5 9 4" xfId="3871" xr:uid="{1431C281-BD3F-473E-BC53-801ECF09D4B1}"/>
    <cellStyle name="Heading 3 2 5 9 4 2" xfId="3872" xr:uid="{AEACF52D-48E8-4F59-950E-7F254D2D49B5}"/>
    <cellStyle name="Heading 3 2 6" xfId="3873" xr:uid="{F9C48A96-F1AF-4664-B770-88B45C5EE11A}"/>
    <cellStyle name="Heading 3 2 6 10" xfId="3874" xr:uid="{98AFE033-4C23-41BD-98BA-6709373922A2}"/>
    <cellStyle name="Heading 3 2 6 10 2" xfId="3875" xr:uid="{44D25623-C440-4C00-8D65-1055544FF4B8}"/>
    <cellStyle name="Heading 3 2 6 10 2 2" xfId="3876" xr:uid="{B7E527EC-C152-4523-9D29-8E4E0F441DD8}"/>
    <cellStyle name="Heading 3 2 6 10 3" xfId="3877" xr:uid="{98E8C0F7-5C0B-494B-84C5-1AF4DF99F0E4}"/>
    <cellStyle name="Heading 3 2 6 10 3 2" xfId="3878" xr:uid="{D816E7F0-F476-42F9-89F5-A00D95787C16}"/>
    <cellStyle name="Heading 3 2 6 10 4" xfId="3879" xr:uid="{533998DD-5755-4376-9E89-5B8200B3E342}"/>
    <cellStyle name="Heading 3 2 6 10 4 2" xfId="3880" xr:uid="{49027769-6738-4AD4-861E-8132940C06AF}"/>
    <cellStyle name="Heading 3 2 6 11" xfId="3881" xr:uid="{DD4F9811-045C-40CB-875C-3222F512DEC9}"/>
    <cellStyle name="Heading 3 2 6 11 2" xfId="3882" xr:uid="{B86BF6B3-3ADF-4D6C-88E5-CF77E2F6B0D3}"/>
    <cellStyle name="Heading 3 2 6 11 2 2" xfId="3883" xr:uid="{3BCD88F1-B7B6-4222-B12B-8DCA40A7A852}"/>
    <cellStyle name="Heading 3 2 6 11 3" xfId="3884" xr:uid="{EBB689BA-2B93-48D2-BC3F-6C6FB8EE4893}"/>
    <cellStyle name="Heading 3 2 6 11 3 2" xfId="3885" xr:uid="{D97523E2-70AD-4150-94C5-305DED11A25C}"/>
    <cellStyle name="Heading 3 2 6 11 4" xfId="3886" xr:uid="{4CCC85E0-2A9F-4ECD-9663-50F615BB6267}"/>
    <cellStyle name="Heading 3 2 6 11 4 2" xfId="3887" xr:uid="{0A23938A-64EA-4FD2-92F7-F4366AB46049}"/>
    <cellStyle name="Heading 3 2 6 12" xfId="3888" xr:uid="{5BB10C55-0806-42D2-8A7C-1E11E8E5E15D}"/>
    <cellStyle name="Heading 3 2 6 12 2" xfId="3889" xr:uid="{B8F70C27-CE1B-45B0-8B7B-7F501AFBE713}"/>
    <cellStyle name="Heading 3 2 6 12 2 2" xfId="3890" xr:uid="{DF98B44E-8338-4B52-843B-87510A9CEE01}"/>
    <cellStyle name="Heading 3 2 6 12 3" xfId="3891" xr:uid="{9D68FAF7-1538-4B08-B4F0-AFA2A7FF6ABA}"/>
    <cellStyle name="Heading 3 2 6 12 3 2" xfId="3892" xr:uid="{A20C3EB2-6E3C-401E-B48D-45B740ACA745}"/>
    <cellStyle name="Heading 3 2 6 12 4" xfId="3893" xr:uid="{D50DF8B8-489A-4DBE-8AB3-93742222898C}"/>
    <cellStyle name="Heading 3 2 6 12 4 2" xfId="3894" xr:uid="{6D269CC9-37EC-4D50-B508-FCF8665F8323}"/>
    <cellStyle name="Heading 3 2 6 13" xfId="3895" xr:uid="{66298A8F-CD1A-4569-8099-CD5A7D15BB13}"/>
    <cellStyle name="Heading 3 2 6 13 2" xfId="3896" xr:uid="{1859A7A3-19A1-4E29-ABC2-9C9ED6A00ADE}"/>
    <cellStyle name="Heading 3 2 6 13 2 2" xfId="3897" xr:uid="{11BBB6EE-C306-48B2-A19A-027293BE9A68}"/>
    <cellStyle name="Heading 3 2 6 13 3" xfId="3898" xr:uid="{E0E95950-8F88-4A95-A03F-7A84DAA22737}"/>
    <cellStyle name="Heading 3 2 6 13 3 2" xfId="3899" xr:uid="{D0DA4D51-EC7F-4969-802E-4A7A4B514B53}"/>
    <cellStyle name="Heading 3 2 6 13 4" xfId="3900" xr:uid="{4E595FF6-D4E1-4992-A913-CDA2C79173B0}"/>
    <cellStyle name="Heading 3 2 6 13 4 2" xfId="3901" xr:uid="{524C3261-65E2-4C52-99B6-0328263BB345}"/>
    <cellStyle name="Heading 3 2 6 14" xfId="3902" xr:uid="{0EA880DA-086B-4BA8-A161-7AB3BD4CDC7C}"/>
    <cellStyle name="Heading 3 2 6 14 2" xfId="3903" xr:uid="{67360E2B-8984-4E0D-A18C-61993D7CAA17}"/>
    <cellStyle name="Heading 3 2 6 14 2 2" xfId="3904" xr:uid="{DC25D809-C8EA-40C7-868B-7889EF3EC0EA}"/>
    <cellStyle name="Heading 3 2 6 14 3" xfId="3905" xr:uid="{EBEB8D7F-8C78-495B-8591-727B14E3E87C}"/>
    <cellStyle name="Heading 3 2 6 14 3 2" xfId="3906" xr:uid="{9393AB6E-3841-4AF4-8BD4-B740FB6D8D69}"/>
    <cellStyle name="Heading 3 2 6 14 4" xfId="3907" xr:uid="{F3FB6DAB-D57B-4023-9EE3-85D8D18A8196}"/>
    <cellStyle name="Heading 3 2 6 14 4 2" xfId="3908" xr:uid="{EEF7C3F2-BFC3-47EA-9CEF-C02928D4B8D8}"/>
    <cellStyle name="Heading 3 2 6 15" xfId="3909" xr:uid="{3143CB9B-A213-44CE-836E-638C55B6EB77}"/>
    <cellStyle name="Heading 3 2 6 15 2" xfId="3910" xr:uid="{D6B2C3F6-7A20-4194-8FB7-E12A128C4471}"/>
    <cellStyle name="Heading 3 2 6 15 2 2" xfId="3911" xr:uid="{66DA5BB0-DD10-4833-B653-9CE4D5296755}"/>
    <cellStyle name="Heading 3 2 6 15 3" xfId="3912" xr:uid="{B64E9F31-371D-4FF9-B53F-3603424B831D}"/>
    <cellStyle name="Heading 3 2 6 15 3 2" xfId="3913" xr:uid="{CEB16C5E-F5BE-47C8-A61E-C290F1D4BE1C}"/>
    <cellStyle name="Heading 3 2 6 15 4" xfId="3914" xr:uid="{5FA1CF11-2DAE-41B6-9BD4-38C800CB2358}"/>
    <cellStyle name="Heading 3 2 6 15 4 2" xfId="3915" xr:uid="{C4222E7E-103D-4938-8B65-9E2FA9AB830D}"/>
    <cellStyle name="Heading 3 2 6 16" xfId="3916" xr:uid="{F040B557-3C43-48ED-8BA0-3D529741AECD}"/>
    <cellStyle name="Heading 3 2 6 16 2" xfId="3917" xr:uid="{2CDBEF85-4489-4AF1-B2F0-F2610AD6F788}"/>
    <cellStyle name="Heading 3 2 6 17" xfId="3918" xr:uid="{3BE0A096-AA90-4FC7-9A8A-5650FB40E3E8}"/>
    <cellStyle name="Heading 3 2 6 17 2" xfId="3919" xr:uid="{5CA8AF6A-7014-487E-946C-73A03D74280D}"/>
    <cellStyle name="Heading 3 2 6 18" xfId="3920" xr:uid="{D7167EF9-9B0A-4E18-8EB5-6FB9CC71A9F6}"/>
    <cellStyle name="Heading 3 2 6 18 2" xfId="3921" xr:uid="{C2F21C80-1562-42A5-8DF4-8B5B8940644A}"/>
    <cellStyle name="Heading 3 2 6 19" xfId="3922" xr:uid="{B23DE233-9CC8-4D14-BA91-3F3A904E842A}"/>
    <cellStyle name="Heading 3 2 6 2" xfId="3923" xr:uid="{71039F75-EB10-4092-89D0-182BFF603755}"/>
    <cellStyle name="Heading 3 2 6 2 2" xfId="3924" xr:uid="{C5B662DB-A704-4FF5-BF44-372A1C3DACBD}"/>
    <cellStyle name="Heading 3 2 6 2 2 2" xfId="3925" xr:uid="{B85DFC24-59CB-42D6-919D-EE8606EB80DE}"/>
    <cellStyle name="Heading 3 2 6 2 3" xfId="3926" xr:uid="{E24B63EB-7ACA-420A-91C6-447B724F0B3E}"/>
    <cellStyle name="Heading 3 2 6 2 3 2" xfId="3927" xr:uid="{FA4FAB3E-873D-4D1E-9733-2C82500A5BB6}"/>
    <cellStyle name="Heading 3 2 6 2 4" xfId="3928" xr:uid="{BDE647C6-5C59-4678-869B-03818506F5E6}"/>
    <cellStyle name="Heading 3 2 6 2 4 2" xfId="3929" xr:uid="{30CC19DE-1D67-4AB8-9BAC-AA6B9532E602}"/>
    <cellStyle name="Heading 3 2 6 20" xfId="3930" xr:uid="{8C4FB187-5B77-4FCB-8D87-AD56A5D673ED}"/>
    <cellStyle name="Heading 3 2 6 21" xfId="3931" xr:uid="{61DBA861-9EA0-4CD5-977B-2694D07FD642}"/>
    <cellStyle name="Heading 3 2 6 22" xfId="3932" xr:uid="{E3DD1AD4-E864-474A-9A53-745FC1C4B1A5}"/>
    <cellStyle name="Heading 3 2 6 23" xfId="3933" xr:uid="{9F3311C4-5873-4A65-A6EA-F020EA766A18}"/>
    <cellStyle name="Heading 3 2 6 24" xfId="3934" xr:uid="{01B123ED-21A5-401F-94B6-38EFA9642123}"/>
    <cellStyle name="Heading 3 2 6 25" xfId="3935" xr:uid="{B6FD6484-9CA7-4FA9-A264-24D1EAA279A1}"/>
    <cellStyle name="Heading 3 2 6 3" xfId="3936" xr:uid="{B19CFEB4-FC6D-42AD-A729-252EF6457896}"/>
    <cellStyle name="Heading 3 2 6 3 2" xfId="3937" xr:uid="{80C966F0-B451-4367-B257-2B427A8648E5}"/>
    <cellStyle name="Heading 3 2 6 3 2 2" xfId="3938" xr:uid="{B06E406E-111A-44E1-B2D9-76B1BD30498D}"/>
    <cellStyle name="Heading 3 2 6 3 3" xfId="3939" xr:uid="{B43B14C6-7FF6-4311-92D0-B24416D01EE8}"/>
    <cellStyle name="Heading 3 2 6 3 3 2" xfId="3940" xr:uid="{0B9B7C16-83DF-4AFD-A201-C4153FEFECF8}"/>
    <cellStyle name="Heading 3 2 6 3 4" xfId="3941" xr:uid="{CB9665B7-C207-4295-92E0-EBC8E0E9F578}"/>
    <cellStyle name="Heading 3 2 6 3 4 2" xfId="3942" xr:uid="{DFF27F5B-CB40-42D7-BEF1-D6B8753BC6F1}"/>
    <cellStyle name="Heading 3 2 6 4" xfId="3943" xr:uid="{6F528712-9728-49AB-A3FF-16AF9912EDDE}"/>
    <cellStyle name="Heading 3 2 6 4 2" xfId="3944" xr:uid="{99873D11-8DCD-4F73-ADDC-A01D9A5583F5}"/>
    <cellStyle name="Heading 3 2 6 4 2 2" xfId="3945" xr:uid="{946DB71D-A36D-4A47-A71F-95FF9D4AD6E5}"/>
    <cellStyle name="Heading 3 2 6 4 3" xfId="3946" xr:uid="{9E897889-199E-4EF5-B7A3-F582DB2A796B}"/>
    <cellStyle name="Heading 3 2 6 4 3 2" xfId="3947" xr:uid="{15B82886-B6C1-44A7-811B-43958366E0B5}"/>
    <cellStyle name="Heading 3 2 6 4 4" xfId="3948" xr:uid="{A7B54793-18FC-46CF-9314-20482BA51AE6}"/>
    <cellStyle name="Heading 3 2 6 4 4 2" xfId="3949" xr:uid="{67053F44-D691-4DBF-BA15-BB0A0D58057E}"/>
    <cellStyle name="Heading 3 2 6 5" xfId="3950" xr:uid="{E9F321AB-BF19-4C8B-B8BE-8DAD576EF5F1}"/>
    <cellStyle name="Heading 3 2 6 5 2" xfId="3951" xr:uid="{25FFE1F8-73D3-4133-93C3-A988313F50B6}"/>
    <cellStyle name="Heading 3 2 6 5 2 2" xfId="3952" xr:uid="{EB1F3209-8390-4E1B-9915-1F1A647E07C1}"/>
    <cellStyle name="Heading 3 2 6 5 3" xfId="3953" xr:uid="{C48B11A5-45DF-422D-9CD6-F26148B06B0C}"/>
    <cellStyle name="Heading 3 2 6 5 3 2" xfId="3954" xr:uid="{4E3DB35B-0C3C-455A-8B4D-7677F8D4A265}"/>
    <cellStyle name="Heading 3 2 6 5 4" xfId="3955" xr:uid="{95BCD822-5B8A-4C15-AD75-1D727D51B63E}"/>
    <cellStyle name="Heading 3 2 6 5 4 2" xfId="3956" xr:uid="{2F2BA8D9-1B89-4F36-8F31-7FA8F02C82DC}"/>
    <cellStyle name="Heading 3 2 6 6" xfId="3957" xr:uid="{C9328377-AAA4-4464-9415-06C6414193B7}"/>
    <cellStyle name="Heading 3 2 6 6 2" xfId="3958" xr:uid="{929FEDE0-F28C-41D8-886D-2DF1C3DC75E1}"/>
    <cellStyle name="Heading 3 2 6 6 2 2" xfId="3959" xr:uid="{ED811A15-DFB9-46CA-A180-BE866375A01E}"/>
    <cellStyle name="Heading 3 2 6 6 3" xfId="3960" xr:uid="{5229ABF9-D8B0-437F-8621-323EEC0C9FD0}"/>
    <cellStyle name="Heading 3 2 6 6 3 2" xfId="3961" xr:uid="{62FA4F3C-7A44-4721-B896-DDE3A84A9AFB}"/>
    <cellStyle name="Heading 3 2 6 6 4" xfId="3962" xr:uid="{BBE56418-B5E4-4695-A6CD-EE49F72AE1AA}"/>
    <cellStyle name="Heading 3 2 6 6 4 2" xfId="3963" xr:uid="{401B4560-50C8-4960-A330-59C151B346D8}"/>
    <cellStyle name="Heading 3 2 6 7" xfId="3964" xr:uid="{99E6FAEA-F6F9-494A-AC3B-673055CD9724}"/>
    <cellStyle name="Heading 3 2 6 7 2" xfId="3965" xr:uid="{279EE150-9473-4FC0-9427-2926784A1B24}"/>
    <cellStyle name="Heading 3 2 6 7 2 2" xfId="3966" xr:uid="{7C0ABDBD-D65D-4D62-BA59-7DFA6F929FB8}"/>
    <cellStyle name="Heading 3 2 6 7 3" xfId="3967" xr:uid="{144F9D96-7BB4-4FB2-A34B-5D62B5EED76F}"/>
    <cellStyle name="Heading 3 2 6 7 3 2" xfId="3968" xr:uid="{C81515C9-BB03-4F15-B498-1E48E2D5E5B2}"/>
    <cellStyle name="Heading 3 2 6 7 4" xfId="3969" xr:uid="{713C82A5-5BB4-46A1-8E19-3DADCE664B32}"/>
    <cellStyle name="Heading 3 2 6 7 4 2" xfId="3970" xr:uid="{B3481D19-845B-420C-AABD-3F0F7188410F}"/>
    <cellStyle name="Heading 3 2 6 8" xfId="3971" xr:uid="{5B59C4B3-1106-446A-81CC-0457FBC689FA}"/>
    <cellStyle name="Heading 3 2 6 8 2" xfId="3972" xr:uid="{E7BD3BFA-2F68-4393-92D3-C5F728B9D58A}"/>
    <cellStyle name="Heading 3 2 6 8 2 2" xfId="3973" xr:uid="{A46B97E8-F8EF-4108-9BB9-52A3B4205166}"/>
    <cellStyle name="Heading 3 2 6 8 3" xfId="3974" xr:uid="{FE539C6A-3E39-4E55-9D24-2A996200DF83}"/>
    <cellStyle name="Heading 3 2 6 8 3 2" xfId="3975" xr:uid="{8EB8D7DF-C31A-462F-A24E-B4DCE88D6794}"/>
    <cellStyle name="Heading 3 2 6 8 4" xfId="3976" xr:uid="{D4E2EDF4-F05F-4091-9FAC-5C37B0A0ADC0}"/>
    <cellStyle name="Heading 3 2 6 8 4 2" xfId="3977" xr:uid="{8CBC94BB-3822-437A-A50A-F0F101E25CAC}"/>
    <cellStyle name="Heading 3 2 6 9" xfId="3978" xr:uid="{4D88DD60-0496-44A9-AA55-4EEEF90EBD33}"/>
    <cellStyle name="Heading 3 2 6 9 2" xfId="3979" xr:uid="{287A9ABD-7BFD-4F5E-909D-36F5637421A1}"/>
    <cellStyle name="Heading 3 2 6 9 2 2" xfId="3980" xr:uid="{30A881EA-B0C3-4F01-89C1-471875365B5E}"/>
    <cellStyle name="Heading 3 2 6 9 3" xfId="3981" xr:uid="{25062E26-BB63-426F-A8AE-0C5D9C3BC819}"/>
    <cellStyle name="Heading 3 2 6 9 3 2" xfId="3982" xr:uid="{D8ECD824-B7BB-4534-98A8-63835023176A}"/>
    <cellStyle name="Heading 3 2 6 9 4" xfId="3983" xr:uid="{9C0405B8-7383-4BB4-997A-3A2B18B9CF01}"/>
    <cellStyle name="Heading 3 2 6 9 4 2" xfId="3984" xr:uid="{4EC76835-A089-4ACC-8611-FB97F7E8ADE5}"/>
    <cellStyle name="Heading 3 2 7" xfId="3985" xr:uid="{6BB6BD82-6221-46BE-B027-AEA4FB83BE0D}"/>
    <cellStyle name="Heading 3 2 7 10" xfId="3986" xr:uid="{7DC76E3E-AB08-44B2-81EE-1CB88F7B00B1}"/>
    <cellStyle name="Heading 3 2 7 10 2" xfId="3987" xr:uid="{34253733-327A-4641-8815-6371CAC3C55B}"/>
    <cellStyle name="Heading 3 2 7 10 2 2" xfId="3988" xr:uid="{24A9D7D5-6C57-40B6-A004-8043D2F0F464}"/>
    <cellStyle name="Heading 3 2 7 10 3" xfId="3989" xr:uid="{BC2D9796-BBA3-4366-AF7D-B4DB28DF2F5B}"/>
    <cellStyle name="Heading 3 2 7 10 3 2" xfId="3990" xr:uid="{BE1221DB-074C-47FB-A9F3-01B08EDD969D}"/>
    <cellStyle name="Heading 3 2 7 10 4" xfId="3991" xr:uid="{13769247-2F27-472D-9C38-729B0088EE7F}"/>
    <cellStyle name="Heading 3 2 7 10 4 2" xfId="3992" xr:uid="{5CFFEEEA-AFC0-4D54-BC24-A1C9BE415B44}"/>
    <cellStyle name="Heading 3 2 7 11" xfId="3993" xr:uid="{DEC57A3C-F752-4576-8116-2E3D60754410}"/>
    <cellStyle name="Heading 3 2 7 11 2" xfId="3994" xr:uid="{15AEB813-0B0E-4D47-A512-B8DABD966B98}"/>
    <cellStyle name="Heading 3 2 7 11 2 2" xfId="3995" xr:uid="{56B3BE82-8927-492B-9F95-B38BE3A85BBC}"/>
    <cellStyle name="Heading 3 2 7 11 3" xfId="3996" xr:uid="{DC68F20E-FFE5-4D82-8173-193A4EF52790}"/>
    <cellStyle name="Heading 3 2 7 11 3 2" xfId="3997" xr:uid="{F204BD76-20EB-4855-A65D-1D09DAF6D6BD}"/>
    <cellStyle name="Heading 3 2 7 11 4" xfId="3998" xr:uid="{5C6C6D86-41F7-439A-BA77-81BB57D0439E}"/>
    <cellStyle name="Heading 3 2 7 11 4 2" xfId="3999" xr:uid="{EB52F134-7BCF-4EA6-B301-9A7A8B39567E}"/>
    <cellStyle name="Heading 3 2 7 12" xfId="4000" xr:uid="{56F613BC-D91E-42DE-B21F-B2C1E1ACE9A1}"/>
    <cellStyle name="Heading 3 2 7 12 2" xfId="4001" xr:uid="{B6DAEEB8-FE07-4E4A-AFDF-5517EE9255D2}"/>
    <cellStyle name="Heading 3 2 7 12 2 2" xfId="4002" xr:uid="{89C6E0F7-7F73-4ED8-9847-2822EB714461}"/>
    <cellStyle name="Heading 3 2 7 12 3" xfId="4003" xr:uid="{AD448F58-C10B-4B55-9AEE-DBEFCB54AE44}"/>
    <cellStyle name="Heading 3 2 7 12 3 2" xfId="4004" xr:uid="{A59FE943-ABF4-494A-8BA9-8996AAFB8836}"/>
    <cellStyle name="Heading 3 2 7 12 4" xfId="4005" xr:uid="{52C67567-AA20-45D8-9A1D-33A771E8CAE3}"/>
    <cellStyle name="Heading 3 2 7 12 4 2" xfId="4006" xr:uid="{EB3CA342-CC24-428B-A488-1E293BC7754E}"/>
    <cellStyle name="Heading 3 2 7 13" xfId="4007" xr:uid="{1D021E1E-63DD-40EE-A34A-5D20DEA78557}"/>
    <cellStyle name="Heading 3 2 7 13 2" xfId="4008" xr:uid="{EBD2B521-980D-42B0-8AA8-EAC1024CAF3B}"/>
    <cellStyle name="Heading 3 2 7 13 2 2" xfId="4009" xr:uid="{07A56581-3C7D-46A6-851A-3BA42A8F80CF}"/>
    <cellStyle name="Heading 3 2 7 13 3" xfId="4010" xr:uid="{9BF03101-CA74-4C62-A577-56D640079293}"/>
    <cellStyle name="Heading 3 2 7 13 3 2" xfId="4011" xr:uid="{0ECCD529-2E57-47D8-8334-5AAFE1860691}"/>
    <cellStyle name="Heading 3 2 7 13 4" xfId="4012" xr:uid="{0D9C45D7-E7CF-4F54-A54E-B0F9C20399D3}"/>
    <cellStyle name="Heading 3 2 7 13 4 2" xfId="4013" xr:uid="{B9E7678F-58E9-4069-840F-FACAAAA8D464}"/>
    <cellStyle name="Heading 3 2 7 14" xfId="4014" xr:uid="{F5767FD9-EA70-4206-956A-28E8B26A1063}"/>
    <cellStyle name="Heading 3 2 7 14 2" xfId="4015" xr:uid="{3544395D-66B7-4981-A83F-75BE1F880199}"/>
    <cellStyle name="Heading 3 2 7 14 2 2" xfId="4016" xr:uid="{CDBFDD2C-3771-4DCF-9CCA-B546BFBD4818}"/>
    <cellStyle name="Heading 3 2 7 14 3" xfId="4017" xr:uid="{3E9D6272-6D89-41DB-8D00-A7FEA7CF8065}"/>
    <cellStyle name="Heading 3 2 7 14 3 2" xfId="4018" xr:uid="{9F949B9D-4B4B-4B1F-B163-EE1FE77DE2A0}"/>
    <cellStyle name="Heading 3 2 7 14 4" xfId="4019" xr:uid="{76B42DB9-5371-489E-A25D-D3D6D3882489}"/>
    <cellStyle name="Heading 3 2 7 14 4 2" xfId="4020" xr:uid="{504BED06-4B25-4738-B9B8-81EFA2C4DB8C}"/>
    <cellStyle name="Heading 3 2 7 15" xfId="4021" xr:uid="{9B9F95C5-5D0F-45D5-AEAE-55FF645C4E9E}"/>
    <cellStyle name="Heading 3 2 7 15 2" xfId="4022" xr:uid="{C6AA59FC-BBC2-4F6E-8D23-BFCE69FDD209}"/>
    <cellStyle name="Heading 3 2 7 15 2 2" xfId="4023" xr:uid="{A401AE06-52FF-4DCD-B834-C2F1219F26FE}"/>
    <cellStyle name="Heading 3 2 7 15 3" xfId="4024" xr:uid="{618D75AC-C717-4A00-9B0E-F9F95E35E544}"/>
    <cellStyle name="Heading 3 2 7 15 3 2" xfId="4025" xr:uid="{2FD5762F-70B8-4C3B-8CD0-CF912B93BD84}"/>
    <cellStyle name="Heading 3 2 7 15 4" xfId="4026" xr:uid="{83256913-EA81-40B4-A2DA-82CD683887AF}"/>
    <cellStyle name="Heading 3 2 7 15 4 2" xfId="4027" xr:uid="{EAF87B46-1620-4065-BFFF-87E682532DE6}"/>
    <cellStyle name="Heading 3 2 7 16" xfId="4028" xr:uid="{3708548E-887F-417C-9CA2-B024562605DC}"/>
    <cellStyle name="Heading 3 2 7 16 2" xfId="4029" xr:uid="{D3C6347F-A5EA-48FC-999C-BA7B1C7C98F3}"/>
    <cellStyle name="Heading 3 2 7 17" xfId="4030" xr:uid="{9E6DBECC-352A-48E2-877C-7F08C84F573B}"/>
    <cellStyle name="Heading 3 2 7 17 2" xfId="4031" xr:uid="{477E6A37-74B7-4FB5-98A3-EF7F4964BC0F}"/>
    <cellStyle name="Heading 3 2 7 18" xfId="4032" xr:uid="{ECC0070C-D49F-453A-AEC1-9E818E371B63}"/>
    <cellStyle name="Heading 3 2 7 18 2" xfId="4033" xr:uid="{A0A1F144-31FB-43DA-907C-4534FFDCB5D4}"/>
    <cellStyle name="Heading 3 2 7 19" xfId="4034" xr:uid="{8E5D5828-8740-4E49-8DAF-7910932D62E3}"/>
    <cellStyle name="Heading 3 2 7 2" xfId="4035" xr:uid="{10D8EF34-D587-47C8-B1DB-109EDA1345E6}"/>
    <cellStyle name="Heading 3 2 7 2 2" xfId="4036" xr:uid="{2FA562A4-6B81-4346-8DAC-A91DC5A65560}"/>
    <cellStyle name="Heading 3 2 7 2 2 2" xfId="4037" xr:uid="{1B509E92-B19D-47CD-915B-C1B584D8D0C2}"/>
    <cellStyle name="Heading 3 2 7 2 3" xfId="4038" xr:uid="{4C9E4FFA-C71C-4CB2-B941-4A24E03D5546}"/>
    <cellStyle name="Heading 3 2 7 2 3 2" xfId="4039" xr:uid="{59EB48B0-46FC-46C2-88F7-19E36FCB58CB}"/>
    <cellStyle name="Heading 3 2 7 2 4" xfId="4040" xr:uid="{14D93192-D46F-4196-BBE1-101B85CC790E}"/>
    <cellStyle name="Heading 3 2 7 2 4 2" xfId="4041" xr:uid="{7270C5AC-003D-4DC7-A95E-1649E4EA9C52}"/>
    <cellStyle name="Heading 3 2 7 20" xfId="4042" xr:uid="{3A9885C1-7159-4B2F-9353-7DCF5467C797}"/>
    <cellStyle name="Heading 3 2 7 21" xfId="4043" xr:uid="{FF802CB4-A85C-4BC1-9A09-D428E497B2BC}"/>
    <cellStyle name="Heading 3 2 7 22" xfId="4044" xr:uid="{7FF29F7E-06C2-4539-92D6-302825699181}"/>
    <cellStyle name="Heading 3 2 7 23" xfId="4045" xr:uid="{7BD0DF47-7AFD-43EA-9D68-73FA20DB81A8}"/>
    <cellStyle name="Heading 3 2 7 24" xfId="4046" xr:uid="{9BA2B17A-3DE2-4D0C-852A-840DD2E77AB4}"/>
    <cellStyle name="Heading 3 2 7 25" xfId="4047" xr:uid="{9843FB20-CCC3-4BA6-9D08-1AF09CA23205}"/>
    <cellStyle name="Heading 3 2 7 3" xfId="4048" xr:uid="{E82C7DDA-057B-4C9B-9342-855BBCF0465E}"/>
    <cellStyle name="Heading 3 2 7 3 2" xfId="4049" xr:uid="{00083FF3-EB1D-40DE-B49E-1D6366651AA7}"/>
    <cellStyle name="Heading 3 2 7 3 2 2" xfId="4050" xr:uid="{AD0F02D4-09B4-4E3C-BD5A-0D5438D8166A}"/>
    <cellStyle name="Heading 3 2 7 3 3" xfId="4051" xr:uid="{4A7179D9-E487-452C-BEBE-06D1A107538B}"/>
    <cellStyle name="Heading 3 2 7 3 3 2" xfId="4052" xr:uid="{23D785E7-C0E8-4AC8-AED0-365F6FFA910B}"/>
    <cellStyle name="Heading 3 2 7 3 4" xfId="4053" xr:uid="{E6B82F87-A166-46FE-BADA-62AE85B99B99}"/>
    <cellStyle name="Heading 3 2 7 3 4 2" xfId="4054" xr:uid="{B8EB676E-0D32-4896-BF27-2F26AE00FFDC}"/>
    <cellStyle name="Heading 3 2 7 4" xfId="4055" xr:uid="{BBD1C977-9FCF-4A7A-B059-7D64FAF87E87}"/>
    <cellStyle name="Heading 3 2 7 4 2" xfId="4056" xr:uid="{0A271FBA-FD93-4DEE-9C3B-A4A89BB84E40}"/>
    <cellStyle name="Heading 3 2 7 4 2 2" xfId="4057" xr:uid="{DD25CF65-623B-4319-B4A1-AE559020B66F}"/>
    <cellStyle name="Heading 3 2 7 4 3" xfId="4058" xr:uid="{C0307937-B428-4D82-8CCF-0308DD20F35D}"/>
    <cellStyle name="Heading 3 2 7 4 3 2" xfId="4059" xr:uid="{90216C42-9ADD-41D0-920A-CE26EDB8328C}"/>
    <cellStyle name="Heading 3 2 7 4 4" xfId="4060" xr:uid="{DFE58B64-31E8-40D1-8F68-A457907AE761}"/>
    <cellStyle name="Heading 3 2 7 4 4 2" xfId="4061" xr:uid="{7C7DB800-ADBD-4759-8BD5-4407531BFF58}"/>
    <cellStyle name="Heading 3 2 7 5" xfId="4062" xr:uid="{56B422EE-9060-4792-B561-EE99E0D9FE40}"/>
    <cellStyle name="Heading 3 2 7 5 2" xfId="4063" xr:uid="{AF79C8B5-BD68-4125-AEE5-55684444D8EF}"/>
    <cellStyle name="Heading 3 2 7 5 2 2" xfId="4064" xr:uid="{1A7CEDA3-C5CD-4979-80E0-E92F1E6135D2}"/>
    <cellStyle name="Heading 3 2 7 5 3" xfId="4065" xr:uid="{463DC05E-1745-4F8E-9C14-1CB87D339888}"/>
    <cellStyle name="Heading 3 2 7 5 3 2" xfId="4066" xr:uid="{6F1607ED-0861-4C6A-BCEB-74DEA35ED2E9}"/>
    <cellStyle name="Heading 3 2 7 5 4" xfId="4067" xr:uid="{A8DBFF6B-D2EA-4C5A-A2BA-3B7050C92741}"/>
    <cellStyle name="Heading 3 2 7 5 4 2" xfId="4068" xr:uid="{A5865250-16A7-486F-9463-1749D5878580}"/>
    <cellStyle name="Heading 3 2 7 6" xfId="4069" xr:uid="{21902B7F-8049-4289-8730-39A14700ED6C}"/>
    <cellStyle name="Heading 3 2 7 6 2" xfId="4070" xr:uid="{043DB7F1-BCAB-4F4F-9563-04E410449325}"/>
    <cellStyle name="Heading 3 2 7 6 2 2" xfId="4071" xr:uid="{A024FA1F-317C-4FC8-BE09-3E1F39C62ECA}"/>
    <cellStyle name="Heading 3 2 7 6 3" xfId="4072" xr:uid="{CEC591A2-B6AD-40AA-8E80-AD88FCCE8673}"/>
    <cellStyle name="Heading 3 2 7 6 3 2" xfId="4073" xr:uid="{D144E889-C80A-4AC6-9B93-F2785F47769A}"/>
    <cellStyle name="Heading 3 2 7 6 4" xfId="4074" xr:uid="{63F2649C-9682-48AC-858C-A275255AE74B}"/>
    <cellStyle name="Heading 3 2 7 6 4 2" xfId="4075" xr:uid="{6EB999F0-C687-445A-ADD0-F2E48C60BA85}"/>
    <cellStyle name="Heading 3 2 7 7" xfId="4076" xr:uid="{93824B80-F67D-43C9-91C7-74F43F80E580}"/>
    <cellStyle name="Heading 3 2 7 7 2" xfId="4077" xr:uid="{5BA36715-D3A7-4CF4-94D4-754905923610}"/>
    <cellStyle name="Heading 3 2 7 7 2 2" xfId="4078" xr:uid="{A1467A54-A245-45FD-AC4D-F981EBD01776}"/>
    <cellStyle name="Heading 3 2 7 7 3" xfId="4079" xr:uid="{E1D84FC1-6DAA-47F7-9C66-FDDE2BD7F3D4}"/>
    <cellStyle name="Heading 3 2 7 7 3 2" xfId="4080" xr:uid="{CE4A4376-15F4-4B87-950F-7CAB83244378}"/>
    <cellStyle name="Heading 3 2 7 7 4" xfId="4081" xr:uid="{BA782680-3626-4F0C-9AD1-3BF372A6490D}"/>
    <cellStyle name="Heading 3 2 7 7 4 2" xfId="4082" xr:uid="{C53499F5-13A4-4C55-9672-BDA1A542AB84}"/>
    <cellStyle name="Heading 3 2 7 8" xfId="4083" xr:uid="{0CE89FFD-E1DF-41E2-9902-AF8067982A21}"/>
    <cellStyle name="Heading 3 2 7 8 2" xfId="4084" xr:uid="{4F1FFAC5-DE1B-482E-AE92-F0951E182DDB}"/>
    <cellStyle name="Heading 3 2 7 8 2 2" xfId="4085" xr:uid="{E3D20082-17EF-4396-8F58-7E8BF4004942}"/>
    <cellStyle name="Heading 3 2 7 8 3" xfId="4086" xr:uid="{08149A63-E64C-495A-B7D6-188DA32A62E0}"/>
    <cellStyle name="Heading 3 2 7 8 3 2" xfId="4087" xr:uid="{903BAD2F-8655-4620-8446-37F09154850E}"/>
    <cellStyle name="Heading 3 2 7 8 4" xfId="4088" xr:uid="{4E53A159-04CB-4692-9F13-5BD428489246}"/>
    <cellStyle name="Heading 3 2 7 8 4 2" xfId="4089" xr:uid="{D34A388C-6AC2-4366-A6AA-E16FF9A36A42}"/>
    <cellStyle name="Heading 3 2 7 9" xfId="4090" xr:uid="{F28560D1-1CC3-4B89-8F08-87E8868C5587}"/>
    <cellStyle name="Heading 3 2 7 9 2" xfId="4091" xr:uid="{7DAA005F-D86C-4736-9E16-2A341CBA9E07}"/>
    <cellStyle name="Heading 3 2 7 9 2 2" xfId="4092" xr:uid="{DCC4FC5D-A96C-4732-8BBB-30982AE8D933}"/>
    <cellStyle name="Heading 3 2 7 9 3" xfId="4093" xr:uid="{49076B33-7AFD-4F3D-8585-00BDD9B56AD6}"/>
    <cellStyle name="Heading 3 2 7 9 3 2" xfId="4094" xr:uid="{CA9293AC-F69B-40CB-B7D0-685E42597AA4}"/>
    <cellStyle name="Heading 3 2 7 9 4" xfId="4095" xr:uid="{DF735A77-AAA1-4B17-8DEF-B6A014667144}"/>
    <cellStyle name="Heading 3 2 7 9 4 2" xfId="4096" xr:uid="{4BCA0EA3-A128-4DCF-A1AB-C0625A91C987}"/>
    <cellStyle name="Heading 3 2 8" xfId="4097" xr:uid="{8B00C7C1-6673-4090-AEC0-D886027A9BFA}"/>
    <cellStyle name="Heading 3 2 8 10" xfId="4098" xr:uid="{14716EF0-C840-4333-98A6-EBC82FE311B0}"/>
    <cellStyle name="Heading 3 2 8 10 2" xfId="4099" xr:uid="{D1C02A14-AAF9-4D6A-8956-F9CCFB1E1EBE}"/>
    <cellStyle name="Heading 3 2 8 10 2 2" xfId="4100" xr:uid="{2E2592EF-9395-4871-A937-36625E3DD752}"/>
    <cellStyle name="Heading 3 2 8 10 3" xfId="4101" xr:uid="{D4C33F2B-C21B-4E76-A24A-2AC6EF99E587}"/>
    <cellStyle name="Heading 3 2 8 10 3 2" xfId="4102" xr:uid="{1E3B0766-54B3-4DD4-A895-430D39D203DE}"/>
    <cellStyle name="Heading 3 2 8 10 4" xfId="4103" xr:uid="{1E7E3323-5D6F-46AA-BF9D-C060F1DD4294}"/>
    <cellStyle name="Heading 3 2 8 10 4 2" xfId="4104" xr:uid="{C076EFDA-9AA0-4C0E-9C9C-540ECD81F27E}"/>
    <cellStyle name="Heading 3 2 8 11" xfId="4105" xr:uid="{06095A8E-71E4-4D7D-966A-2895821BCDC9}"/>
    <cellStyle name="Heading 3 2 8 11 2" xfId="4106" xr:uid="{AF3250CC-2740-4478-AC6B-79D4E3C6ECF3}"/>
    <cellStyle name="Heading 3 2 8 11 2 2" xfId="4107" xr:uid="{5B734EF8-813E-4A8E-94C0-FD0E1164C246}"/>
    <cellStyle name="Heading 3 2 8 11 3" xfId="4108" xr:uid="{D3DE3A27-9F77-4E57-8F9C-6C75EAC5A1CE}"/>
    <cellStyle name="Heading 3 2 8 11 3 2" xfId="4109" xr:uid="{008E8C1B-087B-4AA1-8ADD-AAA7B7F9D812}"/>
    <cellStyle name="Heading 3 2 8 11 4" xfId="4110" xr:uid="{BB067333-5A61-4B45-AFEA-B2C9493E31F5}"/>
    <cellStyle name="Heading 3 2 8 11 4 2" xfId="4111" xr:uid="{8AF75515-1283-4DE7-94C2-EB67C6BEE98E}"/>
    <cellStyle name="Heading 3 2 8 12" xfId="4112" xr:uid="{AADF5949-29D7-486F-BA31-CBB4DA707D9F}"/>
    <cellStyle name="Heading 3 2 8 12 2" xfId="4113" xr:uid="{9FA018D3-8163-498A-B2A7-5EBDD36BB0CB}"/>
    <cellStyle name="Heading 3 2 8 12 2 2" xfId="4114" xr:uid="{DDD1AEEF-7873-4B10-AA3C-9BEF4CB634E4}"/>
    <cellStyle name="Heading 3 2 8 12 3" xfId="4115" xr:uid="{0A2F36EB-79B0-4637-8CA6-B1460340A0C9}"/>
    <cellStyle name="Heading 3 2 8 12 3 2" xfId="4116" xr:uid="{20A03627-29D8-47A9-995D-3C36D6C7A9F3}"/>
    <cellStyle name="Heading 3 2 8 12 4" xfId="4117" xr:uid="{8872DF73-6048-4548-97A9-6D48289B1710}"/>
    <cellStyle name="Heading 3 2 8 12 4 2" xfId="4118" xr:uid="{30B76877-E632-485E-97EF-CC280E2985E0}"/>
    <cellStyle name="Heading 3 2 8 13" xfId="4119" xr:uid="{6BE20970-9E04-4418-A38A-C42CCA3D06BD}"/>
    <cellStyle name="Heading 3 2 8 13 2" xfId="4120" xr:uid="{BF476C09-B5E7-4663-ADC6-14DAAB6C72C6}"/>
    <cellStyle name="Heading 3 2 8 13 2 2" xfId="4121" xr:uid="{A8E8F0DD-837F-4F69-A8E1-5956325B543B}"/>
    <cellStyle name="Heading 3 2 8 13 3" xfId="4122" xr:uid="{3EA26A6D-96D6-4698-8DDD-8D3DB8D9A6B8}"/>
    <cellStyle name="Heading 3 2 8 13 3 2" xfId="4123" xr:uid="{3D2787B1-9509-44E3-B1BE-FADB969DA58A}"/>
    <cellStyle name="Heading 3 2 8 13 4" xfId="4124" xr:uid="{A88F75C8-1375-4306-B066-FF24B0581D50}"/>
    <cellStyle name="Heading 3 2 8 13 4 2" xfId="4125" xr:uid="{DF20C0E7-C305-429E-B745-E142F7EF4365}"/>
    <cellStyle name="Heading 3 2 8 14" xfId="4126" xr:uid="{E152F241-6FFD-4D2E-B5D4-30763AEC903B}"/>
    <cellStyle name="Heading 3 2 8 14 2" xfId="4127" xr:uid="{A11F5F2E-43AA-43D5-BDDC-0B9B7E69E4F2}"/>
    <cellStyle name="Heading 3 2 8 14 2 2" xfId="4128" xr:uid="{5B2C1802-9FBD-4C3B-97BB-6EB7E3D1B4E8}"/>
    <cellStyle name="Heading 3 2 8 14 3" xfId="4129" xr:uid="{D7D4D59A-BC90-4475-A777-CD9DB13CB162}"/>
    <cellStyle name="Heading 3 2 8 14 3 2" xfId="4130" xr:uid="{0E19C725-2DAC-4B4B-82E7-38B1852E902F}"/>
    <cellStyle name="Heading 3 2 8 14 4" xfId="4131" xr:uid="{E297CC5C-F25B-43D7-81F7-61FC1ED285FB}"/>
    <cellStyle name="Heading 3 2 8 14 4 2" xfId="4132" xr:uid="{D4ADA70D-D704-482A-92A8-BB14A8AFEC10}"/>
    <cellStyle name="Heading 3 2 8 15" xfId="4133" xr:uid="{5286DEF4-8990-485C-8A7F-894E8B3FF3B9}"/>
    <cellStyle name="Heading 3 2 8 15 2" xfId="4134" xr:uid="{24ADF72E-1D17-4417-AD82-B60411DA3A92}"/>
    <cellStyle name="Heading 3 2 8 15 2 2" xfId="4135" xr:uid="{78507425-51C8-45FA-823D-6A22CB39BCE2}"/>
    <cellStyle name="Heading 3 2 8 15 3" xfId="4136" xr:uid="{F4234715-1049-4010-B7D1-68B5B596A0D5}"/>
    <cellStyle name="Heading 3 2 8 15 3 2" xfId="4137" xr:uid="{6308CCCC-12AA-4D1E-B81F-66F30EBF1CA1}"/>
    <cellStyle name="Heading 3 2 8 15 4" xfId="4138" xr:uid="{A061F233-27FC-44BE-9A84-BBEB8E8FCD76}"/>
    <cellStyle name="Heading 3 2 8 15 4 2" xfId="4139" xr:uid="{3AECB248-DC4B-429B-AC6D-6C2D2FEAC574}"/>
    <cellStyle name="Heading 3 2 8 16" xfId="4140" xr:uid="{8B1FF510-D942-4924-9293-35929ADB01DA}"/>
    <cellStyle name="Heading 3 2 8 16 2" xfId="4141" xr:uid="{471B1ABE-C081-4CDC-9E2D-90CC7BFFFD09}"/>
    <cellStyle name="Heading 3 2 8 17" xfId="4142" xr:uid="{57863A34-9AE4-4611-BCBC-8BFC01D33A7E}"/>
    <cellStyle name="Heading 3 2 8 17 2" xfId="4143" xr:uid="{7FADDF80-EA0B-4766-92C4-5097CF964A2D}"/>
    <cellStyle name="Heading 3 2 8 18" xfId="4144" xr:uid="{E2DFF413-9939-440F-8D35-ACB0C1DFF266}"/>
    <cellStyle name="Heading 3 2 8 18 2" xfId="4145" xr:uid="{1F7BE4A9-A927-4361-B78B-8E0BBEE38EAC}"/>
    <cellStyle name="Heading 3 2 8 19" xfId="4146" xr:uid="{FC098266-68F3-4F63-9C5A-A29AB8A5AA81}"/>
    <cellStyle name="Heading 3 2 8 2" xfId="4147" xr:uid="{0A278551-B7BA-41C7-A260-39ED03820D09}"/>
    <cellStyle name="Heading 3 2 8 2 2" xfId="4148" xr:uid="{43DB409C-3F63-4EAC-932C-A54120486A94}"/>
    <cellStyle name="Heading 3 2 8 2 2 2" xfId="4149" xr:uid="{6E0B6E86-9560-425C-9E9B-BBA868463AC8}"/>
    <cellStyle name="Heading 3 2 8 2 3" xfId="4150" xr:uid="{CA2F0155-7D95-4F70-B267-C9B287D1B4A5}"/>
    <cellStyle name="Heading 3 2 8 2 3 2" xfId="4151" xr:uid="{FD09EC64-88AC-4E01-A541-3E96BCAD2D10}"/>
    <cellStyle name="Heading 3 2 8 2 4" xfId="4152" xr:uid="{238D8FBC-C404-4329-AED6-87F6ED8004BD}"/>
    <cellStyle name="Heading 3 2 8 2 4 2" xfId="4153" xr:uid="{61B58812-8BB4-4E2E-83F9-74CD28FDF3C9}"/>
    <cellStyle name="Heading 3 2 8 20" xfId="4154" xr:uid="{C695A050-8CC8-46A7-AA21-C448AB833F19}"/>
    <cellStyle name="Heading 3 2 8 21" xfId="4155" xr:uid="{991D05AB-A9F9-4422-8F7C-81AB3D0E0978}"/>
    <cellStyle name="Heading 3 2 8 22" xfId="4156" xr:uid="{7A5EFEBB-5044-41CB-B492-97326491B428}"/>
    <cellStyle name="Heading 3 2 8 23" xfId="4157" xr:uid="{A0E543F0-A8AE-4C37-9841-1431997F2031}"/>
    <cellStyle name="Heading 3 2 8 24" xfId="4158" xr:uid="{1CEA36B0-D7C9-4FCD-9A56-9F8784F95EEE}"/>
    <cellStyle name="Heading 3 2 8 25" xfId="4159" xr:uid="{DB8E1555-759C-4CAE-9C4C-6E5389D0346C}"/>
    <cellStyle name="Heading 3 2 8 3" xfId="4160" xr:uid="{4915EF7E-C569-4081-90F5-3606FFAA6B93}"/>
    <cellStyle name="Heading 3 2 8 3 2" xfId="4161" xr:uid="{6AA47B64-ED5A-4614-8AC9-2182008556F5}"/>
    <cellStyle name="Heading 3 2 8 3 2 2" xfId="4162" xr:uid="{099F478D-77A1-429C-BE97-F1639F531D22}"/>
    <cellStyle name="Heading 3 2 8 3 3" xfId="4163" xr:uid="{938B1150-20E1-4D3F-8BAE-0E45690CE6F7}"/>
    <cellStyle name="Heading 3 2 8 3 3 2" xfId="4164" xr:uid="{3E36AD69-34E7-47C4-B415-3EB007A6BACE}"/>
    <cellStyle name="Heading 3 2 8 3 4" xfId="4165" xr:uid="{29D9A878-369F-4198-8B92-32D3D964B6E2}"/>
    <cellStyle name="Heading 3 2 8 3 4 2" xfId="4166" xr:uid="{309C8474-8CAD-4BD4-BCF1-E149D2C0487F}"/>
    <cellStyle name="Heading 3 2 8 4" xfId="4167" xr:uid="{8891C579-F563-44F7-8149-73568E88A857}"/>
    <cellStyle name="Heading 3 2 8 4 2" xfId="4168" xr:uid="{2D050B64-A5EB-4153-A2B6-DF13B319FE13}"/>
    <cellStyle name="Heading 3 2 8 4 2 2" xfId="4169" xr:uid="{3D21102F-B44D-4A43-87FF-468BCA5BF2E4}"/>
    <cellStyle name="Heading 3 2 8 4 3" xfId="4170" xr:uid="{C3BD7924-C272-4417-A1BC-87CD0D78D1B5}"/>
    <cellStyle name="Heading 3 2 8 4 3 2" xfId="4171" xr:uid="{D55DC37F-28C8-4BCA-9110-B0A1E7EA460A}"/>
    <cellStyle name="Heading 3 2 8 4 4" xfId="4172" xr:uid="{EABA43AA-BA4C-4280-8826-071F90934AE2}"/>
    <cellStyle name="Heading 3 2 8 4 4 2" xfId="4173" xr:uid="{C1879D76-1981-4392-9909-140383BB73C1}"/>
    <cellStyle name="Heading 3 2 8 5" xfId="4174" xr:uid="{86FAFD95-CB63-43D5-ADED-ED5D55669C99}"/>
    <cellStyle name="Heading 3 2 8 5 2" xfId="4175" xr:uid="{DBBAFFBB-DA42-4463-A9D9-AE4D919C4B3A}"/>
    <cellStyle name="Heading 3 2 8 5 2 2" xfId="4176" xr:uid="{A047FCA7-349A-4CB3-BB17-EC59B7F87386}"/>
    <cellStyle name="Heading 3 2 8 5 3" xfId="4177" xr:uid="{C043B26A-B270-4A99-92C8-AFE1C8D30E13}"/>
    <cellStyle name="Heading 3 2 8 5 3 2" xfId="4178" xr:uid="{65A4C11B-BAF7-4B00-A3D7-F2141B4EB916}"/>
    <cellStyle name="Heading 3 2 8 5 4" xfId="4179" xr:uid="{05E2EC1E-3DA0-4783-84FD-E139ACE944BE}"/>
    <cellStyle name="Heading 3 2 8 5 4 2" xfId="4180" xr:uid="{29CB4412-A93F-4E45-8837-2F52A31546F0}"/>
    <cellStyle name="Heading 3 2 8 6" xfId="4181" xr:uid="{E63795CF-1894-4C07-B089-CC95A40FDAC4}"/>
    <cellStyle name="Heading 3 2 8 6 2" xfId="4182" xr:uid="{9FD63D08-0830-419E-A2ED-26D982C96A1E}"/>
    <cellStyle name="Heading 3 2 8 6 2 2" xfId="4183" xr:uid="{7FC8131B-E18D-4989-8B05-8BB1C4BE0CB4}"/>
    <cellStyle name="Heading 3 2 8 6 3" xfId="4184" xr:uid="{71EE929A-CF6B-418C-95D9-ED889484AD14}"/>
    <cellStyle name="Heading 3 2 8 6 3 2" xfId="4185" xr:uid="{C705BDFB-B97E-4BB9-9EA0-CE42D7857A50}"/>
    <cellStyle name="Heading 3 2 8 6 4" xfId="4186" xr:uid="{7C5CA1EE-D86C-4E55-ACD2-FCD34CA35BD7}"/>
    <cellStyle name="Heading 3 2 8 6 4 2" xfId="4187" xr:uid="{AFE79420-C142-4EB9-A85E-CF865B9EDED4}"/>
    <cellStyle name="Heading 3 2 8 7" xfId="4188" xr:uid="{51B8D077-1D55-464B-BB0C-B3C7CEC373CB}"/>
    <cellStyle name="Heading 3 2 8 7 2" xfId="4189" xr:uid="{47033E0C-FBAA-414C-9CB8-A50B90B02B68}"/>
    <cellStyle name="Heading 3 2 8 7 2 2" xfId="4190" xr:uid="{3716D1FB-A47E-44B2-B3C3-A6F8F17D6595}"/>
    <cellStyle name="Heading 3 2 8 7 3" xfId="4191" xr:uid="{3170B834-48D3-4529-8365-2F6B0EE73BEC}"/>
    <cellStyle name="Heading 3 2 8 7 3 2" xfId="4192" xr:uid="{9BDD9AD5-1395-41CE-B4E8-4344A34D80BF}"/>
    <cellStyle name="Heading 3 2 8 7 4" xfId="4193" xr:uid="{72E18A49-63B8-4A33-B4CD-747EDC4DA28A}"/>
    <cellStyle name="Heading 3 2 8 7 4 2" xfId="4194" xr:uid="{8CDB36DA-78A3-454A-8B81-C60B9C57E6E4}"/>
    <cellStyle name="Heading 3 2 8 8" xfId="4195" xr:uid="{013B9CF1-93B6-438B-BB45-63490E5FEFCC}"/>
    <cellStyle name="Heading 3 2 8 8 2" xfId="4196" xr:uid="{83AF634C-EA37-443B-9E4F-BB90DB6BB24B}"/>
    <cellStyle name="Heading 3 2 8 8 2 2" xfId="4197" xr:uid="{AFB8A1F7-1F20-43B9-AEC7-ADF7A3BF0C53}"/>
    <cellStyle name="Heading 3 2 8 8 3" xfId="4198" xr:uid="{5A54AA98-0F9F-439B-A37F-C0F6898C92F7}"/>
    <cellStyle name="Heading 3 2 8 8 3 2" xfId="4199" xr:uid="{B15A5A66-3A4A-4075-9749-A91BFA62353B}"/>
    <cellStyle name="Heading 3 2 8 8 4" xfId="4200" xr:uid="{CB3C1774-DA25-480C-A1E6-36247707ED69}"/>
    <cellStyle name="Heading 3 2 8 8 4 2" xfId="4201" xr:uid="{26AC1278-DC1B-42F8-9C0F-0A4F3AD54BC0}"/>
    <cellStyle name="Heading 3 2 8 9" xfId="4202" xr:uid="{42344623-D9CC-4C70-923B-897E05133D91}"/>
    <cellStyle name="Heading 3 2 8 9 2" xfId="4203" xr:uid="{1AF1281F-C388-475A-9DA5-C806AFC4AF3A}"/>
    <cellStyle name="Heading 3 2 8 9 2 2" xfId="4204" xr:uid="{AE1EF7FA-9D70-4309-AD44-46B147283354}"/>
    <cellStyle name="Heading 3 2 8 9 3" xfId="4205" xr:uid="{D0E6766E-9CC3-4F4A-9170-790319A18CD3}"/>
    <cellStyle name="Heading 3 2 8 9 3 2" xfId="4206" xr:uid="{0FA88140-96A8-464A-B2F3-C9682339EB09}"/>
    <cellStyle name="Heading 3 2 8 9 4" xfId="4207" xr:uid="{48C7305A-7C01-4DC1-B233-046D0FD44D70}"/>
    <cellStyle name="Heading 3 2 8 9 4 2" xfId="4208" xr:uid="{85625852-8E1E-4C88-A037-FE1D9E420D07}"/>
    <cellStyle name="Heading 3 2 9" xfId="4209" xr:uid="{12DA97E9-B741-440E-8F8C-A7DC3DEA517B}"/>
    <cellStyle name="Heading 3 2 9 10" xfId="4210" xr:uid="{A1EB167B-D276-4F45-89C5-EF913C95250A}"/>
    <cellStyle name="Heading 3 2 9 10 2" xfId="4211" xr:uid="{0C1DEA43-C595-496E-86AA-4AED4EA632E6}"/>
    <cellStyle name="Heading 3 2 9 10 2 2" xfId="4212" xr:uid="{C231DF5E-FDB8-437F-97CC-99BA7CA54E67}"/>
    <cellStyle name="Heading 3 2 9 10 3" xfId="4213" xr:uid="{ABD759F9-AFAF-4A65-B763-C22358FCB1D5}"/>
    <cellStyle name="Heading 3 2 9 10 3 2" xfId="4214" xr:uid="{8EE55FDC-2B1C-4C28-A3BA-711124D6B054}"/>
    <cellStyle name="Heading 3 2 9 10 4" xfId="4215" xr:uid="{AF3ABAC1-4FC8-41E6-893A-4E25A0711A06}"/>
    <cellStyle name="Heading 3 2 9 10 4 2" xfId="4216" xr:uid="{10BD6927-A14F-4294-92E0-B8607AAD3686}"/>
    <cellStyle name="Heading 3 2 9 11" xfId="4217" xr:uid="{0B7D8F64-56BB-4FC2-91AE-DC152E7A96D7}"/>
    <cellStyle name="Heading 3 2 9 11 2" xfId="4218" xr:uid="{2DA13014-3AB1-4689-A562-0FD1069A40E6}"/>
    <cellStyle name="Heading 3 2 9 11 2 2" xfId="4219" xr:uid="{CC4914E3-0A2F-4761-BAFC-F924153CC88D}"/>
    <cellStyle name="Heading 3 2 9 11 3" xfId="4220" xr:uid="{AA96EF06-6312-4B30-8F60-77DA17C654F4}"/>
    <cellStyle name="Heading 3 2 9 11 3 2" xfId="4221" xr:uid="{0A51DECE-0033-4301-98F7-EDEFE2DDBA6C}"/>
    <cellStyle name="Heading 3 2 9 11 4" xfId="4222" xr:uid="{07AEBB3D-C3B8-474E-8FCC-339FC07DBFE3}"/>
    <cellStyle name="Heading 3 2 9 11 4 2" xfId="4223" xr:uid="{B7E5B162-8938-4B5C-8470-935149BA9E16}"/>
    <cellStyle name="Heading 3 2 9 12" xfId="4224" xr:uid="{495C70EB-D044-4F0E-959D-D2F18B96131F}"/>
    <cellStyle name="Heading 3 2 9 12 2" xfId="4225" xr:uid="{BA8C6AAE-C9B7-4D03-847D-188FC242F5F1}"/>
    <cellStyle name="Heading 3 2 9 12 2 2" xfId="4226" xr:uid="{B46DB9AC-B9C6-48CA-9CFF-CF73A2F63A94}"/>
    <cellStyle name="Heading 3 2 9 12 3" xfId="4227" xr:uid="{7AD5FD0C-1D2A-46ED-BB06-288EFA1FC791}"/>
    <cellStyle name="Heading 3 2 9 12 3 2" xfId="4228" xr:uid="{7DD3AB22-591F-4F9A-91A1-A3A481BF7502}"/>
    <cellStyle name="Heading 3 2 9 12 4" xfId="4229" xr:uid="{6D8DEA3C-F6FE-4C0D-B4F7-8590DCDAC73B}"/>
    <cellStyle name="Heading 3 2 9 12 4 2" xfId="4230" xr:uid="{2BDCD6A3-A624-4A22-BF36-F6177FE30326}"/>
    <cellStyle name="Heading 3 2 9 13" xfId="4231" xr:uid="{E24F7A04-C239-4427-BAB2-9131A3C03B6C}"/>
    <cellStyle name="Heading 3 2 9 13 2" xfId="4232" xr:uid="{1957CFE5-E952-4BCA-9FD1-1F9D988532E5}"/>
    <cellStyle name="Heading 3 2 9 13 2 2" xfId="4233" xr:uid="{15037BBB-5652-4296-874E-36AEDB6B5CE6}"/>
    <cellStyle name="Heading 3 2 9 13 3" xfId="4234" xr:uid="{9A7F6414-7EBE-4F41-9308-984E447726EF}"/>
    <cellStyle name="Heading 3 2 9 13 3 2" xfId="4235" xr:uid="{1A0E1B7B-BF37-4707-9CBB-49A71DD23D9B}"/>
    <cellStyle name="Heading 3 2 9 13 4" xfId="4236" xr:uid="{E35B241C-F7B7-4741-A3B8-A95366E61063}"/>
    <cellStyle name="Heading 3 2 9 13 4 2" xfId="4237" xr:uid="{12D6364A-993F-48FD-B862-65F1256A7361}"/>
    <cellStyle name="Heading 3 2 9 14" xfId="4238" xr:uid="{1D1821AC-740D-45FE-9A18-D045884752EC}"/>
    <cellStyle name="Heading 3 2 9 14 2" xfId="4239" xr:uid="{C0905D11-CB8F-4607-9808-F9AC6E58DC5F}"/>
    <cellStyle name="Heading 3 2 9 14 2 2" xfId="4240" xr:uid="{AEC30313-60CB-4AB5-9575-8B228B1060A4}"/>
    <cellStyle name="Heading 3 2 9 14 3" xfId="4241" xr:uid="{B7131D05-21CE-427C-A39E-EA91FF71B37E}"/>
    <cellStyle name="Heading 3 2 9 14 3 2" xfId="4242" xr:uid="{F8F52A58-6928-4186-A131-1C2BAB02209C}"/>
    <cellStyle name="Heading 3 2 9 14 4" xfId="4243" xr:uid="{D88934E6-CDEB-499C-9C5D-7A8D08A814A0}"/>
    <cellStyle name="Heading 3 2 9 14 4 2" xfId="4244" xr:uid="{2E5C876A-BC83-4CFD-8C27-F6B1A20030E2}"/>
    <cellStyle name="Heading 3 2 9 15" xfId="4245" xr:uid="{A3D38F46-E943-4EEA-BAE7-ED57A8CA0F13}"/>
    <cellStyle name="Heading 3 2 9 15 2" xfId="4246" xr:uid="{8E158087-DC4B-45DF-A1FA-972B217302F6}"/>
    <cellStyle name="Heading 3 2 9 15 2 2" xfId="4247" xr:uid="{1D285FE6-E46F-48D1-8AAA-4D054F469C9E}"/>
    <cellStyle name="Heading 3 2 9 15 3" xfId="4248" xr:uid="{29EC5E3B-3F7D-43D8-9896-33A328673645}"/>
    <cellStyle name="Heading 3 2 9 15 3 2" xfId="4249" xr:uid="{3D713175-F0B8-4803-94ED-B4EF1C75E915}"/>
    <cellStyle name="Heading 3 2 9 15 4" xfId="4250" xr:uid="{EEF8199E-3694-4CF6-8C68-CD443063AA49}"/>
    <cellStyle name="Heading 3 2 9 15 4 2" xfId="4251" xr:uid="{B78F25C8-FD2A-4C75-9E59-A41BE06F3F8D}"/>
    <cellStyle name="Heading 3 2 9 16" xfId="4252" xr:uid="{60DC02B6-007D-464F-B5CA-3E80CC67C043}"/>
    <cellStyle name="Heading 3 2 9 16 2" xfId="4253" xr:uid="{4B1776E9-4957-4770-9565-3B9697974B88}"/>
    <cellStyle name="Heading 3 2 9 17" xfId="4254" xr:uid="{7EE99346-21B1-4C9A-879E-3D41ED4828E1}"/>
    <cellStyle name="Heading 3 2 9 17 2" xfId="4255" xr:uid="{D662634B-B477-483E-87F0-A6EA5AB3578B}"/>
    <cellStyle name="Heading 3 2 9 18" xfId="4256" xr:uid="{35D2F919-AB2A-49ED-AF45-DC5EA96944B9}"/>
    <cellStyle name="Heading 3 2 9 18 2" xfId="4257" xr:uid="{FF7DD056-C99F-44D7-B6FD-545CD23E56DC}"/>
    <cellStyle name="Heading 3 2 9 19" xfId="4258" xr:uid="{A2DD6C52-D9E9-43D0-92B6-FC892FD6894D}"/>
    <cellStyle name="Heading 3 2 9 2" xfId="4259" xr:uid="{3D086708-2007-4C0E-A9A6-EDFE870120A9}"/>
    <cellStyle name="Heading 3 2 9 2 2" xfId="4260" xr:uid="{CFCE030E-4613-47E3-8D88-66E85B0726BE}"/>
    <cellStyle name="Heading 3 2 9 2 2 2" xfId="4261" xr:uid="{AB7CB2B5-FAD4-498C-9FC8-9E090EDA9319}"/>
    <cellStyle name="Heading 3 2 9 2 3" xfId="4262" xr:uid="{7183B75A-5EAC-4869-87B0-6E15A1EC4864}"/>
    <cellStyle name="Heading 3 2 9 2 3 2" xfId="4263" xr:uid="{DEA8537B-1512-48D4-A4AB-F5F0AA6902FE}"/>
    <cellStyle name="Heading 3 2 9 2 4" xfId="4264" xr:uid="{FA15CF23-2E36-4B93-B96C-5DC790190C28}"/>
    <cellStyle name="Heading 3 2 9 2 4 2" xfId="4265" xr:uid="{6169BA31-C958-4B6B-B14B-5592D1E478E7}"/>
    <cellStyle name="Heading 3 2 9 20" xfId="4266" xr:uid="{32D6BB3A-7B9C-488D-99EC-C3AD0BA27812}"/>
    <cellStyle name="Heading 3 2 9 21" xfId="4267" xr:uid="{8E20A58E-AC91-4A7D-9B79-9D5621F7A606}"/>
    <cellStyle name="Heading 3 2 9 22" xfId="4268" xr:uid="{84C96D4A-D5EB-454B-AFDA-5095887A8D02}"/>
    <cellStyle name="Heading 3 2 9 23" xfId="4269" xr:uid="{7F258E39-F722-41BF-9ED3-8A1675E846E4}"/>
    <cellStyle name="Heading 3 2 9 24" xfId="4270" xr:uid="{D9DBED68-FC08-4C58-8FFD-CACF2A2A3F14}"/>
    <cellStyle name="Heading 3 2 9 25" xfId="4271" xr:uid="{5BA9D58C-E9B8-40A0-84D6-E2348B518641}"/>
    <cellStyle name="Heading 3 2 9 3" xfId="4272" xr:uid="{7B16DD10-A498-49C7-A151-3CE02A5AD7E6}"/>
    <cellStyle name="Heading 3 2 9 3 2" xfId="4273" xr:uid="{0C2361E2-A781-480D-8D13-0A256FCA31B0}"/>
    <cellStyle name="Heading 3 2 9 3 2 2" xfId="4274" xr:uid="{F0D50FB9-EE76-4A61-AB89-C5EC782A2F10}"/>
    <cellStyle name="Heading 3 2 9 3 3" xfId="4275" xr:uid="{C82DDE98-003F-48D8-9FB0-54E570AEECB5}"/>
    <cellStyle name="Heading 3 2 9 3 3 2" xfId="4276" xr:uid="{4B90FB69-D46C-478B-B420-8635B245685B}"/>
    <cellStyle name="Heading 3 2 9 3 4" xfId="4277" xr:uid="{20EB8C64-E3C8-47FF-95D2-6CB4859C0393}"/>
    <cellStyle name="Heading 3 2 9 3 4 2" xfId="4278" xr:uid="{2BE9C1C2-5777-4297-AD8C-4855B4CEBE7F}"/>
    <cellStyle name="Heading 3 2 9 4" xfId="4279" xr:uid="{16F1DC90-49EC-4CD8-B6B3-5364F8C65734}"/>
    <cellStyle name="Heading 3 2 9 4 2" xfId="4280" xr:uid="{2D0480C6-964E-43FA-9EC4-4753BCE6F5A1}"/>
    <cellStyle name="Heading 3 2 9 4 2 2" xfId="4281" xr:uid="{EAF6AE95-0867-44CC-ADEA-7CEE9BC9DFD8}"/>
    <cellStyle name="Heading 3 2 9 4 3" xfId="4282" xr:uid="{80895DD8-2214-4020-8F3D-C6CF0A222DBD}"/>
    <cellStyle name="Heading 3 2 9 4 3 2" xfId="4283" xr:uid="{39DE3363-7350-4BDD-9070-23B99427BB86}"/>
    <cellStyle name="Heading 3 2 9 4 4" xfId="4284" xr:uid="{7D3A9DEE-3BAE-4C33-91A3-836166ACD5D1}"/>
    <cellStyle name="Heading 3 2 9 4 4 2" xfId="4285" xr:uid="{9A74092B-4D2F-48A3-A523-8F05323B9AF5}"/>
    <cellStyle name="Heading 3 2 9 5" xfId="4286" xr:uid="{EBD9825B-259B-415D-BE1C-95E96F0D750A}"/>
    <cellStyle name="Heading 3 2 9 5 2" xfId="4287" xr:uid="{E17316FF-88DF-4958-A532-F4C2A1AF45B8}"/>
    <cellStyle name="Heading 3 2 9 5 2 2" xfId="4288" xr:uid="{0E76A6B1-68B6-478C-9C70-914AD44A3E2B}"/>
    <cellStyle name="Heading 3 2 9 5 3" xfId="4289" xr:uid="{5D00F636-0A53-4088-B950-331D63CD448F}"/>
    <cellStyle name="Heading 3 2 9 5 3 2" xfId="4290" xr:uid="{0F64E92C-BEEF-4B6D-BFD4-15A9536CE983}"/>
    <cellStyle name="Heading 3 2 9 5 4" xfId="4291" xr:uid="{16FF6769-4A03-40C0-B59D-257B60AD27D3}"/>
    <cellStyle name="Heading 3 2 9 5 4 2" xfId="4292" xr:uid="{E2BE14D0-30BA-4437-8E25-E13B32474816}"/>
    <cellStyle name="Heading 3 2 9 6" xfId="4293" xr:uid="{9EAB1FCB-4DB4-4A42-A446-5F8AEB4EF660}"/>
    <cellStyle name="Heading 3 2 9 6 2" xfId="4294" xr:uid="{98335814-7D72-4BF7-BCDD-E416A1FC2195}"/>
    <cellStyle name="Heading 3 2 9 6 2 2" xfId="4295" xr:uid="{B8E2E61D-1F81-4869-9E0B-B3FD1D912E3F}"/>
    <cellStyle name="Heading 3 2 9 6 3" xfId="4296" xr:uid="{2E0C9C42-4856-4C4E-BB86-157F205D6D16}"/>
    <cellStyle name="Heading 3 2 9 6 3 2" xfId="4297" xr:uid="{3A274D37-8365-41CB-A9CC-8BDD3D61426C}"/>
    <cellStyle name="Heading 3 2 9 6 4" xfId="4298" xr:uid="{43E816B1-CDE5-493B-B77A-4EC94DDEE4AA}"/>
    <cellStyle name="Heading 3 2 9 6 4 2" xfId="4299" xr:uid="{63764752-2569-4BF0-8DB8-34A17B2D09FB}"/>
    <cellStyle name="Heading 3 2 9 7" xfId="4300" xr:uid="{8E68B1CA-7F22-4280-929D-7C02B7C19D00}"/>
    <cellStyle name="Heading 3 2 9 7 2" xfId="4301" xr:uid="{C1536F8F-DBAA-4EC0-B04F-1F6092DEED65}"/>
    <cellStyle name="Heading 3 2 9 7 2 2" xfId="4302" xr:uid="{8F50A443-DEA3-4DC8-91AA-CECE5AF15D42}"/>
    <cellStyle name="Heading 3 2 9 7 3" xfId="4303" xr:uid="{CAA54627-63A0-40A7-BEF8-A43B6070A4BB}"/>
    <cellStyle name="Heading 3 2 9 7 3 2" xfId="4304" xr:uid="{0CACB61C-D44E-49B0-8350-8BF9185C088A}"/>
    <cellStyle name="Heading 3 2 9 7 4" xfId="4305" xr:uid="{270EF015-DBED-44AC-83E4-181C01A68E4A}"/>
    <cellStyle name="Heading 3 2 9 7 4 2" xfId="4306" xr:uid="{E90C15CA-DE39-4CA6-BEAA-51958BBA51B1}"/>
    <cellStyle name="Heading 3 2 9 8" xfId="4307" xr:uid="{BF5AF4DA-8646-423D-A236-9F1748152F41}"/>
    <cellStyle name="Heading 3 2 9 8 2" xfId="4308" xr:uid="{219ACB86-DDB6-4113-927B-DE416530503D}"/>
    <cellStyle name="Heading 3 2 9 8 2 2" xfId="4309" xr:uid="{12030A8F-496C-48DC-A05D-982231CCA1EC}"/>
    <cellStyle name="Heading 3 2 9 8 3" xfId="4310" xr:uid="{8017CA90-1F92-43B8-BA2A-49C22C915B41}"/>
    <cellStyle name="Heading 3 2 9 8 3 2" xfId="4311" xr:uid="{75F983C0-D9DD-468D-AE58-E097921A57CD}"/>
    <cellStyle name="Heading 3 2 9 8 4" xfId="4312" xr:uid="{EC49C91A-BAFB-4A71-B3A9-DA76FD63FE14}"/>
    <cellStyle name="Heading 3 2 9 8 4 2" xfId="4313" xr:uid="{C1C2611B-9636-44CA-857D-96C1C8BC3229}"/>
    <cellStyle name="Heading 3 2 9 9" xfId="4314" xr:uid="{E29C3ECE-5408-4DF6-BF76-86DF8AB9EDE5}"/>
    <cellStyle name="Heading 3 2 9 9 2" xfId="4315" xr:uid="{48C55269-F5DA-4363-91A0-B06219625894}"/>
    <cellStyle name="Heading 3 2 9 9 2 2" xfId="4316" xr:uid="{1F14BAE7-427E-49EF-8A46-442EEFC72FBA}"/>
    <cellStyle name="Heading 3 2 9 9 3" xfId="4317" xr:uid="{FE557BA1-221D-480A-8F31-98704DD3DAE9}"/>
    <cellStyle name="Heading 3 2 9 9 3 2" xfId="4318" xr:uid="{BDF5DA18-4A85-454A-965A-02172688A3A3}"/>
    <cellStyle name="Heading 3 2 9 9 4" xfId="4319" xr:uid="{7EAE2351-9D21-4A4D-9D3C-B9D7C148B85A}"/>
    <cellStyle name="Heading 3 2 9 9 4 2" xfId="4320" xr:uid="{3E4E6AD4-5E82-4069-B647-499BF026A453}"/>
    <cellStyle name="Heading 3 3" xfId="4321" xr:uid="{772586CE-B0D5-4852-A393-0104519D5F27}"/>
    <cellStyle name="Heading 3 3 10" xfId="4322" xr:uid="{44AAA72D-AD52-44A8-8E56-778A497B3BA7}"/>
    <cellStyle name="Heading 3 3 10 2" xfId="4323" xr:uid="{BCA96B95-A778-4E6C-97C3-6869E7970774}"/>
    <cellStyle name="Heading 3 3 10 2 2" xfId="4324" xr:uid="{08817609-4053-4E74-BD6B-05C4EFC2D1C0}"/>
    <cellStyle name="Heading 3 3 10 3" xfId="4325" xr:uid="{7F3EC22F-D2DF-4AA5-AA10-98C654004573}"/>
    <cellStyle name="Heading 3 3 10 3 2" xfId="4326" xr:uid="{A8D1111F-AC5F-405F-9629-2B14340E431E}"/>
    <cellStyle name="Heading 3 3 10 4" xfId="4327" xr:uid="{F8772B86-1BA3-4B3F-8CD1-57D4C284C52C}"/>
    <cellStyle name="Heading 3 3 10 4 2" xfId="4328" xr:uid="{3B2A4372-D8E4-48C4-98FD-D4E9476EE17F}"/>
    <cellStyle name="Heading 3 3 11" xfId="4329" xr:uid="{FE3A6AB0-7E7C-4E77-ABA8-A74D6E744FE1}"/>
    <cellStyle name="Heading 3 3 11 2" xfId="4330" xr:uid="{D456CF23-043B-4DFD-B043-D024E26986BF}"/>
    <cellStyle name="Heading 3 3 11 2 2" xfId="4331" xr:uid="{32A3ED12-C66B-4387-A8EF-B4B44730C77E}"/>
    <cellStyle name="Heading 3 3 11 3" xfId="4332" xr:uid="{C9AC854F-A2E2-4577-B9A6-24618A3C58CD}"/>
    <cellStyle name="Heading 3 3 11 3 2" xfId="4333" xr:uid="{580ACAB6-1FEE-4E19-86CD-33701E0B07FD}"/>
    <cellStyle name="Heading 3 3 11 4" xfId="4334" xr:uid="{81CD6659-126F-4B24-B75D-EFEB6226F51C}"/>
    <cellStyle name="Heading 3 3 11 4 2" xfId="4335" xr:uid="{9CF478ED-F689-4AC7-93FD-6F47F0958B4D}"/>
    <cellStyle name="Heading 3 3 12" xfId="4336" xr:uid="{6A6EE81C-3C92-4A5E-B6F4-8B256DDFB98E}"/>
    <cellStyle name="Heading 3 3 12 2" xfId="4337" xr:uid="{08FA394B-5A3A-4167-A948-E1F2FAF5F381}"/>
    <cellStyle name="Heading 3 3 12 2 2" xfId="4338" xr:uid="{6415A7F5-1AFC-4901-9A83-731513999BF4}"/>
    <cellStyle name="Heading 3 3 12 3" xfId="4339" xr:uid="{F9E733AD-15A6-4956-A247-271D890A13DB}"/>
    <cellStyle name="Heading 3 3 12 3 2" xfId="4340" xr:uid="{13B58617-6D00-442A-9716-390C3571EEC3}"/>
    <cellStyle name="Heading 3 3 12 4" xfId="4341" xr:uid="{369D6F43-A1A0-411A-A871-69946372D2B9}"/>
    <cellStyle name="Heading 3 3 12 4 2" xfId="4342" xr:uid="{496E8470-D5F8-43FE-8D5D-54E33099902C}"/>
    <cellStyle name="Heading 3 3 13" xfId="4343" xr:uid="{AB6C60B6-0025-42FB-AA82-7025F79C2812}"/>
    <cellStyle name="Heading 3 3 13 2" xfId="4344" xr:uid="{25245870-9975-4D1F-9022-D6244EC3D1A4}"/>
    <cellStyle name="Heading 3 3 13 2 2" xfId="4345" xr:uid="{C08A8BBA-7946-4AE3-B565-809A7660A889}"/>
    <cellStyle name="Heading 3 3 13 3" xfId="4346" xr:uid="{DE1F9708-4A09-4BDE-8656-9295D603A836}"/>
    <cellStyle name="Heading 3 3 13 3 2" xfId="4347" xr:uid="{CE2D382A-373A-40AC-8D1A-AB03408556CD}"/>
    <cellStyle name="Heading 3 3 13 4" xfId="4348" xr:uid="{005412A6-EAC7-4119-81E6-EDF118AC6091}"/>
    <cellStyle name="Heading 3 3 13 4 2" xfId="4349" xr:uid="{AF23C149-581B-4B40-A0BF-2C835EF8357A}"/>
    <cellStyle name="Heading 3 3 14" xfId="4350" xr:uid="{9F7B24B5-296F-446E-A705-5B0A2AB878EA}"/>
    <cellStyle name="Heading 3 3 14 2" xfId="4351" xr:uid="{22C7BAD1-669D-42A9-9975-53405EAE7D0B}"/>
    <cellStyle name="Heading 3 3 14 2 2" xfId="4352" xr:uid="{20AE22AC-C6A2-4AD0-B921-A498FFAE2A5A}"/>
    <cellStyle name="Heading 3 3 14 3" xfId="4353" xr:uid="{FCD46278-70D7-463A-BF82-B8E886C9990C}"/>
    <cellStyle name="Heading 3 3 14 3 2" xfId="4354" xr:uid="{0C0D41B3-11E4-4DCF-9CE7-157DFA8FB036}"/>
    <cellStyle name="Heading 3 3 14 4" xfId="4355" xr:uid="{8F279CA4-8AFF-4C07-BDED-E480CF45C983}"/>
    <cellStyle name="Heading 3 3 14 4 2" xfId="4356" xr:uid="{57AAF260-2E08-460A-86CD-BAA8E63DA310}"/>
    <cellStyle name="Heading 3 3 15" xfId="4357" xr:uid="{DB0134FB-8005-42B9-AE28-B40E52A363AF}"/>
    <cellStyle name="Heading 3 3 15 2" xfId="4358" xr:uid="{CA1B76FB-5930-4629-AEE5-E1122BC344AE}"/>
    <cellStyle name="Heading 3 3 15 2 2" xfId="4359" xr:uid="{57B2EE79-AEA0-4948-BD6E-474027285233}"/>
    <cellStyle name="Heading 3 3 15 3" xfId="4360" xr:uid="{4C71B1C5-DB25-47C1-8FF4-6A3334AAE5FB}"/>
    <cellStyle name="Heading 3 3 15 3 2" xfId="4361" xr:uid="{8832B0D5-9B63-426F-BC65-DB7F9F3F3D10}"/>
    <cellStyle name="Heading 3 3 15 4" xfId="4362" xr:uid="{91EB92DE-928F-4134-AD24-204B1ECE28FD}"/>
    <cellStyle name="Heading 3 3 15 4 2" xfId="4363" xr:uid="{1112571A-9DA4-47A7-9BB9-7BF267887767}"/>
    <cellStyle name="Heading 3 3 16" xfId="4364" xr:uid="{6D39807D-5A29-475A-B24C-AA3623C285AC}"/>
    <cellStyle name="Heading 3 3 16 2" xfId="4365" xr:uid="{756467D9-80C6-471F-A8D7-965843A63E3B}"/>
    <cellStyle name="Heading 3 3 17" xfId="4366" xr:uid="{CBCE361F-0762-4867-9D0A-C8FFA1AB0F77}"/>
    <cellStyle name="Heading 3 3 17 2" xfId="4367" xr:uid="{BD1EEBD2-DDC9-4D3B-820C-BFC22F9BF372}"/>
    <cellStyle name="Heading 3 3 18" xfId="4368" xr:uid="{27FE3896-A1FE-4D77-B348-DE28A69A2B56}"/>
    <cellStyle name="Heading 3 3 18 2" xfId="4369" xr:uid="{2E3298C2-974B-4C64-A875-326A84A41267}"/>
    <cellStyle name="Heading 3 3 19" xfId="4370" xr:uid="{D476665D-ABD0-4E76-9E8A-3E8AA20A4121}"/>
    <cellStyle name="Heading 3 3 2" xfId="4371" xr:uid="{0DD1483A-D94F-4662-8D94-8DCBD49EAC97}"/>
    <cellStyle name="Heading 3 3 2 2" xfId="4372" xr:uid="{80DA56DB-64D2-4C81-BF2B-6FA7E2472055}"/>
    <cellStyle name="Heading 3 3 2 2 2" xfId="4373" xr:uid="{3157FC62-2863-4CCE-A3F8-0F2677301827}"/>
    <cellStyle name="Heading 3 3 2 3" xfId="4374" xr:uid="{1386E4DE-E4BF-4479-A14B-1B0DE2B2C965}"/>
    <cellStyle name="Heading 3 3 2 3 2" xfId="4375" xr:uid="{40A645F7-8EE7-4E5F-A0BA-E2AD2E059A41}"/>
    <cellStyle name="Heading 3 3 2 4" xfId="4376" xr:uid="{3F80B395-0627-48B0-9066-5D04C3D78CF3}"/>
    <cellStyle name="Heading 3 3 2 4 2" xfId="4377" xr:uid="{E1C1E540-AF9F-4E39-9F2D-2CF205CAD75B}"/>
    <cellStyle name="Heading 3 3 20" xfId="4378" xr:uid="{7E24F550-6CF5-49B5-91AD-6807E47DD0E6}"/>
    <cellStyle name="Heading 3 3 21" xfId="4379" xr:uid="{A23F7A2A-B09A-4925-B285-ED82FF0E86AB}"/>
    <cellStyle name="Heading 3 3 22" xfId="4380" xr:uid="{B96ED83C-6823-40CA-8F4C-83214D112172}"/>
    <cellStyle name="Heading 3 3 23" xfId="4381" xr:uid="{649008DD-E6A0-44B9-B7D5-DB40EAB9673E}"/>
    <cellStyle name="Heading 3 3 24" xfId="4382" xr:uid="{C540DA80-3606-4974-B944-2581EB7AEA54}"/>
    <cellStyle name="Heading 3 3 25" xfId="4383" xr:uid="{20534DF6-1FBF-409D-BCDE-E5FD4A5D811E}"/>
    <cellStyle name="Heading 3 3 3" xfId="4384" xr:uid="{B25C401D-D11D-4429-8519-CD4A88409EAA}"/>
    <cellStyle name="Heading 3 3 3 2" xfId="4385" xr:uid="{ACA9AFB7-12D4-4452-91DC-652A5C4A0D9C}"/>
    <cellStyle name="Heading 3 3 3 2 2" xfId="4386" xr:uid="{E142309A-549C-4467-8D83-4F7C2F4461FA}"/>
    <cellStyle name="Heading 3 3 3 3" xfId="4387" xr:uid="{C04C371C-2B2C-4DB7-B5BD-183AEDC7AE0C}"/>
    <cellStyle name="Heading 3 3 3 3 2" xfId="4388" xr:uid="{E563BABE-559E-47E0-BD45-E13B7D520C98}"/>
    <cellStyle name="Heading 3 3 3 4" xfId="4389" xr:uid="{0B36FED1-4A19-4E0A-831A-532D52A304D2}"/>
    <cellStyle name="Heading 3 3 3 4 2" xfId="4390" xr:uid="{901B6D69-46B3-4D51-BB9E-F42FEFA71AB6}"/>
    <cellStyle name="Heading 3 3 4" xfId="4391" xr:uid="{AA69305F-F027-4616-8DD4-FBF505FCCEED}"/>
    <cellStyle name="Heading 3 3 4 2" xfId="4392" xr:uid="{E95A8342-585D-41C7-B997-B10636D79ECA}"/>
    <cellStyle name="Heading 3 3 4 2 2" xfId="4393" xr:uid="{0A1CACDE-F0DD-406C-ABB6-AE51C856A1B9}"/>
    <cellStyle name="Heading 3 3 4 3" xfId="4394" xr:uid="{AF37FA3F-F1D4-42B4-9B19-0E1AB14EDD15}"/>
    <cellStyle name="Heading 3 3 4 3 2" xfId="4395" xr:uid="{D750B8D9-2106-4E3C-B5C2-BE111CF36420}"/>
    <cellStyle name="Heading 3 3 4 4" xfId="4396" xr:uid="{BA5DDC6D-8CBD-4339-B8D9-9A4F4926A41F}"/>
    <cellStyle name="Heading 3 3 4 4 2" xfId="4397" xr:uid="{3310C5CA-EABC-430A-9CF5-44BD8E207E5B}"/>
    <cellStyle name="Heading 3 3 5" xfId="4398" xr:uid="{11A5ED8F-AB91-43D9-8F06-84E993391861}"/>
    <cellStyle name="Heading 3 3 5 2" xfId="4399" xr:uid="{9AFED9C1-8FFB-4F89-A0DB-56DF79A39B6E}"/>
    <cellStyle name="Heading 3 3 5 2 2" xfId="4400" xr:uid="{87D9D9D5-35C3-415F-BAB5-E01F35E8D504}"/>
    <cellStyle name="Heading 3 3 5 3" xfId="4401" xr:uid="{FB6B75F8-053F-4C9C-B8F5-49D86CC2057F}"/>
    <cellStyle name="Heading 3 3 5 3 2" xfId="4402" xr:uid="{05B48E47-5A67-4642-AB75-49E0D1D16566}"/>
    <cellStyle name="Heading 3 3 5 4" xfId="4403" xr:uid="{EDE5EC69-9207-440A-A6D1-7679BE1ABDBA}"/>
    <cellStyle name="Heading 3 3 5 4 2" xfId="4404" xr:uid="{8F5C195F-C2CC-492E-B5E4-0F0F9A9797AF}"/>
    <cellStyle name="Heading 3 3 6" xfId="4405" xr:uid="{16ACE844-43FD-462F-A75F-983C02D6BE59}"/>
    <cellStyle name="Heading 3 3 6 2" xfId="4406" xr:uid="{9732A84E-7385-483A-A9A3-D101BABA426B}"/>
    <cellStyle name="Heading 3 3 6 2 2" xfId="4407" xr:uid="{D0BD4FD3-2EFE-4094-B638-6136817F516B}"/>
    <cellStyle name="Heading 3 3 6 3" xfId="4408" xr:uid="{FA2901AF-85CD-4558-ACEE-9BA90A2ECDDD}"/>
    <cellStyle name="Heading 3 3 6 3 2" xfId="4409" xr:uid="{6B53BE54-8DA6-4D7E-8750-E9A52B211BC7}"/>
    <cellStyle name="Heading 3 3 6 4" xfId="4410" xr:uid="{3FB14F56-EF10-4264-9B50-791FD2A70FDF}"/>
    <cellStyle name="Heading 3 3 6 4 2" xfId="4411" xr:uid="{24D9C1DA-AECC-4492-968E-EC3A85E95A19}"/>
    <cellStyle name="Heading 3 3 7" xfId="4412" xr:uid="{F0DF86E8-8984-4FF7-92E1-9C08D2EC89A2}"/>
    <cellStyle name="Heading 3 3 7 2" xfId="4413" xr:uid="{FC28A7AF-3970-421E-9567-0CD6B4F36910}"/>
    <cellStyle name="Heading 3 3 7 2 2" xfId="4414" xr:uid="{53ADE6E9-63F4-4DC8-A430-A0BB2551F52A}"/>
    <cellStyle name="Heading 3 3 7 3" xfId="4415" xr:uid="{DE277D42-55BA-474E-A444-B59C404EB4AD}"/>
    <cellStyle name="Heading 3 3 7 3 2" xfId="4416" xr:uid="{8A81F37B-88FE-4874-A396-63841DA3FE39}"/>
    <cellStyle name="Heading 3 3 7 4" xfId="4417" xr:uid="{5D0CF46B-073C-40EC-83C3-822F7109DA4A}"/>
    <cellStyle name="Heading 3 3 7 4 2" xfId="4418" xr:uid="{D111CA85-6EEE-4670-B4D8-9D6284F90F4A}"/>
    <cellStyle name="Heading 3 3 8" xfId="4419" xr:uid="{A7FFE726-8A97-4CBA-B031-09F566CF4447}"/>
    <cellStyle name="Heading 3 3 8 2" xfId="4420" xr:uid="{6081D9D5-2E74-4966-8314-DFB63D753422}"/>
    <cellStyle name="Heading 3 3 8 2 2" xfId="4421" xr:uid="{A7EF67A4-F25F-4D34-BAD2-12EA6278271E}"/>
    <cellStyle name="Heading 3 3 8 3" xfId="4422" xr:uid="{76DEA000-10FA-41A8-95D3-A29C5579AD57}"/>
    <cellStyle name="Heading 3 3 8 3 2" xfId="4423" xr:uid="{94C2FCBC-4BF0-4324-9C46-F84686713D32}"/>
    <cellStyle name="Heading 3 3 8 4" xfId="4424" xr:uid="{75BD0CBF-3C4B-40B6-B02C-F1ACDDB24F63}"/>
    <cellStyle name="Heading 3 3 8 4 2" xfId="4425" xr:uid="{64DE789C-5BC5-42BA-8848-E272F468B794}"/>
    <cellStyle name="Heading 3 3 9" xfId="4426" xr:uid="{A3EFD25E-6242-43C6-9171-4BC2FAA92E8C}"/>
    <cellStyle name="Heading 3 3 9 2" xfId="4427" xr:uid="{A66D3A90-5955-4795-90DB-A41E08C1A2AC}"/>
    <cellStyle name="Heading 3 3 9 2 2" xfId="4428" xr:uid="{DF08E3EA-0C10-45B5-A43B-B772E65CD820}"/>
    <cellStyle name="Heading 3 3 9 3" xfId="4429" xr:uid="{7D962E2C-685D-4860-8000-7D308484F96A}"/>
    <cellStyle name="Heading 3 3 9 3 2" xfId="4430" xr:uid="{38F6BA4B-A6D4-4F66-A434-F8069B17BAA5}"/>
    <cellStyle name="Heading 3 3 9 4" xfId="4431" xr:uid="{DD58FC61-3EF7-4DC9-A7AF-B768C25D7BB1}"/>
    <cellStyle name="Heading 3 3 9 4 2" xfId="4432" xr:uid="{184804C9-4549-4799-9DC7-FA88ED41105D}"/>
    <cellStyle name="Heading 3 4" xfId="4433" xr:uid="{6BF0E7F4-4FA5-4391-BC80-8CEF947C243E}"/>
    <cellStyle name="Heading 3 4 10" xfId="4434" xr:uid="{1777A2C6-AF8B-466F-88C5-030A454C25DA}"/>
    <cellStyle name="Heading 3 4 10 2" xfId="4435" xr:uid="{AF8AD950-1A67-47B6-A4F0-32614FB4D531}"/>
    <cellStyle name="Heading 3 4 10 2 2" xfId="4436" xr:uid="{E9F95AA2-EF3F-4C3C-A11F-66D42B6FA811}"/>
    <cellStyle name="Heading 3 4 10 3" xfId="4437" xr:uid="{57359616-DCD0-4652-824B-B2F567181460}"/>
    <cellStyle name="Heading 3 4 10 3 2" xfId="4438" xr:uid="{C198759C-6BEF-4ADD-819D-959E5AF1981C}"/>
    <cellStyle name="Heading 3 4 10 4" xfId="4439" xr:uid="{AA5892D9-693E-41B5-B941-B15420EF7308}"/>
    <cellStyle name="Heading 3 4 10 4 2" xfId="4440" xr:uid="{A24811EB-911D-44A2-8BB7-DE51985E1F4E}"/>
    <cellStyle name="Heading 3 4 11" xfId="4441" xr:uid="{0DE68E07-222F-461D-83F4-387BEE630B11}"/>
    <cellStyle name="Heading 3 4 11 2" xfId="4442" xr:uid="{2FD31D3B-1E8C-4A21-8B49-E12448F15B38}"/>
    <cellStyle name="Heading 3 4 11 2 2" xfId="4443" xr:uid="{3C2AB9BB-B143-417C-ABCC-FF66840960B6}"/>
    <cellStyle name="Heading 3 4 11 3" xfId="4444" xr:uid="{F6E787AE-7D36-44E1-9EA5-07502B1B8430}"/>
    <cellStyle name="Heading 3 4 11 3 2" xfId="4445" xr:uid="{5CF46AF5-6C58-4E74-A7FA-D39150736BF8}"/>
    <cellStyle name="Heading 3 4 11 4" xfId="4446" xr:uid="{903BF386-1FB5-4BCE-8504-D3FFEABDB6AB}"/>
    <cellStyle name="Heading 3 4 11 4 2" xfId="4447" xr:uid="{6D03C568-9C6B-429C-8016-6D39D026ED2F}"/>
    <cellStyle name="Heading 3 4 12" xfId="4448" xr:uid="{6321B858-17CE-4C8F-90DF-62EB977DF91B}"/>
    <cellStyle name="Heading 3 4 12 2" xfId="4449" xr:uid="{4827BAC5-A29E-4A44-A9A7-D8B6E6AE7C2A}"/>
    <cellStyle name="Heading 3 4 12 2 2" xfId="4450" xr:uid="{7D8DDA1D-1049-4782-B78A-5C5FB7AC2C39}"/>
    <cellStyle name="Heading 3 4 12 3" xfId="4451" xr:uid="{7046BDD1-825D-462E-A585-6469EA83653E}"/>
    <cellStyle name="Heading 3 4 12 3 2" xfId="4452" xr:uid="{138AC159-CF88-4999-8D2F-757EB43F2985}"/>
    <cellStyle name="Heading 3 4 12 4" xfId="4453" xr:uid="{5FFD8B30-7EF7-4C62-8D2E-1AB25F1FF1E4}"/>
    <cellStyle name="Heading 3 4 12 4 2" xfId="4454" xr:uid="{E84C8847-7CA3-494B-BC9C-DD55E4D623C9}"/>
    <cellStyle name="Heading 3 4 13" xfId="4455" xr:uid="{1E401DF4-C1FC-4653-A5C7-5A14AC092538}"/>
    <cellStyle name="Heading 3 4 13 2" xfId="4456" xr:uid="{7FF82B89-9CE7-4C5D-895A-6DF0CFEC14AE}"/>
    <cellStyle name="Heading 3 4 13 2 2" xfId="4457" xr:uid="{DA085F4D-0387-4458-8B8B-065AC8529CC5}"/>
    <cellStyle name="Heading 3 4 13 3" xfId="4458" xr:uid="{10A1721D-586E-4F18-AAEA-18FFA9ED8B75}"/>
    <cellStyle name="Heading 3 4 13 3 2" xfId="4459" xr:uid="{DD6D4214-59E1-4C6F-BD72-BA21D567D180}"/>
    <cellStyle name="Heading 3 4 13 4" xfId="4460" xr:uid="{B4DB7E43-305F-491D-885A-C227802A3237}"/>
    <cellStyle name="Heading 3 4 13 4 2" xfId="4461" xr:uid="{0EB06AC0-6464-4D87-9C35-C3A7A1197F16}"/>
    <cellStyle name="Heading 3 4 14" xfId="4462" xr:uid="{06A532D2-F39F-474F-8807-DC7D3774CA54}"/>
    <cellStyle name="Heading 3 4 14 2" xfId="4463" xr:uid="{8C6C994E-208F-419D-9331-324C0FB1E322}"/>
    <cellStyle name="Heading 3 4 14 2 2" xfId="4464" xr:uid="{D7D7FB14-79DA-4D4E-ABB4-92AC2D3B90E9}"/>
    <cellStyle name="Heading 3 4 14 3" xfId="4465" xr:uid="{E6EBCA2D-1842-4660-A490-69B4AFBEED85}"/>
    <cellStyle name="Heading 3 4 14 3 2" xfId="4466" xr:uid="{C3403294-BC81-469C-99A2-B93D232338C8}"/>
    <cellStyle name="Heading 3 4 14 4" xfId="4467" xr:uid="{37AC98CA-5BB8-4252-8C85-CE3613C1966E}"/>
    <cellStyle name="Heading 3 4 14 4 2" xfId="4468" xr:uid="{18F5EE69-77AB-4E40-AE5D-3183E20F52BE}"/>
    <cellStyle name="Heading 3 4 15" xfId="4469" xr:uid="{F8E2EAD8-AEE1-4407-BE61-748EA6FCC18E}"/>
    <cellStyle name="Heading 3 4 15 2" xfId="4470" xr:uid="{40F9DF40-5DB8-4D8B-B588-9F62036ECC26}"/>
    <cellStyle name="Heading 3 4 15 2 2" xfId="4471" xr:uid="{703358B3-BA57-47A9-9551-BF8BA124FA5E}"/>
    <cellStyle name="Heading 3 4 15 3" xfId="4472" xr:uid="{5C6D0E8E-2AB2-4202-8538-63FF7B4310B7}"/>
    <cellStyle name="Heading 3 4 15 3 2" xfId="4473" xr:uid="{38E668D0-DC69-4476-B01B-6A4F96480CC0}"/>
    <cellStyle name="Heading 3 4 15 4" xfId="4474" xr:uid="{5178E33A-DDE3-494C-90EA-ABF3CF9EB76A}"/>
    <cellStyle name="Heading 3 4 15 4 2" xfId="4475" xr:uid="{BA4A6D34-B2B3-4907-91F8-16AA26C08450}"/>
    <cellStyle name="Heading 3 4 16" xfId="4476" xr:uid="{76BB11B5-B072-478F-9FC6-F96568945D98}"/>
    <cellStyle name="Heading 3 4 16 2" xfId="4477" xr:uid="{74A96555-BC2F-42A1-A73C-A96D19404B95}"/>
    <cellStyle name="Heading 3 4 17" xfId="4478" xr:uid="{DD05AACD-6F22-44C4-BEE8-D68656930309}"/>
    <cellStyle name="Heading 3 4 17 2" xfId="4479" xr:uid="{B69FB040-FB44-4E13-BEEB-BCDAFC30C9FB}"/>
    <cellStyle name="Heading 3 4 18" xfId="4480" xr:uid="{BC0DE7CA-5682-440A-B49A-D4131C35330A}"/>
    <cellStyle name="Heading 3 4 18 2" xfId="4481" xr:uid="{98BD5CF5-9AE7-4AFC-B55B-1EFB4EDF9D00}"/>
    <cellStyle name="Heading 3 4 19" xfId="4482" xr:uid="{927373C0-70F4-4B44-BBB5-88845322B9AF}"/>
    <cellStyle name="Heading 3 4 2" xfId="4483" xr:uid="{908E15F2-BE7A-48F6-9E46-C6C34CECA9D6}"/>
    <cellStyle name="Heading 3 4 2 2" xfId="4484" xr:uid="{19391A2C-D469-46FE-A2C5-40A80DDF3E9E}"/>
    <cellStyle name="Heading 3 4 2 2 2" xfId="4485" xr:uid="{1F22432B-2ECE-4F43-8D0D-4C2277803015}"/>
    <cellStyle name="Heading 3 4 2 3" xfId="4486" xr:uid="{699568E6-E9E9-4039-8055-4530083BD279}"/>
    <cellStyle name="Heading 3 4 2 3 2" xfId="4487" xr:uid="{252C95FC-7972-49BF-B744-9F416B231DF3}"/>
    <cellStyle name="Heading 3 4 2 4" xfId="4488" xr:uid="{E250EAC8-E7E1-4075-BF0D-2A95DD1AFF24}"/>
    <cellStyle name="Heading 3 4 2 4 2" xfId="4489" xr:uid="{9E7FE165-1CD1-46D9-B2E3-1A33372BA6C8}"/>
    <cellStyle name="Heading 3 4 20" xfId="4490" xr:uid="{F10839DC-B029-4DCF-98F7-851BE4774891}"/>
    <cellStyle name="Heading 3 4 21" xfId="4491" xr:uid="{2BDA4BB0-F261-4A74-9C60-2979D5ABCB81}"/>
    <cellStyle name="Heading 3 4 22" xfId="4492" xr:uid="{0895B665-B26D-4F0E-8198-E0A3A6663935}"/>
    <cellStyle name="Heading 3 4 23" xfId="4493" xr:uid="{EA9BA481-23C6-4EC3-A771-52CCD54DE891}"/>
    <cellStyle name="Heading 3 4 24" xfId="4494" xr:uid="{DA9F4A32-15FD-4FB7-A3B7-D6DDC1AACFAF}"/>
    <cellStyle name="Heading 3 4 25" xfId="4495" xr:uid="{23DFAB26-2E2A-428D-98F0-BD90AFAC2CC9}"/>
    <cellStyle name="Heading 3 4 3" xfId="4496" xr:uid="{6376ED6C-B167-4524-B752-2FF34DBA9ECA}"/>
    <cellStyle name="Heading 3 4 3 2" xfId="4497" xr:uid="{DF3B2D1A-6921-4C50-A6D4-E5D7866E8AA8}"/>
    <cellStyle name="Heading 3 4 3 2 2" xfId="4498" xr:uid="{16CF2C69-2BCA-41C4-932F-6549A3A2AE40}"/>
    <cellStyle name="Heading 3 4 3 3" xfId="4499" xr:uid="{32E2087E-A178-4243-A4D4-04F46E015C62}"/>
    <cellStyle name="Heading 3 4 3 3 2" xfId="4500" xr:uid="{77755835-BDEC-4BB8-AEE9-6D9ED46A6576}"/>
    <cellStyle name="Heading 3 4 3 4" xfId="4501" xr:uid="{C81A58C9-9A10-4093-A639-6FA1938C1E51}"/>
    <cellStyle name="Heading 3 4 3 4 2" xfId="4502" xr:uid="{690B7183-8038-4987-B20F-D4BF6D6F42B6}"/>
    <cellStyle name="Heading 3 4 4" xfId="4503" xr:uid="{55CFF3EB-94E9-488C-B94E-2F0024FED34D}"/>
    <cellStyle name="Heading 3 4 4 2" xfId="4504" xr:uid="{A9C97918-BEAC-4A03-B7DD-F36DF80898C2}"/>
    <cellStyle name="Heading 3 4 4 2 2" xfId="4505" xr:uid="{250E5E20-C11C-47D5-B572-F71360949D2C}"/>
    <cellStyle name="Heading 3 4 4 3" xfId="4506" xr:uid="{562B6D40-4BA0-4CD9-8FC7-F8829F0F3394}"/>
    <cellStyle name="Heading 3 4 4 3 2" xfId="4507" xr:uid="{B8B7DFC4-304B-4C23-9FA7-8F6645F7AD5E}"/>
    <cellStyle name="Heading 3 4 4 4" xfId="4508" xr:uid="{5130A0A9-A911-4E3C-9AC0-5C96D5B3D8AC}"/>
    <cellStyle name="Heading 3 4 4 4 2" xfId="4509" xr:uid="{F45F68EB-2DE8-4DF3-88A1-B639DBA11812}"/>
    <cellStyle name="Heading 3 4 5" xfId="4510" xr:uid="{FACFAAE7-4A2A-41C9-87DD-D3CCDF3DB03B}"/>
    <cellStyle name="Heading 3 4 5 2" xfId="4511" xr:uid="{2A628547-2F00-46F8-AA11-896AC5ED373A}"/>
    <cellStyle name="Heading 3 4 5 2 2" xfId="4512" xr:uid="{E12AE797-8576-40D7-8C5C-B3129ACA48A2}"/>
    <cellStyle name="Heading 3 4 5 3" xfId="4513" xr:uid="{F11BBE36-A64F-49ED-9B96-5D8561471F8B}"/>
    <cellStyle name="Heading 3 4 5 3 2" xfId="4514" xr:uid="{98C49919-B387-4165-8339-AE8F23412598}"/>
    <cellStyle name="Heading 3 4 5 4" xfId="4515" xr:uid="{9490C0D6-EE02-4044-914E-B1640EC0D7A4}"/>
    <cellStyle name="Heading 3 4 5 4 2" xfId="4516" xr:uid="{E344FE06-B212-425F-B450-34A9018EF17A}"/>
    <cellStyle name="Heading 3 4 6" xfId="4517" xr:uid="{7AA5E5BF-948D-429B-8580-61BBC8E8A1C0}"/>
    <cellStyle name="Heading 3 4 6 2" xfId="4518" xr:uid="{931628C9-A70A-4412-B411-0DA9A5ABE2BF}"/>
    <cellStyle name="Heading 3 4 6 2 2" xfId="4519" xr:uid="{AB5FA198-5DA8-449D-A2B8-CE69FFC2648A}"/>
    <cellStyle name="Heading 3 4 6 3" xfId="4520" xr:uid="{95FD9DF8-78BD-4196-833D-959CB9E41BBD}"/>
    <cellStyle name="Heading 3 4 6 3 2" xfId="4521" xr:uid="{FD3666AA-BF43-4455-A932-D5CEA9DD7255}"/>
    <cellStyle name="Heading 3 4 6 4" xfId="4522" xr:uid="{629C921C-84C4-48A8-B8F8-F9ABFBA37DA1}"/>
    <cellStyle name="Heading 3 4 6 4 2" xfId="4523" xr:uid="{520EAB8B-E50A-43B1-BA08-876C765F3522}"/>
    <cellStyle name="Heading 3 4 7" xfId="4524" xr:uid="{7D6E0E41-1E87-447C-A46A-B1F90F5E1F1D}"/>
    <cellStyle name="Heading 3 4 7 2" xfId="4525" xr:uid="{CD823365-7697-4FC4-ACEA-8F8CB41BE607}"/>
    <cellStyle name="Heading 3 4 7 2 2" xfId="4526" xr:uid="{1113FFB7-6EB4-48BD-903C-12FF78B44368}"/>
    <cellStyle name="Heading 3 4 7 3" xfId="4527" xr:uid="{A87DAE80-B8A9-4DD4-AEFA-F0DDBE3C3254}"/>
    <cellStyle name="Heading 3 4 7 3 2" xfId="4528" xr:uid="{94985578-30DF-4E71-B793-7D7C5CCE715B}"/>
    <cellStyle name="Heading 3 4 7 4" xfId="4529" xr:uid="{A38165AA-E667-4727-AAB6-DBC57E702761}"/>
    <cellStyle name="Heading 3 4 7 4 2" xfId="4530" xr:uid="{FB1139AF-CD11-4D0E-B56C-179EB7946054}"/>
    <cellStyle name="Heading 3 4 8" xfId="4531" xr:uid="{024A59E5-432F-4FBD-85E9-E08C19C2AF52}"/>
    <cellStyle name="Heading 3 4 8 2" xfId="4532" xr:uid="{D817AE6A-9BAA-43C7-A733-A1F93AEB98E8}"/>
    <cellStyle name="Heading 3 4 8 2 2" xfId="4533" xr:uid="{7217377D-B8F5-4C2A-80F9-7A525A72E96D}"/>
    <cellStyle name="Heading 3 4 8 3" xfId="4534" xr:uid="{8367B649-FF75-4DD0-B355-AF619F1248A6}"/>
    <cellStyle name="Heading 3 4 8 3 2" xfId="4535" xr:uid="{27D866B6-4B5C-4B01-B410-7380BE4FA080}"/>
    <cellStyle name="Heading 3 4 8 4" xfId="4536" xr:uid="{E199DFF9-CEDF-41E5-B559-CF52697A2D7F}"/>
    <cellStyle name="Heading 3 4 8 4 2" xfId="4537" xr:uid="{9C226828-769A-4839-9068-240929A0E3BC}"/>
    <cellStyle name="Heading 3 4 9" xfId="4538" xr:uid="{588A4457-1625-477C-849F-62A3E1A0C245}"/>
    <cellStyle name="Heading 3 4 9 2" xfId="4539" xr:uid="{A3B113AD-3561-4957-A6A0-1B81BBF9E9A5}"/>
    <cellStyle name="Heading 3 4 9 2 2" xfId="4540" xr:uid="{5C5B92AD-3F68-46DF-86AF-5ADFACF413F6}"/>
    <cellStyle name="Heading 3 4 9 3" xfId="4541" xr:uid="{42255433-7AAE-455F-90F8-20BFBCC12B0B}"/>
    <cellStyle name="Heading 3 4 9 3 2" xfId="4542" xr:uid="{05A0A909-5FF4-4B78-AAF2-9B6030081FE6}"/>
    <cellStyle name="Heading 3 4 9 4" xfId="4543" xr:uid="{AB087031-1957-4913-8A75-8BA0F056F75A}"/>
    <cellStyle name="Heading 3 4 9 4 2" xfId="4544" xr:uid="{B695D719-D406-49F0-B820-F40FF943EA04}"/>
    <cellStyle name="Heading 3 5" xfId="4545" xr:uid="{9E07730B-024A-4F20-96C5-A615237BCE63}"/>
    <cellStyle name="Heading 3 5 10" xfId="4546" xr:uid="{B0DB22E4-D238-4061-9224-B965C27A05ED}"/>
    <cellStyle name="Heading 3 5 10 2" xfId="4547" xr:uid="{5741A1B9-6EC8-4A02-9B72-F61442F164E4}"/>
    <cellStyle name="Heading 3 5 10 2 2" xfId="4548" xr:uid="{C07DFE12-53EE-4ACB-923E-267247BF478F}"/>
    <cellStyle name="Heading 3 5 10 3" xfId="4549" xr:uid="{5001B6DD-399A-4B32-8B59-0091D55D31E2}"/>
    <cellStyle name="Heading 3 5 10 3 2" xfId="4550" xr:uid="{8166F69D-6E33-4AE7-A54F-F451C6F7E7B8}"/>
    <cellStyle name="Heading 3 5 10 4" xfId="4551" xr:uid="{9476078F-3E21-418A-9444-C2B972A65836}"/>
    <cellStyle name="Heading 3 5 10 4 2" xfId="4552" xr:uid="{D785C385-3705-4950-ADDA-F550F47BC7DD}"/>
    <cellStyle name="Heading 3 5 11" xfId="4553" xr:uid="{B7A8CB86-27EA-4700-8F5B-04DBA9D861C0}"/>
    <cellStyle name="Heading 3 5 11 2" xfId="4554" xr:uid="{68CE4735-7C1A-41F5-86B4-00A8CADBE0F6}"/>
    <cellStyle name="Heading 3 5 11 2 2" xfId="4555" xr:uid="{9B6B01D5-24E2-4099-8049-009E177FEEA1}"/>
    <cellStyle name="Heading 3 5 11 3" xfId="4556" xr:uid="{92717BC8-B3BD-4FDB-B5D9-E8FEBDA2BD5F}"/>
    <cellStyle name="Heading 3 5 11 3 2" xfId="4557" xr:uid="{22428FF6-59A1-46AB-AF9C-508991617275}"/>
    <cellStyle name="Heading 3 5 11 4" xfId="4558" xr:uid="{F9F8E89F-2988-446C-A607-C96E76FD5D53}"/>
    <cellStyle name="Heading 3 5 11 4 2" xfId="4559" xr:uid="{878140A2-EA4F-4628-B0A0-8EE7CE362FB8}"/>
    <cellStyle name="Heading 3 5 12" xfId="4560" xr:uid="{997529F2-0E9C-40F0-A703-91EF32810A98}"/>
    <cellStyle name="Heading 3 5 12 2" xfId="4561" xr:uid="{728C8D4E-CAEF-49C5-9F09-E608A04FEFCC}"/>
    <cellStyle name="Heading 3 5 12 2 2" xfId="4562" xr:uid="{E49B40E6-2FF2-4CDE-A384-2D7A8541E630}"/>
    <cellStyle name="Heading 3 5 12 3" xfId="4563" xr:uid="{949F0256-23CC-42DE-8448-1F31AFA09A61}"/>
    <cellStyle name="Heading 3 5 12 3 2" xfId="4564" xr:uid="{190B8494-F741-456B-8B8B-B074905A0E8D}"/>
    <cellStyle name="Heading 3 5 12 4" xfId="4565" xr:uid="{BE95CBCD-DE48-49A9-AE80-42EFA288F738}"/>
    <cellStyle name="Heading 3 5 12 4 2" xfId="4566" xr:uid="{3D8F4100-F05D-4BED-BA13-C78BDE75232A}"/>
    <cellStyle name="Heading 3 5 13" xfId="4567" xr:uid="{4B2EE8B0-AA7B-47D9-8DB9-9FF288FBB193}"/>
    <cellStyle name="Heading 3 5 13 2" xfId="4568" xr:uid="{F8BD6320-D580-451A-B3F0-286AB4E67D39}"/>
    <cellStyle name="Heading 3 5 13 2 2" xfId="4569" xr:uid="{54F6716D-791A-4959-A035-15958F43A403}"/>
    <cellStyle name="Heading 3 5 13 3" xfId="4570" xr:uid="{9DE53C1F-A36E-4B63-B88D-C2B59DE3A682}"/>
    <cellStyle name="Heading 3 5 13 3 2" xfId="4571" xr:uid="{439490C1-A39E-4340-AA75-322B4ACF684E}"/>
    <cellStyle name="Heading 3 5 13 4" xfId="4572" xr:uid="{A60B2589-6C85-42A7-A454-F60DC5F6D5BD}"/>
    <cellStyle name="Heading 3 5 13 4 2" xfId="4573" xr:uid="{2E24B050-3513-4C2E-8CC2-17C7C38D05B6}"/>
    <cellStyle name="Heading 3 5 14" xfId="4574" xr:uid="{3929B886-8A8B-4C95-B0CE-801B54B63CFA}"/>
    <cellStyle name="Heading 3 5 14 2" xfId="4575" xr:uid="{D40815BF-C029-4B43-918B-05D1AB8C9D61}"/>
    <cellStyle name="Heading 3 5 14 2 2" xfId="4576" xr:uid="{57676124-639E-4920-AF09-158BC5D21CDD}"/>
    <cellStyle name="Heading 3 5 14 3" xfId="4577" xr:uid="{50429902-9C07-4304-8590-F547C75EE49B}"/>
    <cellStyle name="Heading 3 5 14 3 2" xfId="4578" xr:uid="{1E38C555-78BB-4BB3-B326-6558441E301A}"/>
    <cellStyle name="Heading 3 5 14 4" xfId="4579" xr:uid="{523134DE-6CB1-4D7A-B36B-31AE85B39C47}"/>
    <cellStyle name="Heading 3 5 14 4 2" xfId="4580" xr:uid="{67DFF518-5D54-463F-B9BA-B46BEAFAFA8F}"/>
    <cellStyle name="Heading 3 5 15" xfId="4581" xr:uid="{B7893912-85A1-484C-AFC1-27976D18693C}"/>
    <cellStyle name="Heading 3 5 15 2" xfId="4582" xr:uid="{90F8CD96-04BD-4605-95D8-90D4CDF65087}"/>
    <cellStyle name="Heading 3 5 15 2 2" xfId="4583" xr:uid="{B26469EE-A92E-4216-849C-BC99E8313732}"/>
    <cellStyle name="Heading 3 5 15 3" xfId="4584" xr:uid="{62175AF4-98AA-4587-9955-BA87FD1B7C39}"/>
    <cellStyle name="Heading 3 5 15 3 2" xfId="4585" xr:uid="{F358EB7B-29D7-4615-ACED-6D1B1959D308}"/>
    <cellStyle name="Heading 3 5 15 4" xfId="4586" xr:uid="{C932E48D-C627-4DB6-AFCF-8196B7308D43}"/>
    <cellStyle name="Heading 3 5 15 4 2" xfId="4587" xr:uid="{DB8457E4-ED1F-49E2-9DFE-C9B368C36E3A}"/>
    <cellStyle name="Heading 3 5 16" xfId="4588" xr:uid="{07144F05-FCB6-417F-B969-ABC73D41CB8C}"/>
    <cellStyle name="Heading 3 5 16 2" xfId="4589" xr:uid="{13ABD07D-20DA-40EC-8563-E63D770F6CE3}"/>
    <cellStyle name="Heading 3 5 17" xfId="4590" xr:uid="{0B2C75B7-8704-4241-A8A9-B01CC8E87ABF}"/>
    <cellStyle name="Heading 3 5 17 2" xfId="4591" xr:uid="{703F755D-ACFD-47D5-85E6-C52776DA810E}"/>
    <cellStyle name="Heading 3 5 18" xfId="4592" xr:uid="{D273FFBA-B0BA-4E69-91CB-5218257C7769}"/>
    <cellStyle name="Heading 3 5 18 2" xfId="4593" xr:uid="{2801D1A1-3D86-4438-9542-CCBA528B877E}"/>
    <cellStyle name="Heading 3 5 19" xfId="4594" xr:uid="{5EF96F89-90AD-494D-9474-06A91C111644}"/>
    <cellStyle name="Heading 3 5 2" xfId="4595" xr:uid="{C958046A-15E7-4666-A88D-31563BB28767}"/>
    <cellStyle name="Heading 3 5 2 2" xfId="4596" xr:uid="{5FD8EF2E-B53B-4A98-943F-5088B9052D4F}"/>
    <cellStyle name="Heading 3 5 2 2 2" xfId="4597" xr:uid="{20366602-53A6-481C-AAFF-F4C3A9765839}"/>
    <cellStyle name="Heading 3 5 2 3" xfId="4598" xr:uid="{83CAE85E-07C4-4A82-92E7-56D4E2C7EA3F}"/>
    <cellStyle name="Heading 3 5 2 3 2" xfId="4599" xr:uid="{C9672DA7-7B20-4FDD-8CDF-935B4B60745F}"/>
    <cellStyle name="Heading 3 5 2 4" xfId="4600" xr:uid="{64721225-8E1B-4D2C-A515-98ABA322EB84}"/>
    <cellStyle name="Heading 3 5 2 4 2" xfId="4601" xr:uid="{47F08C40-B8B1-4836-AC3A-BBF3257E295C}"/>
    <cellStyle name="Heading 3 5 20" xfId="4602" xr:uid="{87ABB307-2869-4D25-A02A-EE87E0851BC5}"/>
    <cellStyle name="Heading 3 5 21" xfId="4603" xr:uid="{B8818231-5C32-43E1-A2E8-A4203B1961F7}"/>
    <cellStyle name="Heading 3 5 22" xfId="4604" xr:uid="{271C48B6-F95A-4A20-8AB2-6FCBF1EFFB02}"/>
    <cellStyle name="Heading 3 5 23" xfId="4605" xr:uid="{C991F07A-2414-4F23-9B6B-313D8B894956}"/>
    <cellStyle name="Heading 3 5 24" xfId="4606" xr:uid="{5AD35CD4-C44E-4BEB-A3FF-CEE5B5E78011}"/>
    <cellStyle name="Heading 3 5 25" xfId="4607" xr:uid="{2D71F0B0-8E30-4167-B803-D512DE7C6B1B}"/>
    <cellStyle name="Heading 3 5 3" xfId="4608" xr:uid="{C3ACEAF0-E603-4341-8604-0E122D9E4411}"/>
    <cellStyle name="Heading 3 5 3 2" xfId="4609" xr:uid="{711BAAF2-98CA-439A-8E09-03E777F7FD77}"/>
    <cellStyle name="Heading 3 5 3 2 2" xfId="4610" xr:uid="{3043E633-5346-479E-8259-C185183C1281}"/>
    <cellStyle name="Heading 3 5 3 3" xfId="4611" xr:uid="{CD67F959-6898-4F8E-9AC6-9EFF189EEC86}"/>
    <cellStyle name="Heading 3 5 3 3 2" xfId="4612" xr:uid="{6FF83B8F-E8BD-4F77-BFED-71B579EAB8A3}"/>
    <cellStyle name="Heading 3 5 3 4" xfId="4613" xr:uid="{774A1356-A85F-4F09-9918-E919231EDC6F}"/>
    <cellStyle name="Heading 3 5 3 4 2" xfId="4614" xr:uid="{44F9CA07-53A4-412F-85F2-C358F73B9A2C}"/>
    <cellStyle name="Heading 3 5 4" xfId="4615" xr:uid="{CA242922-C599-4C41-98E0-563CDC053641}"/>
    <cellStyle name="Heading 3 5 4 2" xfId="4616" xr:uid="{796A4AC8-ABAB-4754-BE9E-AB62201E5D07}"/>
    <cellStyle name="Heading 3 5 4 2 2" xfId="4617" xr:uid="{3EC2AE1E-AF9A-4326-88E1-57E8AADDB11E}"/>
    <cellStyle name="Heading 3 5 4 3" xfId="4618" xr:uid="{B64F1378-D82D-40B7-BA54-1117915C1A45}"/>
    <cellStyle name="Heading 3 5 4 3 2" xfId="4619" xr:uid="{7BE69DB1-A692-42D5-83DE-6595FE976891}"/>
    <cellStyle name="Heading 3 5 4 4" xfId="4620" xr:uid="{EB70BE85-49CC-42A7-9B74-4A036934DB88}"/>
    <cellStyle name="Heading 3 5 4 4 2" xfId="4621" xr:uid="{0364B83F-6F9C-482F-AEA8-6261C85880C2}"/>
    <cellStyle name="Heading 3 5 5" xfId="4622" xr:uid="{024EC5AD-AD77-468D-98EF-77A19AA82354}"/>
    <cellStyle name="Heading 3 5 5 2" xfId="4623" xr:uid="{83258E94-3A9F-4B32-9668-E253B973659C}"/>
    <cellStyle name="Heading 3 5 5 2 2" xfId="4624" xr:uid="{E301D09D-51AF-4901-A9D2-240CE9D2F4D5}"/>
    <cellStyle name="Heading 3 5 5 3" xfId="4625" xr:uid="{19539955-C527-485D-8E77-75051856724B}"/>
    <cellStyle name="Heading 3 5 5 3 2" xfId="4626" xr:uid="{CDE0EB5B-5372-4CF0-87B2-28010ABC50F7}"/>
    <cellStyle name="Heading 3 5 5 4" xfId="4627" xr:uid="{7B4C3895-FF07-4CAD-863E-087E316498DD}"/>
    <cellStyle name="Heading 3 5 5 4 2" xfId="4628" xr:uid="{397E5374-21D8-47D3-A4DB-CD39C3794AC6}"/>
    <cellStyle name="Heading 3 5 6" xfId="4629" xr:uid="{DECF8921-BD8C-4CE1-A3B2-601C341A5AEB}"/>
    <cellStyle name="Heading 3 5 6 2" xfId="4630" xr:uid="{8F0A20E2-E164-41FB-8877-E4A70F8441C6}"/>
    <cellStyle name="Heading 3 5 6 2 2" xfId="4631" xr:uid="{4F23CD64-22AC-4812-B5E6-60C521F355DD}"/>
    <cellStyle name="Heading 3 5 6 3" xfId="4632" xr:uid="{7B79C61E-2CF3-4BCA-A6ED-4E3974C33CE1}"/>
    <cellStyle name="Heading 3 5 6 3 2" xfId="4633" xr:uid="{385675A1-8F29-43D0-BCAE-B04DA3B7316C}"/>
    <cellStyle name="Heading 3 5 6 4" xfId="4634" xr:uid="{958E0D83-B393-4D03-BA7E-FA818A0AE322}"/>
    <cellStyle name="Heading 3 5 6 4 2" xfId="4635" xr:uid="{173B0972-8B8D-4446-9229-2B1B28633DD5}"/>
    <cellStyle name="Heading 3 5 7" xfId="4636" xr:uid="{F736A38B-EA4D-4A9F-8A6B-02D4267E57A6}"/>
    <cellStyle name="Heading 3 5 7 2" xfId="4637" xr:uid="{68C8EFED-F9D9-48B4-BB74-D7E6CCCB4022}"/>
    <cellStyle name="Heading 3 5 7 2 2" xfId="4638" xr:uid="{9421F0DA-12AD-4B2F-8CD0-3269C4931597}"/>
    <cellStyle name="Heading 3 5 7 3" xfId="4639" xr:uid="{B8C58A0F-9157-4415-B321-820349CA0A69}"/>
    <cellStyle name="Heading 3 5 7 3 2" xfId="4640" xr:uid="{97925EAF-2C88-404E-BEA2-3EBFA1126F37}"/>
    <cellStyle name="Heading 3 5 7 4" xfId="4641" xr:uid="{7151D12B-3685-4763-9171-842AA9FE0580}"/>
    <cellStyle name="Heading 3 5 7 4 2" xfId="4642" xr:uid="{6E5D72CB-182B-4CE4-89F6-DF945DBB6805}"/>
    <cellStyle name="Heading 3 5 8" xfId="4643" xr:uid="{E50A3E60-2257-434A-9080-26F0C7CABDA2}"/>
    <cellStyle name="Heading 3 5 8 2" xfId="4644" xr:uid="{FEA15F1C-CEC7-49F2-B432-272AF486FD56}"/>
    <cellStyle name="Heading 3 5 8 2 2" xfId="4645" xr:uid="{B4ACC0D5-0CBD-43AA-B7E0-14AFF7B3C069}"/>
    <cellStyle name="Heading 3 5 8 3" xfId="4646" xr:uid="{4F56DE98-7CAD-4C0E-82AA-4EF53C3FCC63}"/>
    <cellStyle name="Heading 3 5 8 3 2" xfId="4647" xr:uid="{FC66ECE4-24DE-4D03-AE32-6814B3336F85}"/>
    <cellStyle name="Heading 3 5 8 4" xfId="4648" xr:uid="{7678E810-627E-43BD-B52C-A4DEC175F7D7}"/>
    <cellStyle name="Heading 3 5 8 4 2" xfId="4649" xr:uid="{B081A2C8-8716-413B-B1A7-E12E0EBC0B63}"/>
    <cellStyle name="Heading 3 5 9" xfId="4650" xr:uid="{8E5D47CA-EBC4-46FA-8AAF-6F16009BC91B}"/>
    <cellStyle name="Heading 3 5 9 2" xfId="4651" xr:uid="{8A7A3115-D043-452C-B0AD-BEE9497BE0FD}"/>
    <cellStyle name="Heading 3 5 9 2 2" xfId="4652" xr:uid="{694C0F76-8C67-4433-A6A7-B3AB2AD300BA}"/>
    <cellStyle name="Heading 3 5 9 3" xfId="4653" xr:uid="{C51EDB72-B77D-426F-B60A-D41A347A7C3D}"/>
    <cellStyle name="Heading 3 5 9 3 2" xfId="4654" xr:uid="{EDA28628-5D11-4476-AAB3-76C7CC6903A7}"/>
    <cellStyle name="Heading 3 5 9 4" xfId="4655" xr:uid="{A07F893F-A4BC-48C6-A643-8911CA4FD710}"/>
    <cellStyle name="Heading 3 5 9 4 2" xfId="4656" xr:uid="{1D86CF84-923B-47CE-A77E-B0F4A37A6286}"/>
    <cellStyle name="Heading 3 6" xfId="4657" xr:uid="{9E9F928F-F5FD-482A-AA5A-6096839F57D9}"/>
    <cellStyle name="Heading 3 6 10" xfId="4658" xr:uid="{339A8D17-F1E5-4B6A-AE9A-3C52A160045C}"/>
    <cellStyle name="Heading 3 6 10 2" xfId="4659" xr:uid="{8288D0A4-CED3-46E4-A0A5-9E86B31D2032}"/>
    <cellStyle name="Heading 3 6 10 2 2" xfId="4660" xr:uid="{755FDB67-ECC2-4FC9-98B3-9FD1F1995408}"/>
    <cellStyle name="Heading 3 6 10 3" xfId="4661" xr:uid="{085F92ED-87F9-4A44-89D3-6EEA8827E96D}"/>
    <cellStyle name="Heading 3 6 10 3 2" xfId="4662" xr:uid="{1E4EE6DC-0E35-416A-A68B-764F84B3C3C1}"/>
    <cellStyle name="Heading 3 6 10 4" xfId="4663" xr:uid="{825E6367-07E3-4C39-A853-B50DCE56D6ED}"/>
    <cellStyle name="Heading 3 6 10 4 2" xfId="4664" xr:uid="{C5BA63F4-40D3-45B6-803A-36DCA814CBCF}"/>
    <cellStyle name="Heading 3 6 11" xfId="4665" xr:uid="{6C179A76-CFFE-40AC-BC22-4B4A3FE085FA}"/>
    <cellStyle name="Heading 3 6 11 2" xfId="4666" xr:uid="{5E894DB0-30D0-4EF8-BA81-8C9664D199FF}"/>
    <cellStyle name="Heading 3 6 11 2 2" xfId="4667" xr:uid="{FA7F6036-DC55-41DF-8B05-5A28B259A1DA}"/>
    <cellStyle name="Heading 3 6 11 3" xfId="4668" xr:uid="{BFB78DCB-8DE7-402E-8DA2-4DFA05C1FFCE}"/>
    <cellStyle name="Heading 3 6 11 3 2" xfId="4669" xr:uid="{E7283D61-3029-4DAE-89D3-27D94591AE16}"/>
    <cellStyle name="Heading 3 6 11 4" xfId="4670" xr:uid="{F2F069DF-7ADA-4C50-AF16-743A94BA1108}"/>
    <cellStyle name="Heading 3 6 11 4 2" xfId="4671" xr:uid="{9EA1AA4C-E362-40B6-ACA2-BB9F9EE6033B}"/>
    <cellStyle name="Heading 3 6 12" xfId="4672" xr:uid="{586AEB90-5C0B-4004-87E1-85FCA403AD40}"/>
    <cellStyle name="Heading 3 6 12 2" xfId="4673" xr:uid="{D2E5831E-03E9-40B2-9FA9-01BEDBCDF984}"/>
    <cellStyle name="Heading 3 6 12 2 2" xfId="4674" xr:uid="{EF9B538A-777C-4822-A515-D32932548061}"/>
    <cellStyle name="Heading 3 6 12 3" xfId="4675" xr:uid="{CEE5AE6C-292B-41C7-AA37-7D889A328D1E}"/>
    <cellStyle name="Heading 3 6 12 3 2" xfId="4676" xr:uid="{53002F16-FA65-4A2F-AD2D-032E99BCDAB3}"/>
    <cellStyle name="Heading 3 6 12 4" xfId="4677" xr:uid="{A54F1F32-1164-4FBA-9692-5270991F3762}"/>
    <cellStyle name="Heading 3 6 12 4 2" xfId="4678" xr:uid="{868CF17B-47A3-4899-BD79-FA249A8B5799}"/>
    <cellStyle name="Heading 3 6 13" xfId="4679" xr:uid="{6BBC3723-F18C-495B-84D7-4A02009752E6}"/>
    <cellStyle name="Heading 3 6 13 2" xfId="4680" xr:uid="{0C9A888C-8DE1-42E1-AFC1-4BF41AC578E3}"/>
    <cellStyle name="Heading 3 6 13 2 2" xfId="4681" xr:uid="{EFF235EB-390D-4ADA-9965-6A103FB335A3}"/>
    <cellStyle name="Heading 3 6 13 3" xfId="4682" xr:uid="{D784091A-E474-4642-9C4C-F877C79E7C4B}"/>
    <cellStyle name="Heading 3 6 13 3 2" xfId="4683" xr:uid="{787E8483-79C5-4BBB-B996-81E82D094E82}"/>
    <cellStyle name="Heading 3 6 13 4" xfId="4684" xr:uid="{1A0371A0-9822-4AAE-ABEF-689B53888381}"/>
    <cellStyle name="Heading 3 6 13 4 2" xfId="4685" xr:uid="{34117B04-1FD9-42F2-8942-AD15024D68E6}"/>
    <cellStyle name="Heading 3 6 14" xfId="4686" xr:uid="{CFF0B7A8-E337-49FF-95B3-D4889B510EA5}"/>
    <cellStyle name="Heading 3 6 14 2" xfId="4687" xr:uid="{6B6EE71B-3585-466F-9E46-061C90E3AF57}"/>
    <cellStyle name="Heading 3 6 14 2 2" xfId="4688" xr:uid="{CE035330-B8F3-4D09-86B5-B0D3A670F0C5}"/>
    <cellStyle name="Heading 3 6 14 3" xfId="4689" xr:uid="{2A8797BA-86B1-411E-9427-40D483174482}"/>
    <cellStyle name="Heading 3 6 14 3 2" xfId="4690" xr:uid="{D9A92A7D-20F5-4775-87D1-22C8E59EBDDF}"/>
    <cellStyle name="Heading 3 6 14 4" xfId="4691" xr:uid="{F7A24238-4D4B-4028-AC1F-20ED6564F7A8}"/>
    <cellStyle name="Heading 3 6 14 4 2" xfId="4692" xr:uid="{8C2EA762-0E0F-456D-9870-3C4E27CA3302}"/>
    <cellStyle name="Heading 3 6 15" xfId="4693" xr:uid="{294E663C-7D59-4DFA-B8E8-1B3EA4879E87}"/>
    <cellStyle name="Heading 3 6 15 2" xfId="4694" xr:uid="{E61D5726-5355-4527-AF5D-0A842CDFFCA1}"/>
    <cellStyle name="Heading 3 6 15 2 2" xfId="4695" xr:uid="{F67D4C02-4505-454A-BC35-0FBAD3D7A81A}"/>
    <cellStyle name="Heading 3 6 15 3" xfId="4696" xr:uid="{7A39E144-C329-4E77-B2FF-4A309623BD31}"/>
    <cellStyle name="Heading 3 6 15 3 2" xfId="4697" xr:uid="{FA61B03E-56D5-443C-A3DE-BE96FD3D532F}"/>
    <cellStyle name="Heading 3 6 15 4" xfId="4698" xr:uid="{21B2CDAA-6A3D-4359-AC71-71A5402FA7F3}"/>
    <cellStyle name="Heading 3 6 15 4 2" xfId="4699" xr:uid="{01AAD30F-8D8A-40D8-8BD0-6EA910E3E409}"/>
    <cellStyle name="Heading 3 6 16" xfId="4700" xr:uid="{7E53AC33-FE63-4D87-8F70-88C0CFDCE64B}"/>
    <cellStyle name="Heading 3 6 16 2" xfId="4701" xr:uid="{512748F1-3087-4F52-B5A6-3F0F0FF83C0D}"/>
    <cellStyle name="Heading 3 6 17" xfId="4702" xr:uid="{09C4C86D-8A79-4C5D-8984-BCBEE5C3814E}"/>
    <cellStyle name="Heading 3 6 17 2" xfId="4703" xr:uid="{7CA890DB-63E5-4B34-90BA-98E653AFAA19}"/>
    <cellStyle name="Heading 3 6 18" xfId="4704" xr:uid="{588D63E7-ED9C-4C52-A513-17DC1F7E290D}"/>
    <cellStyle name="Heading 3 6 18 2" xfId="4705" xr:uid="{AD7164AE-BD09-43C5-A8FE-C15B146E6BD8}"/>
    <cellStyle name="Heading 3 6 19" xfId="4706" xr:uid="{2C13D648-F83D-4BA9-B67D-F09FBB6CF0E9}"/>
    <cellStyle name="Heading 3 6 2" xfId="4707" xr:uid="{E041E539-E713-4698-A92E-4076A2B624DE}"/>
    <cellStyle name="Heading 3 6 2 2" xfId="4708" xr:uid="{3A6C3C62-1493-4908-AB8A-004CEEF11ED1}"/>
    <cellStyle name="Heading 3 6 2 2 2" xfId="4709" xr:uid="{BAD943A8-3C66-4CA9-BCB7-09FDB33BE51E}"/>
    <cellStyle name="Heading 3 6 2 3" xfId="4710" xr:uid="{BE102195-A3E1-4EDD-830B-0E07DD13CC4A}"/>
    <cellStyle name="Heading 3 6 2 3 2" xfId="4711" xr:uid="{DDEE2C23-E966-424F-89B3-4EBD1827C741}"/>
    <cellStyle name="Heading 3 6 2 4" xfId="4712" xr:uid="{B1368A8C-44A5-4C3A-BAD2-0224412F28C7}"/>
    <cellStyle name="Heading 3 6 2 4 2" xfId="4713" xr:uid="{2C1D1386-48CC-4B10-A440-6653EA60FA76}"/>
    <cellStyle name="Heading 3 6 20" xfId="4714" xr:uid="{4D7358B4-E7B2-4F5C-B3C8-BF42E9361C53}"/>
    <cellStyle name="Heading 3 6 21" xfId="4715" xr:uid="{FD0A7F72-5602-4A9C-A1AF-AC43F8A4BBE9}"/>
    <cellStyle name="Heading 3 6 22" xfId="4716" xr:uid="{2BFAE221-959A-4D3C-99FE-1573C4C977E4}"/>
    <cellStyle name="Heading 3 6 23" xfId="4717" xr:uid="{CC40DA50-F3D8-4329-8527-C00071D7A77B}"/>
    <cellStyle name="Heading 3 6 24" xfId="4718" xr:uid="{1F49396B-D638-4BE3-AC6E-AE8B2F1F89DB}"/>
    <cellStyle name="Heading 3 6 25" xfId="4719" xr:uid="{02D5B79A-9744-4A15-975C-9D7FE9DAD1DF}"/>
    <cellStyle name="Heading 3 6 3" xfId="4720" xr:uid="{F59AE6CD-E92E-43C6-BB09-21F4DFAD325E}"/>
    <cellStyle name="Heading 3 6 3 2" xfId="4721" xr:uid="{39634B49-451F-4EAA-B78A-0D60E03C6E09}"/>
    <cellStyle name="Heading 3 6 3 2 2" xfId="4722" xr:uid="{4EFC4735-080E-4067-83C3-8217026B1322}"/>
    <cellStyle name="Heading 3 6 3 3" xfId="4723" xr:uid="{00C19DFF-390E-4BFE-8660-E5AE7B18045D}"/>
    <cellStyle name="Heading 3 6 3 3 2" xfId="4724" xr:uid="{242831C8-A5F3-40A0-8C41-F0BD19979384}"/>
    <cellStyle name="Heading 3 6 3 4" xfId="4725" xr:uid="{A3851094-8557-497D-9CCE-35E809A019A1}"/>
    <cellStyle name="Heading 3 6 3 4 2" xfId="4726" xr:uid="{93A29645-D7D0-4D6A-8BF9-EE02178A413E}"/>
    <cellStyle name="Heading 3 6 4" xfId="4727" xr:uid="{AE9FD442-3582-484C-A4B4-F079B8911500}"/>
    <cellStyle name="Heading 3 6 4 2" xfId="4728" xr:uid="{3A90FE0D-30A9-4AF1-8A89-220EE84707DA}"/>
    <cellStyle name="Heading 3 6 4 2 2" xfId="4729" xr:uid="{D22A4C1F-FB0B-4657-976F-5BE18ABA2469}"/>
    <cellStyle name="Heading 3 6 4 3" xfId="4730" xr:uid="{FF052AEF-A129-4062-A4AE-A7FDC4967B8B}"/>
    <cellStyle name="Heading 3 6 4 3 2" xfId="4731" xr:uid="{1DEAA1F9-158F-465A-A40F-BEC8D29AEC90}"/>
    <cellStyle name="Heading 3 6 4 4" xfId="4732" xr:uid="{7F30E219-37C0-44CF-B8E1-5E52F59B25E9}"/>
    <cellStyle name="Heading 3 6 4 4 2" xfId="4733" xr:uid="{6604A366-755B-498E-BCEB-ACC4CA66870A}"/>
    <cellStyle name="Heading 3 6 5" xfId="4734" xr:uid="{B2028847-7292-44BD-92C6-A08B6D302818}"/>
    <cellStyle name="Heading 3 6 5 2" xfId="4735" xr:uid="{4DFA31C6-E224-462F-A718-D2CEFE6EE652}"/>
    <cellStyle name="Heading 3 6 5 2 2" xfId="4736" xr:uid="{088164AB-4D3A-44F5-A4CC-0CE1FB4E43EF}"/>
    <cellStyle name="Heading 3 6 5 3" xfId="4737" xr:uid="{88E9382E-B0DC-4647-B254-F0854C8A4273}"/>
    <cellStyle name="Heading 3 6 5 3 2" xfId="4738" xr:uid="{967B134B-BB76-47BD-8106-79DC659B86A9}"/>
    <cellStyle name="Heading 3 6 5 4" xfId="4739" xr:uid="{D6A5118B-65F3-4B09-AAB1-2F1FDC894CD8}"/>
    <cellStyle name="Heading 3 6 5 4 2" xfId="4740" xr:uid="{4C68F8F9-4134-46A3-B887-56FC7D901496}"/>
    <cellStyle name="Heading 3 6 6" xfId="4741" xr:uid="{C8165B63-029B-4A4F-9EA5-F42D731BB594}"/>
    <cellStyle name="Heading 3 6 6 2" xfId="4742" xr:uid="{4E5957D8-1E80-40DC-AA3D-A30BC6E94E3F}"/>
    <cellStyle name="Heading 3 6 6 2 2" xfId="4743" xr:uid="{A05371CB-A8B5-4514-BF31-F623DB6C974E}"/>
    <cellStyle name="Heading 3 6 6 3" xfId="4744" xr:uid="{8BC91B15-4FD7-484F-876F-E62116A55238}"/>
    <cellStyle name="Heading 3 6 6 3 2" xfId="4745" xr:uid="{AB7CEA3D-3B39-4B9B-9CC9-71C3C1B19D8D}"/>
    <cellStyle name="Heading 3 6 6 4" xfId="4746" xr:uid="{0636B8CF-3538-4279-9AC6-508D50378075}"/>
    <cellStyle name="Heading 3 6 6 4 2" xfId="4747" xr:uid="{4D855372-5D29-415B-8278-B20F8AED3438}"/>
    <cellStyle name="Heading 3 6 7" xfId="4748" xr:uid="{6710F3DD-D77C-471A-AB95-007709A91220}"/>
    <cellStyle name="Heading 3 6 7 2" xfId="4749" xr:uid="{AFA5EDBF-2E7A-4517-91F0-C89CB0834F86}"/>
    <cellStyle name="Heading 3 6 7 2 2" xfId="4750" xr:uid="{1131F558-4148-40A4-AD38-1B462ED9A3DB}"/>
    <cellStyle name="Heading 3 6 7 3" xfId="4751" xr:uid="{3A4FF038-5C81-4AAD-BF7D-6817998DC4DA}"/>
    <cellStyle name="Heading 3 6 7 3 2" xfId="4752" xr:uid="{CD5FD1EC-E2D1-4F18-9272-B8B05210BEE3}"/>
    <cellStyle name="Heading 3 6 7 4" xfId="4753" xr:uid="{C351C5F9-D859-4A7C-9DA9-F5B0A01DE37B}"/>
    <cellStyle name="Heading 3 6 7 4 2" xfId="4754" xr:uid="{A27E46DA-141E-4810-A320-F06A75D43BB9}"/>
    <cellStyle name="Heading 3 6 8" xfId="4755" xr:uid="{8D2B10F4-E643-4A07-B450-55927C8BFDFF}"/>
    <cellStyle name="Heading 3 6 8 2" xfId="4756" xr:uid="{3FA034B1-2AA7-4A08-A311-DE83B90FA63E}"/>
    <cellStyle name="Heading 3 6 8 2 2" xfId="4757" xr:uid="{86C350D1-E724-411D-B0CF-A5E65F5048D7}"/>
    <cellStyle name="Heading 3 6 8 3" xfId="4758" xr:uid="{878458EB-58DC-4824-A8C0-E981A058C262}"/>
    <cellStyle name="Heading 3 6 8 3 2" xfId="4759" xr:uid="{E4208E89-668D-4619-875E-9163BAD4C77D}"/>
    <cellStyle name="Heading 3 6 8 4" xfId="4760" xr:uid="{EB41FD25-707A-4394-91F5-E83F17E61BC2}"/>
    <cellStyle name="Heading 3 6 8 4 2" xfId="4761" xr:uid="{4A2C2F5D-DF02-4CBA-9425-4BFD195CA9F6}"/>
    <cellStyle name="Heading 3 6 9" xfId="4762" xr:uid="{E52C89D8-DDC4-4E1F-9890-A2481B4C04A8}"/>
    <cellStyle name="Heading 3 6 9 2" xfId="4763" xr:uid="{9439AE90-3BA7-4271-AE24-0F21D9DAA916}"/>
    <cellStyle name="Heading 3 6 9 2 2" xfId="4764" xr:uid="{4B1B0A97-F188-45E2-B2D1-2B8E76D85165}"/>
    <cellStyle name="Heading 3 6 9 3" xfId="4765" xr:uid="{87B7FF41-5A73-4A32-B131-891FCE65274D}"/>
    <cellStyle name="Heading 3 6 9 3 2" xfId="4766" xr:uid="{50CF2B8E-D743-41A0-B21B-9328C29CBCAA}"/>
    <cellStyle name="Heading 3 6 9 4" xfId="4767" xr:uid="{22D4C175-5182-40C3-BE22-B20584B3AF27}"/>
    <cellStyle name="Heading 3 6 9 4 2" xfId="4768" xr:uid="{1B083A91-1CCC-4E6A-B3E9-3EE3AC004D93}"/>
    <cellStyle name="Heading 3 7" xfId="4769" xr:uid="{34B31D48-4CDE-462C-82AB-9FF0E1269603}"/>
    <cellStyle name="Heading 3 7 10" xfId="4770" xr:uid="{84A09779-2112-4AD2-A65E-A42753FEFFA6}"/>
    <cellStyle name="Heading 3 7 10 2" xfId="4771" xr:uid="{79F0B335-DA7D-497E-B290-28BC42243423}"/>
    <cellStyle name="Heading 3 7 10 2 2" xfId="4772" xr:uid="{5DFBE990-156E-4CCE-A04E-40DCFAD9B164}"/>
    <cellStyle name="Heading 3 7 10 3" xfId="4773" xr:uid="{2DD51AFD-A859-4C5B-BADD-2F40BCB029A8}"/>
    <cellStyle name="Heading 3 7 10 3 2" xfId="4774" xr:uid="{00BC0B5E-CE79-4CDC-9139-9023C4F946F1}"/>
    <cellStyle name="Heading 3 7 10 4" xfId="4775" xr:uid="{E12A75FC-A49E-4D31-86CB-3130BC6484D3}"/>
    <cellStyle name="Heading 3 7 10 4 2" xfId="4776" xr:uid="{0AF8B201-4A02-412A-A64D-8E45C550710B}"/>
    <cellStyle name="Heading 3 7 11" xfId="4777" xr:uid="{557880ED-8BF5-4D12-94A9-3FD2F9A6481E}"/>
    <cellStyle name="Heading 3 7 11 2" xfId="4778" xr:uid="{545890E1-9439-48C5-9FF3-DE2D066C5511}"/>
    <cellStyle name="Heading 3 7 11 2 2" xfId="4779" xr:uid="{39FA77A2-2F29-498B-A58E-BCCF0651F00D}"/>
    <cellStyle name="Heading 3 7 11 3" xfId="4780" xr:uid="{7AFF38CA-9969-4F71-8890-E11AD28F691A}"/>
    <cellStyle name="Heading 3 7 11 3 2" xfId="4781" xr:uid="{49B1B92C-F5C8-4360-A389-5C11023DB5B6}"/>
    <cellStyle name="Heading 3 7 11 4" xfId="4782" xr:uid="{27AE29E1-674D-43DE-AB56-F42ECAA6AE5F}"/>
    <cellStyle name="Heading 3 7 11 4 2" xfId="4783" xr:uid="{468EEF9B-7AD4-4137-8069-BE29667A07E6}"/>
    <cellStyle name="Heading 3 7 12" xfId="4784" xr:uid="{5D8B21C3-3D02-4F1E-8740-3BFB76322E45}"/>
    <cellStyle name="Heading 3 7 12 2" xfId="4785" xr:uid="{5CB2DDEE-E53D-4C7B-9AF7-C061CD39A1CD}"/>
    <cellStyle name="Heading 3 7 12 2 2" xfId="4786" xr:uid="{D940B3E3-374F-456D-9432-64F550DBE964}"/>
    <cellStyle name="Heading 3 7 12 3" xfId="4787" xr:uid="{CA525A00-E03F-44E2-8315-2BD98AE7BC3A}"/>
    <cellStyle name="Heading 3 7 12 3 2" xfId="4788" xr:uid="{6E150DE8-57F7-42CA-A945-259D5D2A81DB}"/>
    <cellStyle name="Heading 3 7 12 4" xfId="4789" xr:uid="{E2838BBE-CCEF-457F-B312-CE85E1D5AB7E}"/>
    <cellStyle name="Heading 3 7 12 4 2" xfId="4790" xr:uid="{44A54B6E-35FC-49AC-9371-4C8FA795F5B2}"/>
    <cellStyle name="Heading 3 7 13" xfId="4791" xr:uid="{BA6F56E7-A7DF-483B-AD98-196F3E0371C6}"/>
    <cellStyle name="Heading 3 7 13 2" xfId="4792" xr:uid="{0449EC4A-3409-4CA4-9601-D3A737D1C917}"/>
    <cellStyle name="Heading 3 7 13 2 2" xfId="4793" xr:uid="{245F848C-BA2F-4541-A3B1-505E1A8E3C16}"/>
    <cellStyle name="Heading 3 7 13 3" xfId="4794" xr:uid="{FD89A3B9-5D7F-47D1-AC64-7C52A6DB5DC9}"/>
    <cellStyle name="Heading 3 7 13 3 2" xfId="4795" xr:uid="{D951A0F2-EFF9-411D-BBF6-057447A906DF}"/>
    <cellStyle name="Heading 3 7 13 4" xfId="4796" xr:uid="{5D0E35AF-3FCC-4B48-B5A8-D7CD4649F9D7}"/>
    <cellStyle name="Heading 3 7 13 4 2" xfId="4797" xr:uid="{DA9549D8-8A85-43A3-A4BC-1DDC787B7C8F}"/>
    <cellStyle name="Heading 3 7 14" xfId="4798" xr:uid="{A1A5F90B-1588-48F1-A475-3AB678AA589E}"/>
    <cellStyle name="Heading 3 7 14 2" xfId="4799" xr:uid="{506F8DC2-6F1D-413C-85FF-D674CB51BA7A}"/>
    <cellStyle name="Heading 3 7 14 2 2" xfId="4800" xr:uid="{344B8FE5-2711-4AB7-BFAE-98AA0065F9DF}"/>
    <cellStyle name="Heading 3 7 14 3" xfId="4801" xr:uid="{7B7E2AF9-4886-44FF-BB00-0C34DABE25AC}"/>
    <cellStyle name="Heading 3 7 14 3 2" xfId="4802" xr:uid="{4902EEFE-FA02-4AF8-AB55-2F6C3750FEEE}"/>
    <cellStyle name="Heading 3 7 14 4" xfId="4803" xr:uid="{58CC9D1C-B4A9-4082-B7BD-F5A9DF3DA52F}"/>
    <cellStyle name="Heading 3 7 14 4 2" xfId="4804" xr:uid="{BA65E504-CDE4-4493-B28D-A541C7AF02EE}"/>
    <cellStyle name="Heading 3 7 15" xfId="4805" xr:uid="{AB2A9DFC-F0DB-4FAB-AAAF-716F5C8F322A}"/>
    <cellStyle name="Heading 3 7 15 2" xfId="4806" xr:uid="{8C268887-BBC5-451F-9D8D-64EA46E6B726}"/>
    <cellStyle name="Heading 3 7 15 2 2" xfId="4807" xr:uid="{DBED70DA-185B-42CB-82FE-646787556780}"/>
    <cellStyle name="Heading 3 7 15 3" xfId="4808" xr:uid="{603F590D-8E89-4133-8B9E-599A3C622B1D}"/>
    <cellStyle name="Heading 3 7 15 3 2" xfId="4809" xr:uid="{7E7746CC-6910-41B8-B87D-861B324B80A3}"/>
    <cellStyle name="Heading 3 7 15 4" xfId="4810" xr:uid="{D14C2AB7-F040-4ABC-9818-3F6FDBCD9F7D}"/>
    <cellStyle name="Heading 3 7 15 4 2" xfId="4811" xr:uid="{FF9385A0-78B4-452B-9FBD-1C2BFB4CA649}"/>
    <cellStyle name="Heading 3 7 16" xfId="4812" xr:uid="{F112E074-646F-4EDD-A663-06AAB5821611}"/>
    <cellStyle name="Heading 3 7 16 2" xfId="4813" xr:uid="{889C75D9-061E-444B-AFF1-D48433071D00}"/>
    <cellStyle name="Heading 3 7 17" xfId="4814" xr:uid="{F99D5543-618F-43C9-A6A2-05DC28B29FF5}"/>
    <cellStyle name="Heading 3 7 17 2" xfId="4815" xr:uid="{85EA018A-9B21-4CF8-A2FC-A3DFBF5BA369}"/>
    <cellStyle name="Heading 3 7 18" xfId="4816" xr:uid="{0636B472-9CAB-40A9-9A8E-D36F5EF6491B}"/>
    <cellStyle name="Heading 3 7 18 2" xfId="4817" xr:uid="{E1EC6250-A733-42F2-A07D-65F7C1C6D9D9}"/>
    <cellStyle name="Heading 3 7 19" xfId="4818" xr:uid="{CE4B27C5-2C72-4805-82E7-931F7C5E6189}"/>
    <cellStyle name="Heading 3 7 2" xfId="4819" xr:uid="{06364FF2-0EA7-4C09-8BAD-3D38C8D0BE34}"/>
    <cellStyle name="Heading 3 7 2 2" xfId="4820" xr:uid="{F992C61E-9A65-47A1-BC7C-06E76C14B05C}"/>
    <cellStyle name="Heading 3 7 2 2 2" xfId="4821" xr:uid="{76511980-2BBE-4752-94D8-F51893B3DA89}"/>
    <cellStyle name="Heading 3 7 2 3" xfId="4822" xr:uid="{AA368885-395F-447B-B4ED-6359CCAABA13}"/>
    <cellStyle name="Heading 3 7 2 3 2" xfId="4823" xr:uid="{45DCD714-4144-4E90-995B-368AC86A1C11}"/>
    <cellStyle name="Heading 3 7 2 4" xfId="4824" xr:uid="{61116AC3-6066-4FB4-BD01-907528757036}"/>
    <cellStyle name="Heading 3 7 2 4 2" xfId="4825" xr:uid="{E3837FBF-8144-4A1E-9FAD-F5629F424A22}"/>
    <cellStyle name="Heading 3 7 20" xfId="4826" xr:uid="{466CB6A1-E9EC-4895-8035-4F4C6BBC8188}"/>
    <cellStyle name="Heading 3 7 21" xfId="4827" xr:uid="{8A3215FF-9B4C-4594-9200-10F78AAE3B7E}"/>
    <cellStyle name="Heading 3 7 22" xfId="4828" xr:uid="{3CFB8B77-A966-4689-9517-421668616ECD}"/>
    <cellStyle name="Heading 3 7 23" xfId="4829" xr:uid="{A2C683BC-F883-4EBE-950E-6CE6AE1A39FD}"/>
    <cellStyle name="Heading 3 7 24" xfId="4830" xr:uid="{0AFE5CCC-902A-4CD1-B083-4469C8B8DF1F}"/>
    <cellStyle name="Heading 3 7 25" xfId="4831" xr:uid="{6DEF874A-B5E9-4EDA-ADF2-867602486269}"/>
    <cellStyle name="Heading 3 7 3" xfId="4832" xr:uid="{4BD9A889-E228-4D43-A64E-3F6C67F7B8C4}"/>
    <cellStyle name="Heading 3 7 3 2" xfId="4833" xr:uid="{109010E6-B640-47E5-AD10-742436AEC9ED}"/>
    <cellStyle name="Heading 3 7 3 2 2" xfId="4834" xr:uid="{372D1AD3-C481-4785-8E13-0C87317B4661}"/>
    <cellStyle name="Heading 3 7 3 3" xfId="4835" xr:uid="{A75F81E1-57B3-49BA-9841-98A7585EF143}"/>
    <cellStyle name="Heading 3 7 3 3 2" xfId="4836" xr:uid="{BCC0DDB1-DA20-4BA3-94A2-C3F8A9FEAD10}"/>
    <cellStyle name="Heading 3 7 3 4" xfId="4837" xr:uid="{CA7A2339-48FD-4E04-BB3C-4AFC22AC0A80}"/>
    <cellStyle name="Heading 3 7 3 4 2" xfId="4838" xr:uid="{08FC6C55-2488-49D7-AEEE-0CA7C41CD950}"/>
    <cellStyle name="Heading 3 7 4" xfId="4839" xr:uid="{1D459C9D-E602-4E23-813C-AB5CE83FCE4F}"/>
    <cellStyle name="Heading 3 7 4 2" xfId="4840" xr:uid="{CCFB6E75-3B34-4056-A8ED-5FC35A9C4F58}"/>
    <cellStyle name="Heading 3 7 4 2 2" xfId="4841" xr:uid="{123B20CB-0F85-4023-8A01-E29643BE3795}"/>
    <cellStyle name="Heading 3 7 4 3" xfId="4842" xr:uid="{B423C0B4-CABA-404B-A53A-76932DBF8254}"/>
    <cellStyle name="Heading 3 7 4 3 2" xfId="4843" xr:uid="{C179F3AB-A33F-45A9-A584-5349BD9C9D86}"/>
    <cellStyle name="Heading 3 7 4 4" xfId="4844" xr:uid="{96AC99C3-4494-4861-A04A-B95D18C22042}"/>
    <cellStyle name="Heading 3 7 4 4 2" xfId="4845" xr:uid="{B5AC1802-63DA-41C6-9252-3A71A7655391}"/>
    <cellStyle name="Heading 3 7 5" xfId="4846" xr:uid="{D7697AF7-CC84-4E2D-9A9D-D7CEEC2DAAD4}"/>
    <cellStyle name="Heading 3 7 5 2" xfId="4847" xr:uid="{039F745A-F991-4D78-8E22-F37EC0C328C7}"/>
    <cellStyle name="Heading 3 7 5 2 2" xfId="4848" xr:uid="{2FE2F047-BA6F-4418-87F5-3222FB8CE2D8}"/>
    <cellStyle name="Heading 3 7 5 3" xfId="4849" xr:uid="{B7306C65-848B-4761-B0AC-0B7DC5A8FFF0}"/>
    <cellStyle name="Heading 3 7 5 3 2" xfId="4850" xr:uid="{502F7F28-74CE-401D-B4F1-4446CC6D4573}"/>
    <cellStyle name="Heading 3 7 5 4" xfId="4851" xr:uid="{97EE7770-37F8-45F8-A1E6-58C64D293FE8}"/>
    <cellStyle name="Heading 3 7 5 4 2" xfId="4852" xr:uid="{6DC9E1E1-4897-4A35-9FBB-96E0B7050E31}"/>
    <cellStyle name="Heading 3 7 6" xfId="4853" xr:uid="{349FC094-920D-42CE-A162-A05B14B21456}"/>
    <cellStyle name="Heading 3 7 6 2" xfId="4854" xr:uid="{BF3241B1-1DA4-4C8B-A0B2-47CC313F4B56}"/>
    <cellStyle name="Heading 3 7 6 2 2" xfId="4855" xr:uid="{902889A1-87CB-4FA9-A2F4-83CF6FC4AFB4}"/>
    <cellStyle name="Heading 3 7 6 3" xfId="4856" xr:uid="{371901EB-FEA2-4613-B230-DFF0E3AE0A0E}"/>
    <cellStyle name="Heading 3 7 6 3 2" xfId="4857" xr:uid="{4B8522DE-2DD4-4875-8262-FC9C76FED6AC}"/>
    <cellStyle name="Heading 3 7 6 4" xfId="4858" xr:uid="{B9756BF9-12F1-407D-8236-506F96A9E61C}"/>
    <cellStyle name="Heading 3 7 6 4 2" xfId="4859" xr:uid="{13658BD3-20A4-4B4E-9D2F-A3D322931197}"/>
    <cellStyle name="Heading 3 7 7" xfId="4860" xr:uid="{428293A9-EBD0-4C3E-B23C-611B193A91B5}"/>
    <cellStyle name="Heading 3 7 7 2" xfId="4861" xr:uid="{F799336A-A110-472B-AC01-CAB194129298}"/>
    <cellStyle name="Heading 3 7 7 2 2" xfId="4862" xr:uid="{2B4610E1-AC66-4854-8027-5869B22908FD}"/>
    <cellStyle name="Heading 3 7 7 3" xfId="4863" xr:uid="{30FE92A8-B108-4982-951D-5596153CA904}"/>
    <cellStyle name="Heading 3 7 7 3 2" xfId="4864" xr:uid="{FF1E8FF6-6F00-41A4-ABC7-731970A662FB}"/>
    <cellStyle name="Heading 3 7 7 4" xfId="4865" xr:uid="{C209B321-B2D5-4597-9FA4-0258F293E3B3}"/>
    <cellStyle name="Heading 3 7 7 4 2" xfId="4866" xr:uid="{8D891403-98F4-4849-9B65-713C045492E3}"/>
    <cellStyle name="Heading 3 7 8" xfId="4867" xr:uid="{F94F9DF2-67BF-400E-B712-FBA05DC59563}"/>
    <cellStyle name="Heading 3 7 8 2" xfId="4868" xr:uid="{C2C88C03-C777-46A8-B2D0-0A4A348552F7}"/>
    <cellStyle name="Heading 3 7 8 2 2" xfId="4869" xr:uid="{C3F49E2E-6678-4AC6-84F7-E1D92A6C0934}"/>
    <cellStyle name="Heading 3 7 8 3" xfId="4870" xr:uid="{5F20327E-466A-4D8A-874A-93BCA2AF1F9B}"/>
    <cellStyle name="Heading 3 7 8 3 2" xfId="4871" xr:uid="{FAA4DBEC-5780-4657-B7C3-62A887E1245C}"/>
    <cellStyle name="Heading 3 7 8 4" xfId="4872" xr:uid="{496F838F-335B-45F5-9A73-202F18E42F52}"/>
    <cellStyle name="Heading 3 7 8 4 2" xfId="4873" xr:uid="{E1C4F622-E0CB-4759-B9A4-049CAC560B1B}"/>
    <cellStyle name="Heading 3 7 9" xfId="4874" xr:uid="{9523BF56-D618-4EB4-94EE-961952B2E2A0}"/>
    <cellStyle name="Heading 3 7 9 2" xfId="4875" xr:uid="{8E42E144-8CE6-4FD7-8523-A79ABE551D60}"/>
    <cellStyle name="Heading 3 7 9 2 2" xfId="4876" xr:uid="{0AC67C8F-5D88-4D90-9EF5-59471786EEC5}"/>
    <cellStyle name="Heading 3 7 9 3" xfId="4877" xr:uid="{81831DBE-890D-4D07-8B6D-0F63F27478ED}"/>
    <cellStyle name="Heading 3 7 9 3 2" xfId="4878" xr:uid="{CCBB711F-28F8-48F6-9782-3111038A2BAC}"/>
    <cellStyle name="Heading 3 7 9 4" xfId="4879" xr:uid="{A7DF01A8-D699-4E99-8281-958ACD963E86}"/>
    <cellStyle name="Heading 3 7 9 4 2" xfId="4880" xr:uid="{0D8B6F80-6A99-461D-8BF4-E23A8D43533A}"/>
    <cellStyle name="Heading 3 8" xfId="4881" xr:uid="{3D07EAF3-897D-4F2B-A002-5FD32F694D02}"/>
    <cellStyle name="Heading 3 8 10" xfId="4882" xr:uid="{7C8E380A-0E6A-47E1-B5EF-8F78A3DBE82B}"/>
    <cellStyle name="Heading 3 8 10 2" xfId="4883" xr:uid="{887078AE-A45B-4193-942D-694BB7A444E5}"/>
    <cellStyle name="Heading 3 8 10 2 2" xfId="4884" xr:uid="{F1CE0ACB-6ED9-4D86-B9A9-3DA0C1376685}"/>
    <cellStyle name="Heading 3 8 10 3" xfId="4885" xr:uid="{C8BFC391-87B7-4C50-9B89-86619E75CB4D}"/>
    <cellStyle name="Heading 3 8 10 3 2" xfId="4886" xr:uid="{0163A794-80D3-4019-9DD1-88150C9C56E0}"/>
    <cellStyle name="Heading 3 8 10 4" xfId="4887" xr:uid="{EC70A39A-434D-4304-ABF9-7E2C261BBEC0}"/>
    <cellStyle name="Heading 3 8 10 4 2" xfId="4888" xr:uid="{8F28FD68-1F1F-42F7-9A5A-F9F56AE7017C}"/>
    <cellStyle name="Heading 3 8 11" xfId="4889" xr:uid="{8FC9296B-EC1C-4C4F-A974-D2F1F88423B1}"/>
    <cellStyle name="Heading 3 8 11 2" xfId="4890" xr:uid="{1648B40B-264F-4815-BA8D-7354C1BE8374}"/>
    <cellStyle name="Heading 3 8 11 2 2" xfId="4891" xr:uid="{E1C52AFD-2FD3-43A3-B458-BA99712CA34B}"/>
    <cellStyle name="Heading 3 8 11 3" xfId="4892" xr:uid="{A38FE97C-4144-44FC-AE50-00BBDE89EC56}"/>
    <cellStyle name="Heading 3 8 11 3 2" xfId="4893" xr:uid="{332D2197-4388-4942-906E-2C9EA89AA85B}"/>
    <cellStyle name="Heading 3 8 11 4" xfId="4894" xr:uid="{B628D655-4F33-4370-AE36-4FA241F06B52}"/>
    <cellStyle name="Heading 3 8 11 4 2" xfId="4895" xr:uid="{41DA588E-7A7D-4886-98E9-A5ACF8E64E69}"/>
    <cellStyle name="Heading 3 8 12" xfId="4896" xr:uid="{EBEB919F-07B4-4386-999E-19A5D88B2AA3}"/>
    <cellStyle name="Heading 3 8 12 2" xfId="4897" xr:uid="{161FAC0B-2442-4851-BDB2-FD82EC23CCB7}"/>
    <cellStyle name="Heading 3 8 12 2 2" xfId="4898" xr:uid="{12290BD0-C5E6-4088-8963-0FD09C40FEB2}"/>
    <cellStyle name="Heading 3 8 12 3" xfId="4899" xr:uid="{1ABBB15F-226A-4F62-941A-0E3540E48EA8}"/>
    <cellStyle name="Heading 3 8 12 3 2" xfId="4900" xr:uid="{74BBA4B4-F26E-4029-8DCB-D7BF9614DCAC}"/>
    <cellStyle name="Heading 3 8 12 4" xfId="4901" xr:uid="{E75E4DED-EC1C-47F9-982C-15A444D337C8}"/>
    <cellStyle name="Heading 3 8 12 4 2" xfId="4902" xr:uid="{150C2A1C-8DD6-4967-AE97-650A38C52F1D}"/>
    <cellStyle name="Heading 3 8 13" xfId="4903" xr:uid="{0852B49C-2A09-443C-9A86-CB41BFC4A325}"/>
    <cellStyle name="Heading 3 8 13 2" xfId="4904" xr:uid="{2A412550-68A3-45E9-975F-C0F7E20AC714}"/>
    <cellStyle name="Heading 3 8 13 2 2" xfId="4905" xr:uid="{230463F6-40F4-4BDA-A6AE-A6B8164F2FDB}"/>
    <cellStyle name="Heading 3 8 13 3" xfId="4906" xr:uid="{80ADF304-068A-40CC-81A9-6151CE439122}"/>
    <cellStyle name="Heading 3 8 13 3 2" xfId="4907" xr:uid="{8FCC5120-12AD-447C-8059-678FC3F5F286}"/>
    <cellStyle name="Heading 3 8 13 4" xfId="4908" xr:uid="{39897A3F-7049-4084-9E10-5E666E5211FB}"/>
    <cellStyle name="Heading 3 8 13 4 2" xfId="4909" xr:uid="{176F8957-FA26-46D1-8E26-427AFB509990}"/>
    <cellStyle name="Heading 3 8 14" xfId="4910" xr:uid="{EAEE5D74-EEAF-4019-8C68-6FAE17402FD6}"/>
    <cellStyle name="Heading 3 8 14 2" xfId="4911" xr:uid="{291F9BED-8C28-47DD-83DE-4E9598B446E2}"/>
    <cellStyle name="Heading 3 8 14 2 2" xfId="4912" xr:uid="{00F0EDE6-D4DB-49DA-80E3-391CA18FED9E}"/>
    <cellStyle name="Heading 3 8 14 3" xfId="4913" xr:uid="{027E6928-96E2-4713-80B4-30907B56CC9E}"/>
    <cellStyle name="Heading 3 8 14 3 2" xfId="4914" xr:uid="{A6956C2E-42FC-41FC-BFF4-D13546E30081}"/>
    <cellStyle name="Heading 3 8 14 4" xfId="4915" xr:uid="{E4EE5B91-CB00-4FD7-898D-D671E8F4E2D9}"/>
    <cellStyle name="Heading 3 8 14 4 2" xfId="4916" xr:uid="{58329AC0-2D0A-4DD1-88A6-4781AE76A411}"/>
    <cellStyle name="Heading 3 8 15" xfId="4917" xr:uid="{163CAAC3-B13A-408B-A84E-5807718593DD}"/>
    <cellStyle name="Heading 3 8 15 2" xfId="4918" xr:uid="{9C2D6F17-386B-474D-AF09-DE632A19A592}"/>
    <cellStyle name="Heading 3 8 15 2 2" xfId="4919" xr:uid="{63229022-1285-40D6-B681-237E6CAAEA93}"/>
    <cellStyle name="Heading 3 8 15 3" xfId="4920" xr:uid="{10BAC3D5-EA06-4462-8CFC-8D3360E0305D}"/>
    <cellStyle name="Heading 3 8 15 3 2" xfId="4921" xr:uid="{5355CF23-0642-48A3-A91C-2BC9DEB5CD94}"/>
    <cellStyle name="Heading 3 8 15 4" xfId="4922" xr:uid="{17F4529A-E500-4F31-95D1-B3AC069BB0A1}"/>
    <cellStyle name="Heading 3 8 15 4 2" xfId="4923" xr:uid="{E3CE9450-9D1F-4E14-8AF0-198AD59DC92B}"/>
    <cellStyle name="Heading 3 8 16" xfId="4924" xr:uid="{9A918456-2CFE-4407-8524-BF2594069852}"/>
    <cellStyle name="Heading 3 8 16 2" xfId="4925" xr:uid="{2AB8A98D-6CE4-47F3-87DE-811A1B11DBCC}"/>
    <cellStyle name="Heading 3 8 17" xfId="4926" xr:uid="{87E83161-C65C-4C95-BCEF-17409811A790}"/>
    <cellStyle name="Heading 3 8 17 2" xfId="4927" xr:uid="{EAD115E9-6950-4F5E-80AE-9D255B7481A3}"/>
    <cellStyle name="Heading 3 8 18" xfId="4928" xr:uid="{A17B6316-5D09-44FA-A1B1-A8B3235D272F}"/>
    <cellStyle name="Heading 3 8 18 2" xfId="4929" xr:uid="{DB1E7A3E-BA84-42AA-AA0E-BA02FE39D265}"/>
    <cellStyle name="Heading 3 8 19" xfId="4930" xr:uid="{50FD6700-369E-4AEF-8F4F-1477A1B24C70}"/>
    <cellStyle name="Heading 3 8 2" xfId="4931" xr:uid="{2D4D807C-67BE-4AB5-A211-0F3B0690885B}"/>
    <cellStyle name="Heading 3 8 2 2" xfId="4932" xr:uid="{2A9A95FE-9475-45A6-ABF8-865D2DBA620B}"/>
    <cellStyle name="Heading 3 8 2 2 2" xfId="4933" xr:uid="{ED26C12C-6103-40B7-9B0B-4AA1DFD176EF}"/>
    <cellStyle name="Heading 3 8 2 3" xfId="4934" xr:uid="{52E847C8-8E79-464A-BAA9-7BA116E263E5}"/>
    <cellStyle name="Heading 3 8 2 3 2" xfId="4935" xr:uid="{D2A8988E-0780-41D2-952B-A88F30C66B23}"/>
    <cellStyle name="Heading 3 8 2 4" xfId="4936" xr:uid="{CCABD4BD-6FD4-439F-84E3-C08D97577B6C}"/>
    <cellStyle name="Heading 3 8 2 4 2" xfId="4937" xr:uid="{ECC066F8-ADB8-4B94-BC1A-B51E6CD28CA1}"/>
    <cellStyle name="Heading 3 8 20" xfId="4938" xr:uid="{0AFEE623-998A-4029-AC36-286A448C1895}"/>
    <cellStyle name="Heading 3 8 21" xfId="4939" xr:uid="{0881FFCB-2B34-4867-BBBB-D888005231C2}"/>
    <cellStyle name="Heading 3 8 22" xfId="4940" xr:uid="{78E8ADDF-9235-4FAA-AE83-4EC9F7F18847}"/>
    <cellStyle name="Heading 3 8 23" xfId="4941" xr:uid="{2A911E68-93B2-42A9-8955-AD59C0EACD92}"/>
    <cellStyle name="Heading 3 8 24" xfId="4942" xr:uid="{B99FFF39-B78B-4EAD-BC80-3B7B91B20FA0}"/>
    <cellStyle name="Heading 3 8 25" xfId="4943" xr:uid="{8AC1F5B1-6D3D-4DBF-9606-10AF1FB469A8}"/>
    <cellStyle name="Heading 3 8 3" xfId="4944" xr:uid="{D760CFB1-D627-48E6-9AAA-1474C41FEC20}"/>
    <cellStyle name="Heading 3 8 3 2" xfId="4945" xr:uid="{76EA6DF4-17D4-458C-B64D-C4F2970491FA}"/>
    <cellStyle name="Heading 3 8 3 2 2" xfId="4946" xr:uid="{3F59971D-9498-4AAC-8F8A-109247C26298}"/>
    <cellStyle name="Heading 3 8 3 3" xfId="4947" xr:uid="{0E1EFC3B-0594-45BD-A660-406B62463E32}"/>
    <cellStyle name="Heading 3 8 3 3 2" xfId="4948" xr:uid="{1EBBC03A-4035-49DC-A0B6-0BEA3F9BBCBB}"/>
    <cellStyle name="Heading 3 8 3 4" xfId="4949" xr:uid="{937A7E01-3792-417A-B5A6-2A4917D65B02}"/>
    <cellStyle name="Heading 3 8 3 4 2" xfId="4950" xr:uid="{FB799257-5CFD-4453-B1E4-BF462AE45AB7}"/>
    <cellStyle name="Heading 3 8 4" xfId="4951" xr:uid="{4221CCF1-9A31-42DD-A752-2BCFDD10ED6D}"/>
    <cellStyle name="Heading 3 8 4 2" xfId="4952" xr:uid="{9F3B7521-07BC-4CAE-8583-91B87147643D}"/>
    <cellStyle name="Heading 3 8 4 2 2" xfId="4953" xr:uid="{328FCDE0-6096-49BE-8D77-13259D876924}"/>
    <cellStyle name="Heading 3 8 4 3" xfId="4954" xr:uid="{940729AD-BE79-46FE-8205-18D9427CC37F}"/>
    <cellStyle name="Heading 3 8 4 3 2" xfId="4955" xr:uid="{F40864CD-E4BB-4601-BD6C-663D8A9CFF13}"/>
    <cellStyle name="Heading 3 8 4 4" xfId="4956" xr:uid="{463F0EF6-A5E9-4AC5-AA85-D70F2EE9CDB9}"/>
    <cellStyle name="Heading 3 8 4 4 2" xfId="4957" xr:uid="{F4EE01AA-9054-477A-89BA-5FA2B2964E32}"/>
    <cellStyle name="Heading 3 8 5" xfId="4958" xr:uid="{A6D729BD-BC0E-4782-B429-996060072ECE}"/>
    <cellStyle name="Heading 3 8 5 2" xfId="4959" xr:uid="{FDBBFDC3-5969-4C28-9E79-24922749F8D4}"/>
    <cellStyle name="Heading 3 8 5 2 2" xfId="4960" xr:uid="{D0E1917C-C557-4DA9-BD9E-99013421FCC0}"/>
    <cellStyle name="Heading 3 8 5 3" xfId="4961" xr:uid="{9E1FF1CE-1694-4A18-91A6-D7BBB2241651}"/>
    <cellStyle name="Heading 3 8 5 3 2" xfId="4962" xr:uid="{FA57553F-3C51-4B4F-8865-9C1831DE186A}"/>
    <cellStyle name="Heading 3 8 5 4" xfId="4963" xr:uid="{3ADD0ADD-10AF-4FAD-9053-A69406C68BA8}"/>
    <cellStyle name="Heading 3 8 5 4 2" xfId="4964" xr:uid="{B011B5B7-6C82-4477-A277-E3D83943991D}"/>
    <cellStyle name="Heading 3 8 6" xfId="4965" xr:uid="{75627276-B294-47E8-A8D8-0A0B8E51ED09}"/>
    <cellStyle name="Heading 3 8 6 2" xfId="4966" xr:uid="{537DC986-AEA3-4F3E-88F3-C9E149092B2B}"/>
    <cellStyle name="Heading 3 8 6 2 2" xfId="4967" xr:uid="{3D3D908F-3888-4B33-A45B-9F96BD65BC00}"/>
    <cellStyle name="Heading 3 8 6 3" xfId="4968" xr:uid="{7A72E2DE-BE96-4670-A383-155A6A16FE29}"/>
    <cellStyle name="Heading 3 8 6 3 2" xfId="4969" xr:uid="{77218FE6-7D35-4BFB-A365-D886100ADD4C}"/>
    <cellStyle name="Heading 3 8 6 4" xfId="4970" xr:uid="{835C67C5-BE75-434F-89BC-176BDFF98293}"/>
    <cellStyle name="Heading 3 8 6 4 2" xfId="4971" xr:uid="{73A2D143-D370-454A-B3EA-62BE87420771}"/>
    <cellStyle name="Heading 3 8 7" xfId="4972" xr:uid="{1EFD2539-6279-4FBF-BDAD-C51437D8F6BF}"/>
    <cellStyle name="Heading 3 8 7 2" xfId="4973" xr:uid="{DA67D662-C4E1-4F11-89A9-0B8661FAD5DE}"/>
    <cellStyle name="Heading 3 8 7 2 2" xfId="4974" xr:uid="{10B5DD87-42D1-4D47-A527-AE379E24499E}"/>
    <cellStyle name="Heading 3 8 7 3" xfId="4975" xr:uid="{2F61C963-3468-4D70-BF73-53DC59128CE3}"/>
    <cellStyle name="Heading 3 8 7 3 2" xfId="4976" xr:uid="{D8BEC217-D6C0-4CBE-B171-EE31B094E1BD}"/>
    <cellStyle name="Heading 3 8 7 4" xfId="4977" xr:uid="{0DE2CC04-38BA-47C2-A7AA-7D355A06D8BE}"/>
    <cellStyle name="Heading 3 8 7 4 2" xfId="4978" xr:uid="{BA2423A9-1714-4C1B-8164-3C69477D2CDE}"/>
    <cellStyle name="Heading 3 8 8" xfId="4979" xr:uid="{F3C9576A-9483-4827-A445-3B3AAF427CB5}"/>
    <cellStyle name="Heading 3 8 8 2" xfId="4980" xr:uid="{B0662E48-E992-4670-B759-06D55E8454EA}"/>
    <cellStyle name="Heading 3 8 8 2 2" xfId="4981" xr:uid="{3A83F756-E0A9-4D20-B4B4-109F03CBC867}"/>
    <cellStyle name="Heading 3 8 8 3" xfId="4982" xr:uid="{1D23F25C-C60E-4FE2-A1D9-EE0C741D1194}"/>
    <cellStyle name="Heading 3 8 8 3 2" xfId="4983" xr:uid="{26862FE8-F54E-4107-87B5-34D4500D95B1}"/>
    <cellStyle name="Heading 3 8 8 4" xfId="4984" xr:uid="{15250995-36A0-43C7-B9CE-5A46E0F3BCC9}"/>
    <cellStyle name="Heading 3 8 8 4 2" xfId="4985" xr:uid="{F22E9380-6447-4281-BA59-9AA69600B2BD}"/>
    <cellStyle name="Heading 3 8 9" xfId="4986" xr:uid="{88DBC49D-1266-4BED-A32A-69F0BC01D77C}"/>
    <cellStyle name="Heading 3 8 9 2" xfId="4987" xr:uid="{27970814-66E8-40E5-9033-3AB81798E020}"/>
    <cellStyle name="Heading 3 8 9 2 2" xfId="4988" xr:uid="{C4857D7F-9D30-4183-98CC-FA608612B5A1}"/>
    <cellStyle name="Heading 3 8 9 3" xfId="4989" xr:uid="{5305C6F3-9AB2-4ABA-BA6E-D4B7C6DE5237}"/>
    <cellStyle name="Heading 3 8 9 3 2" xfId="4990" xr:uid="{4CC1F689-8E59-4C00-A788-9E1717B91C86}"/>
    <cellStyle name="Heading 3 8 9 4" xfId="4991" xr:uid="{3BDB8D70-B396-4034-A997-FCDFB5412EAE}"/>
    <cellStyle name="Heading 3 8 9 4 2" xfId="4992" xr:uid="{DCD77442-8B9C-4BAF-8AFC-66D39F884612}"/>
    <cellStyle name="Heading 3 9" xfId="4993" xr:uid="{9C125BFF-5FC9-4FE3-BBBC-340B3546F264}"/>
    <cellStyle name="Heading 3 9 10" xfId="4994" xr:uid="{99C4942B-8585-44F9-9CD7-645F5DFB62EA}"/>
    <cellStyle name="Heading 3 9 10 2" xfId="4995" xr:uid="{4883F415-D089-40B0-9787-302EEDBF48A3}"/>
    <cellStyle name="Heading 3 9 10 2 2" xfId="4996" xr:uid="{8D44B3AA-0CB9-4622-87D0-108CE5993B14}"/>
    <cellStyle name="Heading 3 9 10 3" xfId="4997" xr:uid="{C7403273-94AF-4A42-B438-7E9AC738A09B}"/>
    <cellStyle name="Heading 3 9 10 3 2" xfId="4998" xr:uid="{F926BB2D-0EB4-4B41-B0A7-ECB8B3A6A4CC}"/>
    <cellStyle name="Heading 3 9 10 4" xfId="4999" xr:uid="{E25E36CE-5221-4C15-B6DC-84BC4EC1F954}"/>
    <cellStyle name="Heading 3 9 10 4 2" xfId="5000" xr:uid="{B72655A5-9B85-4AD4-A6A6-7175675FA276}"/>
    <cellStyle name="Heading 3 9 11" xfId="5001" xr:uid="{014DD724-4DFD-4273-BE34-BCA9EF1E767A}"/>
    <cellStyle name="Heading 3 9 11 2" xfId="5002" xr:uid="{CE3FFBF9-3451-4468-A336-805730B127AE}"/>
    <cellStyle name="Heading 3 9 11 2 2" xfId="5003" xr:uid="{54A6BAA9-714E-41F9-96D2-D44914E695D3}"/>
    <cellStyle name="Heading 3 9 11 3" xfId="5004" xr:uid="{6988A7D5-0B23-4A8A-B9E1-67CB0693A224}"/>
    <cellStyle name="Heading 3 9 11 3 2" xfId="5005" xr:uid="{6679629E-6B5F-42E1-BC8D-7F514C24598A}"/>
    <cellStyle name="Heading 3 9 11 4" xfId="5006" xr:uid="{9664FE48-102A-4BA5-804F-6CF8885393A7}"/>
    <cellStyle name="Heading 3 9 11 4 2" xfId="5007" xr:uid="{7CD56110-3277-4468-9EBB-C89A20B99490}"/>
    <cellStyle name="Heading 3 9 12" xfId="5008" xr:uid="{25A8187E-2E75-44A4-BBD9-F35399C31CE0}"/>
    <cellStyle name="Heading 3 9 12 2" xfId="5009" xr:uid="{6C32E0C6-7678-4C11-B6C3-449988F3E072}"/>
    <cellStyle name="Heading 3 9 12 2 2" xfId="5010" xr:uid="{6033F725-8698-4BEE-9C8C-ACCB4251F12A}"/>
    <cellStyle name="Heading 3 9 12 3" xfId="5011" xr:uid="{27C40109-C424-42E4-99A8-D66E7413DE07}"/>
    <cellStyle name="Heading 3 9 12 3 2" xfId="5012" xr:uid="{03859CF5-E4F3-4200-9E9F-B577598F3FEA}"/>
    <cellStyle name="Heading 3 9 12 4" xfId="5013" xr:uid="{5E812837-7A1D-46CA-B80E-5EA46EC6ACDB}"/>
    <cellStyle name="Heading 3 9 12 4 2" xfId="5014" xr:uid="{C95DA01A-AF35-433B-B546-0914489020A9}"/>
    <cellStyle name="Heading 3 9 13" xfId="5015" xr:uid="{887B3AD5-75F8-440E-A221-462B8DC9EB65}"/>
    <cellStyle name="Heading 3 9 13 2" xfId="5016" xr:uid="{6B9AC5E1-BCA7-42DE-B13D-00CB51A70104}"/>
    <cellStyle name="Heading 3 9 13 2 2" xfId="5017" xr:uid="{BCB14DC4-AAFD-4517-A22C-27886C0CA879}"/>
    <cellStyle name="Heading 3 9 13 3" xfId="5018" xr:uid="{4E7DE8AF-5F46-476F-8F2C-849A7709F27C}"/>
    <cellStyle name="Heading 3 9 13 3 2" xfId="5019" xr:uid="{331FBC61-0D70-43F8-95B7-18374278E8A4}"/>
    <cellStyle name="Heading 3 9 13 4" xfId="5020" xr:uid="{86621A44-D0B2-4033-A37B-425F53B82C77}"/>
    <cellStyle name="Heading 3 9 13 4 2" xfId="5021" xr:uid="{248BDDA2-CE86-4CE3-90AD-98C2A00F38F9}"/>
    <cellStyle name="Heading 3 9 14" xfId="5022" xr:uid="{D0969913-77E3-4223-BEB1-1F2630BEEB5A}"/>
    <cellStyle name="Heading 3 9 14 2" xfId="5023" xr:uid="{63E88186-A465-49A7-9E1E-102929114A09}"/>
    <cellStyle name="Heading 3 9 14 2 2" xfId="5024" xr:uid="{3F9FE4B4-69CD-4DE9-9003-7D05CE91456F}"/>
    <cellStyle name="Heading 3 9 14 3" xfId="5025" xr:uid="{D0638990-C175-4859-BC17-B3F49C77CF15}"/>
    <cellStyle name="Heading 3 9 14 3 2" xfId="5026" xr:uid="{4ACA6B1A-4FE0-4748-B101-A0B34CBBC0A9}"/>
    <cellStyle name="Heading 3 9 14 4" xfId="5027" xr:uid="{C129AB6C-26F9-4402-AEC2-9BFC5F1C67FE}"/>
    <cellStyle name="Heading 3 9 14 4 2" xfId="5028" xr:uid="{6D19745F-E41D-4439-8394-B25036CF4440}"/>
    <cellStyle name="Heading 3 9 15" xfId="5029" xr:uid="{B3557D2E-4578-4D6B-AD4E-A2B2C48A5040}"/>
    <cellStyle name="Heading 3 9 15 2" xfId="5030" xr:uid="{B4BE5F66-E408-4B51-9F51-8FC4B036D5BB}"/>
    <cellStyle name="Heading 3 9 15 2 2" xfId="5031" xr:uid="{23D1503A-5A39-4B82-95AB-93BD708D2D02}"/>
    <cellStyle name="Heading 3 9 15 3" xfId="5032" xr:uid="{7709DDB8-45E4-4D1F-8836-67B66A9E3252}"/>
    <cellStyle name="Heading 3 9 15 3 2" xfId="5033" xr:uid="{6917D92A-1C7A-4EE9-99D3-96D9833BAED2}"/>
    <cellStyle name="Heading 3 9 15 4" xfId="5034" xr:uid="{C94D31F1-D2DE-43F4-AE5F-57E4BF8C9D75}"/>
    <cellStyle name="Heading 3 9 15 4 2" xfId="5035" xr:uid="{FBD319FD-4F23-4062-A5DD-6726CEA2B105}"/>
    <cellStyle name="Heading 3 9 16" xfId="5036" xr:uid="{65415DE3-23EC-40F5-ABAE-039A37DCC3F7}"/>
    <cellStyle name="Heading 3 9 16 2" xfId="5037" xr:uid="{3DA6DC23-1C81-4A32-B4AA-9AB6D7440AEC}"/>
    <cellStyle name="Heading 3 9 17" xfId="5038" xr:uid="{979925A4-01DC-4394-A961-A9C28CCAECB4}"/>
    <cellStyle name="Heading 3 9 17 2" xfId="5039" xr:uid="{B41D421B-0880-4911-ACA9-1032F3358CB3}"/>
    <cellStyle name="Heading 3 9 18" xfId="5040" xr:uid="{63D8B3D3-A8A6-4B07-B468-4E91D281A3CF}"/>
    <cellStyle name="Heading 3 9 18 2" xfId="5041" xr:uid="{98DA972C-4623-421E-AA5C-92CD1B563B52}"/>
    <cellStyle name="Heading 3 9 19" xfId="5042" xr:uid="{1AEF157F-5DF2-4E78-941A-5686BEAFAD75}"/>
    <cellStyle name="Heading 3 9 2" xfId="5043" xr:uid="{4651FBDD-B868-4E40-9D03-DB7A063F78D4}"/>
    <cellStyle name="Heading 3 9 2 2" xfId="5044" xr:uid="{344D5790-6DF4-49A0-8474-853CA0FDE14A}"/>
    <cellStyle name="Heading 3 9 2 2 2" xfId="5045" xr:uid="{4A56F965-6AF8-43FD-8842-396218C9D2F0}"/>
    <cellStyle name="Heading 3 9 2 3" xfId="5046" xr:uid="{89BB7AFA-4874-413C-808D-43E9AF87A565}"/>
    <cellStyle name="Heading 3 9 2 3 2" xfId="5047" xr:uid="{7568EE0C-9D33-45AE-9796-62053490B4C3}"/>
    <cellStyle name="Heading 3 9 2 4" xfId="5048" xr:uid="{D9926786-90D3-4C58-9649-6C3829AABA9D}"/>
    <cellStyle name="Heading 3 9 2 4 2" xfId="5049" xr:uid="{398B9EE4-3760-4642-9795-19C45677DF84}"/>
    <cellStyle name="Heading 3 9 20" xfId="5050" xr:uid="{EA001F58-94BF-4DCA-A62E-62ACD6C4B2A2}"/>
    <cellStyle name="Heading 3 9 21" xfId="5051" xr:uid="{BB4DD384-F3E8-47FD-93AE-691E869B8162}"/>
    <cellStyle name="Heading 3 9 22" xfId="5052" xr:uid="{3B367016-5544-44C4-9FBD-20E746DDEEFC}"/>
    <cellStyle name="Heading 3 9 23" xfId="5053" xr:uid="{4DEDB4BE-ED7C-4FD4-9C0E-A71D0240206C}"/>
    <cellStyle name="Heading 3 9 24" xfId="5054" xr:uid="{D461F4A3-FE63-490A-A677-C827411FB5BD}"/>
    <cellStyle name="Heading 3 9 25" xfId="5055" xr:uid="{E8584530-EB64-4D83-95E9-BE1F2919248E}"/>
    <cellStyle name="Heading 3 9 3" xfId="5056" xr:uid="{20F02A50-CF55-4397-B0DC-912C9E89E5E7}"/>
    <cellStyle name="Heading 3 9 3 2" xfId="5057" xr:uid="{744E39DA-76FB-4FA2-9119-72723B69EF51}"/>
    <cellStyle name="Heading 3 9 3 2 2" xfId="5058" xr:uid="{0C1881BA-D282-4F97-A7A3-3E4A63184E10}"/>
    <cellStyle name="Heading 3 9 3 3" xfId="5059" xr:uid="{8B92CCCE-F42E-4ECB-8068-6E360249AFF2}"/>
    <cellStyle name="Heading 3 9 3 3 2" xfId="5060" xr:uid="{593991DD-9862-4453-9EFF-0C7F9722EF07}"/>
    <cellStyle name="Heading 3 9 3 4" xfId="5061" xr:uid="{E42E893B-5BEE-4523-AE63-0B3890927D7E}"/>
    <cellStyle name="Heading 3 9 3 4 2" xfId="5062" xr:uid="{F2EC528E-1D35-4FE0-8561-440C7DD61E17}"/>
    <cellStyle name="Heading 3 9 4" xfId="5063" xr:uid="{9FAE6BD9-B6DA-45DD-89A7-ADC65A2FD354}"/>
    <cellStyle name="Heading 3 9 4 2" xfId="5064" xr:uid="{B071430F-7532-4A82-97C8-F63D91E37E41}"/>
    <cellStyle name="Heading 3 9 4 2 2" xfId="5065" xr:uid="{C6DB1E97-8657-4168-AC46-A4C42A4DDE96}"/>
    <cellStyle name="Heading 3 9 4 3" xfId="5066" xr:uid="{A5C2F584-A23A-48BD-8A57-D4EB97AE744A}"/>
    <cellStyle name="Heading 3 9 4 3 2" xfId="5067" xr:uid="{C9F0AAAD-99B8-4653-A11B-5CFF7E439FBC}"/>
    <cellStyle name="Heading 3 9 4 4" xfId="5068" xr:uid="{291F19B7-6E74-4054-AAD4-9209AB9F934C}"/>
    <cellStyle name="Heading 3 9 4 4 2" xfId="5069" xr:uid="{D976F244-85E1-4B00-9E69-FE8D9404D2F8}"/>
    <cellStyle name="Heading 3 9 5" xfId="5070" xr:uid="{62626EBA-E142-444A-BAD4-871882005789}"/>
    <cellStyle name="Heading 3 9 5 2" xfId="5071" xr:uid="{A3EB0131-2BEA-4A79-9A9D-C5DF1DF74165}"/>
    <cellStyle name="Heading 3 9 5 2 2" xfId="5072" xr:uid="{EA602821-3F3A-401B-AC04-BA53BA0287C4}"/>
    <cellStyle name="Heading 3 9 5 3" xfId="5073" xr:uid="{B355B5FA-C264-47C5-B4A1-DF4673906162}"/>
    <cellStyle name="Heading 3 9 5 3 2" xfId="5074" xr:uid="{C19BFD95-C2CA-4D84-809D-87BEB68FA59E}"/>
    <cellStyle name="Heading 3 9 5 4" xfId="5075" xr:uid="{1C1DC7F5-9BA0-4B56-90C7-A806E3F5B037}"/>
    <cellStyle name="Heading 3 9 5 4 2" xfId="5076" xr:uid="{54CAB2BE-EA3A-4A3A-AB77-94D494C7FB8B}"/>
    <cellStyle name="Heading 3 9 6" xfId="5077" xr:uid="{4B7095EC-FE50-41C6-B35D-ABCB8119CB22}"/>
    <cellStyle name="Heading 3 9 6 2" xfId="5078" xr:uid="{BDB4C438-7064-4E31-A368-FBDF3534CCC3}"/>
    <cellStyle name="Heading 3 9 6 2 2" xfId="5079" xr:uid="{81AEF0A5-197B-4F58-B761-FF5065BCFBBF}"/>
    <cellStyle name="Heading 3 9 6 3" xfId="5080" xr:uid="{427C98F5-F357-4125-87A4-3ED91307A6A9}"/>
    <cellStyle name="Heading 3 9 6 3 2" xfId="5081" xr:uid="{A09939F8-8657-45C9-8B8F-0584278C83AE}"/>
    <cellStyle name="Heading 3 9 6 4" xfId="5082" xr:uid="{934A1942-7A36-48A2-90EA-A83D0B9C6F24}"/>
    <cellStyle name="Heading 3 9 6 4 2" xfId="5083" xr:uid="{FAF81F80-56DB-4408-878B-1B920798CB1A}"/>
    <cellStyle name="Heading 3 9 7" xfId="5084" xr:uid="{5B8CE09C-D223-4718-ADB6-B8547D7A2579}"/>
    <cellStyle name="Heading 3 9 7 2" xfId="5085" xr:uid="{E43DD1A8-CC5B-4983-A4FD-F6E604817EB4}"/>
    <cellStyle name="Heading 3 9 7 2 2" xfId="5086" xr:uid="{C16C8C27-031D-458C-B236-16844349562C}"/>
    <cellStyle name="Heading 3 9 7 3" xfId="5087" xr:uid="{7D5A534F-AD9D-41BB-BD99-48222533650D}"/>
    <cellStyle name="Heading 3 9 7 3 2" xfId="5088" xr:uid="{7BFAFB6C-8101-4EA4-A798-D13780965AA4}"/>
    <cellStyle name="Heading 3 9 7 4" xfId="5089" xr:uid="{B7761C90-25D1-45B4-8940-5A0AF41AE5DE}"/>
    <cellStyle name="Heading 3 9 7 4 2" xfId="5090" xr:uid="{8FF87CA5-C9AD-4D5B-8189-F306EF954AAC}"/>
    <cellStyle name="Heading 3 9 8" xfId="5091" xr:uid="{BA291765-E40B-4F69-92A8-D07D4C0C4A22}"/>
    <cellStyle name="Heading 3 9 8 2" xfId="5092" xr:uid="{74C249B2-C8E4-47BB-87B2-466F5462BD43}"/>
    <cellStyle name="Heading 3 9 8 2 2" xfId="5093" xr:uid="{EA6DDF84-3C81-4E53-8C74-C05BC655BA2E}"/>
    <cellStyle name="Heading 3 9 8 3" xfId="5094" xr:uid="{4E077406-7128-4CEC-A3C8-5E498603384D}"/>
    <cellStyle name="Heading 3 9 8 3 2" xfId="5095" xr:uid="{DC305F41-907A-4316-969D-975B189FE0DA}"/>
    <cellStyle name="Heading 3 9 8 4" xfId="5096" xr:uid="{DA6D64B8-AD98-43DC-A0AA-EF3119CCB8F0}"/>
    <cellStyle name="Heading 3 9 8 4 2" xfId="5097" xr:uid="{B8B38FC2-1212-4347-A4FD-5E3EE7CB91B7}"/>
    <cellStyle name="Heading 3 9 9" xfId="5098" xr:uid="{144A559A-F071-4AF0-8A95-26E8D7622617}"/>
    <cellStyle name="Heading 3 9 9 2" xfId="5099" xr:uid="{2C394397-AEE7-462F-B2D5-8B42A6E3E234}"/>
    <cellStyle name="Heading 3 9 9 2 2" xfId="5100" xr:uid="{A723EE25-BF5C-4C54-B8B4-9BEF69EDAE9D}"/>
    <cellStyle name="Heading 3 9 9 3" xfId="5101" xr:uid="{5C13D644-3E90-432B-B70A-364C340A2182}"/>
    <cellStyle name="Heading 3 9 9 3 2" xfId="5102" xr:uid="{3D85DD88-0C3A-48ED-B430-E50E742CBA5A}"/>
    <cellStyle name="Heading 3 9 9 4" xfId="5103" xr:uid="{F6B43BBD-C23C-46B5-BD77-050FD870F0F8}"/>
    <cellStyle name="Heading 3 9 9 4 2" xfId="5104" xr:uid="{B6E06428-7245-4226-9A00-7B92FC91DC42}"/>
    <cellStyle name="Heading 4 10" xfId="5105" xr:uid="{6CE59EF3-B664-4939-B628-ACF65A0A92EB}"/>
    <cellStyle name="Heading 4 11" xfId="5106" xr:uid="{AB2AFBF8-AA0F-45F7-A1D1-97B82A360FD4}"/>
    <cellStyle name="Heading 4 12" xfId="5107" xr:uid="{6C753FA0-DB34-4ED7-8269-3E02C729F662}"/>
    <cellStyle name="Heading 4 13" xfId="5108" xr:uid="{C76A617E-BDDC-4EDA-BA6E-5500F5957350}"/>
    <cellStyle name="Heading 4 14" xfId="5109" xr:uid="{42F1B485-4EBA-4315-8B44-EF76EE2EFC3E}"/>
    <cellStyle name="Heading 4 15" xfId="5110" xr:uid="{8DE7B8CA-0C80-496B-A607-C68EAD348CA5}"/>
    <cellStyle name="Heading 4 16" xfId="5111" xr:uid="{2E734F5A-E662-4E1F-B4DE-ECF773A982DE}"/>
    <cellStyle name="Heading 4 17" xfId="5112" xr:uid="{DD6D632A-959E-4DAB-8DC1-307840EDDC53}"/>
    <cellStyle name="Heading 4 18" xfId="5113" xr:uid="{B6DE76C4-B8E4-437B-80DB-8938DF381C98}"/>
    <cellStyle name="Heading 4 18 2" xfId="5114" xr:uid="{29F34C79-3D7B-4360-B11A-D01481EED74E}"/>
    <cellStyle name="Heading 4 19" xfId="5115" xr:uid="{F6992A09-FB22-419F-81E9-8CA0BCD00D80}"/>
    <cellStyle name="Heading 4 19 2" xfId="5116" xr:uid="{9A70900E-BE36-492E-BE70-D470FC00EA53}"/>
    <cellStyle name="Heading 4 2" xfId="5117" xr:uid="{ABAAF995-6CC7-42DE-96E7-A354108F7857}"/>
    <cellStyle name="Heading 4 2 2" xfId="5118" xr:uid="{01845EE8-2E8D-49F5-9862-161D0233FCD0}"/>
    <cellStyle name="Heading 4 3" xfId="5119" xr:uid="{AA330D35-207D-4706-94A2-1FA8396409BB}"/>
    <cellStyle name="Heading 4 4" xfId="5120" xr:uid="{C2823872-99F1-4DBF-AA7D-B67936B7D1BB}"/>
    <cellStyle name="Heading 4 5" xfId="5121" xr:uid="{D5624DEF-D9D2-4656-845C-A3D8DE451FF2}"/>
    <cellStyle name="Heading 4 6" xfId="5122" xr:uid="{A29EECBE-AAF9-4F1A-AB50-CF289F0CC681}"/>
    <cellStyle name="Heading 4 7" xfId="5123" xr:uid="{40071EB4-66F8-464A-B062-195BD4744F3A}"/>
    <cellStyle name="Heading 4 8" xfId="5124" xr:uid="{DBB86CD3-43A5-4518-8C12-EA05037ED174}"/>
    <cellStyle name="Heading 4 9" xfId="5125" xr:uid="{469BC457-5102-425B-BC8C-3560C1B8A455}"/>
    <cellStyle name="Hyperlink" xfId="5" builtinId="8"/>
    <cellStyle name="Hyperlink 2" xfId="5126" xr:uid="{AEADD2EA-20D4-43D6-93FE-3290849F2ECB}"/>
    <cellStyle name="Hyperlink 3" xfId="5127" xr:uid="{9B6FC895-E909-431C-8D8B-AA6295CAE087}"/>
    <cellStyle name="Input 10" xfId="5128" xr:uid="{EB4395CC-37A5-4A8D-B837-CCC937A168E9}"/>
    <cellStyle name="Input 10 10" xfId="11388" xr:uid="{553F10B1-E618-4A8C-ABB6-DC44532A24C1}"/>
    <cellStyle name="Input 10 11" xfId="11323" xr:uid="{E3C0A190-11D5-4D4D-AD60-3DCE8F1A560A}"/>
    <cellStyle name="Input 10 12" xfId="11407" xr:uid="{659A86DE-558C-4CDD-9E08-54D4A1EF5939}"/>
    <cellStyle name="Input 10 2" xfId="6862" xr:uid="{AF77DF51-8CF3-4FCF-884E-A5CE68B58799}"/>
    <cellStyle name="Input 10 2 10" xfId="16298" xr:uid="{6ACD5FF3-2263-408E-86D3-214B0ED37445}"/>
    <cellStyle name="Input 10 2 11" xfId="17170" xr:uid="{65ECB24F-EA6F-497B-9BE2-2AD9C270C7F8}"/>
    <cellStyle name="Input 10 2 2" xfId="7241" xr:uid="{044DA04F-5C53-4930-AC03-7E9BECA98F24}"/>
    <cellStyle name="Input 10 2 2 10" xfId="15357" xr:uid="{E5D17FED-D4C6-46CC-9DD9-21EF9C1B2F7F}"/>
    <cellStyle name="Input 10 2 2 2" xfId="8881" xr:uid="{5635C30A-6294-4927-8089-83329ABF022F}"/>
    <cellStyle name="Input 10 2 2 2 2" xfId="13532" xr:uid="{87AC37CE-1129-4F2F-9B8C-7F182C40CA41}"/>
    <cellStyle name="Input 10 2 2 2 3" xfId="14536" xr:uid="{B062822F-53C9-4A0E-95D6-9BDD5D3BC69F}"/>
    <cellStyle name="Input 10 2 2 2 4" xfId="15494" xr:uid="{BC95ED91-1490-413B-9917-EF78B98DDFCA}"/>
    <cellStyle name="Input 10 2 2 2 5" xfId="16419" xr:uid="{533E4EB3-095D-41E8-B51E-19817A977826}"/>
    <cellStyle name="Input 10 2 2 2 6" xfId="17290" xr:uid="{07EE2498-D3B4-411E-953C-5AC797D2D0D1}"/>
    <cellStyle name="Input 10 2 2 2 7" xfId="18136" xr:uid="{1C8A6D88-01E4-488F-A558-B592A9990F86}"/>
    <cellStyle name="Input 10 2 2 2 8" xfId="18896" xr:uid="{F9EE4CBF-EB72-4688-AA93-B39012C78E00}"/>
    <cellStyle name="Input 10 2 2 3" xfId="9723" xr:uid="{6074493C-3563-4057-8C86-4384A141AAA7}"/>
    <cellStyle name="Input 10 2 2 3 2" xfId="14127" xr:uid="{12377AA0-198B-4219-8B01-2785E14D28AE}"/>
    <cellStyle name="Input 10 2 2 3 3" xfId="15087" xr:uid="{2DE51504-A5C7-4708-99E0-AAB4575BD245}"/>
    <cellStyle name="Input 10 2 2 3 4" xfId="16039" xr:uid="{BAC8AC95-8BDF-4DDD-9E9A-15FB7E4A2FF3}"/>
    <cellStyle name="Input 10 2 2 3 5" xfId="16913" xr:uid="{360E90A5-721B-4DA6-B3F7-13FBF68C6D62}"/>
    <cellStyle name="Input 10 2 2 3 6" xfId="17778" xr:uid="{2BD9C758-C77A-4DD4-B51B-20B4FF55D328}"/>
    <cellStyle name="Input 10 2 2 3 7" xfId="18554" xr:uid="{B3FB21A7-0C9A-40E1-B639-85A5865A3035}"/>
    <cellStyle name="Input 10 2 2 3 8" xfId="19311" xr:uid="{8678F420-E2FC-4556-8F88-27C5904D38C8}"/>
    <cellStyle name="Input 10 2 2 4" xfId="12504" xr:uid="{FF5A248A-0104-48E4-83F1-FC3045E3D3AB}"/>
    <cellStyle name="Input 10 2 2 5" xfId="10377" xr:uid="{B817AF3B-4E3E-4D08-A512-D7DB6FC77718}"/>
    <cellStyle name="Input 10 2 2 6" xfId="11732" xr:uid="{4F922055-CC96-4766-9F02-0D6488F582F2}"/>
    <cellStyle name="Input 10 2 2 7" xfId="11055" xr:uid="{9638F1F0-A23A-4A16-A8DC-1384F7C34CDF}"/>
    <cellStyle name="Input 10 2 2 8" xfId="13388" xr:uid="{02F6B436-48AB-46DF-84B6-3DA78A6D24DE}"/>
    <cellStyle name="Input 10 2 2 9" xfId="14399" xr:uid="{3826813F-C3D3-4198-9730-1C522BF0FD9D}"/>
    <cellStyle name="Input 10 2 3" xfId="8502" xr:uid="{BA22C3DB-A742-461E-A2A9-DAEAC12E9D0A}"/>
    <cellStyle name="Input 10 2 3 2" xfId="13242" xr:uid="{ECE88B17-5A2A-4CF9-B751-4B5A497ADC90}"/>
    <cellStyle name="Input 10 2 3 3" xfId="14262" xr:uid="{C1EEEC4E-DFA2-44DC-84D3-D0904D0759FB}"/>
    <cellStyle name="Input 10 2 3 4" xfId="15222" xr:uid="{2E4C881F-BCA4-4F25-B29A-6BA74315E617}"/>
    <cellStyle name="Input 10 2 3 5" xfId="16171" xr:uid="{8CD2016B-DADA-4518-903D-DE5BB42DD3CE}"/>
    <cellStyle name="Input 10 2 3 6" xfId="17044" xr:uid="{426A9528-9C42-44A7-AF7D-728FAA457627}"/>
    <cellStyle name="Input 10 2 3 7" xfId="17909" xr:uid="{FD61663A-0B73-42CF-A185-E9B90CD8AA2A}"/>
    <cellStyle name="Input 10 2 3 8" xfId="18685" xr:uid="{ED3157E2-D0FF-40F7-B2E4-6EDB3F87C306}"/>
    <cellStyle name="Input 10 2 4" xfId="9512" xr:uid="{47B63072-446F-435B-BDDC-6C07FF9948D6}"/>
    <cellStyle name="Input 10 2 4 2" xfId="13916" xr:uid="{9E92E328-FE26-458F-BE91-6C286965D4ED}"/>
    <cellStyle name="Input 10 2 4 3" xfId="14876" xr:uid="{A14B1AA4-33DF-4B90-BBD7-69883BEC0B5B}"/>
    <cellStyle name="Input 10 2 4 4" xfId="15828" xr:uid="{C816D268-BE71-400A-BEFB-8C14ADED5854}"/>
    <cellStyle name="Input 10 2 4 5" xfId="16702" xr:uid="{BCFCD394-AA0A-42E7-9364-2582C5C8BBCA}"/>
    <cellStyle name="Input 10 2 4 6" xfId="17567" xr:uid="{D902A208-3CE7-4F43-BC39-B81DB232B124}"/>
    <cellStyle name="Input 10 2 4 7" xfId="18343" xr:uid="{62B6CDAF-4F44-4CCE-9CB8-5B6E2EAECC90}"/>
    <cellStyle name="Input 10 2 4 8" xfId="19100" xr:uid="{FA63BAFD-7719-438D-B2F6-982986C4E02F}"/>
    <cellStyle name="Input 10 2 5" xfId="12213" xr:uid="{409A7EEF-6D1D-4CE5-BA9A-F44B04460838}"/>
    <cellStyle name="Input 10 2 6" xfId="10652" xr:uid="{16985726-2CF4-41B3-BAE9-7FB60F3DF28F}"/>
    <cellStyle name="Input 10 2 7" xfId="13400" xr:uid="{1A1C6015-A625-4B17-8DEF-6D43DD5E13E3}"/>
    <cellStyle name="Input 10 2 8" xfId="14409" xr:uid="{8B95BD44-FC9D-4A1C-A425-B8DD239C2C71}"/>
    <cellStyle name="Input 10 2 9" xfId="15367" xr:uid="{09D644DB-0DFA-4A94-BAE0-3167283598D4}"/>
    <cellStyle name="Input 10 3" xfId="7000" xr:uid="{DEBEB494-A4F2-495A-81B2-631728198223}"/>
    <cellStyle name="Input 10 3 10" xfId="17335" xr:uid="{6948E564-43B3-4226-8587-5A684D526496}"/>
    <cellStyle name="Input 10 3 2" xfId="8640" xr:uid="{61567056-15F4-46B7-AFBE-4D9988EAD272}"/>
    <cellStyle name="Input 10 3 2 2" xfId="13360" xr:uid="{9603C6B9-3014-4F2F-8F40-29BEA685AB0B}"/>
    <cellStyle name="Input 10 3 2 3" xfId="14374" xr:uid="{058C8020-A7E3-4169-9276-DB930474216F}"/>
    <cellStyle name="Input 10 3 2 4" xfId="15332" xr:uid="{D7D5BC15-C518-4D01-A46C-55E649415006}"/>
    <cellStyle name="Input 10 3 2 5" xfId="16276" xr:uid="{7FD4241A-3D15-4068-9200-ACA33D20C011}"/>
    <cellStyle name="Input 10 3 2 6" xfId="17149" xr:uid="{80ADEED8-6B67-4792-B0BC-EF615821952F}"/>
    <cellStyle name="Input 10 3 2 7" xfId="18014" xr:uid="{6138997E-C3EC-4A0B-97CE-3EB65401A216}"/>
    <cellStyle name="Input 10 3 2 8" xfId="18782" xr:uid="{0C976732-067D-48A2-B600-FF635FB72108}"/>
    <cellStyle name="Input 10 3 3" xfId="9609" xr:uid="{8389B2AB-E93B-4081-BD13-95BFE5ABD8A1}"/>
    <cellStyle name="Input 10 3 3 2" xfId="14013" xr:uid="{892819AE-6F3B-4098-8B28-BE6EDD490F39}"/>
    <cellStyle name="Input 10 3 3 3" xfId="14973" xr:uid="{17B8860B-D144-4CB2-A988-0B62881802DE}"/>
    <cellStyle name="Input 10 3 3 4" xfId="15925" xr:uid="{F42A392D-A6B1-4C6E-A2BC-37156CB109DF}"/>
    <cellStyle name="Input 10 3 3 5" xfId="16799" xr:uid="{4E78E942-7A9B-4D18-A924-3FB22DFFF85E}"/>
    <cellStyle name="Input 10 3 3 6" xfId="17664" xr:uid="{73755B85-74AC-4220-94B1-49C0CCC68114}"/>
    <cellStyle name="Input 10 3 3 7" xfId="18440" xr:uid="{44096040-2B43-4974-BED7-A760060B9A29}"/>
    <cellStyle name="Input 10 3 3 8" xfId="19197" xr:uid="{5DD34E99-D687-47F9-A68D-3E482293E640}"/>
    <cellStyle name="Input 10 3 4" xfId="12331" xr:uid="{8D858512-1E4D-4ADE-A4DA-735FF9F4160A}"/>
    <cellStyle name="Input 10 3 5" xfId="10539" xr:uid="{DE6F8869-EF5B-4BDE-9274-95EAC5F377DC}"/>
    <cellStyle name="Input 10 3 6" xfId="13636" xr:uid="{577ED058-B612-48DE-8AA7-E38A0003DB75}"/>
    <cellStyle name="Input 10 3 7" xfId="14614" xr:uid="{2F5444AD-F126-4ADE-B90C-1815134DDAA1}"/>
    <cellStyle name="Input 10 3 8" xfId="15567" xr:uid="{62046834-05ED-4550-897B-4353AB0DF855}"/>
    <cellStyle name="Input 10 3 9" xfId="16466" xr:uid="{ED7A508C-C037-4649-B765-E31DCD3EE358}"/>
    <cellStyle name="Input 10 4" xfId="7823" xr:uid="{B70F7D34-7D29-4CF0-9963-AC693A2491A8}"/>
    <cellStyle name="Input 10 4 2" xfId="12845" xr:uid="{277C0C90-4A1D-453D-B340-B16B6AC5AD3C}"/>
    <cellStyle name="Input 10 4 3" xfId="12016" xr:uid="{31256904-87F6-4C9C-8C53-988F8684D05B}"/>
    <cellStyle name="Input 10 4 4" xfId="10817" xr:uid="{383CD15E-0C6C-4CE4-B832-BDA69AA9D4CD}"/>
    <cellStyle name="Input 10 4 5" xfId="11603" xr:uid="{4F06B0AB-421B-4E6F-A7FD-6B5CDC2F784D}"/>
    <cellStyle name="Input 10 4 6" xfId="11156" xr:uid="{5D733B34-BC26-41F6-A5A4-99F7E886D703}"/>
    <cellStyle name="Input 10 4 7" xfId="12547" xr:uid="{39D58B6F-92CD-479B-9E26-394957C38312}"/>
    <cellStyle name="Input 10 4 8" xfId="10341" xr:uid="{C59882BF-AEEB-412B-8EAE-2F0E138718AB}"/>
    <cellStyle name="Input 10 5" xfId="7822" xr:uid="{17E5164C-96F6-47EC-B859-9524EC5C8B32}"/>
    <cellStyle name="Input 10 5 2" xfId="12844" xr:uid="{E833FCAE-A736-45CE-833A-9443DF8CED05}"/>
    <cellStyle name="Input 10 5 3" xfId="10130" xr:uid="{3F9F8178-0B69-4F76-BA3D-1DF5C24701C2}"/>
    <cellStyle name="Input 10 5 4" xfId="13692" xr:uid="{81686505-F1A2-4BC6-AD58-553CDB855FC0}"/>
    <cellStyle name="Input 10 5 5" xfId="14660" xr:uid="{A77E58C5-661A-4222-9E1D-2CE35F639874}"/>
    <cellStyle name="Input 10 5 6" xfId="15612" xr:uid="{85BAB4B2-3256-42E7-B7AE-778F8B746B47}"/>
    <cellStyle name="Input 10 5 7" xfId="16497" xr:uid="{A77F1AC7-5A40-4F29-8B1B-6DF0C98EE38B}"/>
    <cellStyle name="Input 10 5 8" xfId="17365" xr:uid="{C06F4D53-1CDA-4E8F-B5BA-466C8EF35A7B}"/>
    <cellStyle name="Input 10 6" xfId="11356" xr:uid="{0EADE602-E1A7-42F8-8670-CA2377914C45}"/>
    <cellStyle name="Input 10 7" xfId="11355" xr:uid="{8D621F08-9D81-4AED-858A-DCF0B301B27E}"/>
    <cellStyle name="Input 10 8" xfId="11369" xr:uid="{48EAB521-88F5-4E0F-9772-93F7736816A9}"/>
    <cellStyle name="Input 10 9" xfId="11342" xr:uid="{5213AA7B-66AB-4C08-8B64-74517251CD94}"/>
    <cellStyle name="Input 11" xfId="5129" xr:uid="{9167FF56-38FC-4936-AA64-AE7924CFF343}"/>
    <cellStyle name="Input 11 10" xfId="11621" xr:uid="{B784777D-7DD2-4F78-8E35-D47EA85FB90B}"/>
    <cellStyle name="Input 11 11" xfId="11138" xr:uid="{BA7080E5-9419-4639-9A62-290CA51B0E38}"/>
    <cellStyle name="Input 11 12" xfId="12050" xr:uid="{E471AB49-D9FB-4C1D-9D1D-1FBE8150AA4E}"/>
    <cellStyle name="Input 11 2" xfId="6861" xr:uid="{11744BA5-833C-46A6-A47E-57C62B002BB5}"/>
    <cellStyle name="Input 11 2 10" xfId="10747" xr:uid="{AA11462F-E7CD-4E06-B47E-A845CFB58F4C}"/>
    <cellStyle name="Input 11 2 11" xfId="12905" xr:uid="{966EC7F4-7D88-4021-8413-F8C2DA3D2929}"/>
    <cellStyle name="Input 11 2 2" xfId="7242" xr:uid="{83E7AC94-58DC-44F8-A30B-53F8C7459B5F}"/>
    <cellStyle name="Input 11 2 2 10" xfId="13024" xr:uid="{4CD16904-3243-48AE-BC98-9F949BB19E78}"/>
    <cellStyle name="Input 11 2 2 2" xfId="8882" xr:uid="{3A50A269-951A-4800-9430-938B15114C97}"/>
    <cellStyle name="Input 11 2 2 2 2" xfId="13533" xr:uid="{2283AF95-621F-40EA-BD84-DB694437D511}"/>
    <cellStyle name="Input 11 2 2 2 3" xfId="14537" xr:uid="{5565413A-83A6-418F-A31B-0AED1EC74E22}"/>
    <cellStyle name="Input 11 2 2 2 4" xfId="15495" xr:uid="{58803623-C2E3-46BF-ACD8-5C718DD62569}"/>
    <cellStyle name="Input 11 2 2 2 5" xfId="16420" xr:uid="{39767BB9-3426-4CAC-89D0-78E5ADFDC770}"/>
    <cellStyle name="Input 11 2 2 2 6" xfId="17291" xr:uid="{E18A1C4B-1B40-4624-A9D9-40D97F90D345}"/>
    <cellStyle name="Input 11 2 2 2 7" xfId="18137" xr:uid="{2C8173E2-C7F7-4399-8F6A-6F0803D8B408}"/>
    <cellStyle name="Input 11 2 2 2 8" xfId="18897" xr:uid="{7FA1FE26-852D-43C5-9C76-3675828BBC0A}"/>
    <cellStyle name="Input 11 2 2 3" xfId="9724" xr:uid="{244A4FAE-7E07-4B88-8EEA-3878F3D8F903}"/>
    <cellStyle name="Input 11 2 2 3 2" xfId="14128" xr:uid="{0F077F8A-FF54-4DA0-9ACC-B40EFE004B01}"/>
    <cellStyle name="Input 11 2 2 3 3" xfId="15088" xr:uid="{506574FD-EBA1-4864-9C35-311916309DFC}"/>
    <cellStyle name="Input 11 2 2 3 4" xfId="16040" xr:uid="{400F905A-29AD-47BA-A307-30F09D6A4BBD}"/>
    <cellStyle name="Input 11 2 2 3 5" xfId="16914" xr:uid="{E0ABB6F0-0E4B-4F47-BA85-CB4B108A3D67}"/>
    <cellStyle name="Input 11 2 2 3 6" xfId="17779" xr:uid="{96905CEB-155D-43BE-BC79-42C2E0126AD5}"/>
    <cellStyle name="Input 11 2 2 3 7" xfId="18555" xr:uid="{B55466E0-C010-4E42-8B21-01B1B4DE8401}"/>
    <cellStyle name="Input 11 2 2 3 8" xfId="19312" xr:uid="{299301BE-57FC-48A0-A104-8EBA7DD43EC7}"/>
    <cellStyle name="Input 11 2 2 4" xfId="12505" xr:uid="{DA9BD0D4-5CC3-438C-B80E-6A44AB5601F4}"/>
    <cellStyle name="Input 11 2 2 5" xfId="10376" xr:uid="{AA886A06-9248-4D73-B622-CEEAFA050F87}"/>
    <cellStyle name="Input 11 2 2 6" xfId="12117" xr:uid="{138A3EBF-1A79-4945-9BD4-5BE998D1C479}"/>
    <cellStyle name="Input 11 2 2 7" xfId="10735" xr:uid="{E36C67AA-2413-4B2B-8A44-193C903EFCBA}"/>
    <cellStyle name="Input 11 2 2 8" xfId="11662" xr:uid="{E2EA54D8-FE72-4D97-9A1D-DA5677BB4C30}"/>
    <cellStyle name="Input 11 2 2 9" xfId="11117" xr:uid="{783C0983-031E-4A0C-947E-B8C2B4634DBA}"/>
    <cellStyle name="Input 11 2 3" xfId="8501" xr:uid="{AAB09C00-6D2F-45B5-8D4C-760C5951226A}"/>
    <cellStyle name="Input 11 2 3 2" xfId="13241" xr:uid="{4672F733-B272-411C-9F7C-02CFD4885B81}"/>
    <cellStyle name="Input 11 2 3 3" xfId="14261" xr:uid="{68B5A0EC-AB43-4FCC-9513-2A2F2DB0D6C7}"/>
    <cellStyle name="Input 11 2 3 4" xfId="15221" xr:uid="{782FF958-DEF8-437B-ADB4-E9EC5CE4BBAB}"/>
    <cellStyle name="Input 11 2 3 5" xfId="16170" xr:uid="{42F8955B-EA57-4E7C-AFB6-000A15D92854}"/>
    <cellStyle name="Input 11 2 3 6" xfId="17043" xr:uid="{E6E54774-A854-4CEC-B666-9FE7AE23FB73}"/>
    <cellStyle name="Input 11 2 3 7" xfId="17908" xr:uid="{924479B3-769E-4454-8D34-03C557D94EC7}"/>
    <cellStyle name="Input 11 2 3 8" xfId="18684" xr:uid="{6B01ECE6-04F4-4A26-AD1D-228937ECBD5F}"/>
    <cellStyle name="Input 11 2 4" xfId="9511" xr:uid="{FAAC2403-CD7A-4C23-A585-5DF9BAD79E09}"/>
    <cellStyle name="Input 11 2 4 2" xfId="13915" xr:uid="{AB719EAA-8740-4894-9560-78EED8FE26EC}"/>
    <cellStyle name="Input 11 2 4 3" xfId="14875" xr:uid="{46CE69BF-1005-4CB7-A05F-BBA0F283F723}"/>
    <cellStyle name="Input 11 2 4 4" xfId="15827" xr:uid="{150F15E6-F4CC-4DB5-8C74-8867D556CB5A}"/>
    <cellStyle name="Input 11 2 4 5" xfId="16701" xr:uid="{F2C86E51-479C-41FE-A457-83539B54D702}"/>
    <cellStyle name="Input 11 2 4 6" xfId="17566" xr:uid="{F1F49410-0C17-437D-BC23-81021DA23603}"/>
    <cellStyle name="Input 11 2 4 7" xfId="18342" xr:uid="{7F8C7517-FA86-4A74-97E3-6FFBD23319EE}"/>
    <cellStyle name="Input 11 2 4 8" xfId="19099" xr:uid="{585BC1EC-4E1E-41FF-972D-190814768EE9}"/>
    <cellStyle name="Input 11 2 5" xfId="12212" xr:uid="{EFFECD6E-17B4-4C0B-A0C0-A00B8C707079}"/>
    <cellStyle name="Input 11 2 6" xfId="10653" xr:uid="{690DC6B6-A9C8-4134-B00A-037E065D1D60}"/>
    <cellStyle name="Input 11 2 7" xfId="12367" xr:uid="{8CE338B2-688B-4039-8AF2-5114DBFB7916}"/>
    <cellStyle name="Input 11 2 8" xfId="10507" xr:uid="{3B54B483-5268-46CD-870A-0BE199EC49A8}"/>
    <cellStyle name="Input 11 2 9" xfId="12105" xr:uid="{2A319F43-1788-405C-AACD-E57C6F964828}"/>
    <cellStyle name="Input 11 3" xfId="7001" xr:uid="{2B11DF7D-28E8-45AF-AD28-6F374ABD9ED8}"/>
    <cellStyle name="Input 11 3 10" xfId="12587" xr:uid="{6A0A679A-A1B4-44BA-95EC-E0E70540F126}"/>
    <cellStyle name="Input 11 3 2" xfId="8641" xr:uid="{868DFBC6-A074-4FD4-8475-134239C60F70}"/>
    <cellStyle name="Input 11 3 2 2" xfId="13361" xr:uid="{09D5E932-E53E-477A-AB28-8BBFE90FDF63}"/>
    <cellStyle name="Input 11 3 2 3" xfId="14375" xr:uid="{3AD8DE2E-A979-409E-8CBB-13ECB2595B8B}"/>
    <cellStyle name="Input 11 3 2 4" xfId="15333" xr:uid="{68A6F168-64A8-41C3-8617-695C0043FC2A}"/>
    <cellStyle name="Input 11 3 2 5" xfId="16277" xr:uid="{B446CD7D-4F5F-42B5-8010-967D2AB67207}"/>
    <cellStyle name="Input 11 3 2 6" xfId="17150" xr:uid="{99948D11-50C2-4E4D-BC7D-BBD2F26A9198}"/>
    <cellStyle name="Input 11 3 2 7" xfId="18015" xr:uid="{B5A16F98-A7EE-4C19-ACE3-82195EFAE2E6}"/>
    <cellStyle name="Input 11 3 2 8" xfId="18783" xr:uid="{83D10280-A487-4A1E-9A27-244BD17C1CED}"/>
    <cellStyle name="Input 11 3 3" xfId="9610" xr:uid="{D16C8FC6-59FC-400E-A81F-5B2EA9650644}"/>
    <cellStyle name="Input 11 3 3 2" xfId="14014" xr:uid="{E1E7DF74-3837-4BC9-9BB3-049C0C5129D8}"/>
    <cellStyle name="Input 11 3 3 3" xfId="14974" xr:uid="{3B04EB74-4607-4396-9C45-CBE87B852E64}"/>
    <cellStyle name="Input 11 3 3 4" xfId="15926" xr:uid="{81839F6D-4A7B-4637-B7FA-6D76011CF112}"/>
    <cellStyle name="Input 11 3 3 5" xfId="16800" xr:uid="{0B45FA72-C677-4990-A2A8-2A812C0327DC}"/>
    <cellStyle name="Input 11 3 3 6" xfId="17665" xr:uid="{9AB2C56D-64CB-478E-9169-7F043C2F0D99}"/>
    <cellStyle name="Input 11 3 3 7" xfId="18441" xr:uid="{7E404A49-CF65-4673-96F1-14373A7C7D73}"/>
    <cellStyle name="Input 11 3 3 8" xfId="19198" xr:uid="{896ABB06-FB68-4455-BA22-BBC6F5345BEB}"/>
    <cellStyle name="Input 11 3 4" xfId="12332" xr:uid="{818C878B-2B9C-46A7-B6A6-66AE57D07DD2}"/>
    <cellStyle name="Input 11 3 5" xfId="10538" xr:uid="{830BFE96-8027-4A35-83B2-5009927D0CD7}"/>
    <cellStyle name="Input 11 3 6" xfId="13132" xr:uid="{4B860D97-0675-4668-9D72-3E5CFF63800C}"/>
    <cellStyle name="Input 11 3 7" xfId="9895" xr:uid="{EB29471C-A9F3-4427-8532-6CDB2A41F82D}"/>
    <cellStyle name="Input 11 3 8" xfId="12167" xr:uid="{C813A2B1-6279-44B2-8FA8-8BF1096474BF}"/>
    <cellStyle name="Input 11 3 9" xfId="10696" xr:uid="{EA6C951F-D155-4949-B1F0-99FC4342D788}"/>
    <cellStyle name="Input 11 4" xfId="7824" xr:uid="{1403898D-521E-46A4-A645-BFE15D2C9C94}"/>
    <cellStyle name="Input 11 4 2" xfId="12846" xr:uid="{1459512C-862E-4456-A60D-B525919B2BC8}"/>
    <cellStyle name="Input 11 4 3" xfId="10129" xr:uid="{122C11EF-1440-4F0D-87E9-DF12A1CFA619}"/>
    <cellStyle name="Input 11 4 4" xfId="13168" xr:uid="{1D127E19-8AC7-4DB3-989A-E008BD37D8EF}"/>
    <cellStyle name="Input 11 4 5" xfId="9867" xr:uid="{EE79D68D-E69F-4E99-88C8-CC278A4EBA48}"/>
    <cellStyle name="Input 11 4 6" xfId="13064" xr:uid="{04CA5794-DAE3-4094-89F5-B629CDC2F98D}"/>
    <cellStyle name="Input 11 4 7" xfId="9942" xr:uid="{19591BBD-AFA4-4619-9E97-890D6ECD7C05}"/>
    <cellStyle name="Input 11 4 8" xfId="12704" xr:uid="{8436AD47-4E24-44B2-8659-DC317141F595}"/>
    <cellStyle name="Input 11 5" xfId="7821" xr:uid="{E9C208E2-9C74-4BAA-A317-1BE392477956}"/>
    <cellStyle name="Input 11 5 2" xfId="12843" xr:uid="{6BA41C50-B1D1-423D-B7A8-357F9479B154}"/>
    <cellStyle name="Input 11 5 3" xfId="10131" xr:uid="{86FE8F0B-1CB2-4600-BDFB-2DCCEE29C2F0}"/>
    <cellStyle name="Input 11 5 4" xfId="12672" xr:uid="{B8D762A0-4487-4F8B-89D6-746DF9AD2627}"/>
    <cellStyle name="Input 11 5 5" xfId="10245" xr:uid="{8E7E845E-D396-41DA-9BFE-F03827FFCD40}"/>
    <cellStyle name="Input 11 5 6" xfId="12387" xr:uid="{418F0ECB-A0FF-453D-BDFA-C4BD5F46D798}"/>
    <cellStyle name="Input 11 5 7" xfId="10490" xr:uid="{17FA8A21-C258-4C15-8E44-6C01457E810E}"/>
    <cellStyle name="Input 11 5 8" xfId="11697" xr:uid="{FD120643-D418-40AC-A90C-4F40E31371EF}"/>
    <cellStyle name="Input 11 6" xfId="11357" xr:uid="{B2EE7257-03C8-4725-B4B2-7F3AC0647313}"/>
    <cellStyle name="Input 11 7" xfId="11354" xr:uid="{8C5B14CC-4A42-40DE-8603-20F6BF97DE62}"/>
    <cellStyle name="Input 11 8" xfId="12037" xr:uid="{43F7FEB3-4D10-4CDE-ADBD-77A5E33AA75B}"/>
    <cellStyle name="Input 11 9" xfId="10797" xr:uid="{4A53CE6F-0E7C-4AFD-8732-0D79D701E30C}"/>
    <cellStyle name="Input 12" xfId="5130" xr:uid="{CA49A2CB-6408-4646-B528-539D4288CBB7}"/>
    <cellStyle name="Input 12 10" xfId="11396" xr:uid="{9AC15532-DC15-4070-99D1-B76634F95CF7}"/>
    <cellStyle name="Input 12 11" xfId="11315" xr:uid="{065A8C17-893A-4E13-BE3D-5A592816DCB7}"/>
    <cellStyle name="Input 12 12" xfId="11415" xr:uid="{5CA76E90-C19E-43A9-B9E5-CAAFA23BDC4A}"/>
    <cellStyle name="Input 12 2" xfId="6860" xr:uid="{606BA355-44AC-4E65-A57D-1B77147E0919}"/>
    <cellStyle name="Input 12 2 10" xfId="12022" xr:uid="{B2A9BF35-97DD-462F-9A44-B4D4A27FE14E}"/>
    <cellStyle name="Input 12 2 11" xfId="10811" xr:uid="{CE78CB47-D232-4AFC-9A88-998F10E4411F}"/>
    <cellStyle name="Input 12 2 2" xfId="7243" xr:uid="{DCA68445-FDB4-4610-B5EA-DEA596468BC5}"/>
    <cellStyle name="Input 12 2 2 10" xfId="13390" xr:uid="{4167447E-A144-4F10-BEFA-FC16B6E8C1F8}"/>
    <cellStyle name="Input 12 2 2 2" xfId="8883" xr:uid="{FF1D5E2A-5CD8-423A-A6D9-7D26DD1FD020}"/>
    <cellStyle name="Input 12 2 2 2 2" xfId="13534" xr:uid="{9207D6C8-7804-478B-B1D5-B80E22FD502A}"/>
    <cellStyle name="Input 12 2 2 2 3" xfId="14538" xr:uid="{B9187167-3C15-42A8-BC58-A84C2ED6E41D}"/>
    <cellStyle name="Input 12 2 2 2 4" xfId="15496" xr:uid="{9CC6F66D-6FE5-4A32-B417-1F83D9CC5AF7}"/>
    <cellStyle name="Input 12 2 2 2 5" xfId="16421" xr:uid="{86283459-CDFD-461D-970C-EDDF83315E0D}"/>
    <cellStyle name="Input 12 2 2 2 6" xfId="17292" xr:uid="{120D17EB-DFEF-4A9C-B8CF-984333C97C31}"/>
    <cellStyle name="Input 12 2 2 2 7" xfId="18138" xr:uid="{CD30C3C6-E295-4660-9ACA-AA109C8A4A72}"/>
    <cellStyle name="Input 12 2 2 2 8" xfId="18898" xr:uid="{12D4F076-A8F7-488E-9A4A-DBD74007C711}"/>
    <cellStyle name="Input 12 2 2 3" xfId="9725" xr:uid="{C64A042A-FB8E-488E-AA66-9A97D2497F97}"/>
    <cellStyle name="Input 12 2 2 3 2" xfId="14129" xr:uid="{70E09AEE-D3E2-4161-B644-E1569FA05DA7}"/>
    <cellStyle name="Input 12 2 2 3 3" xfId="15089" xr:uid="{068A0B8D-EA00-41AA-BD13-49ABBD3E184A}"/>
    <cellStyle name="Input 12 2 2 3 4" xfId="16041" xr:uid="{55DED673-F003-4DCC-A539-586C1EEF2614}"/>
    <cellStyle name="Input 12 2 2 3 5" xfId="16915" xr:uid="{7D48C121-D98A-47ED-8C65-D4DD7AA7F351}"/>
    <cellStyle name="Input 12 2 2 3 6" xfId="17780" xr:uid="{2216AEAD-3126-458E-A88D-5C94BA6A7A14}"/>
    <cellStyle name="Input 12 2 2 3 7" xfId="18556" xr:uid="{998371DC-465C-4816-AFD7-2E4EF2D8115F}"/>
    <cellStyle name="Input 12 2 2 3 8" xfId="19313" xr:uid="{242CB3E1-CDAF-4160-BBEC-FE1BA58DA94D}"/>
    <cellStyle name="Input 12 2 2 4" xfId="12506" xr:uid="{00F1D719-CB33-4AA8-88E6-A12572C4B63A}"/>
    <cellStyle name="Input 12 2 2 5" xfId="10375" xr:uid="{4961C90B-5F90-4D44-991C-A9822325B0F0}"/>
    <cellStyle name="Input 12 2 2 6" xfId="12641" xr:uid="{F481B294-0AF1-4B4D-890E-CF6B3D8549D0}"/>
    <cellStyle name="Input 12 2 2 7" xfId="10270" xr:uid="{04662860-8691-45F5-96B8-BABEA6302431}"/>
    <cellStyle name="Input 12 2 2 8" xfId="11767" xr:uid="{8BD597D7-C3F2-44AE-83BA-4B237A54AC26}"/>
    <cellStyle name="Input 12 2 2 9" xfId="11032" xr:uid="{21CC62DF-D2D9-48AB-99E9-4435DB89BED2}"/>
    <cellStyle name="Input 12 2 3" xfId="8500" xr:uid="{051A379A-CE92-4A56-B26A-0B3158139106}"/>
    <cellStyle name="Input 12 2 3 2" xfId="13240" xr:uid="{A7B22BEB-2966-4A59-9EDE-3348CAE0F266}"/>
    <cellStyle name="Input 12 2 3 3" xfId="14260" xr:uid="{BDA7C27E-12A6-49D7-AED1-D6CD5EA08FC1}"/>
    <cellStyle name="Input 12 2 3 4" xfId="15220" xr:uid="{AB73F085-9F17-49AD-ADBC-961F100489CF}"/>
    <cellStyle name="Input 12 2 3 5" xfId="16169" xr:uid="{5855F1E6-DC71-496D-8B2E-62EE25F154FE}"/>
    <cellStyle name="Input 12 2 3 6" xfId="17042" xr:uid="{8F482E40-0B91-435E-BF1C-1B0AC76BF36C}"/>
    <cellStyle name="Input 12 2 3 7" xfId="17907" xr:uid="{E83D98AC-2745-4BB9-AD0D-4C8FC66DE96D}"/>
    <cellStyle name="Input 12 2 3 8" xfId="18683" xr:uid="{4E6AF214-1AC6-4356-8EAD-E2D7B3E1C622}"/>
    <cellStyle name="Input 12 2 4" xfId="9510" xr:uid="{B4B9948F-0DF7-4570-9033-DB0E203223F8}"/>
    <cellStyle name="Input 12 2 4 2" xfId="13914" xr:uid="{D02BF1DE-0302-4A07-A92F-6DD8EE4173EA}"/>
    <cellStyle name="Input 12 2 4 3" xfId="14874" xr:uid="{51ED9BEF-0CC5-4008-BABD-247EED029BFE}"/>
    <cellStyle name="Input 12 2 4 4" xfId="15826" xr:uid="{F9F9C6EE-EA73-4D0D-B380-6F505E3AC08F}"/>
    <cellStyle name="Input 12 2 4 5" xfId="16700" xr:uid="{5D22433C-1450-4D6F-93B7-9ECA50B830BC}"/>
    <cellStyle name="Input 12 2 4 6" xfId="17565" xr:uid="{8489BB9B-36C7-4BB9-A319-58E17232A4A2}"/>
    <cellStyle name="Input 12 2 4 7" xfId="18341" xr:uid="{68182E3E-6EBD-4F8B-813C-AA218A14261B}"/>
    <cellStyle name="Input 12 2 4 8" xfId="19098" xr:uid="{289F975D-106E-4598-8514-77D5328FE08C}"/>
    <cellStyle name="Input 12 2 5" xfId="12211" xr:uid="{15B2863D-A246-4B2A-8DED-DAE32099D0D1}"/>
    <cellStyle name="Input 12 2 6" xfId="10654" xr:uid="{7B1FC219-114F-459B-AF75-D8BA5C4173BA}"/>
    <cellStyle name="Input 12 2 7" xfId="13032" xr:uid="{9C6AE8CF-D5F7-4F74-9609-5051184478BF}"/>
    <cellStyle name="Input 12 2 8" xfId="9968" xr:uid="{1275035B-9AE5-4D43-A562-1885A89B0A3B}"/>
    <cellStyle name="Input 12 2 9" xfId="12697" xr:uid="{945E50AF-E842-4A9C-B648-AD13A598C9CF}"/>
    <cellStyle name="Input 12 3" xfId="7002" xr:uid="{59DD5185-FCAA-4DBE-84C9-F0F7FFBC72C1}"/>
    <cellStyle name="Input 12 3 10" xfId="15537" xr:uid="{F21D9A39-A02A-4AC1-9070-F6DE4CC7FF8F}"/>
    <cellStyle name="Input 12 3 2" xfId="8642" xr:uid="{C2CEE9EB-E09D-4FD2-853F-580D4F9D965C}"/>
    <cellStyle name="Input 12 3 2 2" xfId="13362" xr:uid="{35DD1A14-7DE1-4BF5-81AB-681F78B3F1E9}"/>
    <cellStyle name="Input 12 3 2 3" xfId="14376" xr:uid="{C9F7174F-8232-4E4D-8F49-0F3EEECA8C92}"/>
    <cellStyle name="Input 12 3 2 4" xfId="15334" xr:uid="{B2BB8FED-ADE9-4043-9EEF-A193B3269763}"/>
    <cellStyle name="Input 12 3 2 5" xfId="16278" xr:uid="{48EFF1EF-7E6C-4FA9-848A-04F8EA528552}"/>
    <cellStyle name="Input 12 3 2 6" xfId="17151" xr:uid="{BF59BF1E-9BFF-4339-9227-879660AD4B67}"/>
    <cellStyle name="Input 12 3 2 7" xfId="18016" xr:uid="{7600E11E-4D30-43BA-9D53-922256D51BE4}"/>
    <cellStyle name="Input 12 3 2 8" xfId="18784" xr:uid="{7714A09F-CA2C-44F8-924B-89B406748B7F}"/>
    <cellStyle name="Input 12 3 3" xfId="9611" xr:uid="{E67E840D-4FEF-44CB-B3BC-AB2C453AACF0}"/>
    <cellStyle name="Input 12 3 3 2" xfId="14015" xr:uid="{D33902BF-2EA3-4CC2-9D94-1F38EB71F69B}"/>
    <cellStyle name="Input 12 3 3 3" xfId="14975" xr:uid="{CCD20DC3-79D9-4046-93E1-9B5A16A35CCA}"/>
    <cellStyle name="Input 12 3 3 4" xfId="15927" xr:uid="{FE16EA3D-AA3C-488C-8284-F821603BF246}"/>
    <cellStyle name="Input 12 3 3 5" xfId="16801" xr:uid="{FE466649-0BAC-428F-96E7-F87AC85BF05A}"/>
    <cellStyle name="Input 12 3 3 6" xfId="17666" xr:uid="{CE602617-8DAD-442B-8701-A43467EE5CDE}"/>
    <cellStyle name="Input 12 3 3 7" xfId="18442" xr:uid="{0BE4CFC2-FA20-43D8-8E38-44D7FD2DE923}"/>
    <cellStyle name="Input 12 3 3 8" xfId="19199" xr:uid="{01E4BF5A-C9EF-45FA-ADE9-44F2C1789718}"/>
    <cellStyle name="Input 12 3 4" xfId="12333" xr:uid="{2A0CEA92-B76B-4178-A004-7A4138118EE6}"/>
    <cellStyle name="Input 12 3 5" xfId="10537" xr:uid="{D1B203BC-491E-4D0E-8FE0-C77B38812EAB}"/>
    <cellStyle name="Input 12 3 6" xfId="12101" xr:uid="{975F8B11-9429-4764-9371-2A80012DA2C1}"/>
    <cellStyle name="Input 12 3 7" xfId="10751" xr:uid="{8682300C-6510-4F3E-BE71-84FBCB0BAE98}"/>
    <cellStyle name="Input 12 3 8" xfId="13603" xr:uid="{8F1ECB89-0D03-47AB-BACE-A4B3CD5C754B}"/>
    <cellStyle name="Input 12 3 9" xfId="14584" xr:uid="{C1FBECE1-7830-4219-B5B5-29D7FE8E31A1}"/>
    <cellStyle name="Input 12 4" xfId="7825" xr:uid="{F818E451-37B5-455A-B96C-D79C4111839D}"/>
    <cellStyle name="Input 12 4 2" xfId="12847" xr:uid="{B89CBA4B-495A-4888-805F-1B9FB31A8320}"/>
    <cellStyle name="Input 12 4 3" xfId="10128" xr:uid="{8AA3F8D9-DCE2-400C-BD47-F023D46D5C2B}"/>
    <cellStyle name="Input 12 4 4" xfId="12032" xr:uid="{FCE7C21E-2E55-4A48-AF04-586965DB10DF}"/>
    <cellStyle name="Input 12 4 5" xfId="10802" xr:uid="{42070716-AD86-424F-9F52-D656F221D83E}"/>
    <cellStyle name="Input 12 4 6" xfId="11616" xr:uid="{09C91D29-20E0-49F2-8BB9-9CC37FF83100}"/>
    <cellStyle name="Input 12 4 7" xfId="11143" xr:uid="{8F7C2669-DB3E-4830-B8B7-B7ECBCA83E5D}"/>
    <cellStyle name="Input 12 4 8" xfId="12871" xr:uid="{23078B78-3698-43F0-862B-2BAAD4CC20AA}"/>
    <cellStyle name="Input 12 5" xfId="7820" xr:uid="{7AB6842F-6871-4DC3-AA76-F6C4FBA0B05F}"/>
    <cellStyle name="Input 12 5 2" xfId="12842" xr:uid="{A565EF32-E3CF-4CF6-A343-8586CD757282}"/>
    <cellStyle name="Input 12 5 3" xfId="10132" xr:uid="{942C1D6E-FB1D-45FF-9C54-B3FC53DBF442}"/>
    <cellStyle name="Input 12 5 4" xfId="12136" xr:uid="{AA545776-00B9-4F2F-9A55-E726F9804D8F}"/>
    <cellStyle name="Input 12 5 5" xfId="10719" xr:uid="{912052A9-AF45-4D60-9181-C767D16067B1}"/>
    <cellStyle name="Input 12 5 6" xfId="13607" xr:uid="{E1C344EF-5C9D-47FD-BC5E-3FEA9746AB53}"/>
    <cellStyle name="Input 12 5 7" xfId="14587" xr:uid="{A8D2EC94-F27F-49B6-9C60-7BA759B5B59E}"/>
    <cellStyle name="Input 12 5 8" xfId="15540" xr:uid="{A649640C-F9C7-4CF0-A186-C7CA3AEB7B7E}"/>
    <cellStyle name="Input 12 6" xfId="11358" xr:uid="{09DCE7D5-46D3-4116-8C9B-F2419D8ABC33}"/>
    <cellStyle name="Input 12 7" xfId="11353" xr:uid="{8B3CFBF7-9758-424E-8253-7335A1E70D01}"/>
    <cellStyle name="Input 12 8" xfId="11377" xr:uid="{4C500092-7F35-4772-9BAB-240C83064DC5}"/>
    <cellStyle name="Input 12 9" xfId="11334" xr:uid="{7ABC0DB3-833D-40C6-8EA1-814DEFF4BCD0}"/>
    <cellStyle name="Input 13" xfId="5131" xr:uid="{3850C751-62EC-48A7-A2C0-9A3989AA2473}"/>
    <cellStyle name="Input 13 10" xfId="11397" xr:uid="{3EE9F940-F7DC-4D43-B9B6-354EA6290D6E}"/>
    <cellStyle name="Input 13 11" xfId="11314" xr:uid="{7CDC656D-CFDE-4ECC-9BD7-042EAC7E30A5}"/>
    <cellStyle name="Input 13 12" xfId="11416" xr:uid="{EA2EA3DA-3F49-4BFD-A82C-43086AF4104E}"/>
    <cellStyle name="Input 13 2" xfId="6859" xr:uid="{30E161EB-0EF7-4C67-A690-2B39838688C2}"/>
    <cellStyle name="Input 13 2 10" xfId="16446" xr:uid="{EA80B2F5-7270-4FC2-BF9F-9DD903B28654}"/>
    <cellStyle name="Input 13 2 11" xfId="17317" xr:uid="{AEB36083-AC15-4512-9EA5-855C8E619BD8}"/>
    <cellStyle name="Input 13 2 2" xfId="7244" xr:uid="{300440B1-A894-4D1B-9771-7B3DEC418077}"/>
    <cellStyle name="Input 13 2 2 10" xfId="17352" xr:uid="{C9158EDE-835E-49B2-A4AB-66FEBE9732E0}"/>
    <cellStyle name="Input 13 2 2 2" xfId="8884" xr:uid="{A3F2E87A-824A-42E1-9726-88BDE75C8CFB}"/>
    <cellStyle name="Input 13 2 2 2 2" xfId="13535" xr:uid="{1E2D97AC-2379-4E17-BA41-DCFD298A59EA}"/>
    <cellStyle name="Input 13 2 2 2 3" xfId="14539" xr:uid="{D272F149-3456-4217-86BD-848B5F0751B7}"/>
    <cellStyle name="Input 13 2 2 2 4" xfId="15497" xr:uid="{B60D2BEA-2CD0-4508-8ED3-C003817858A9}"/>
    <cellStyle name="Input 13 2 2 2 5" xfId="16422" xr:uid="{7F6D6550-B53F-4B44-8208-598E0E933AFC}"/>
    <cellStyle name="Input 13 2 2 2 6" xfId="17293" xr:uid="{281D5276-7771-4A9F-991D-9146C4232553}"/>
    <cellStyle name="Input 13 2 2 2 7" xfId="18139" xr:uid="{1DD00FE7-C6B9-4F11-B3CB-54312AADAAAD}"/>
    <cellStyle name="Input 13 2 2 2 8" xfId="18899" xr:uid="{58EFE596-9419-4BAA-A7A5-9CC0575F6D54}"/>
    <cellStyle name="Input 13 2 2 3" xfId="9726" xr:uid="{2CF88C3F-94A5-438D-B623-E5F4EF236E17}"/>
    <cellStyle name="Input 13 2 2 3 2" xfId="14130" xr:uid="{26A6DE9A-F7EF-435B-BBC9-B90D890C0C70}"/>
    <cellStyle name="Input 13 2 2 3 3" xfId="15090" xr:uid="{F5CBA6FA-1A05-40B3-9959-44866959EEF1}"/>
    <cellStyle name="Input 13 2 2 3 4" xfId="16042" xr:uid="{DD5C2649-A7EF-4154-B7D8-3F2F694EE16E}"/>
    <cellStyle name="Input 13 2 2 3 5" xfId="16916" xr:uid="{DE73BBE3-BB96-41D1-B3BF-96E4921F3A1B}"/>
    <cellStyle name="Input 13 2 2 3 6" xfId="17781" xr:uid="{046DA4FC-3F4F-443B-A53C-E3F21AFDA7C6}"/>
    <cellStyle name="Input 13 2 2 3 7" xfId="18557" xr:uid="{22CCE484-5450-4444-A786-D49B4F7F3FB3}"/>
    <cellStyle name="Input 13 2 2 3 8" xfId="19314" xr:uid="{A6AB693F-FCFE-4BDF-8EDE-22E09620CAC9}"/>
    <cellStyle name="Input 13 2 2 4" xfId="12507" xr:uid="{F3BF25B7-A360-4C08-AD02-15DD0601D067}"/>
    <cellStyle name="Input 13 2 2 5" xfId="10374" xr:uid="{9F2440CD-3601-48D8-8D5B-549B5F498067}"/>
    <cellStyle name="Input 13 2 2 6" xfId="13660" xr:uid="{1780F248-6314-4C96-819B-4C738261F3A7}"/>
    <cellStyle name="Input 13 2 2 7" xfId="14636" xr:uid="{F86A9C21-3724-4413-A742-CC14719FAA93}"/>
    <cellStyle name="Input 13 2 2 8" xfId="15588" xr:uid="{5756F93F-97B9-4CA3-A91A-EAF1ED6ADF14}"/>
    <cellStyle name="Input 13 2 2 9" xfId="16483" xr:uid="{8DCF23C6-508D-46E3-BE32-35932021FEF9}"/>
    <cellStyle name="Input 13 2 3" xfId="8499" xr:uid="{9788F9DB-6629-4D65-B50C-28261007A283}"/>
    <cellStyle name="Input 13 2 3 2" xfId="13239" xr:uid="{4FC92703-AFDE-4BF9-B2C4-555904A7F10F}"/>
    <cellStyle name="Input 13 2 3 3" xfId="14259" xr:uid="{ABD22A7E-AD22-4B31-BED2-D2061534DE44}"/>
    <cellStyle name="Input 13 2 3 4" xfId="15219" xr:uid="{AB7D1A4F-E64F-4408-AC13-9E7E8081757A}"/>
    <cellStyle name="Input 13 2 3 5" xfId="16168" xr:uid="{BB377C17-063E-4CE7-9524-1962D086D3FF}"/>
    <cellStyle name="Input 13 2 3 6" xfId="17041" xr:uid="{207A90DE-926D-48E3-BA98-D17E75A0FF3E}"/>
    <cellStyle name="Input 13 2 3 7" xfId="17906" xr:uid="{759C3C82-593F-4D92-93B6-F257C993A412}"/>
    <cellStyle name="Input 13 2 3 8" xfId="18682" xr:uid="{48529F36-4323-42BD-A20C-04996EC4068D}"/>
    <cellStyle name="Input 13 2 4" xfId="9509" xr:uid="{36C26EDD-C065-40D5-B39B-A2E9984DEF3E}"/>
    <cellStyle name="Input 13 2 4 2" xfId="13913" xr:uid="{FF185E37-4D57-4754-8F5D-3F6EDA3F0EBF}"/>
    <cellStyle name="Input 13 2 4 3" xfId="14873" xr:uid="{E5022D02-34EA-439D-BCD2-CA2FBF06C1F2}"/>
    <cellStyle name="Input 13 2 4 4" xfId="15825" xr:uid="{480B4C83-A432-441A-B92C-6856C2978049}"/>
    <cellStyle name="Input 13 2 4 5" xfId="16699" xr:uid="{EB5570F9-BE70-4756-BEA6-2B98E9A3B4C7}"/>
    <cellStyle name="Input 13 2 4 6" xfId="17564" xr:uid="{F257B075-EA3A-4C2C-941F-0862B21B4603}"/>
    <cellStyle name="Input 13 2 4 7" xfId="18340" xr:uid="{FEBB2C83-D31A-4D4F-8582-B450229A0597}"/>
    <cellStyle name="Input 13 2 4 8" xfId="19097" xr:uid="{2A1F94DA-846E-4C5A-8560-4CE6F89E616C}"/>
    <cellStyle name="Input 13 2 5" xfId="12210" xr:uid="{DE095925-5312-40DC-91EF-817F481B74A9}"/>
    <cellStyle name="Input 13 2 6" xfId="10655" xr:uid="{A2F58081-884A-461B-A140-9CC0E13B1EA3}"/>
    <cellStyle name="Input 13 2 7" xfId="13616" xr:uid="{F53C677A-14F6-466A-B7E0-82E71D83FE32}"/>
    <cellStyle name="Input 13 2 8" xfId="14594" xr:uid="{8C0DD6CD-1163-4139-9800-0DF39064C871}"/>
    <cellStyle name="Input 13 2 9" xfId="15547" xr:uid="{7DE64C65-04AE-446D-901A-4881FF9B65B0}"/>
    <cellStyle name="Input 13 3" xfId="7003" xr:uid="{040FFE65-61AE-407F-8EF9-127E194AFAAF}"/>
    <cellStyle name="Input 13 3 10" xfId="15381" xr:uid="{77382C7B-2122-4D5B-97BA-FC1E1C1A6642}"/>
    <cellStyle name="Input 13 3 2" xfId="8643" xr:uid="{4E83B27A-EF35-4E3F-A0E2-7BE1A64D39ED}"/>
    <cellStyle name="Input 13 3 2 2" xfId="13363" xr:uid="{40B870F8-20B0-49B3-A26F-B6D34AEB0AA8}"/>
    <cellStyle name="Input 13 3 2 3" xfId="14377" xr:uid="{1315DC17-9C08-4017-8FBC-5213E90F9AD9}"/>
    <cellStyle name="Input 13 3 2 4" xfId="15335" xr:uid="{855E26FA-361A-4A69-961E-AD15AB30E93D}"/>
    <cellStyle name="Input 13 3 2 5" xfId="16279" xr:uid="{71DB27FC-DCDA-4290-AB5B-D45398157651}"/>
    <cellStyle name="Input 13 3 2 6" xfId="17152" xr:uid="{31C6F80D-91C1-4808-AB6F-248C85AF88E0}"/>
    <cellStyle name="Input 13 3 2 7" xfId="18017" xr:uid="{3149AAEF-41AB-42BC-834C-8E5B7A127B9A}"/>
    <cellStyle name="Input 13 3 2 8" xfId="18785" xr:uid="{D7B51B49-EF26-4E8C-A2AA-29B6A5AB1459}"/>
    <cellStyle name="Input 13 3 3" xfId="9612" xr:uid="{08DED87E-AD84-4AFC-9514-5E7D4A310EBC}"/>
    <cellStyle name="Input 13 3 3 2" xfId="14016" xr:uid="{477A522E-7D7B-4270-BDD1-D217198E8416}"/>
    <cellStyle name="Input 13 3 3 3" xfId="14976" xr:uid="{C4C93950-A5A2-4419-8009-D4BF8DF92686}"/>
    <cellStyle name="Input 13 3 3 4" xfId="15928" xr:uid="{E840267F-C064-4B5A-860E-E30EFDE7167E}"/>
    <cellStyle name="Input 13 3 3 5" xfId="16802" xr:uid="{85363866-4682-4CE3-84AD-7BD158B532D5}"/>
    <cellStyle name="Input 13 3 3 6" xfId="17667" xr:uid="{ADBCCFD9-B88B-4834-BAA6-FC5B8524F7BE}"/>
    <cellStyle name="Input 13 3 3 7" xfId="18443" xr:uid="{C080FCAB-0CFD-44E6-B890-55136101ED68}"/>
    <cellStyle name="Input 13 3 3 8" xfId="19200" xr:uid="{02088C26-59B1-4697-A8CF-67EB32A38999}"/>
    <cellStyle name="Input 13 3 4" xfId="12334" xr:uid="{E5D96246-0CEA-4F30-A63F-CD643A847023}"/>
    <cellStyle name="Input 13 3 5" xfId="10536" xr:uid="{F19D2292-0CFD-4F7F-8B7F-D2BB47EF4ED1}"/>
    <cellStyle name="Input 13 3 6" xfId="12616" xr:uid="{F66938BF-C28E-455F-B299-46C1D30124C0}"/>
    <cellStyle name="Input 13 3 7" xfId="10289" xr:uid="{08CF72F4-A5BA-42FC-A76D-245E792837D6}"/>
    <cellStyle name="Input 13 3 8" xfId="13415" xr:uid="{2A01F013-B26E-450A-934D-C65C405BCF29}"/>
    <cellStyle name="Input 13 3 9" xfId="14423" xr:uid="{80CB63A1-09DD-4A81-B66D-0485D6F7403A}"/>
    <cellStyle name="Input 13 4" xfId="7826" xr:uid="{AD938775-3585-45EF-A89B-23593A712458}"/>
    <cellStyle name="Input 13 4 2" xfId="12848" xr:uid="{1DDA2A4D-C983-4F46-95DD-67AA638F4E86}"/>
    <cellStyle name="Input 13 4 3" xfId="10127" xr:uid="{15949DF6-2FCC-402E-9C2C-60C8E2D009AE}"/>
    <cellStyle name="Input 13 4 4" xfId="11995" xr:uid="{150882C5-1FF1-4682-BA75-9D15A6DA4CDA}"/>
    <cellStyle name="Input 13 4 5" xfId="10834" xr:uid="{BC0F6A0E-FE26-47A1-8EA5-ED0A1FAB1824}"/>
    <cellStyle name="Input 13 4 6" xfId="11588" xr:uid="{1E36EA1D-0F3F-42BA-984D-443DF1338FBE}"/>
    <cellStyle name="Input 13 4 7" xfId="11169" xr:uid="{AF88089A-95F4-4923-9763-148B275F5AA9}"/>
    <cellStyle name="Input 13 4 8" xfId="13021" xr:uid="{DD6E4736-42EA-4F9A-8F02-7FFEABE7A382}"/>
    <cellStyle name="Input 13 5" xfId="7819" xr:uid="{AEA00867-5846-47F1-B898-F90AD07497E6}"/>
    <cellStyle name="Input 13 5 2" xfId="12841" xr:uid="{A9A1378A-E791-4EA4-AFB7-FDFAD9C602AC}"/>
    <cellStyle name="Input 13 5 3" xfId="10133" xr:uid="{1FA4BFB5-2685-4F03-9139-130FCA758F2B}"/>
    <cellStyle name="Input 13 5 4" xfId="11947" xr:uid="{ADE44C62-747E-4CFB-8C92-07459D543349}"/>
    <cellStyle name="Input 13 5 5" xfId="10870" xr:uid="{EF0F526A-BAF3-4033-A265-7AD680EF3648}"/>
    <cellStyle name="Input 13 5 6" xfId="11552" xr:uid="{86DCEF69-263F-4518-9AD2-6BDC217E2099}"/>
    <cellStyle name="Input 13 5 7" xfId="11187" xr:uid="{42EEC651-67DE-46F2-B994-71D1D5CF7383}"/>
    <cellStyle name="Input 13 5 8" xfId="11428" xr:uid="{914B4396-8749-4EC6-BB0F-17A9513FAE64}"/>
    <cellStyle name="Input 13 6" xfId="11359" xr:uid="{C45EFB6D-0E0A-4109-8139-CBAA08DAB435}"/>
    <cellStyle name="Input 13 7" xfId="11352" xr:uid="{5092CE3F-C924-4399-82AD-56307BBEFBB5}"/>
    <cellStyle name="Input 13 8" xfId="11378" xr:uid="{4194E4F7-6AA0-4903-85F1-F0F6398EAB15}"/>
    <cellStyle name="Input 13 9" xfId="11333" xr:uid="{A5048F9B-9AF0-4932-818F-849567DC4D4A}"/>
    <cellStyle name="Input 14" xfId="5132" xr:uid="{1E907CEF-6713-44BC-907F-55A45F9EF38E}"/>
    <cellStyle name="Input 14 10" xfId="11398" xr:uid="{EEAC6540-A8E0-4B2B-8A14-FB5B328186DC}"/>
    <cellStyle name="Input 14 11" xfId="11313" xr:uid="{0AEAF84A-9D4A-4D3F-8E6B-F38E5CF92AF3}"/>
    <cellStyle name="Input 14 12" xfId="11417" xr:uid="{86F9FF10-9AA0-4FD9-B809-444DEE7D8965}"/>
    <cellStyle name="Input 14 2" xfId="6858" xr:uid="{0608B268-B985-4B03-9DEC-0FFA86328869}"/>
    <cellStyle name="Input 14 2 10" xfId="11045" xr:uid="{80F8D853-B855-45A9-AE9F-AFE475B6E853}"/>
    <cellStyle name="Input 14 2 11" xfId="13027" xr:uid="{DDE4B967-B5C4-4B83-ADA2-00B6040FEB44}"/>
    <cellStyle name="Input 14 2 2" xfId="7245" xr:uid="{CB40A816-3153-46B6-AC26-1667DA248AB8}"/>
    <cellStyle name="Input 14 2 2 10" xfId="13109" xr:uid="{33FB194B-AB42-4AEF-A17C-FBEE54112050}"/>
    <cellStyle name="Input 14 2 2 2" xfId="8885" xr:uid="{2012FE43-2D81-420C-BEBF-0B7D7F44084C}"/>
    <cellStyle name="Input 14 2 2 2 2" xfId="13536" xr:uid="{9BE55B4B-7EFE-44CC-ADFE-C2AF343AE5FF}"/>
    <cellStyle name="Input 14 2 2 2 3" xfId="14540" xr:uid="{A6940639-CC8A-46D8-8CBA-3871B70F4DE9}"/>
    <cellStyle name="Input 14 2 2 2 4" xfId="15498" xr:uid="{2C7973D0-4CA5-44AF-BEEA-46E9E8946C9A}"/>
    <cellStyle name="Input 14 2 2 2 5" xfId="16423" xr:uid="{B1A37553-8905-4521-8105-01C69A18C4F7}"/>
    <cellStyle name="Input 14 2 2 2 6" xfId="17294" xr:uid="{EB5B403B-A6B9-4679-9DC7-6E1AD6D84950}"/>
    <cellStyle name="Input 14 2 2 2 7" xfId="18140" xr:uid="{C8A53BBD-21E0-48FD-B43A-CCB229215810}"/>
    <cellStyle name="Input 14 2 2 2 8" xfId="18900" xr:uid="{57290973-FFFB-4CA3-865C-802046F9D4A3}"/>
    <cellStyle name="Input 14 2 2 3" xfId="9727" xr:uid="{6A2A6E76-6CE8-4820-A0FC-82BAF8E1A6CF}"/>
    <cellStyle name="Input 14 2 2 3 2" xfId="14131" xr:uid="{78A60081-9FA5-487A-A7DA-0C95C5FF06EE}"/>
    <cellStyle name="Input 14 2 2 3 3" xfId="15091" xr:uid="{12A38E3A-F0E8-4104-88A6-A6F88A4D1352}"/>
    <cellStyle name="Input 14 2 2 3 4" xfId="16043" xr:uid="{AD7149BB-520D-4B3C-BB78-67D3CA198B22}"/>
    <cellStyle name="Input 14 2 2 3 5" xfId="16917" xr:uid="{9915CA8A-2117-455B-875D-12D82839A3B6}"/>
    <cellStyle name="Input 14 2 2 3 6" xfId="17782" xr:uid="{58A546AA-B49C-4069-B1BD-2DA2592A0800}"/>
    <cellStyle name="Input 14 2 2 3 7" xfId="18558" xr:uid="{B603BD2D-A370-4711-97AD-E18394C6738A}"/>
    <cellStyle name="Input 14 2 2 3 8" xfId="19315" xr:uid="{11FE7F20-F9CB-4616-892D-61BE8C717B59}"/>
    <cellStyle name="Input 14 2 2 4" xfId="12508" xr:uid="{D0BCBC54-D55D-43AC-BE7D-7F5B40D5BD02}"/>
    <cellStyle name="Input 14 2 2 5" xfId="10373" xr:uid="{01686A43-34B8-4EDF-8DE3-A51F09C8A65A}"/>
    <cellStyle name="Input 14 2 2 6" xfId="13149" xr:uid="{4A021987-CE3F-43ED-9C9D-8C46303B471C}"/>
    <cellStyle name="Input 14 2 2 7" xfId="9881" xr:uid="{97165356-7C80-491D-8D51-35679BB993D5}"/>
    <cellStyle name="Input 14 2 2 8" xfId="12169" xr:uid="{85E0457D-83A4-47B5-B78C-E7903AB49790}"/>
    <cellStyle name="Input 14 2 2 9" xfId="10694" xr:uid="{23A40D82-FF03-49E2-AFC8-4DBF0DA328C7}"/>
    <cellStyle name="Input 14 2 3" xfId="8498" xr:uid="{ABEF5B67-C998-4643-8807-7031115BF739}"/>
    <cellStyle name="Input 14 2 3 2" xfId="13238" xr:uid="{3676435B-7019-41EB-8B93-EE73B652064D}"/>
    <cellStyle name="Input 14 2 3 3" xfId="14258" xr:uid="{4D086412-3F00-4296-833B-29BB329153FA}"/>
    <cellStyle name="Input 14 2 3 4" xfId="15218" xr:uid="{DC840F21-6C71-417F-9ACF-5E2A8B9DCE7E}"/>
    <cellStyle name="Input 14 2 3 5" xfId="16167" xr:uid="{583F7B28-D369-4083-9181-EDC609656C09}"/>
    <cellStyle name="Input 14 2 3 6" xfId="17040" xr:uid="{284BC9AE-85BC-428B-81A1-E91061B6315D}"/>
    <cellStyle name="Input 14 2 3 7" xfId="17905" xr:uid="{A4B78EFA-519A-4C21-874C-C69D11CA1C68}"/>
    <cellStyle name="Input 14 2 3 8" xfId="18681" xr:uid="{96675773-DC9B-4140-AC7E-D0F5D3D6D379}"/>
    <cellStyle name="Input 14 2 4" xfId="9508" xr:uid="{34CE78F5-8FC7-485D-8BCE-A18EA4EF140F}"/>
    <cellStyle name="Input 14 2 4 2" xfId="13912" xr:uid="{88D7A35F-5C8B-4966-B1F7-A5C5F168EA94}"/>
    <cellStyle name="Input 14 2 4 3" xfId="14872" xr:uid="{19394DB2-52C1-4911-8A99-C6E4663A0092}"/>
    <cellStyle name="Input 14 2 4 4" xfId="15824" xr:uid="{F432B0BB-5419-451B-B7E4-4856BBB86393}"/>
    <cellStyle name="Input 14 2 4 5" xfId="16698" xr:uid="{28FB0674-52BA-4A8A-A408-19590C296570}"/>
    <cellStyle name="Input 14 2 4 6" xfId="17563" xr:uid="{EFDEAA40-3E71-4DC2-8724-7DEF3230C65E}"/>
    <cellStyle name="Input 14 2 4 7" xfId="18339" xr:uid="{E3E7CC96-71CE-440D-8D29-4EC9E70B6134}"/>
    <cellStyle name="Input 14 2 4 8" xfId="19096" xr:uid="{9D78084E-40FE-4988-A256-761D25DC6553}"/>
    <cellStyle name="Input 14 2 5" xfId="12209" xr:uid="{BFF6DF6D-D430-4557-BA4E-352E28F9ECFB}"/>
    <cellStyle name="Input 14 2 6" xfId="10656" xr:uid="{8F220FB7-0FF8-4B5A-9E3D-DA0C350CED25}"/>
    <cellStyle name="Input 14 2 7" xfId="12594" xr:uid="{8A012769-BA10-41DF-8CF4-DA1A93959570}"/>
    <cellStyle name="Input 14 2 8" xfId="10310" xr:uid="{4E1F327A-5393-4899-B9B4-E9AC77B6E4DC}"/>
    <cellStyle name="Input 14 2 9" xfId="11752" xr:uid="{8353A76E-4B56-4803-B916-B78C4AD74E2A}"/>
    <cellStyle name="Input 14 3" xfId="7004" xr:uid="{369A17D3-7B1A-422C-AFCE-2F44346AC059}"/>
    <cellStyle name="Input 14 3 10" xfId="17336" xr:uid="{71790306-FB70-4A1C-B832-6254D6BFD0E3}"/>
    <cellStyle name="Input 14 3 2" xfId="8644" xr:uid="{B95DBDB0-537A-4633-8911-A373ED285866}"/>
    <cellStyle name="Input 14 3 2 2" xfId="13364" xr:uid="{37CB6EE7-FAB8-40E4-9EA2-837D889E69EE}"/>
    <cellStyle name="Input 14 3 2 3" xfId="14378" xr:uid="{E815343A-8B42-48A6-B659-D9F27DE415C1}"/>
    <cellStyle name="Input 14 3 2 4" xfId="15336" xr:uid="{C69EE038-0703-429D-8E99-AEBB3BD44F60}"/>
    <cellStyle name="Input 14 3 2 5" xfId="16280" xr:uid="{7EAB147E-74B4-48FB-AC05-C8779D69C8EA}"/>
    <cellStyle name="Input 14 3 2 6" xfId="17153" xr:uid="{647CF586-D016-4A86-B0E0-61E11A62CCF1}"/>
    <cellStyle name="Input 14 3 2 7" xfId="18018" xr:uid="{612A7245-864C-4BFD-A497-9880292EA3AB}"/>
    <cellStyle name="Input 14 3 2 8" xfId="18786" xr:uid="{CD984950-BF0A-4C5D-8AD9-D5B136413736}"/>
    <cellStyle name="Input 14 3 3" xfId="9613" xr:uid="{C941C654-A168-48E7-9197-E61A862641A8}"/>
    <cellStyle name="Input 14 3 3 2" xfId="14017" xr:uid="{8A55445D-2AF6-4DAF-A1B7-F3A27B30407F}"/>
    <cellStyle name="Input 14 3 3 3" xfId="14977" xr:uid="{14F9309E-8B22-4866-BBA5-3D1B405641DD}"/>
    <cellStyle name="Input 14 3 3 4" xfId="15929" xr:uid="{C9949D20-07BC-4AC0-9E91-5952496C26D8}"/>
    <cellStyle name="Input 14 3 3 5" xfId="16803" xr:uid="{CDD737E5-8BE5-42B2-926B-2E3E65C479CA}"/>
    <cellStyle name="Input 14 3 3 6" xfId="17668" xr:uid="{2F335A5D-0676-45F3-AF8A-E53BFEFB5F7C}"/>
    <cellStyle name="Input 14 3 3 7" xfId="18444" xr:uid="{CA61131A-7B3C-4E4C-A29F-C8F02D9016A5}"/>
    <cellStyle name="Input 14 3 3 8" xfId="19201" xr:uid="{9F7FE466-0A2C-406D-9CEE-DB35C11881BA}"/>
    <cellStyle name="Input 14 3 4" xfId="12335" xr:uid="{28782D4B-5F38-4251-8FA3-99416C908391}"/>
    <cellStyle name="Input 14 3 5" xfId="10535" xr:uid="{C4A19A75-55A6-4A50-9814-DD71F9EF1276}"/>
    <cellStyle name="Input 14 3 6" xfId="13637" xr:uid="{F16D0E72-D30B-4B72-BF57-7F5F947C3A1C}"/>
    <cellStyle name="Input 14 3 7" xfId="14615" xr:uid="{8C4A5902-99CA-41A4-B9E8-FF548219E808}"/>
    <cellStyle name="Input 14 3 8" xfId="15568" xr:uid="{F22F84E3-F3C2-4191-AB7B-1E8CC3083C48}"/>
    <cellStyle name="Input 14 3 9" xfId="16467" xr:uid="{BE7AC07B-83F1-4E0D-BB75-10E2EF0D46BB}"/>
    <cellStyle name="Input 14 4" xfId="7827" xr:uid="{F0429C70-39B3-4C52-8CB1-3AF30642DA1F}"/>
    <cellStyle name="Input 14 4 2" xfId="12849" xr:uid="{54BD44AF-151B-463F-82B3-032DA652AACE}"/>
    <cellStyle name="Input 14 4 3" xfId="10126" xr:uid="{724F216E-E063-4E3D-A969-9FE561F40F95}"/>
    <cellStyle name="Input 14 4 4" xfId="12673" xr:uid="{E343DC4C-3C2C-4A20-8CEB-216C29F10918}"/>
    <cellStyle name="Input 14 4 5" xfId="10244" xr:uid="{319F1D7A-3381-47F4-A6D1-75C8E34A4A88}"/>
    <cellStyle name="Input 14 4 6" xfId="13418" xr:uid="{E8AC3549-DF1D-4373-A658-889E99D00EFC}"/>
    <cellStyle name="Input 14 4 7" xfId="14425" xr:uid="{CF22567C-9CE9-476F-BDE3-CB04298BE714}"/>
    <cellStyle name="Input 14 4 8" xfId="15383" xr:uid="{51D4CB96-C7E9-4E5F-9D84-3811C9616963}"/>
    <cellStyle name="Input 14 5" xfId="7818" xr:uid="{D0DEF271-214F-475C-8E3B-8D96607E3100}"/>
    <cellStyle name="Input 14 5 2" xfId="12840" xr:uid="{C5B27C79-A708-4B52-886E-85DA0A27D5E6}"/>
    <cellStyle name="Input 14 5 3" xfId="10134" xr:uid="{7FF6E1E8-63AD-4BD5-A98B-B492109CE5D4}"/>
    <cellStyle name="Input 14 5 4" xfId="13167" xr:uid="{5B5D1795-F82A-4043-A801-C2A7074DF527}"/>
    <cellStyle name="Input 14 5 5" xfId="9868" xr:uid="{D06521D7-1C0C-43CB-AD85-98FCFC0F545D}"/>
    <cellStyle name="Input 14 5 6" xfId="13504" xr:uid="{87F3D900-60A7-490C-B5CF-F4B1EF87FA03}"/>
    <cellStyle name="Input 14 5 7" xfId="14510" xr:uid="{13D5E988-14D6-46E7-AFF0-058A16A7202B}"/>
    <cellStyle name="Input 14 5 8" xfId="15468" xr:uid="{4758BA6E-6439-4B28-8C18-7F05BD49921E}"/>
    <cellStyle name="Input 14 6" xfId="11360" xr:uid="{4C71C32F-C694-47E9-A33E-B2F8E60D185C}"/>
    <cellStyle name="Input 14 7" xfId="11351" xr:uid="{1017D54D-4357-4360-99E0-EAF3EBF5F37E}"/>
    <cellStyle name="Input 14 8" xfId="11379" xr:uid="{4904A469-A305-4BB0-A7DB-8E5F8856E48D}"/>
    <cellStyle name="Input 14 9" xfId="11332" xr:uid="{52E25301-631C-4469-9FED-4C1988418B2B}"/>
    <cellStyle name="Input 15" xfId="5133" xr:uid="{9BCF808E-69BD-4C5B-B956-356AA2A68E80}"/>
    <cellStyle name="Input 15 10" xfId="11399" xr:uid="{CE4F3562-6727-40AF-9EFB-B3F642936140}"/>
    <cellStyle name="Input 15 11" xfId="11312" xr:uid="{3221C5AE-9AC6-4B62-B1B7-4A4DE344ECBA}"/>
    <cellStyle name="Input 15 12" xfId="11418" xr:uid="{AB0A809F-F8F6-4506-BEF0-356AB4F69C1D}"/>
    <cellStyle name="Input 15 2" xfId="6857" xr:uid="{82DBDFDF-9C2A-4145-AD3A-9FC8FDA57BC9}"/>
    <cellStyle name="Input 15 2 10" xfId="11184" xr:uid="{DC22B5A0-CF87-4933-985D-04B2B4001B56}"/>
    <cellStyle name="Input 15 2 11" xfId="13567" xr:uid="{F369CD65-6195-4C30-B1CC-66C96E3BDEDF}"/>
    <cellStyle name="Input 15 2 2" xfId="7246" xr:uid="{B4FB8885-F9FA-44E6-967F-A6200023B7ED}"/>
    <cellStyle name="Input 15 2 2 10" xfId="11639" xr:uid="{158811DA-8470-4823-A83B-F7E3C19D86EF}"/>
    <cellStyle name="Input 15 2 2 2" xfId="8886" xr:uid="{1F9DA46A-484F-4355-A694-8D7ECAE2BC51}"/>
    <cellStyle name="Input 15 2 2 2 2" xfId="13537" xr:uid="{AAC1C5E7-4978-48AD-92A2-CA097DFB4BCA}"/>
    <cellStyle name="Input 15 2 2 2 3" xfId="14541" xr:uid="{3A8D437D-F924-4AFA-B4A6-80B474690568}"/>
    <cellStyle name="Input 15 2 2 2 4" xfId="15499" xr:uid="{CAFC18A6-4BFD-4394-B40B-A67D89E9C6D7}"/>
    <cellStyle name="Input 15 2 2 2 5" xfId="16424" xr:uid="{2DDA4027-C35C-4CBB-A3D6-33277F60EBB1}"/>
    <cellStyle name="Input 15 2 2 2 6" xfId="17295" xr:uid="{726EA827-3F0A-4744-9D64-6670E3F8EFF6}"/>
    <cellStyle name="Input 15 2 2 2 7" xfId="18141" xr:uid="{487F9ED1-5102-48DE-8688-753E55C09D4C}"/>
    <cellStyle name="Input 15 2 2 2 8" xfId="18901" xr:uid="{9113450E-EB4F-456C-BDC8-025A9986DBFF}"/>
    <cellStyle name="Input 15 2 2 3" xfId="9728" xr:uid="{616E1C28-A43F-42DA-A45A-ECE678A0FC0E}"/>
    <cellStyle name="Input 15 2 2 3 2" xfId="14132" xr:uid="{D87EBFEC-F2D6-41BA-8CD4-07AC7A4E3D4F}"/>
    <cellStyle name="Input 15 2 2 3 3" xfId="15092" xr:uid="{0DFA8E94-0A26-464F-87C9-E145B45FD320}"/>
    <cellStyle name="Input 15 2 2 3 4" xfId="16044" xr:uid="{754B6336-5153-41D1-AF04-D243863E425F}"/>
    <cellStyle name="Input 15 2 2 3 5" xfId="16918" xr:uid="{68AE79ED-AEC1-4EB2-A71F-CA2C0783AA82}"/>
    <cellStyle name="Input 15 2 2 3 6" xfId="17783" xr:uid="{4F5759C0-15CB-4C8C-9633-54CEDC69A92A}"/>
    <cellStyle name="Input 15 2 2 3 7" xfId="18559" xr:uid="{F6994715-256A-48B3-8628-4634F9480403}"/>
    <cellStyle name="Input 15 2 2 3 8" xfId="19316" xr:uid="{8BAC7997-0690-4BD8-AC41-144DA3653F56}"/>
    <cellStyle name="Input 15 2 2 4" xfId="12509" xr:uid="{A58E5278-7D50-479B-84D7-FF3E29C1786B}"/>
    <cellStyle name="Input 15 2 2 5" xfId="10372" xr:uid="{7CE456A9-CDE4-4363-9FF0-C5282F5F22B5}"/>
    <cellStyle name="Input 15 2 2 6" xfId="12118" xr:uid="{ADD1C46B-613C-47D0-AAD1-0AC1EE680E07}"/>
    <cellStyle name="Input 15 2 2 7" xfId="10734" xr:uid="{34B096AB-EDEC-4E6E-B1D6-8776054FE305}"/>
    <cellStyle name="Input 15 2 2 8" xfId="12073" xr:uid="{FBC98BDD-E005-458B-B6B2-BE677C987C7B}"/>
    <cellStyle name="Input 15 2 2 9" xfId="10775" xr:uid="{294F520F-632F-4FEC-8178-7DE6DDEF5715}"/>
    <cellStyle name="Input 15 2 3" xfId="8497" xr:uid="{EB3975A5-0F82-45FE-85E8-8FA20EF304B6}"/>
    <cellStyle name="Input 15 2 3 2" xfId="13237" xr:uid="{A575F65D-9F9E-4D0B-A053-1498B658EDB3}"/>
    <cellStyle name="Input 15 2 3 3" xfId="14257" xr:uid="{DBBE51C6-79A9-418F-A349-F19345E72EED}"/>
    <cellStyle name="Input 15 2 3 4" xfId="15217" xr:uid="{4B45EEC5-089F-4917-BB9B-BA3B1F00364D}"/>
    <cellStyle name="Input 15 2 3 5" xfId="16166" xr:uid="{76F21113-2456-42DD-B4DD-18CF5C5AE6AB}"/>
    <cellStyle name="Input 15 2 3 6" xfId="17039" xr:uid="{C2D3AF14-BE7C-41BA-999E-F71AFF9A9248}"/>
    <cellStyle name="Input 15 2 3 7" xfId="17904" xr:uid="{A93E87A6-BFCB-4FB3-B706-D6D3CF333143}"/>
    <cellStyle name="Input 15 2 3 8" xfId="18680" xr:uid="{8AA08286-1085-49AB-BDCE-BA1331D44980}"/>
    <cellStyle name="Input 15 2 4" xfId="9507" xr:uid="{9D9493ED-2A02-4ADB-BC25-8E25E9042DFF}"/>
    <cellStyle name="Input 15 2 4 2" xfId="13911" xr:uid="{DD91E1D2-9C3D-41A8-B77C-6F5D87570010}"/>
    <cellStyle name="Input 15 2 4 3" xfId="14871" xr:uid="{18F614AE-F798-487A-BDAE-B4BA3E443F1C}"/>
    <cellStyle name="Input 15 2 4 4" xfId="15823" xr:uid="{54E397A9-D892-4D72-A288-BB8B24873C48}"/>
    <cellStyle name="Input 15 2 4 5" xfId="16697" xr:uid="{EFF72383-F946-49F7-9486-96B098AB7D07}"/>
    <cellStyle name="Input 15 2 4 6" xfId="17562" xr:uid="{547D4E26-73DB-4B5C-A232-9BCC5461E4A1}"/>
    <cellStyle name="Input 15 2 4 7" xfId="18338" xr:uid="{760B6DC4-1960-4DBA-AE42-EA8402632C7C}"/>
    <cellStyle name="Input 15 2 4 8" xfId="19095" xr:uid="{28AD8B0E-B820-4744-A8D9-210F7E58AEBC}"/>
    <cellStyle name="Input 15 2 5" xfId="12208" xr:uid="{149E9E40-E5D2-4C13-ACEA-8FC3720AA34D}"/>
    <cellStyle name="Input 15 2 6" xfId="10657" xr:uid="{A2AECC51-9222-4B56-99A3-8C603CF9C7EF}"/>
    <cellStyle name="Input 15 2 7" xfId="11973" xr:uid="{4327624F-321A-48E6-944C-C3529FBA1FEA}"/>
    <cellStyle name="Input 15 2 8" xfId="10854" xr:uid="{FD900B52-8096-4295-A59D-AA62F796A33C}"/>
    <cellStyle name="Input 15 2 9" xfId="11568" xr:uid="{BB1B96DE-68AC-4EF8-BF9B-73AB877F945D}"/>
    <cellStyle name="Input 15 3" xfId="7005" xr:uid="{FB95BE04-D587-4825-8F6B-793D1A179124}"/>
    <cellStyle name="Input 15 3 10" xfId="9934" xr:uid="{C20880F1-8B64-405B-A801-DE49EE4EF2B4}"/>
    <cellStyle name="Input 15 3 2" xfId="8645" xr:uid="{6A699D9C-6537-4C9A-A906-AF527BC68ED1}"/>
    <cellStyle name="Input 15 3 2 2" xfId="13365" xr:uid="{12A1D721-89A3-48F7-9C1C-BD0B70F7A28A}"/>
    <cellStyle name="Input 15 3 2 3" xfId="14379" xr:uid="{C760CB4D-CAC1-449F-B9B6-FAFC72F5B4DE}"/>
    <cellStyle name="Input 15 3 2 4" xfId="15337" xr:uid="{DEDB3385-4351-439B-8DC8-A4ED1F25CCC6}"/>
    <cellStyle name="Input 15 3 2 5" xfId="16281" xr:uid="{65F6D282-0B97-4F14-8539-E3E2230EDDD7}"/>
    <cellStyle name="Input 15 3 2 6" xfId="17154" xr:uid="{6EDA1425-4ED7-4493-B1AD-60FBEAAC7429}"/>
    <cellStyle name="Input 15 3 2 7" xfId="18019" xr:uid="{D7ED021D-CEB2-4489-BD5B-CC3BB2889D9F}"/>
    <cellStyle name="Input 15 3 2 8" xfId="18787" xr:uid="{56A8BF06-1D47-4DCF-8E99-A9710109211C}"/>
    <cellStyle name="Input 15 3 3" xfId="9614" xr:uid="{3217D6FF-F519-458E-9DD7-A78914F2D034}"/>
    <cellStyle name="Input 15 3 3 2" xfId="14018" xr:uid="{2512933E-89A5-4CE1-98C8-E42C043CB70A}"/>
    <cellStyle name="Input 15 3 3 3" xfId="14978" xr:uid="{E3CB533E-7CB6-4227-8609-B6E12FB2AA53}"/>
    <cellStyle name="Input 15 3 3 4" xfId="15930" xr:uid="{91ED0071-048E-44C4-B7A0-B925EAC2986B}"/>
    <cellStyle name="Input 15 3 3 5" xfId="16804" xr:uid="{C2615A61-B861-44F6-B054-037415ACDE0A}"/>
    <cellStyle name="Input 15 3 3 6" xfId="17669" xr:uid="{5E672246-E1EC-4F34-9F02-E9D93C4C9C7E}"/>
    <cellStyle name="Input 15 3 3 7" xfId="18445" xr:uid="{CB6BFCFD-C8D9-47B1-98C8-0E290C68B141}"/>
    <cellStyle name="Input 15 3 3 8" xfId="19202" xr:uid="{901835D2-AB6B-47C9-A08D-B42B215D264D}"/>
    <cellStyle name="Input 15 3 4" xfId="12336" xr:uid="{5A09E051-7805-4A09-8A39-27C43C2A0EBB}"/>
    <cellStyle name="Input 15 3 5" xfId="10534" xr:uid="{6F28BB6C-A414-4E59-BC61-4ED6B036A8C6}"/>
    <cellStyle name="Input 15 3 6" xfId="13133" xr:uid="{D0A5E8F4-0130-49F8-8313-8A7B5685B02C}"/>
    <cellStyle name="Input 15 3 7" xfId="9894" xr:uid="{5B242429-E559-45A2-B50E-0F31B6B25DD0}"/>
    <cellStyle name="Input 15 3 8" xfId="12706" xr:uid="{FA8D1ED4-D6DC-4D57-B89B-182B50D1F976}"/>
    <cellStyle name="Input 15 3 9" xfId="13073" xr:uid="{2C1F5DE3-8A5B-4D29-A792-614DB50874DA}"/>
    <cellStyle name="Input 15 4" xfId="7828" xr:uid="{B0B44A56-D8A6-462B-B5D3-E6710C4A4D67}"/>
    <cellStyle name="Input 15 4 2" xfId="12850" xr:uid="{8175F180-4BD3-44E0-ABF0-50B4093410B8}"/>
    <cellStyle name="Input 15 4 3" xfId="10125" xr:uid="{29CD28A6-AF55-4AFC-8AB6-112D164F24EB}"/>
    <cellStyle name="Input 15 4 4" xfId="13693" xr:uid="{EBAA536B-DF3B-4C5B-82D8-14D64AF0D574}"/>
    <cellStyle name="Input 15 4 5" xfId="14661" xr:uid="{D463C2D1-C24B-4679-B2AC-222C85457219}"/>
    <cellStyle name="Input 15 4 6" xfId="15613" xr:uid="{60C59D74-6530-4634-9EEC-BF8508B1A8F7}"/>
    <cellStyle name="Input 15 4 7" xfId="16498" xr:uid="{60B25D0D-4D7A-48F5-B155-CED7A6B4D1E7}"/>
    <cellStyle name="Input 15 4 8" xfId="17366" xr:uid="{CDA56591-AD33-45BA-99A3-02538642236B}"/>
    <cellStyle name="Input 15 5" xfId="7817" xr:uid="{2BD989AB-C962-4435-A0FB-41265151D25F}"/>
    <cellStyle name="Input 15 5 2" xfId="12839" xr:uid="{36476785-73BB-4407-AA87-FC381D8D079D}"/>
    <cellStyle name="Input 15 5 3" xfId="10135" xr:uid="{9388A970-05A8-464F-8CE3-AA8CCC72EAFA}"/>
    <cellStyle name="Input 15 5 4" xfId="13690" xr:uid="{A70F9898-6757-411E-A69B-5D0F4782DC09}"/>
    <cellStyle name="Input 15 5 5" xfId="14658" xr:uid="{44824704-FEBC-4533-9EEA-FF9EDA84E640}"/>
    <cellStyle name="Input 15 5 6" xfId="15610" xr:uid="{F4EDF889-6834-427A-AC77-0DD450CC764D}"/>
    <cellStyle name="Input 15 5 7" xfId="16495" xr:uid="{0EC3AC7F-0261-474E-B9AC-3BD6892919D8}"/>
    <cellStyle name="Input 15 5 8" xfId="17363" xr:uid="{518A8AA2-418B-44D2-9A91-66ED2C99066F}"/>
    <cellStyle name="Input 15 6" xfId="11361" xr:uid="{E0C6DEE3-1B88-49A7-9BAA-E4439887F68D}"/>
    <cellStyle name="Input 15 7" xfId="11350" xr:uid="{E3F7D61F-847E-4D36-BE72-6E51371288D5}"/>
    <cellStyle name="Input 15 8" xfId="11380" xr:uid="{3C476FB9-9099-435C-A625-9D8BF24D7ACB}"/>
    <cellStyle name="Input 15 9" xfId="11331" xr:uid="{84BEE778-AAC6-498D-B826-1AC265B16C0C}"/>
    <cellStyle name="Input 16" xfId="5134" xr:uid="{BA8D6A99-FDFD-4370-B42C-F5175FD98DCA}"/>
    <cellStyle name="Input 16 10" xfId="11400" xr:uid="{064422F6-41F5-40D5-B15A-B12227F69FD5}"/>
    <cellStyle name="Input 16 11" xfId="11311" xr:uid="{905333CE-3FF6-4A25-91C3-A58BDF0F9ED8}"/>
    <cellStyle name="Input 16 12" xfId="9830" xr:uid="{0E241883-133F-46FA-8AD1-CD4263AC2FAB}"/>
    <cellStyle name="Input 16 2" xfId="6856" xr:uid="{BE0B13D2-C577-4F91-8E57-4E8EE1589457}"/>
    <cellStyle name="Input 16 2 10" xfId="10975" xr:uid="{13F42C4A-E939-486E-9F2C-AC9C8161CDAF}"/>
    <cellStyle name="Input 16 2 11" xfId="12576" xr:uid="{A067EED7-2A8C-49F6-A6E0-9213537B54BC}"/>
    <cellStyle name="Input 16 2 2" xfId="7247" xr:uid="{08743120-CE81-4100-8151-2939D8D75E1A}"/>
    <cellStyle name="Input 16 2 2 10" xfId="12364" xr:uid="{79756A86-851C-4E45-A887-CD7DA23584C6}"/>
    <cellStyle name="Input 16 2 2 2" xfId="8887" xr:uid="{903707BF-F998-475F-87FE-6AD218CF08B9}"/>
    <cellStyle name="Input 16 2 2 2 2" xfId="13538" xr:uid="{CD99B2F9-E241-4336-934E-BC1124E00F7E}"/>
    <cellStyle name="Input 16 2 2 2 3" xfId="14542" xr:uid="{AA5A741B-854F-4C9D-A287-32517FBA20A4}"/>
    <cellStyle name="Input 16 2 2 2 4" xfId="15500" xr:uid="{84BF226F-CBA0-491F-931D-EDCD8B467D40}"/>
    <cellStyle name="Input 16 2 2 2 5" xfId="16425" xr:uid="{2E833973-7049-43A0-A481-6AB616029D68}"/>
    <cellStyle name="Input 16 2 2 2 6" xfId="17296" xr:uid="{F9CC7CC7-179A-4088-AD12-2C79E20F8DCA}"/>
    <cellStyle name="Input 16 2 2 2 7" xfId="18142" xr:uid="{C0EF1A0C-13AC-4458-9902-C591F5C99500}"/>
    <cellStyle name="Input 16 2 2 2 8" xfId="18902" xr:uid="{16C78792-0A68-4E34-B079-85BD2DCF7136}"/>
    <cellStyle name="Input 16 2 2 3" xfId="9729" xr:uid="{CF2448EA-2D46-4D5F-B345-2BEAE3481677}"/>
    <cellStyle name="Input 16 2 2 3 2" xfId="14133" xr:uid="{A9E25AD3-B0ED-4CF8-B188-5EF9A8DBD499}"/>
    <cellStyle name="Input 16 2 2 3 3" xfId="15093" xr:uid="{ED58A26E-AED8-42FB-A29D-9B9DC49DFE91}"/>
    <cellStyle name="Input 16 2 2 3 4" xfId="16045" xr:uid="{747E1945-9FC8-4016-9474-01E4684670C6}"/>
    <cellStyle name="Input 16 2 2 3 5" xfId="16919" xr:uid="{28DDE1AA-8888-474E-B0AF-557B045278DF}"/>
    <cellStyle name="Input 16 2 2 3 6" xfId="17784" xr:uid="{EA753A83-9730-4B9C-AE82-4723AB1760DC}"/>
    <cellStyle name="Input 16 2 2 3 7" xfId="18560" xr:uid="{B6885222-96EF-4BE6-8B1F-F67C12C6109C}"/>
    <cellStyle name="Input 16 2 2 3 8" xfId="19317" xr:uid="{76B3DAC2-8C3B-441C-8CF1-A6795BEBF0C8}"/>
    <cellStyle name="Input 16 2 2 4" xfId="12510" xr:uid="{BFE902EF-C85D-4007-8334-AA5D081F9007}"/>
    <cellStyle name="Input 16 2 2 5" xfId="10371" xr:uid="{D5FCEAE7-D8DF-4EF5-80F6-F7F1C3BEE1EA}"/>
    <cellStyle name="Input 16 2 2 6" xfId="12642" xr:uid="{5AA223B4-C792-45DA-83B2-2F986125BD1E}"/>
    <cellStyle name="Input 16 2 2 7" xfId="10269" xr:uid="{5D2BF439-F149-4DDC-B121-7EA293F8DD9F}"/>
    <cellStyle name="Input 16 2 2 8" xfId="12127" xr:uid="{9EB0BB01-93A5-49A2-97E2-104A1C14C453}"/>
    <cellStyle name="Input 16 2 2 9" xfId="10728" xr:uid="{7F472CE7-4BE6-418C-BCFC-C91335A299E2}"/>
    <cellStyle name="Input 16 2 3" xfId="8496" xr:uid="{83FA1EB1-281E-424D-9382-4169388DA23F}"/>
    <cellStyle name="Input 16 2 3 2" xfId="13236" xr:uid="{C5F6CA16-B43A-4D9F-B394-09955B664469}"/>
    <cellStyle name="Input 16 2 3 3" xfId="14256" xr:uid="{E5D2AC51-3BAA-475C-94BA-2363F5A683B3}"/>
    <cellStyle name="Input 16 2 3 4" xfId="15216" xr:uid="{6B43F7AC-BE09-41E4-B8E4-1237EA449577}"/>
    <cellStyle name="Input 16 2 3 5" xfId="16165" xr:uid="{6C882933-9768-4900-A8E7-6FE5BAD17C3C}"/>
    <cellStyle name="Input 16 2 3 6" xfId="17038" xr:uid="{13574467-843F-43F6-8CF8-F40E64E48EA3}"/>
    <cellStyle name="Input 16 2 3 7" xfId="17903" xr:uid="{3378383C-FB6B-427B-9BC5-05CFA3C934D3}"/>
    <cellStyle name="Input 16 2 3 8" xfId="18679" xr:uid="{57086202-3626-40A2-A5D9-D8E4C5CF97A4}"/>
    <cellStyle name="Input 16 2 4" xfId="9506" xr:uid="{8F086F78-ACE1-439F-A74F-5342887E4A9D}"/>
    <cellStyle name="Input 16 2 4 2" xfId="13910" xr:uid="{BCF5C0EE-8264-427C-A9D6-57F53F266BE6}"/>
    <cellStyle name="Input 16 2 4 3" xfId="14870" xr:uid="{7611BAFB-BCEC-4CD7-BAE8-09D6134BC834}"/>
    <cellStyle name="Input 16 2 4 4" xfId="15822" xr:uid="{6615F616-9CEC-417C-92E4-7246991EA2DC}"/>
    <cellStyle name="Input 16 2 4 5" xfId="16696" xr:uid="{9AFA2A87-EE87-4417-BB18-394DF4E6144E}"/>
    <cellStyle name="Input 16 2 4 6" xfId="17561" xr:uid="{172D4AA7-2BE9-4C95-A714-701DC0383394}"/>
    <cellStyle name="Input 16 2 4 7" xfId="18337" xr:uid="{D84164A9-0A92-44DB-9F16-79A966B19957}"/>
    <cellStyle name="Input 16 2 4 8" xfId="19094" xr:uid="{2458347B-73BC-47C7-A2B8-6675A7824121}"/>
    <cellStyle name="Input 16 2 5" xfId="12207" xr:uid="{F1770D0C-4128-46E0-9093-2C316D8B8092}"/>
    <cellStyle name="Input 16 2 6" xfId="10658" xr:uid="{7B4294D0-67F1-49C2-A3C7-1EE248107815}"/>
    <cellStyle name="Input 16 2 7" xfId="13114" xr:uid="{634EE00B-EC02-426E-B454-1AB85F432E49}"/>
    <cellStyle name="Input 16 2 8" xfId="9912" xr:uid="{AE3CBA21-B1AC-4862-A0CA-D4AA3146B40E}"/>
    <cellStyle name="Input 16 2 9" xfId="11837" xr:uid="{FB4674DD-9AF1-429B-BB66-3B2BDF308B5E}"/>
    <cellStyle name="Input 16 3" xfId="7006" xr:uid="{71A17C97-CDEC-4305-AB7C-57413EEDB4DB}"/>
    <cellStyle name="Input 16 3 10" xfId="12868" xr:uid="{50B29AE7-D9E6-4BB1-B013-545E85129424}"/>
    <cellStyle name="Input 16 3 2" xfId="8646" xr:uid="{C8DB432B-4D9C-4C86-AD0B-5332CF9E987E}"/>
    <cellStyle name="Input 16 3 2 2" xfId="13366" xr:uid="{09DDBBDB-6ADD-4729-B9EB-97E89F5F5FCB}"/>
    <cellStyle name="Input 16 3 2 3" xfId="14380" xr:uid="{72287C8B-CE72-4F4C-8E65-BE8B48E60788}"/>
    <cellStyle name="Input 16 3 2 4" xfId="15338" xr:uid="{D9B4B124-7A94-4A02-ABAF-F431A545AF78}"/>
    <cellStyle name="Input 16 3 2 5" xfId="16282" xr:uid="{E1DA901B-EF83-40A9-AF6F-17B9D2B74F59}"/>
    <cellStyle name="Input 16 3 2 6" xfId="17155" xr:uid="{6CE2FBEE-306B-4E10-B828-650C7772900C}"/>
    <cellStyle name="Input 16 3 2 7" xfId="18020" xr:uid="{F5CBA465-4205-4F7B-A2F6-6D1D85D9EC6A}"/>
    <cellStyle name="Input 16 3 2 8" xfId="18788" xr:uid="{3B35010D-6B24-4F93-B0E0-CFA3B4F1081D}"/>
    <cellStyle name="Input 16 3 3" xfId="9615" xr:uid="{858FC5DB-B179-43E3-B6A9-A7708C4AECE1}"/>
    <cellStyle name="Input 16 3 3 2" xfId="14019" xr:uid="{C0A8C703-597C-4FE3-A40D-38B085A4916D}"/>
    <cellStyle name="Input 16 3 3 3" xfId="14979" xr:uid="{B7AF66A1-7328-4589-B473-096EA7CAD85F}"/>
    <cellStyle name="Input 16 3 3 4" xfId="15931" xr:uid="{26780791-DAF7-4064-903A-3FDC2F0641FE}"/>
    <cellStyle name="Input 16 3 3 5" xfId="16805" xr:uid="{ED513CA0-7540-482F-ACD6-681B49D7AE4A}"/>
    <cellStyle name="Input 16 3 3 6" xfId="17670" xr:uid="{4433CA93-3D75-4BE3-B268-593AA9445051}"/>
    <cellStyle name="Input 16 3 3 7" xfId="18446" xr:uid="{5CE48117-28E0-4ED3-A744-26E39C0C2E18}"/>
    <cellStyle name="Input 16 3 3 8" xfId="19203" xr:uid="{215F5579-0DEC-4B9D-B246-40D119E8C69A}"/>
    <cellStyle name="Input 16 3 4" xfId="12337" xr:uid="{D2947920-A67A-49E1-B45C-3203281BFBC1}"/>
    <cellStyle name="Input 16 3 5" xfId="10533" xr:uid="{4A826C9C-78C4-4B60-B92C-D20BEB03EAAB}"/>
    <cellStyle name="Input 16 3 6" xfId="11982" xr:uid="{89B957D3-2489-4D9C-B518-F4D5FF393EAF}"/>
    <cellStyle name="Input 16 3 7" xfId="10846" xr:uid="{0BB1650D-1699-4154-8B21-3671EA262413}"/>
    <cellStyle name="Input 16 3 8" xfId="11576" xr:uid="{ADD89065-61D7-4861-8C21-21ECD7711A7C}"/>
    <cellStyle name="Input 16 3 9" xfId="11178" xr:uid="{9F5ADF4A-EEEE-46F8-9DA0-3D4BD451A743}"/>
    <cellStyle name="Input 16 4" xfId="7829" xr:uid="{CACF3D30-21FD-419F-93D1-D1684F8D2D6A}"/>
    <cellStyle name="Input 16 4 2" xfId="12851" xr:uid="{D8C4F30C-EF3D-4F88-86C2-D6048941CF34}"/>
    <cellStyle name="Input 16 4 3" xfId="10124" xr:uid="{E6AEF7BA-AF02-4F9D-97A0-929D5DC6673F}"/>
    <cellStyle name="Input 16 4 4" xfId="13057" xr:uid="{80F06BFC-F8C5-4812-A938-74982E4BCC68}"/>
    <cellStyle name="Input 16 4 5" xfId="9946" xr:uid="{279A4FBE-3747-4933-B49F-93F6E95E9427}"/>
    <cellStyle name="Input 16 4 6" xfId="13196" xr:uid="{34B95A8A-2D1F-419E-A13C-99A1A461E787}"/>
    <cellStyle name="Input 16 4 7" xfId="9845" xr:uid="{1CB1DE66-D14F-4199-892E-E0319D704F18}"/>
    <cellStyle name="Input 16 4 8" xfId="12437" xr:uid="{12B220CE-BDBA-4AF6-8B27-B60D507127ED}"/>
    <cellStyle name="Input 16 5" xfId="7816" xr:uid="{D3BC4A3C-09A7-44BF-BBD5-8AA2D256FB57}"/>
    <cellStyle name="Input 16 5 2" xfId="12838" xr:uid="{65536D42-CD9D-4816-BE81-13A63CBF2217}"/>
    <cellStyle name="Input 16 5 3" xfId="10136" xr:uid="{4913AB3B-6D47-4110-B17C-5F19886F34ED}"/>
    <cellStyle name="Input 16 5 4" xfId="12670" xr:uid="{F8D77765-2066-4FDD-9445-914E84C23C41}"/>
    <cellStyle name="Input 16 5 5" xfId="10247" xr:uid="{A2C633AF-CF71-46B4-921A-CC5C4D9B0115}"/>
    <cellStyle name="Input 16 5 6" xfId="13677" xr:uid="{46FDC527-14F5-404D-9D2B-3AABB6DAEBA5}"/>
    <cellStyle name="Input 16 5 7" xfId="14646" xr:uid="{71D76B41-DBFD-4F77-A4FC-1109BE158CDA}"/>
    <cellStyle name="Input 16 5 8" xfId="15598" xr:uid="{6785F016-FF2E-41A0-A25A-C613B6F6DEBF}"/>
    <cellStyle name="Input 16 6" xfId="11362" xr:uid="{DB169125-B480-461F-9E29-0F380B8CA8E8}"/>
    <cellStyle name="Input 16 7" xfId="11349" xr:uid="{ACA95F13-8F66-42BC-9775-86253AB67A77}"/>
    <cellStyle name="Input 16 8" xfId="11381" xr:uid="{064146CF-931C-48A4-90DB-C1FC68642E45}"/>
    <cellStyle name="Input 16 9" xfId="11330" xr:uid="{ADB95B0F-F10A-486C-9FDA-6DFB8D16C7BF}"/>
    <cellStyle name="Input 17" xfId="5135" xr:uid="{8D3A780B-05F3-41DE-97F4-DEAF12772B28}"/>
    <cellStyle name="Input 17 10" xfId="11401" xr:uid="{A9F8F03F-0853-4CA9-9E1E-3BB886A2387D}"/>
    <cellStyle name="Input 17 11" xfId="11310" xr:uid="{EB5FE51B-C711-4371-9A9C-EAA8DBE71A17}"/>
    <cellStyle name="Input 17 12" xfId="9839" xr:uid="{91BA22D2-9B0A-4BF3-A515-06D59D9EAA03}"/>
    <cellStyle name="Input 17 2" xfId="6855" xr:uid="{247ED677-0C65-4B8B-AF34-429F2FFC0378}"/>
    <cellStyle name="Input 17 2 10" xfId="16445" xr:uid="{97E03F5D-FABD-4341-9C06-35634704C4B0}"/>
    <cellStyle name="Input 17 2 11" xfId="17316" xr:uid="{7BC7DF4E-DFA3-4C55-8BCB-2C9F09AB1C16}"/>
    <cellStyle name="Input 17 2 2" xfId="7248" xr:uid="{92A93353-C3A9-450B-A9BC-1D8084032F8E}"/>
    <cellStyle name="Input 17 2 2 10" xfId="17353" xr:uid="{B1769A62-4BA0-4557-BB57-E6D14383812E}"/>
    <cellStyle name="Input 17 2 2 2" xfId="8888" xr:uid="{778C2531-266A-4C6A-9B70-BAEDE878D5A3}"/>
    <cellStyle name="Input 17 2 2 2 2" xfId="13539" xr:uid="{5DB7C364-C2A6-4F8B-9A35-29CC36F522B0}"/>
    <cellStyle name="Input 17 2 2 2 3" xfId="14543" xr:uid="{1369D930-973D-4979-B7FC-931B8BEF418F}"/>
    <cellStyle name="Input 17 2 2 2 4" xfId="15501" xr:uid="{F4E7652C-1879-4A6E-B7D5-B79B8D72EBAC}"/>
    <cellStyle name="Input 17 2 2 2 5" xfId="16426" xr:uid="{16C67398-8939-41AC-89CE-19AD0FC8A328}"/>
    <cellStyle name="Input 17 2 2 2 6" xfId="17297" xr:uid="{51C67797-6C27-4C9F-B1D2-1147B4C5627F}"/>
    <cellStyle name="Input 17 2 2 2 7" xfId="18143" xr:uid="{0C3739C4-2C87-470D-AD78-D1F7127413DB}"/>
    <cellStyle name="Input 17 2 2 2 8" xfId="18903" xr:uid="{427A6137-FD5B-4887-9E70-43E453BE449F}"/>
    <cellStyle name="Input 17 2 2 3" xfId="9730" xr:uid="{B99C28FA-B35D-4791-8ADE-4A171D88DEE5}"/>
    <cellStyle name="Input 17 2 2 3 2" xfId="14134" xr:uid="{44425FFB-BC54-4FEA-9A1B-9E9A4B1BAE49}"/>
    <cellStyle name="Input 17 2 2 3 3" xfId="15094" xr:uid="{8307CC3C-09A3-4F43-ABB2-2B184C800D7F}"/>
    <cellStyle name="Input 17 2 2 3 4" xfId="16046" xr:uid="{782FD69F-9862-4BCE-A77F-49995F3AA2D6}"/>
    <cellStyle name="Input 17 2 2 3 5" xfId="16920" xr:uid="{9BA3FEE6-A769-4F7B-930F-567A962676C7}"/>
    <cellStyle name="Input 17 2 2 3 6" xfId="17785" xr:uid="{28F60B00-48CF-422C-9A05-B3C8187173A5}"/>
    <cellStyle name="Input 17 2 2 3 7" xfId="18561" xr:uid="{93841FCB-16E6-4823-B17F-964B1F4CF033}"/>
    <cellStyle name="Input 17 2 2 3 8" xfId="19318" xr:uid="{53CA4F88-19A1-449B-8B9D-C3B7A3FCF8D0}"/>
    <cellStyle name="Input 17 2 2 4" xfId="12511" xr:uid="{4A59293C-A219-4245-9EAB-20D19644A590}"/>
    <cellStyle name="Input 17 2 2 5" xfId="10370" xr:uid="{EFA4199B-83AA-4BEC-ABBF-67E93326471C}"/>
    <cellStyle name="Input 17 2 2 6" xfId="13661" xr:uid="{2C982E39-A3B8-40F1-B81F-D9D083E372EA}"/>
    <cellStyle name="Input 17 2 2 7" xfId="14637" xr:uid="{F5110DE7-2BE0-4CF6-82F7-4FDDD39CF7AF}"/>
    <cellStyle name="Input 17 2 2 8" xfId="15589" xr:uid="{7B671452-0DF0-4394-92F3-FA8C20E8A5A5}"/>
    <cellStyle name="Input 17 2 2 9" xfId="16484" xr:uid="{97134CF3-49ED-46E1-965A-BF9CC4D65301}"/>
    <cellStyle name="Input 17 2 3" xfId="8495" xr:uid="{81379FA8-8A99-47DF-894B-616BDC8F64B8}"/>
    <cellStyle name="Input 17 2 3 2" xfId="13235" xr:uid="{2415980A-D95F-427F-A9E7-25E6F08CD2A9}"/>
    <cellStyle name="Input 17 2 3 3" xfId="14255" xr:uid="{013755B1-C8F2-4F43-A3A3-696EF11986D6}"/>
    <cellStyle name="Input 17 2 3 4" xfId="15215" xr:uid="{1ECD2DD7-FF49-4508-9EBB-30A7B6D7E1C1}"/>
    <cellStyle name="Input 17 2 3 5" xfId="16164" xr:uid="{BDF73CBA-02B7-49ED-9007-2F33A36F77C0}"/>
    <cellStyle name="Input 17 2 3 6" xfId="17037" xr:uid="{5F6C0916-B6FE-465B-BC86-42B71E21F209}"/>
    <cellStyle name="Input 17 2 3 7" xfId="17902" xr:uid="{A467C532-5920-4E2C-B66A-516A1C14B188}"/>
    <cellStyle name="Input 17 2 3 8" xfId="18678" xr:uid="{96891993-BF75-4876-9B6B-0284BCD7EA15}"/>
    <cellStyle name="Input 17 2 4" xfId="9505" xr:uid="{54497D28-D76B-43E6-AAEA-CEA5F2E9798F}"/>
    <cellStyle name="Input 17 2 4 2" xfId="13909" xr:uid="{2FCAFDCE-A241-4674-8A67-9442C71CF234}"/>
    <cellStyle name="Input 17 2 4 3" xfId="14869" xr:uid="{D9B02C85-F9BE-47C8-B4BF-9A6296E57B54}"/>
    <cellStyle name="Input 17 2 4 4" xfId="15821" xr:uid="{7CC45ED1-F3A2-43C2-9474-CAC120CCDA5D}"/>
    <cellStyle name="Input 17 2 4 5" xfId="16695" xr:uid="{2404FDE6-50F3-4D56-938F-124CBFCA2DEC}"/>
    <cellStyle name="Input 17 2 4 6" xfId="17560" xr:uid="{F4116F1F-D95A-436A-956B-CBC4544F509E}"/>
    <cellStyle name="Input 17 2 4 7" xfId="18336" xr:uid="{904EEA1C-B31F-4450-A1BA-3CB17EE1F717}"/>
    <cellStyle name="Input 17 2 4 8" xfId="19093" xr:uid="{B0CB01B7-0D1B-427A-A15F-6E3DF37C0F8C}"/>
    <cellStyle name="Input 17 2 5" xfId="12206" xr:uid="{5A191D0E-916B-4129-8710-BDBCA5CAEDE2}"/>
    <cellStyle name="Input 17 2 6" xfId="10659" xr:uid="{9AE47121-9A87-4561-8B8C-3B19F9D27BB1}"/>
    <cellStyle name="Input 17 2 7" xfId="13615" xr:uid="{502CC9B1-FCF9-4605-8968-8DCBB0DA75D9}"/>
    <cellStyle name="Input 17 2 8" xfId="14593" xr:uid="{FF4C5669-CB4C-4696-9F38-93A2F488C26B}"/>
    <cellStyle name="Input 17 2 9" xfId="15546" xr:uid="{4894EDD5-82BB-4E3A-A2E5-CFFFC5ADE795}"/>
    <cellStyle name="Input 17 3" xfId="7007" xr:uid="{5FA4781D-0E70-4ABA-9750-6C2E04EE4D41}"/>
    <cellStyle name="Input 17 3 10" xfId="13704" xr:uid="{43A157E9-C0D3-43CA-B084-9FB265376368}"/>
    <cellStyle name="Input 17 3 2" xfId="8647" xr:uid="{FAD05F11-CC20-45DC-ABE5-061B896D102D}"/>
    <cellStyle name="Input 17 3 2 2" xfId="13367" xr:uid="{A371F78A-A060-4998-BE11-4DABC20E0DD7}"/>
    <cellStyle name="Input 17 3 2 3" xfId="14381" xr:uid="{24ECC06F-5AD1-4A0C-8724-B931410E7747}"/>
    <cellStyle name="Input 17 3 2 4" xfId="15339" xr:uid="{25E9DD78-619C-45F7-AF4A-A9E7F12A77B8}"/>
    <cellStyle name="Input 17 3 2 5" xfId="16283" xr:uid="{22D26EE1-2652-403C-8EF1-C8D3E1271FB0}"/>
    <cellStyle name="Input 17 3 2 6" xfId="17156" xr:uid="{327B2F31-B93C-4329-BB80-14B82106E16D}"/>
    <cellStyle name="Input 17 3 2 7" xfId="18021" xr:uid="{62A61122-4A84-490A-A304-A21381ED53E0}"/>
    <cellStyle name="Input 17 3 2 8" xfId="18789" xr:uid="{02A41D14-D028-4633-BCE2-844D60C4C169}"/>
    <cellStyle name="Input 17 3 3" xfId="9616" xr:uid="{16A3F4DB-56A6-479E-924C-660073DB28AD}"/>
    <cellStyle name="Input 17 3 3 2" xfId="14020" xr:uid="{468D0800-B191-4AC8-9033-A3DF9F8E7701}"/>
    <cellStyle name="Input 17 3 3 3" xfId="14980" xr:uid="{C048FA9E-58D2-4163-B258-11DE5B1582D8}"/>
    <cellStyle name="Input 17 3 3 4" xfId="15932" xr:uid="{7F4BB410-EF41-433D-B1EC-A8D560E7600E}"/>
    <cellStyle name="Input 17 3 3 5" xfId="16806" xr:uid="{7D11F2EB-5CC2-4D6A-8B01-19320DE31A70}"/>
    <cellStyle name="Input 17 3 3 6" xfId="17671" xr:uid="{3020ED56-AABC-4AD4-884F-D3BB7678B3A9}"/>
    <cellStyle name="Input 17 3 3 7" xfId="18447" xr:uid="{66C49D19-CA4A-4178-94D9-0C9D3C89CB10}"/>
    <cellStyle name="Input 17 3 3 8" xfId="19204" xr:uid="{A8FCDED2-B57B-40CE-92EA-18A493226FF8}"/>
    <cellStyle name="Input 17 3 4" xfId="12338" xr:uid="{20F6F0A3-6A8C-42A2-A114-108599864559}"/>
    <cellStyle name="Input 17 3 5" xfId="10532" xr:uid="{366D64B2-286A-4043-A948-9EB7C74BB025}"/>
    <cellStyle name="Input 17 3 6" xfId="12617" xr:uid="{A41F40BB-947F-44AB-9804-9787CEB62A57}"/>
    <cellStyle name="Input 17 3 7" xfId="10288" xr:uid="{C68CA037-508B-49DF-A309-FF45E2390353}"/>
    <cellStyle name="Input 17 3 8" xfId="12926" xr:uid="{A2C3E89A-7B92-446C-96FA-D9C2035B5042}"/>
    <cellStyle name="Input 17 3 9" xfId="10059" xr:uid="{A7D557A2-BA08-4007-8DBC-6B41FB738ACA}"/>
    <cellStyle name="Input 17 4" xfId="7830" xr:uid="{EB47754F-C953-47AD-B786-6CCC7B81AD52}"/>
    <cellStyle name="Input 17 4 2" xfId="12852" xr:uid="{6554F440-25EA-45B5-A44E-E7232716F330}"/>
    <cellStyle name="Input 17 4 3" xfId="10123" xr:uid="{106113B0-486F-4565-A4CA-1478C1C4F2E7}"/>
    <cellStyle name="Input 17 4 4" xfId="12671" xr:uid="{8B8A0834-BAED-45C0-8141-BA344C7F5C96}"/>
    <cellStyle name="Input 17 4 5" xfId="10246" xr:uid="{E9A70959-0E71-4E59-BC65-EB9A86365390}"/>
    <cellStyle name="Input 17 4 6" xfId="13051" xr:uid="{49D203A1-9E8D-4950-8CCC-82BCFEB16EB7}"/>
    <cellStyle name="Input 17 4 7" xfId="9952" xr:uid="{80CEBF0F-DC3C-4018-844D-DECA1C718C95}"/>
    <cellStyle name="Input 17 4 8" xfId="12164" xr:uid="{788F3F4B-B767-4296-ADED-28E5F13A02D2}"/>
    <cellStyle name="Input 17 5" xfId="7815" xr:uid="{D0F71C8A-63B9-4709-87C5-FA83A8F48811}"/>
    <cellStyle name="Input 17 5 2" xfId="12837" xr:uid="{0C38B785-4B97-4693-A29F-7F58AE4A0D9F}"/>
    <cellStyle name="Input 17 5 3" xfId="10137" xr:uid="{CFA7DDFB-6626-4C86-8CF3-ACBBA6ED4E15}"/>
    <cellStyle name="Input 17 5 4" xfId="12135" xr:uid="{10915CC3-0EE4-4700-B401-D9640F357C06}"/>
    <cellStyle name="Input 17 5 5" xfId="10720" xr:uid="{B622386E-D2FF-443F-9A29-30D1DBAB422E}"/>
    <cellStyle name="Input 17 5 6" xfId="12584" xr:uid="{86C68385-10AF-4032-B476-6E0ECAB673CC}"/>
    <cellStyle name="Input 17 5 7" xfId="10318" xr:uid="{6EE63420-9FD0-4E1B-93DC-E0BDCF1A29BE}"/>
    <cellStyle name="Input 17 5 8" xfId="11745" xr:uid="{CE49BC04-996C-41C6-BD2E-64F111731ABF}"/>
    <cellStyle name="Input 17 6" xfId="11363" xr:uid="{F11ACBF8-7EE3-4539-8139-DF4645789A25}"/>
    <cellStyle name="Input 17 7" xfId="11348" xr:uid="{B4203DDA-92DC-43B8-8129-3B809EEF9043}"/>
    <cellStyle name="Input 17 8" xfId="11382" xr:uid="{B0DA4C5D-179C-4220-96F6-03DDAEDA11A2}"/>
    <cellStyle name="Input 17 9" xfId="11329" xr:uid="{805AA692-17D8-44D3-A701-60F70FC7BCEC}"/>
    <cellStyle name="Input 18" xfId="5136" xr:uid="{53F8B788-0318-4ED9-997C-6D03F32EE0DA}"/>
    <cellStyle name="Input 18 10" xfId="11328" xr:uid="{D8CCB453-F7C5-4C0A-94A1-BEBC63E7BCAF}"/>
    <cellStyle name="Input 18 11" xfId="11402" xr:uid="{0D75A82A-964C-4B5C-990C-09519305C19F}"/>
    <cellStyle name="Input 18 12" xfId="11309" xr:uid="{ED0CED6A-3018-4CC6-8E0E-0145D9548D45}"/>
    <cellStyle name="Input 18 13" xfId="11419" xr:uid="{A5EA1A17-1107-4D21-B1C8-A08E6A7660B9}"/>
    <cellStyle name="Input 18 2" xfId="5137" xr:uid="{078A93B8-8DF1-48D4-B25B-EAABF2EA87CF}"/>
    <cellStyle name="Input 18 2 10" xfId="11403" xr:uid="{21E989A4-9C35-48E7-AB90-D3083D162883}"/>
    <cellStyle name="Input 18 2 11" xfId="11308" xr:uid="{84E55818-4395-4F62-9148-F5ED8DF81961}"/>
    <cellStyle name="Input 18 2 12" xfId="11420" xr:uid="{4D07F187-7F33-445A-ADE5-DBBE0AC8FABF}"/>
    <cellStyle name="Input 18 2 2" xfId="6853" xr:uid="{7AD1299E-DA41-4194-9A11-F2EA1EF6E50F}"/>
    <cellStyle name="Input 18 2 2 10" xfId="11132" xr:uid="{60836126-6090-4C0A-BB44-B79D73CEBC0D}"/>
    <cellStyle name="Input 18 2 2 11" xfId="12550" xr:uid="{561F89DB-BB0C-4E59-88CF-79EE83E45C48}"/>
    <cellStyle name="Input 18 2 2 2" xfId="7249" xr:uid="{39F58DA6-33E8-4BD8-B7F0-4C619A067957}"/>
    <cellStyle name="Input 18 2 2 2 10" xfId="14368" xr:uid="{1AA6E5B4-8015-4F3B-A4C8-1919F532278F}"/>
    <cellStyle name="Input 18 2 2 2 2" xfId="8889" xr:uid="{5F2F359D-DC3A-4A8D-B76A-750914A48CF6}"/>
    <cellStyle name="Input 18 2 2 2 2 2" xfId="13540" xr:uid="{9DD6DB02-EBD2-486D-922E-D0390C9B14F6}"/>
    <cellStyle name="Input 18 2 2 2 2 3" xfId="14544" xr:uid="{BFDA939B-C76C-46CE-805D-730B2B1037BB}"/>
    <cellStyle name="Input 18 2 2 2 2 4" xfId="15502" xr:uid="{0F877398-C1CA-4292-9E8B-91DBEC32CAF2}"/>
    <cellStyle name="Input 18 2 2 2 2 5" xfId="16427" xr:uid="{63666AAB-17EE-4F7F-B789-FEAA4D26F634}"/>
    <cellStyle name="Input 18 2 2 2 2 6" xfId="17298" xr:uid="{9E5BC04D-C63F-416B-B934-70811654D0D0}"/>
    <cellStyle name="Input 18 2 2 2 2 7" xfId="18144" xr:uid="{65771F21-D832-4705-BAD2-F066A9A1C18A}"/>
    <cellStyle name="Input 18 2 2 2 2 8" xfId="18904" xr:uid="{E35F747C-8E7C-41C8-805C-A5DC8F230252}"/>
    <cellStyle name="Input 18 2 2 2 3" xfId="9731" xr:uid="{BF73E661-5439-4696-8FF1-8E914557C7BD}"/>
    <cellStyle name="Input 18 2 2 2 3 2" xfId="14135" xr:uid="{7DA179A2-838E-4072-836A-7B58B834FF49}"/>
    <cellStyle name="Input 18 2 2 2 3 3" xfId="15095" xr:uid="{AF45603F-0D46-411A-B7EA-965AEB6F37AB}"/>
    <cellStyle name="Input 18 2 2 2 3 4" xfId="16047" xr:uid="{03D475B1-B75B-4A9C-A67A-EA35B31B87FB}"/>
    <cellStyle name="Input 18 2 2 2 3 5" xfId="16921" xr:uid="{5DFAE92F-ADAD-4DDD-892F-44EC588265FE}"/>
    <cellStyle name="Input 18 2 2 2 3 6" xfId="17786" xr:uid="{F26AE9D5-FE8A-4444-BFBE-D2D4616BED6E}"/>
    <cellStyle name="Input 18 2 2 2 3 7" xfId="18562" xr:uid="{088D1A06-CBE5-4907-BA02-23594819C829}"/>
    <cellStyle name="Input 18 2 2 2 3 8" xfId="19319" xr:uid="{3702C541-3C44-4A92-8933-CFE2E6632F6F}"/>
    <cellStyle name="Input 18 2 2 2 4" xfId="12512" xr:uid="{5C33DB40-AC0F-425A-AFBC-4222221C555A}"/>
    <cellStyle name="Input 18 2 2 2 5" xfId="10369" xr:uid="{F831023E-4996-4BD8-9A2F-63ACD1160BF0}"/>
    <cellStyle name="Input 18 2 2 2 6" xfId="13150" xr:uid="{05B1508D-3FAE-4B8B-A8F7-8FAFCF1BA5E6}"/>
    <cellStyle name="Input 18 2 2 2 7" xfId="9880" xr:uid="{57636050-5E78-478A-B013-F365CED2BF25}"/>
    <cellStyle name="Input 18 2 2 2 8" xfId="12747" xr:uid="{3F60A165-77BE-4D2B-96C4-3C2E54D30A04}"/>
    <cellStyle name="Input 18 2 2 2 9" xfId="13354" xr:uid="{500C5755-4CB3-4F01-9B09-39B81178F440}"/>
    <cellStyle name="Input 18 2 2 3" xfId="8493" xr:uid="{8CBDCD52-8615-4F59-A5CF-A7235DD676C8}"/>
    <cellStyle name="Input 18 2 2 3 2" xfId="13233" xr:uid="{4A9BBD64-013D-415B-800B-2D97FB0A43D9}"/>
    <cellStyle name="Input 18 2 2 3 3" xfId="14253" xr:uid="{E9DFA6E6-7972-4A20-A351-D7BF3517AEC4}"/>
    <cellStyle name="Input 18 2 2 3 4" xfId="15213" xr:uid="{42287A00-F418-43B0-87C5-A512DB97C6FC}"/>
    <cellStyle name="Input 18 2 2 3 5" xfId="16162" xr:uid="{B7FB70D3-0F72-4F82-AE5B-FF5ADCBB5C22}"/>
    <cellStyle name="Input 18 2 2 3 6" xfId="17035" xr:uid="{039291AC-7621-474B-B195-33C82A797591}"/>
    <cellStyle name="Input 18 2 2 3 7" xfId="17900" xr:uid="{4BEC5840-9977-4C00-A243-CCEABDB43F96}"/>
    <cellStyle name="Input 18 2 2 3 8" xfId="18676" xr:uid="{A5946744-9A18-446F-9F9E-570C9711EF33}"/>
    <cellStyle name="Input 18 2 2 4" xfId="9503" xr:uid="{94ECE897-E03C-4808-B04E-311DFA291962}"/>
    <cellStyle name="Input 18 2 2 4 2" xfId="13907" xr:uid="{1FBEEB51-522C-48FF-BABB-53E73ADDBD5A}"/>
    <cellStyle name="Input 18 2 2 4 3" xfId="14867" xr:uid="{F99B0B58-09DB-46E9-BF8F-245BC70A3E5A}"/>
    <cellStyle name="Input 18 2 2 4 4" xfId="15819" xr:uid="{1F3754C2-5071-48E8-862D-BCAA8ACCADD1}"/>
    <cellStyle name="Input 18 2 2 4 5" xfId="16693" xr:uid="{B61442C6-7622-4AE2-8567-6C96412C2DC4}"/>
    <cellStyle name="Input 18 2 2 4 6" xfId="17558" xr:uid="{15943AAB-9BF0-43CD-A23E-567E50C35B07}"/>
    <cellStyle name="Input 18 2 2 4 7" xfId="18334" xr:uid="{EF4EDCFC-1EBF-4957-87EF-2545CEDA1D85}"/>
    <cellStyle name="Input 18 2 2 4 8" xfId="19091" xr:uid="{1E2717CF-ACC3-4A36-82C2-FD20E4DF554C}"/>
    <cellStyle name="Input 18 2 2 5" xfId="12204" xr:uid="{280D21B1-01B2-4234-92C1-E417F1604073}"/>
    <cellStyle name="Input 18 2 2 6" xfId="10661" xr:uid="{C289F9FD-4EB0-47AB-A044-AC5BC27114FA}"/>
    <cellStyle name="Input 18 2 2 7" xfId="12081" xr:uid="{BA2E24EC-B2D9-4366-93AC-4FE126E8EDB2}"/>
    <cellStyle name="Input 18 2 2 8" xfId="10769" xr:uid="{58B124DD-2631-4A8B-8DA2-A6F9A24597EA}"/>
    <cellStyle name="Input 18 2 2 9" xfId="11645" xr:uid="{52A52659-0E81-4340-ACC8-3459DBE7A882}"/>
    <cellStyle name="Input 18 2 3" xfId="7009" xr:uid="{63F5DCA2-AAC2-4581-A15E-4A84FBF83F24}"/>
    <cellStyle name="Input 18 2 3 10" xfId="12370" xr:uid="{2EB26C18-98AB-46BB-A629-4771C020B9B8}"/>
    <cellStyle name="Input 18 2 3 2" xfId="8649" xr:uid="{5A56952D-9092-4A59-B53E-A9FB839ACB06}"/>
    <cellStyle name="Input 18 2 3 2 2" xfId="13369" xr:uid="{880BF03F-47F6-4DD8-B852-BC96D5593EB0}"/>
    <cellStyle name="Input 18 2 3 2 3" xfId="14383" xr:uid="{2097BB75-8684-46EC-9932-4243A45F0296}"/>
    <cellStyle name="Input 18 2 3 2 4" xfId="15341" xr:uid="{DACDC903-FE72-4A5E-9D91-73DF62797F20}"/>
    <cellStyle name="Input 18 2 3 2 5" xfId="16285" xr:uid="{4E7B7653-2452-4246-8B02-78DE4D02658F}"/>
    <cellStyle name="Input 18 2 3 2 6" xfId="17158" xr:uid="{786A5613-E703-4E50-8A72-BEDD3F8AFFD1}"/>
    <cellStyle name="Input 18 2 3 2 7" xfId="18023" xr:uid="{E666CE11-3682-4ADF-862D-A1067EB43984}"/>
    <cellStyle name="Input 18 2 3 2 8" xfId="18791" xr:uid="{329339F2-8A72-4292-816F-802BDE2B1FBB}"/>
    <cellStyle name="Input 18 2 3 3" xfId="9618" xr:uid="{5D59AF38-3F2B-4385-B196-FCCF72331047}"/>
    <cellStyle name="Input 18 2 3 3 2" xfId="14022" xr:uid="{747EEA8C-5562-49FC-8FAD-B54FFA5A4AAC}"/>
    <cellStyle name="Input 18 2 3 3 3" xfId="14982" xr:uid="{14E2C26D-2A5A-4CB6-88E4-0BA40B03003F}"/>
    <cellStyle name="Input 18 2 3 3 4" xfId="15934" xr:uid="{19631531-97D6-4884-9B91-7428B89BA7A5}"/>
    <cellStyle name="Input 18 2 3 3 5" xfId="16808" xr:uid="{0B55150F-3680-4384-BEDD-0F57814B252F}"/>
    <cellStyle name="Input 18 2 3 3 6" xfId="17673" xr:uid="{30B2028F-4468-4037-ACB3-2148D1EB321B}"/>
    <cellStyle name="Input 18 2 3 3 7" xfId="18449" xr:uid="{4E69D26D-684C-4E4A-89BF-D4EFC80479F2}"/>
    <cellStyle name="Input 18 2 3 3 8" xfId="19206" xr:uid="{76C5AA19-88DD-4867-81FF-0845FB661C00}"/>
    <cellStyle name="Input 18 2 3 4" xfId="12340" xr:uid="{9FDF9948-D146-4547-8466-479925B64D77}"/>
    <cellStyle name="Input 18 2 3 5" xfId="10530" xr:uid="{7A4C85DB-BD20-4A33-82F0-CDE986858249}"/>
    <cellStyle name="Input 18 2 3 6" xfId="13039" xr:uid="{131B7BDF-C3D8-4E9B-9D2A-0FD6696B16DA}"/>
    <cellStyle name="Input 18 2 3 7" xfId="9962" xr:uid="{8C4BE9FC-7D5D-4AC1-AA03-9B499AFC8E0C}"/>
    <cellStyle name="Input 18 2 3 8" xfId="12395" xr:uid="{FD056D4C-A7C2-4380-82EE-AA2BCEAF6595}"/>
    <cellStyle name="Input 18 2 3 9" xfId="10483" xr:uid="{A7E27CB6-CDE9-4D73-B0C9-90EC13F0DC32}"/>
    <cellStyle name="Input 18 2 4" xfId="7832" xr:uid="{7C0B6017-0F3E-48EC-A1B9-B0563D7BE663}"/>
    <cellStyle name="Input 18 2 4 2" xfId="12854" xr:uid="{1CA920DE-DA9A-4FCF-91DF-C255BA1D8790}"/>
    <cellStyle name="Input 18 2 4 3" xfId="10121" xr:uid="{CF3F84AD-85FF-431E-948F-38B8C8489EEB}"/>
    <cellStyle name="Input 18 2 4 4" xfId="13011" xr:uid="{8A02F2B6-72C4-4598-B063-DC0D7498B291}"/>
    <cellStyle name="Input 18 2 4 5" xfId="9981" xr:uid="{1A311878-C72B-4380-BD08-453A4A5019F9}"/>
    <cellStyle name="Input 18 2 4 6" xfId="11825" xr:uid="{3728198C-3F93-49B1-BE06-1D4C01A6B208}"/>
    <cellStyle name="Input 18 2 4 7" xfId="10980" xr:uid="{97C963CE-D36F-47A3-AE59-727DDAEA9E55}"/>
    <cellStyle name="Input 18 2 4 8" xfId="12067" xr:uid="{5482D0FF-9AE5-463C-A87C-E119C80F1EA8}"/>
    <cellStyle name="Input 18 2 5" xfId="7813" xr:uid="{DA93AB10-8F32-412F-8FCC-DE5A26B80645}"/>
    <cellStyle name="Input 18 2 5 2" xfId="12835" xr:uid="{8B6E3EBD-4691-45BD-AFC3-8D24BEF04748}"/>
    <cellStyle name="Input 18 2 5 3" xfId="10139" xr:uid="{ADA8C4F7-8B23-42E6-8705-6BCD838B5AE0}"/>
    <cellStyle name="Input 18 2 5 4" xfId="13503" xr:uid="{74485C61-793E-4534-983E-FBA5B34F8875}"/>
    <cellStyle name="Input 18 2 5 5" xfId="14509" xr:uid="{84A41546-0FFE-4581-A490-A2126FF46E2B}"/>
    <cellStyle name="Input 18 2 5 6" xfId="15467" xr:uid="{3855E521-F3D8-4827-B05B-9FA97A76DB19}"/>
    <cellStyle name="Input 18 2 5 7" xfId="16393" xr:uid="{561F8FA5-B472-4FBB-A76E-0E05EAD87D9F}"/>
    <cellStyle name="Input 18 2 5 8" xfId="17264" xr:uid="{6E695C8E-E394-4156-BA54-A4C18FCA5A7B}"/>
    <cellStyle name="Input 18 2 6" xfId="11365" xr:uid="{A1328EFC-E24A-479A-9F77-E575CA9C1504}"/>
    <cellStyle name="Input 18 2 7" xfId="11346" xr:uid="{A9E1CA33-98C1-4E17-8C59-09F507898020}"/>
    <cellStyle name="Input 18 2 8" xfId="11384" xr:uid="{A47FCFB2-9F93-4D9F-9C0E-00A2BAD1C6B0}"/>
    <cellStyle name="Input 18 2 9" xfId="11327" xr:uid="{44F997E3-47B3-4CBD-BF89-AB1E20F8C514}"/>
    <cellStyle name="Input 18 3" xfId="6854" xr:uid="{0A6A9D94-1403-4E92-B502-CA38FA78BACC}"/>
    <cellStyle name="Input 18 3 10" xfId="11046" xr:uid="{5C02E194-82AD-4489-94F5-A2C091CEBFFB}"/>
    <cellStyle name="Input 18 3 11" xfId="13589" xr:uid="{9F4DD39B-949E-4B82-BA1E-0D35CD85326E}"/>
    <cellStyle name="Input 18 3 2" xfId="7250" xr:uid="{CF355426-D85A-42EF-B71C-D84019D08F8F}"/>
    <cellStyle name="Input 18 3 2 10" xfId="13084" xr:uid="{1C87752F-2781-4B81-80D1-B1C8C3A150E5}"/>
    <cellStyle name="Input 18 3 2 2" xfId="8890" xr:uid="{A02445B2-03AB-4A12-82A2-C3123C019592}"/>
    <cellStyle name="Input 18 3 2 2 2" xfId="13541" xr:uid="{E1C4FC96-132A-4314-BF2F-4090BE53DC53}"/>
    <cellStyle name="Input 18 3 2 2 3" xfId="14545" xr:uid="{B7AF38A9-A151-4726-91AB-9A1EA78C69D4}"/>
    <cellStyle name="Input 18 3 2 2 4" xfId="15503" xr:uid="{0991735C-FBBA-4791-93B5-A0EF42614521}"/>
    <cellStyle name="Input 18 3 2 2 5" xfId="16428" xr:uid="{84A1F327-C90C-41BF-8A40-039DAB30CABF}"/>
    <cellStyle name="Input 18 3 2 2 6" xfId="17299" xr:uid="{E4937FCA-63C9-444E-BC8C-151BA55DD7F5}"/>
    <cellStyle name="Input 18 3 2 2 7" xfId="18145" xr:uid="{FDBE8588-661C-4D41-BF7C-0C2DA9A3B0A1}"/>
    <cellStyle name="Input 18 3 2 2 8" xfId="18905" xr:uid="{1EB438FB-91DB-486E-BD59-B2C17A718596}"/>
    <cellStyle name="Input 18 3 2 3" xfId="9732" xr:uid="{2D76605F-AC8F-48A1-A48C-193D8E7BBBA9}"/>
    <cellStyle name="Input 18 3 2 3 2" xfId="14136" xr:uid="{DA422D55-79A1-4450-BBD1-2CE13D897AD5}"/>
    <cellStyle name="Input 18 3 2 3 3" xfId="15096" xr:uid="{9BAC80F8-B258-41D2-9F90-A3BF38A70657}"/>
    <cellStyle name="Input 18 3 2 3 4" xfId="16048" xr:uid="{12C8EAE5-6813-4DEA-ADF9-3A0538384129}"/>
    <cellStyle name="Input 18 3 2 3 5" xfId="16922" xr:uid="{9D133776-9787-43CC-AFAE-EC5C01426A4E}"/>
    <cellStyle name="Input 18 3 2 3 6" xfId="17787" xr:uid="{28C072C0-F513-48D5-9686-C34CC5A4214A}"/>
    <cellStyle name="Input 18 3 2 3 7" xfId="18563" xr:uid="{9D8E7902-59A8-4E4C-8FBC-E595CDE66B06}"/>
    <cellStyle name="Input 18 3 2 3 8" xfId="19320" xr:uid="{4911AFCD-46B2-49A8-B61B-93A19F251619}"/>
    <cellStyle name="Input 18 3 2 4" xfId="12513" xr:uid="{F7575668-51D6-45C3-BF3A-846B77211B02}"/>
    <cellStyle name="Input 18 3 2 5" xfId="10368" xr:uid="{6396E79B-2C8D-429C-A60A-6AAE347D71C4}"/>
    <cellStyle name="Input 18 3 2 6" xfId="11989" xr:uid="{B06AAE79-0836-4CD3-AE12-1D8A02ECD37E}"/>
    <cellStyle name="Input 18 3 2 7" xfId="10840" xr:uid="{E948C8E2-86FA-4B86-89B9-14E168C495D4}"/>
    <cellStyle name="Input 18 3 2 8" xfId="11582" xr:uid="{EA386A80-F672-4377-AAC1-B1DE730C3DAF}"/>
    <cellStyle name="Input 18 3 2 9" xfId="11172" xr:uid="{A0391277-5677-4E43-9BA0-0E411F25A3F5}"/>
    <cellStyle name="Input 18 3 3" xfId="8494" xr:uid="{AF53A93A-0192-44B4-8B20-FBEAEB9E142B}"/>
    <cellStyle name="Input 18 3 3 2" xfId="13234" xr:uid="{EBC8653B-4AB4-4851-BD6A-F65BA2B7914E}"/>
    <cellStyle name="Input 18 3 3 3" xfId="14254" xr:uid="{4ADD315B-05E4-4F58-B696-045081774B9C}"/>
    <cellStyle name="Input 18 3 3 4" xfId="15214" xr:uid="{9303416E-9448-4D24-BF0C-74CD1D592425}"/>
    <cellStyle name="Input 18 3 3 5" xfId="16163" xr:uid="{2BE5BFCF-0B54-499E-819B-08A97E0D7B1F}"/>
    <cellStyle name="Input 18 3 3 6" xfId="17036" xr:uid="{7DBC41F8-E2A5-437D-A3C1-25FF0B5948BF}"/>
    <cellStyle name="Input 18 3 3 7" xfId="17901" xr:uid="{F201997A-C221-4FC9-9F9A-59D5E482277F}"/>
    <cellStyle name="Input 18 3 3 8" xfId="18677" xr:uid="{C3B46F30-E999-4D49-AFF1-D4C37282BD74}"/>
    <cellStyle name="Input 18 3 4" xfId="9504" xr:uid="{C2EE6AE0-31A3-47D8-B059-965FA84FCE83}"/>
    <cellStyle name="Input 18 3 4 2" xfId="13908" xr:uid="{08231995-13F5-46B1-AE4D-C0EE7044B929}"/>
    <cellStyle name="Input 18 3 4 3" xfId="14868" xr:uid="{7A1A6178-4FD3-4BE6-A630-EE60E589A831}"/>
    <cellStyle name="Input 18 3 4 4" xfId="15820" xr:uid="{8FFAA560-66D4-44BC-AEED-A907854C572F}"/>
    <cellStyle name="Input 18 3 4 5" xfId="16694" xr:uid="{FFB7CDEA-FDEE-46A4-B9EA-BD73A3309B4F}"/>
    <cellStyle name="Input 18 3 4 6" xfId="17559" xr:uid="{3260D592-699C-4C3E-9E22-4E2E46070C38}"/>
    <cellStyle name="Input 18 3 4 7" xfId="18335" xr:uid="{1BD00EC5-507B-447C-88B8-FB7A8FF71C1D}"/>
    <cellStyle name="Input 18 3 4 8" xfId="19092" xr:uid="{01DF9A61-C5B3-49D0-9E17-2BF09545C541}"/>
    <cellStyle name="Input 18 3 5" xfId="12205" xr:uid="{4FAAA573-ED58-4D01-9291-540D5347C76F}"/>
    <cellStyle name="Input 18 3 6" xfId="10660" xr:uid="{E5024395-0673-4BFF-8F97-98C0C0B30FBB}"/>
    <cellStyle name="Input 18 3 7" xfId="12593" xr:uid="{AB7A45B3-13DE-4C2F-97DA-77F393584E01}"/>
    <cellStyle name="Input 18 3 8" xfId="10311" xr:uid="{3A60B0AA-5D26-491D-A799-9D2B1C380A49}"/>
    <cellStyle name="Input 18 3 9" xfId="11751" xr:uid="{C7BDC71D-E4FD-4C0C-AA95-1817718739C7}"/>
    <cellStyle name="Input 18 4" xfId="7008" xr:uid="{9128076B-4CE0-4A0E-8E43-214677EFE59B}"/>
    <cellStyle name="Input 18 4 10" xfId="17337" xr:uid="{1C200687-1065-4A5D-93D2-24B988009A8A}"/>
    <cellStyle name="Input 18 4 2" xfId="8648" xr:uid="{9DCD8FF9-498A-4815-9840-15DD75EAFC0B}"/>
    <cellStyle name="Input 18 4 2 2" xfId="13368" xr:uid="{8FD89088-A69E-4589-B43C-F2A6D95E49F8}"/>
    <cellStyle name="Input 18 4 2 3" xfId="14382" xr:uid="{8600E7DD-7034-4602-AC2E-648F3F48D61D}"/>
    <cellStyle name="Input 18 4 2 4" xfId="15340" xr:uid="{7FC48B10-155B-46A6-BA83-91D8891F1E24}"/>
    <cellStyle name="Input 18 4 2 5" xfId="16284" xr:uid="{A8895C00-5613-4F03-92F0-ED8C772D0846}"/>
    <cellStyle name="Input 18 4 2 6" xfId="17157" xr:uid="{6C95117F-E2FB-423C-85D7-3AFAE5B7C03D}"/>
    <cellStyle name="Input 18 4 2 7" xfId="18022" xr:uid="{BE6DF445-7F86-4BD6-B80A-D735D404F3FB}"/>
    <cellStyle name="Input 18 4 2 8" xfId="18790" xr:uid="{AB637EF9-9C17-434D-BFF0-B4DED93BD7FF}"/>
    <cellStyle name="Input 18 4 3" xfId="9617" xr:uid="{954C13C2-A923-4167-9A2A-57B32ACFE8C3}"/>
    <cellStyle name="Input 18 4 3 2" xfId="14021" xr:uid="{88F6884B-4C34-41F4-80A5-0514BC83F438}"/>
    <cellStyle name="Input 18 4 3 3" xfId="14981" xr:uid="{7CBF5470-6373-46E3-AE47-7DBF490676F4}"/>
    <cellStyle name="Input 18 4 3 4" xfId="15933" xr:uid="{7A242285-AB6F-4AAD-91B9-E4BB1EE88CCF}"/>
    <cellStyle name="Input 18 4 3 5" xfId="16807" xr:uid="{891C95A1-E1BE-4642-8DC5-678F8AB81EDC}"/>
    <cellStyle name="Input 18 4 3 6" xfId="17672" xr:uid="{1307F38F-3F03-4737-A1C8-8F3021141C42}"/>
    <cellStyle name="Input 18 4 3 7" xfId="18448" xr:uid="{9EAB5994-AD6E-49E5-AD86-25E4B6DD4B87}"/>
    <cellStyle name="Input 18 4 3 8" xfId="19205" xr:uid="{8C71D92E-C706-4E13-9D0C-AD6B72494CCB}"/>
    <cellStyle name="Input 18 4 4" xfId="12339" xr:uid="{E8D88DEB-F2D7-4C31-A57F-D433E7361763}"/>
    <cellStyle name="Input 18 4 5" xfId="10531" xr:uid="{D5EF636F-DBB8-4C3A-8AAF-34F0F75F146D}"/>
    <cellStyle name="Input 18 4 6" xfId="13638" xr:uid="{8DF2DA7C-EC3E-42CF-A2D0-CF4A129BFEC8}"/>
    <cellStyle name="Input 18 4 7" xfId="14616" xr:uid="{A1B8D281-07CD-4B44-8EE0-913DC010873F}"/>
    <cellStyle name="Input 18 4 8" xfId="15569" xr:uid="{4382EABE-59FB-41CB-BE7F-29EB35F4EC5C}"/>
    <cellStyle name="Input 18 4 9" xfId="16468" xr:uid="{09BB9BE9-3F8B-4727-90BD-137CB8B5D32A}"/>
    <cellStyle name="Input 18 5" xfId="7831" xr:uid="{15D68DAE-81BF-4F25-99D0-4DA73B56B469}"/>
    <cellStyle name="Input 18 5 2" xfId="12853" xr:uid="{4930A76F-8B12-431D-8D51-F8CC812E92A0}"/>
    <cellStyle name="Input 18 5 3" xfId="10122" xr:uid="{9CFEF35D-7749-4B87-B615-4C2376DEA1CB}"/>
    <cellStyle name="Input 18 5 4" xfId="13691" xr:uid="{B6A7C5A7-D65F-4E47-ABAD-A08C623AF184}"/>
    <cellStyle name="Input 18 5 5" xfId="14659" xr:uid="{3EB2766B-4D6B-48AA-929C-3B18CA1F9FF4}"/>
    <cellStyle name="Input 18 5 6" xfId="15611" xr:uid="{8C173914-7C34-45D1-B509-FD8ED1B46BBB}"/>
    <cellStyle name="Input 18 5 7" xfId="16496" xr:uid="{C13F8DB4-7AD9-4B15-A20A-A6702A66F9DD}"/>
    <cellStyle name="Input 18 5 8" xfId="17364" xr:uid="{BE319996-6C5B-4473-8178-85F08D078B48}"/>
    <cellStyle name="Input 18 6" xfId="7814" xr:uid="{E0371386-A782-4BF4-941A-1406F1730101}"/>
    <cellStyle name="Input 18 6 2" xfId="12836" xr:uid="{F85928C0-3A3B-4639-A69E-0B9C855DD6AD}"/>
    <cellStyle name="Input 18 6 3" xfId="10138" xr:uid="{ACB6AD95-166F-40F9-9994-E5E4FEE87CDA}"/>
    <cellStyle name="Input 18 6 4" xfId="13068" xr:uid="{53C2215D-1E5A-44D7-B909-248A94171C8F}"/>
    <cellStyle name="Input 18 6 5" xfId="9938" xr:uid="{33ABC8EA-0747-4B42-BE23-6EA831F51199}"/>
    <cellStyle name="Input 18 6 6" xfId="9829" xr:uid="{560B8749-8118-47F2-8968-EC9F75500130}"/>
    <cellStyle name="Input 18 6 7" xfId="11939" xr:uid="{1CD2C57D-034F-47A3-A11A-D6C5E8FB36F1}"/>
    <cellStyle name="Input 18 6 8" xfId="10878" xr:uid="{DF4B9E0F-BB05-4640-B2F5-DA5D95D64B58}"/>
    <cellStyle name="Input 18 7" xfId="11364" xr:uid="{D5F9AB20-8D6F-46B4-A446-0DCE2209207E}"/>
    <cellStyle name="Input 18 8" xfId="11347" xr:uid="{BD3D34C1-00E8-4008-B902-7F8D1941B855}"/>
    <cellStyle name="Input 18 9" xfId="11383" xr:uid="{8DC6166D-3D04-4E01-8832-E14A1F4434BC}"/>
    <cellStyle name="Input 19" xfId="5138" xr:uid="{87B717E5-2318-4D87-AA81-5705F7F8CC79}"/>
    <cellStyle name="Input 19 10" xfId="11326" xr:uid="{6912DBB4-9A45-4823-8D17-B61E6809043F}"/>
    <cellStyle name="Input 19 11" xfId="11404" xr:uid="{5385C4EF-957D-4225-A0A3-B56E3E889C60}"/>
    <cellStyle name="Input 19 12" xfId="11307" xr:uid="{9160C89B-02C8-4972-B3D8-A7C94C9B9E89}"/>
    <cellStyle name="Input 19 13" xfId="11421" xr:uid="{796EF5F1-E764-4088-87F9-F5590FAADF2C}"/>
    <cellStyle name="Input 19 2" xfId="5139" xr:uid="{48A17BC3-5D66-4E6D-9F9A-20BF1E0519DF}"/>
    <cellStyle name="Input 19 2 10" xfId="11405" xr:uid="{C30A62E7-6CEE-431B-95DB-FDE5D2E7E2B6}"/>
    <cellStyle name="Input 19 2 11" xfId="11306" xr:uid="{E758301A-8306-489C-8FAD-207C6D097618}"/>
    <cellStyle name="Input 19 2 12" xfId="11422" xr:uid="{671078EF-F761-47EC-87D2-AEABDD7C515D}"/>
    <cellStyle name="Input 19 2 2" xfId="6851" xr:uid="{9824F5A3-3B25-4EB6-96CD-B446CC11A6C2}"/>
    <cellStyle name="Input 19 2 2 10" xfId="16444" xr:uid="{9EF05A41-1549-444A-B074-8BEF566F7031}"/>
    <cellStyle name="Input 19 2 2 11" xfId="17315" xr:uid="{24B8E4DA-7B7D-401F-AC34-B30E31110A01}"/>
    <cellStyle name="Input 19 2 2 2" xfId="7251" xr:uid="{EB0FC1A5-E2A6-48FC-B7CE-D5ED3642E1EB}"/>
    <cellStyle name="Input 19 2 2 2 10" xfId="12655" xr:uid="{3B1B83AC-A807-4070-AD92-84A17D9A2F0E}"/>
    <cellStyle name="Input 19 2 2 2 2" xfId="8891" xr:uid="{DAC3D270-57FB-40B5-A8FF-447AF5FB51DC}"/>
    <cellStyle name="Input 19 2 2 2 2 2" xfId="13542" xr:uid="{707E0D6D-ECC8-43B2-A203-5AAFBE0930C5}"/>
    <cellStyle name="Input 19 2 2 2 2 3" xfId="14546" xr:uid="{34544DD0-3C34-47F4-B55C-252C0527B51C}"/>
    <cellStyle name="Input 19 2 2 2 2 4" xfId="15504" xr:uid="{9F26235C-1FF9-4714-A365-6188046C96BE}"/>
    <cellStyle name="Input 19 2 2 2 2 5" xfId="16429" xr:uid="{04FDB531-78D4-4420-B16E-82A54D0715A6}"/>
    <cellStyle name="Input 19 2 2 2 2 6" xfId="17300" xr:uid="{05A0CAA4-E6CB-4383-99B6-AECD3A08B178}"/>
    <cellStyle name="Input 19 2 2 2 2 7" xfId="18146" xr:uid="{1D6D0483-7B6B-4798-9F54-08E777EC43C9}"/>
    <cellStyle name="Input 19 2 2 2 2 8" xfId="18906" xr:uid="{3A65E17D-186B-4E6C-8DE4-CCFBABD99985}"/>
    <cellStyle name="Input 19 2 2 2 3" xfId="9733" xr:uid="{96B6322F-B833-4E7A-9C0E-0373BE22CA77}"/>
    <cellStyle name="Input 19 2 2 2 3 2" xfId="14137" xr:uid="{574E49C3-EB8D-4585-8176-01A042E2E8D7}"/>
    <cellStyle name="Input 19 2 2 2 3 3" xfId="15097" xr:uid="{6FF6E13B-BC22-4A37-A8DF-253588BEE7E7}"/>
    <cellStyle name="Input 19 2 2 2 3 4" xfId="16049" xr:uid="{BE52619E-C8FD-4C23-AB5D-0C1A0282B194}"/>
    <cellStyle name="Input 19 2 2 2 3 5" xfId="16923" xr:uid="{F2D5983D-E32E-44BD-9CB1-71CC292F481A}"/>
    <cellStyle name="Input 19 2 2 2 3 6" xfId="17788" xr:uid="{49527389-FB00-4E8A-9F5D-91CD60549F93}"/>
    <cellStyle name="Input 19 2 2 2 3 7" xfId="18564" xr:uid="{BFEBF128-2AD8-407F-A620-C555D40000FC}"/>
    <cellStyle name="Input 19 2 2 2 3 8" xfId="19321" xr:uid="{90240DAC-FC6A-436F-8544-81090DF95807}"/>
    <cellStyle name="Input 19 2 2 2 4" xfId="12514" xr:uid="{40B728D0-22B3-4A69-9322-4B8AC46E3F35}"/>
    <cellStyle name="Input 19 2 2 2 5" xfId="10367" xr:uid="{82830373-E4E0-4A78-A1FE-FC88D89782FF}"/>
    <cellStyle name="Input 19 2 2 2 6" xfId="12643" xr:uid="{B23083C5-C553-4E12-A098-EDE138A6692D}"/>
    <cellStyle name="Input 19 2 2 2 7" xfId="10268" xr:uid="{C5350C65-ADBC-4100-8B5D-9DD493C1575B}"/>
    <cellStyle name="Input 19 2 2 2 8" xfId="12653" xr:uid="{8C45F3B2-66C8-497B-AC1A-1CD4C1376AEB}"/>
    <cellStyle name="Input 19 2 2 2 9" xfId="10261" xr:uid="{131BE803-3B76-4EDE-B230-37D557B226DC}"/>
    <cellStyle name="Input 19 2 2 3" xfId="8491" xr:uid="{F1A01954-7C08-4252-A2EF-FFE4CD9E80E8}"/>
    <cellStyle name="Input 19 2 2 3 2" xfId="13231" xr:uid="{41101794-B8E7-459A-AD2E-CA4E2B6B362C}"/>
    <cellStyle name="Input 19 2 2 3 3" xfId="14251" xr:uid="{E08166DF-B2A8-4E57-B838-F80AE04C1671}"/>
    <cellStyle name="Input 19 2 2 3 4" xfId="15211" xr:uid="{E68F1AEF-9ACD-4905-889B-CA407B882E69}"/>
    <cellStyle name="Input 19 2 2 3 5" xfId="16160" xr:uid="{43BA375C-982F-4DD0-BEA8-C63D5278BC70}"/>
    <cellStyle name="Input 19 2 2 3 6" xfId="17033" xr:uid="{AB8F9BFF-B7EA-415B-A865-46B163E1D579}"/>
    <cellStyle name="Input 19 2 2 3 7" xfId="17898" xr:uid="{8C6A60AB-1189-427B-AD19-12872FBE63EA}"/>
    <cellStyle name="Input 19 2 2 3 8" xfId="18674" xr:uid="{D211EE36-DEA3-47FB-9D44-DA6E78F01BAB}"/>
    <cellStyle name="Input 19 2 2 4" xfId="9501" xr:uid="{A5DF9135-740A-4F28-922A-10F0BD6FEA8C}"/>
    <cellStyle name="Input 19 2 2 4 2" xfId="13905" xr:uid="{CA8EAF3F-50EC-4246-81AC-B81C345FBD9E}"/>
    <cellStyle name="Input 19 2 2 4 3" xfId="14865" xr:uid="{5AD4CE5C-3AE4-475A-AF6E-DACE16EBF403}"/>
    <cellStyle name="Input 19 2 2 4 4" xfId="15817" xr:uid="{47A93A3E-07D6-4F4E-8787-D3D2A32DF52E}"/>
    <cellStyle name="Input 19 2 2 4 5" xfId="16691" xr:uid="{FE70C176-027E-4065-83F7-D975241F4A8B}"/>
    <cellStyle name="Input 19 2 2 4 6" xfId="17556" xr:uid="{423C2927-FC04-4CDC-97B6-2BA8D70A3C64}"/>
    <cellStyle name="Input 19 2 2 4 7" xfId="18332" xr:uid="{95030FCE-1BD3-4F04-AFC9-A1FA5F8A43DD}"/>
    <cellStyle name="Input 19 2 2 4 8" xfId="19089" xr:uid="{852D8704-A83B-4EBE-AFC4-896152E41F90}"/>
    <cellStyle name="Input 19 2 2 5" xfId="12202" xr:uid="{03BA1EEF-B93A-4015-AC93-47224408BDAF}"/>
    <cellStyle name="Input 19 2 2 6" xfId="10663" xr:uid="{DFB19B69-EA53-45FF-867B-0884D22703C0}"/>
    <cellStyle name="Input 19 2 2 7" xfId="13614" xr:uid="{19849216-A688-4D50-937E-84600B396C76}"/>
    <cellStyle name="Input 19 2 2 8" xfId="14592" xr:uid="{45A924FC-6147-401C-ACBF-3C488918A861}"/>
    <cellStyle name="Input 19 2 2 9" xfId="15545" xr:uid="{547E654B-C2AF-4B8A-9A04-972CD9519B9F}"/>
    <cellStyle name="Input 19 2 3" xfId="7011" xr:uid="{B4E0A63A-8D22-4D98-8478-2114B22357D3}"/>
    <cellStyle name="Input 19 2 3 10" xfId="17177" xr:uid="{AADDAD53-FED2-4477-AE0D-30C8B5CE1B1E}"/>
    <cellStyle name="Input 19 2 3 2" xfId="8651" xr:uid="{ADA414E6-DA4B-4235-8ADF-2E113A3E954C}"/>
    <cellStyle name="Input 19 2 3 2 2" xfId="13371" xr:uid="{8EA98598-7FCA-4101-8915-D4A7F12AA1F9}"/>
    <cellStyle name="Input 19 2 3 2 3" xfId="14385" xr:uid="{D026AE7D-276F-4B94-A3A8-8642895BCA09}"/>
    <cellStyle name="Input 19 2 3 2 4" xfId="15343" xr:uid="{6DB37DCA-E803-464F-B23C-C5F3EA0B0523}"/>
    <cellStyle name="Input 19 2 3 2 5" xfId="16287" xr:uid="{840FBF78-2792-42ED-B5BB-15344C34E5DF}"/>
    <cellStyle name="Input 19 2 3 2 6" xfId="17160" xr:uid="{1C853AB1-B2A5-4419-83F1-ADDD0A02C39E}"/>
    <cellStyle name="Input 19 2 3 2 7" xfId="18025" xr:uid="{78C15836-3124-42F2-B99A-13A33345EC9B}"/>
    <cellStyle name="Input 19 2 3 2 8" xfId="18793" xr:uid="{B01FCD7F-F076-495F-BA7A-AE02C0CF98AF}"/>
    <cellStyle name="Input 19 2 3 3" xfId="9620" xr:uid="{1D85B4F4-A7F7-456D-9180-374B28A7F0EC}"/>
    <cellStyle name="Input 19 2 3 3 2" xfId="14024" xr:uid="{537591E3-1F7F-48CE-BFB6-11B15792BB6E}"/>
    <cellStyle name="Input 19 2 3 3 3" xfId="14984" xr:uid="{B692BE24-57DE-4514-BF6B-D49AB504566E}"/>
    <cellStyle name="Input 19 2 3 3 4" xfId="15936" xr:uid="{D952E02C-8CE4-46A0-A5FE-2E1143B5555B}"/>
    <cellStyle name="Input 19 2 3 3 5" xfId="16810" xr:uid="{9965D6C7-407A-4FB6-96D2-6A55E2F8817A}"/>
    <cellStyle name="Input 19 2 3 3 6" xfId="17675" xr:uid="{8C1FB3E4-9081-48D6-8191-CDF481A6F585}"/>
    <cellStyle name="Input 19 2 3 3 7" xfId="18451" xr:uid="{F7724334-9942-4436-A81E-5EC1B90D1F52}"/>
    <cellStyle name="Input 19 2 3 3 8" xfId="19208" xr:uid="{05A3096A-4932-404F-A5AE-8248D7A4EADB}"/>
    <cellStyle name="Input 19 2 3 4" xfId="12342" xr:uid="{D1671285-1808-44A5-88CB-22A2B33F7687}"/>
    <cellStyle name="Input 19 2 3 5" xfId="10528" xr:uid="{99851C1E-972B-4581-90F9-6AE9A79A453B}"/>
    <cellStyle name="Input 19 2 3 6" xfId="13407" xr:uid="{5DD4C99B-EE2E-4C58-B920-18EF1DDF94A2}"/>
    <cellStyle name="Input 19 2 3 7" xfId="14416" xr:uid="{C525D26F-AE9A-43C5-BF41-4FD4112DE70F}"/>
    <cellStyle name="Input 19 2 3 8" xfId="15374" xr:uid="{C47F80DA-E25D-4318-AE97-A710B7C4E3AE}"/>
    <cellStyle name="Input 19 2 3 9" xfId="16305" xr:uid="{9A4A4C3D-2FAD-457D-956D-0F5D5EBFFFED}"/>
    <cellStyle name="Input 19 2 4" xfId="7834" xr:uid="{73B37F8D-34BB-4D5F-8434-3C0878DEDD3B}"/>
    <cellStyle name="Input 19 2 4 2" xfId="12856" xr:uid="{F70329DA-E978-4B7E-9A1C-CA715E53972A}"/>
    <cellStyle name="Input 19 2 4 3" xfId="10119" xr:uid="{45AAE333-5643-41AB-8288-50F067F73671}"/>
    <cellStyle name="Input 19 2 4 4" xfId="12029" xr:uid="{763EC3A0-DAE6-4B9F-92AD-815063D37002}"/>
    <cellStyle name="Input 19 2 4 5" xfId="10805" xr:uid="{E2F87323-BBB4-4017-948A-8254DF9939A2}"/>
    <cellStyle name="Input 19 2 4 6" xfId="11614" xr:uid="{DB372E25-D124-422F-8FE7-E172B9BD8EE5}"/>
    <cellStyle name="Input 19 2 4 7" xfId="11145" xr:uid="{4F4229CD-30A6-41F5-ADD7-B65FAC6F2E12}"/>
    <cellStyle name="Input 19 2 4 8" xfId="13086" xr:uid="{F0E4272C-940F-43AA-B3F7-7F005AAD5319}"/>
    <cellStyle name="Input 19 2 5" xfId="7811" xr:uid="{90A088AA-697F-4E05-8914-2C0E93CD29FA}"/>
    <cellStyle name="Input 19 2 5 2" xfId="12833" xr:uid="{A203026F-6A89-4CD6-86DF-4E0080DEF4EB}"/>
    <cellStyle name="Input 19 2 5 3" xfId="10141" xr:uid="{6E856F2F-87D9-4B39-8390-F46A0578A999}"/>
    <cellStyle name="Input 19 2 5 4" xfId="13166" xr:uid="{E39CD95A-A096-4C45-9D6A-005B3C66E692}"/>
    <cellStyle name="Input 19 2 5 5" xfId="9869" xr:uid="{E05FC76A-9E95-42B6-9919-862D383E1B49}"/>
    <cellStyle name="Input 19 2 5 6" xfId="12477" xr:uid="{F4667831-7C4B-4AEF-B961-AB243D675B3F}"/>
    <cellStyle name="Input 19 2 5 7" xfId="10403" xr:uid="{718BBFF1-478C-41EB-ACF9-B5DB2FB1CF27}"/>
    <cellStyle name="Input 19 2 5 8" xfId="12636" xr:uid="{AF45FF7A-5627-428C-9397-6AFB0114B9E1}"/>
    <cellStyle name="Input 19 2 6" xfId="11367" xr:uid="{53E0A9AA-1473-48B9-93AF-CD3149D42F2A}"/>
    <cellStyle name="Input 19 2 7" xfId="11344" xr:uid="{24A2253A-6371-44C7-A47A-B641C1ED6EA0}"/>
    <cellStyle name="Input 19 2 8" xfId="11386" xr:uid="{0C360DA5-B492-4922-AFC3-2039A7F97181}"/>
    <cellStyle name="Input 19 2 9" xfId="11325" xr:uid="{ACE6C384-2D41-43B0-85E1-1D14E6181B51}"/>
    <cellStyle name="Input 19 3" xfId="6852" xr:uid="{86C11694-C0B9-4B07-8F9B-1300DB4ABE22}"/>
    <cellStyle name="Input 19 3 10" xfId="10976" xr:uid="{0181800D-FDD7-4E64-879A-B481662BA2A8}"/>
    <cellStyle name="Input 19 3 11" xfId="12068" xr:uid="{EA8A45F4-19BF-4C95-A095-816F46357E70}"/>
    <cellStyle name="Input 19 3 2" xfId="7252" xr:uid="{5E067460-3119-416A-A4BC-D4B9E16F538F}"/>
    <cellStyle name="Input 19 3 2 10" xfId="17354" xr:uid="{AB9E5ACF-C8E1-4C8F-9460-C281496F2BAE}"/>
    <cellStyle name="Input 19 3 2 2" xfId="8892" xr:uid="{3A3CF95D-4EC8-4712-8C3F-008C0264C559}"/>
    <cellStyle name="Input 19 3 2 2 2" xfId="13543" xr:uid="{9650C208-93D5-4E70-A288-36686044F1F1}"/>
    <cellStyle name="Input 19 3 2 2 3" xfId="14547" xr:uid="{8A3EF9F5-A9A1-4A16-8ADE-7B020361705F}"/>
    <cellStyle name="Input 19 3 2 2 4" xfId="15505" xr:uid="{18256DFD-081A-4C3A-85C8-70BA4206456C}"/>
    <cellStyle name="Input 19 3 2 2 5" xfId="16430" xr:uid="{1BE08C2B-F8CB-4599-B64C-4C8F5C649016}"/>
    <cellStyle name="Input 19 3 2 2 6" xfId="17301" xr:uid="{E66F21A6-6FDA-49F5-8D14-C8F74CAC1A68}"/>
    <cellStyle name="Input 19 3 2 2 7" xfId="18147" xr:uid="{C71110DC-008F-4DE9-A4FE-8F3CCE4D1771}"/>
    <cellStyle name="Input 19 3 2 2 8" xfId="18907" xr:uid="{E1557C35-5E34-4EB6-9E3F-49560BD8E250}"/>
    <cellStyle name="Input 19 3 2 3" xfId="9734" xr:uid="{D84B9455-C49E-4807-962D-ECDE640CA662}"/>
    <cellStyle name="Input 19 3 2 3 2" xfId="14138" xr:uid="{BB994A13-5FCA-47CD-948B-A16202AC029F}"/>
    <cellStyle name="Input 19 3 2 3 3" xfId="15098" xr:uid="{33B1DA41-1BEE-4817-B80E-A08715B8C9BD}"/>
    <cellStyle name="Input 19 3 2 3 4" xfId="16050" xr:uid="{B3DBDE2D-49CD-4D75-857A-81C4412CC237}"/>
    <cellStyle name="Input 19 3 2 3 5" xfId="16924" xr:uid="{30FABC0D-7A48-4B39-8A10-97C0A307A28F}"/>
    <cellStyle name="Input 19 3 2 3 6" xfId="17789" xr:uid="{51D665D5-0679-4ABA-85EE-537512113ABB}"/>
    <cellStyle name="Input 19 3 2 3 7" xfId="18565" xr:uid="{B28E6805-F442-437C-882E-471689002240}"/>
    <cellStyle name="Input 19 3 2 3 8" xfId="19322" xr:uid="{3BA1C7B9-DD1C-4D68-98CB-B5F24FE5174F}"/>
    <cellStyle name="Input 19 3 2 4" xfId="12515" xr:uid="{F4217970-871D-46B7-8224-91276B5C9100}"/>
    <cellStyle name="Input 19 3 2 5" xfId="10366" xr:uid="{F5955F55-3A0A-44D7-AE86-1984919CA5DF}"/>
    <cellStyle name="Input 19 3 2 6" xfId="13662" xr:uid="{2A89AA7E-F97E-4C47-B91D-48EDDEE8454C}"/>
    <cellStyle name="Input 19 3 2 7" xfId="14638" xr:uid="{CD3791F2-001D-4A0E-B1CB-F9CFA0192E4A}"/>
    <cellStyle name="Input 19 3 2 8" xfId="15590" xr:uid="{AD848AD1-E743-4B15-9A33-D17049BE3EE2}"/>
    <cellStyle name="Input 19 3 2 9" xfId="16485" xr:uid="{434C976F-2E79-41BB-AF82-EADD3AF2C982}"/>
    <cellStyle name="Input 19 3 3" xfId="8492" xr:uid="{95A117E4-2A7B-4EA8-89A1-3C4DB72C13FD}"/>
    <cellStyle name="Input 19 3 3 2" xfId="13232" xr:uid="{94995B30-6317-4BCC-B5B9-44E67045582A}"/>
    <cellStyle name="Input 19 3 3 3" xfId="14252" xr:uid="{5D65498A-1BAC-4C6D-BC0A-A40C4C95B910}"/>
    <cellStyle name="Input 19 3 3 4" xfId="15212" xr:uid="{8C1C0463-052E-42E6-BDBB-C5C00A08F907}"/>
    <cellStyle name="Input 19 3 3 5" xfId="16161" xr:uid="{A4790778-F4AA-4859-975F-5BAD8923EC58}"/>
    <cellStyle name="Input 19 3 3 6" xfId="17034" xr:uid="{14EEFCEB-D88D-4118-B57B-ECF9509200CD}"/>
    <cellStyle name="Input 19 3 3 7" xfId="17899" xr:uid="{F1F21EB4-474C-4EFF-8DAA-4570C6600FF8}"/>
    <cellStyle name="Input 19 3 3 8" xfId="18675" xr:uid="{CA029B7C-59DE-4815-B9C8-BDAE2EC8A4FB}"/>
    <cellStyle name="Input 19 3 4" xfId="9502" xr:uid="{0CF2460B-C581-4371-BC0D-4DD9FEC8BFC6}"/>
    <cellStyle name="Input 19 3 4 2" xfId="13906" xr:uid="{5CAA3D27-350F-4A03-93E8-8C4B49D8BD4D}"/>
    <cellStyle name="Input 19 3 4 3" xfId="14866" xr:uid="{EAF44BCF-92D1-4671-B3A4-36FD75BCA4C0}"/>
    <cellStyle name="Input 19 3 4 4" xfId="15818" xr:uid="{8FBD82FD-C88B-4F10-833B-CAD7D2908A71}"/>
    <cellStyle name="Input 19 3 4 5" xfId="16692" xr:uid="{245866A4-2CFC-4C3A-B149-1B5084547100}"/>
    <cellStyle name="Input 19 3 4 6" xfId="17557" xr:uid="{96E84F26-B50E-4EC7-9251-4E309A589448}"/>
    <cellStyle name="Input 19 3 4 7" xfId="18333" xr:uid="{CDC02458-2930-43CA-B624-7FEC3E13386F}"/>
    <cellStyle name="Input 19 3 4 8" xfId="19090" xr:uid="{6C06CB9D-1C01-4946-9ACE-2DF1D0351131}"/>
    <cellStyle name="Input 19 3 5" xfId="12203" xr:uid="{553D9AFA-0242-4CD1-967A-3EA92C3DD540}"/>
    <cellStyle name="Input 19 3 6" xfId="10662" xr:uid="{302CEC7F-E15D-47F2-838B-96C716B2529E}"/>
    <cellStyle name="Input 19 3 7" xfId="13113" xr:uid="{15CCF038-06F2-43B3-8B97-55D72A66866D}"/>
    <cellStyle name="Input 19 3 8" xfId="9913" xr:uid="{90E7ACA6-3851-4708-9ED8-5CB328E72204}"/>
    <cellStyle name="Input 19 3 9" xfId="11836" xr:uid="{B3DF39B8-B139-4100-8328-EC00F50D2792}"/>
    <cellStyle name="Input 19 4" xfId="7010" xr:uid="{40AC8BDE-F4E1-4354-9F6F-8F061513BB97}"/>
    <cellStyle name="Input 19 4 10" xfId="13643" xr:uid="{84FDE2FB-59B6-4A33-8D87-ECEDE17550DC}"/>
    <cellStyle name="Input 19 4 2" xfId="8650" xr:uid="{FA97002B-4333-4D9C-A310-7B4F6DDF781E}"/>
    <cellStyle name="Input 19 4 2 2" xfId="13370" xr:uid="{3229E0C6-BB2A-47F5-93AC-9A5076C83DB4}"/>
    <cellStyle name="Input 19 4 2 3" xfId="14384" xr:uid="{4E2EF03F-A44F-4C2E-A6F9-4E49E70B2262}"/>
    <cellStyle name="Input 19 4 2 4" xfId="15342" xr:uid="{5DB5E6B5-9FDC-4BA6-BF0D-380D2FC38587}"/>
    <cellStyle name="Input 19 4 2 5" xfId="16286" xr:uid="{7C31C326-FB14-4854-9E61-A7E1B6721290}"/>
    <cellStyle name="Input 19 4 2 6" xfId="17159" xr:uid="{E6419281-CE75-401C-9DE7-30143E7715CE}"/>
    <cellStyle name="Input 19 4 2 7" xfId="18024" xr:uid="{E11EADA6-94DD-4041-8A04-1D387EB71932}"/>
    <cellStyle name="Input 19 4 2 8" xfId="18792" xr:uid="{D895C06D-3A81-46F5-B7FC-B793356B84BD}"/>
    <cellStyle name="Input 19 4 3" xfId="9619" xr:uid="{13DA422F-40F1-4104-8FF9-6058760075D7}"/>
    <cellStyle name="Input 19 4 3 2" xfId="14023" xr:uid="{1780C8D9-1E95-4574-834C-9E61A9589E00}"/>
    <cellStyle name="Input 19 4 3 3" xfId="14983" xr:uid="{5153B70F-411C-49D3-87CF-63EABAA79A06}"/>
    <cellStyle name="Input 19 4 3 4" xfId="15935" xr:uid="{B6726D5E-9417-423A-B79D-D2912CBF825C}"/>
    <cellStyle name="Input 19 4 3 5" xfId="16809" xr:uid="{56C5DCA5-0B3D-4384-935D-684A107D691A}"/>
    <cellStyle name="Input 19 4 3 6" xfId="17674" xr:uid="{360EC01B-54DB-42CF-8059-239407A5B19C}"/>
    <cellStyle name="Input 19 4 3 7" xfId="18450" xr:uid="{5C0B97F5-A5FA-421A-9A5F-69830E818001}"/>
    <cellStyle name="Input 19 4 3 8" xfId="19207" xr:uid="{D526941E-E44A-4930-A37A-B47D432196A0}"/>
    <cellStyle name="Input 19 4 4" xfId="12341" xr:uid="{8FC86480-18D9-437F-842F-BEC5DDB11C02}"/>
    <cellStyle name="Input 19 4 5" xfId="10529" xr:uid="{4E8417AE-5666-476A-81D0-D2E7026D3B54}"/>
    <cellStyle name="Input 19 4 6" xfId="12376" xr:uid="{310F5AEF-80C5-4E3E-9D07-BBBD36610ED6}"/>
    <cellStyle name="Input 19 4 7" xfId="10499" xr:uid="{ECB577DF-ED1E-469E-A3A4-4FFC0D691C5B}"/>
    <cellStyle name="Input 19 4 8" xfId="12371" xr:uid="{2F46C8FA-7B27-4827-97B4-B190F7490AA4}"/>
    <cellStyle name="Input 19 4 9" xfId="10504" xr:uid="{BBEE718B-B752-442E-8146-C3867441FC5B}"/>
    <cellStyle name="Input 19 5" xfId="7833" xr:uid="{37DBCFC0-0604-42BC-99B3-3077D70412D6}"/>
    <cellStyle name="Input 19 5 2" xfId="12855" xr:uid="{40D77B40-E803-4BCA-B9FA-1F009DDB99A9}"/>
    <cellStyle name="Input 19 5 3" xfId="10120" xr:uid="{54EBD757-5372-4D60-899E-8790E49A5C24}"/>
    <cellStyle name="Input 19 5 4" xfId="9835" xr:uid="{3367A6FB-2249-48F1-91BD-807F3A4E933E}"/>
    <cellStyle name="Input 19 5 5" xfId="11901" xr:uid="{C643DB03-62F5-45DF-B81B-A1CB411ED324}"/>
    <cellStyle name="Input 19 5 6" xfId="10916" xr:uid="{68FEA600-C452-4AC6-84AC-715A2A4583A3}"/>
    <cellStyle name="Input 19 5 7" xfId="11512" xr:uid="{F11E1321-4C78-4697-89C2-D6587E935A9B}"/>
    <cellStyle name="Input 19 5 8" xfId="11227" xr:uid="{D8411D9C-135A-4662-BB99-E2B601B0C23B}"/>
    <cellStyle name="Input 19 6" xfId="7812" xr:uid="{9D7509B7-CEC2-44BC-B92B-454042E23681}"/>
    <cellStyle name="Input 19 6 2" xfId="12834" xr:uid="{141E37E8-37E5-4BAC-8A13-B4CBB4D338D3}"/>
    <cellStyle name="Input 19 6 3" xfId="10140" xr:uid="{060F9BF1-A3BB-41A3-962B-406211CC4ACC}"/>
    <cellStyle name="Input 19 6 4" xfId="12475" xr:uid="{8C0A702D-492E-411E-BD46-59F3FC87718D}"/>
    <cellStyle name="Input 19 6 5" xfId="10405" xr:uid="{C190B746-1071-4E88-A428-D0529990D9B6}"/>
    <cellStyle name="Input 19 6 6" xfId="11729" xr:uid="{EAB0A866-D2F0-44E2-8B8A-88B7F5969D7F}"/>
    <cellStyle name="Input 19 6 7" xfId="11057" xr:uid="{5E1C4686-31EE-4857-A5FC-E137EA2AB1C5}"/>
    <cellStyle name="Input 19 6 8" xfId="13587" xr:uid="{40AF002E-F387-4018-9347-D07168FB5FAB}"/>
    <cellStyle name="Input 19 7" xfId="11366" xr:uid="{5BE972E2-F7ED-4480-932E-0E4C2BC42710}"/>
    <cellStyle name="Input 19 8" xfId="11345" xr:uid="{3EC9DA7D-C031-41AF-ABBE-DF5414F2BA6D}"/>
    <cellStyle name="Input 19 9" xfId="11385" xr:uid="{E4ABBC5D-4842-4782-BE19-BE6E58613D89}"/>
    <cellStyle name="Input 2" xfId="5140" xr:uid="{848C49A4-D6F4-42E5-B482-D334ADC6A598}"/>
    <cellStyle name="Input 2 10" xfId="11324" xr:uid="{A09E215B-BDEB-49B1-A184-4E93E4B6CA80}"/>
    <cellStyle name="Input 2 11" xfId="11406" xr:uid="{E04FCD41-1303-47D3-999D-74C7E93D2EEE}"/>
    <cellStyle name="Input 2 12" xfId="11305" xr:uid="{EEE591C5-8180-41BB-8A80-B82B95A2727C}"/>
    <cellStyle name="Input 2 13" xfId="12038" xr:uid="{39FDAECB-0DDC-4996-B62A-594EE71A3371}"/>
    <cellStyle name="Input 2 2" xfId="5141" xr:uid="{743FB782-41BA-4EF7-8CEF-7F090408BD5A}"/>
    <cellStyle name="Input 2 3" xfId="6850" xr:uid="{2A2B360C-3032-4086-8307-F46D01DE4E0F}"/>
    <cellStyle name="Input 2 3 10" xfId="11047" xr:uid="{D6188A01-3844-4FB1-9512-F2236C59BD1C}"/>
    <cellStyle name="Input 2 3 11" xfId="12563" xr:uid="{0627F268-8225-438A-8A55-5497901642EF}"/>
    <cellStyle name="Input 2 3 2" xfId="7253" xr:uid="{2BBB64C9-0BF6-4C2A-80B9-0CE51128BD06}"/>
    <cellStyle name="Input 2 3 2 10" xfId="13417" xr:uid="{30DF1091-9E94-4D47-B493-7AB9D4A3CBB7}"/>
    <cellStyle name="Input 2 3 2 2" xfId="8893" xr:uid="{CEB94EC9-3AA3-4696-B81C-A4290C1F8E5E}"/>
    <cellStyle name="Input 2 3 2 2 2" xfId="13544" xr:uid="{2D045006-EA2F-49BE-8D29-61B30891B4E3}"/>
    <cellStyle name="Input 2 3 2 2 3" xfId="14548" xr:uid="{9DB5EC27-904E-4B72-82BB-1F9510F995D1}"/>
    <cellStyle name="Input 2 3 2 2 4" xfId="15506" xr:uid="{E881B86A-9338-4C32-8A0B-0BFF140280AB}"/>
    <cellStyle name="Input 2 3 2 2 5" xfId="16431" xr:uid="{6F58CF52-17CE-426D-A6B4-8CC324D817FE}"/>
    <cellStyle name="Input 2 3 2 2 6" xfId="17302" xr:uid="{46FA14EC-E8EC-4784-8608-5FB899A1E4B0}"/>
    <cellStyle name="Input 2 3 2 2 7" xfId="18148" xr:uid="{AF0A2FE1-40A3-4B01-B6B9-08E7EBB72633}"/>
    <cellStyle name="Input 2 3 2 2 8" xfId="18908" xr:uid="{078FFEB0-5857-42F7-9B9D-5F6B72EDD009}"/>
    <cellStyle name="Input 2 3 2 3" xfId="9735" xr:uid="{F72F0522-4788-40AB-AA08-C0B1C6DEA0F2}"/>
    <cellStyle name="Input 2 3 2 3 2" xfId="14139" xr:uid="{53207868-EDCD-4E89-BC57-C2524B29C558}"/>
    <cellStyle name="Input 2 3 2 3 3" xfId="15099" xr:uid="{649AA6BF-35C9-4E93-AB35-23E30438003E}"/>
    <cellStyle name="Input 2 3 2 3 4" xfId="16051" xr:uid="{1E7D75A3-15A3-462E-9D58-9752399A1F40}"/>
    <cellStyle name="Input 2 3 2 3 5" xfId="16925" xr:uid="{194E9683-D65F-409B-AE5E-EB6CA15D541F}"/>
    <cellStyle name="Input 2 3 2 3 6" xfId="17790" xr:uid="{3BB4F25B-59C0-48AC-A4EF-CE6A582C97CE}"/>
    <cellStyle name="Input 2 3 2 3 7" xfId="18566" xr:uid="{5D9E4337-F35B-4768-9696-E479239E65BF}"/>
    <cellStyle name="Input 2 3 2 3 8" xfId="19323" xr:uid="{C7E916D4-D202-4BD9-9919-891D851CDB3B}"/>
    <cellStyle name="Input 2 3 2 4" xfId="12516" xr:uid="{E9ABA56B-7814-4EDB-A9C1-1900E43BF448}"/>
    <cellStyle name="Input 2 3 2 5" xfId="10365" xr:uid="{4695ED49-0FDE-42B3-A086-1763F21BC948}"/>
    <cellStyle name="Input 2 3 2 6" xfId="13046" xr:uid="{44B819D7-3E16-418F-8BC9-E55111FB6192}"/>
    <cellStyle name="Input 2 3 2 7" xfId="9956" xr:uid="{7B71A95B-D60F-42F7-8C81-5AADF7C3F425}"/>
    <cellStyle name="Input 2 3 2 8" xfId="12700" xr:uid="{D9BF409C-A0AC-46C1-987F-3085BCB1BB27}"/>
    <cellStyle name="Input 2 3 2 9" xfId="10223" xr:uid="{85C2199E-F6BC-496A-BD26-C8188A209787}"/>
    <cellStyle name="Input 2 3 3" xfId="8490" xr:uid="{2E778D30-0E27-41FD-81D3-8AEE42EF496A}"/>
    <cellStyle name="Input 2 3 3 2" xfId="13230" xr:uid="{C71D635E-9F19-47C0-B31B-D15CAB8FDAE2}"/>
    <cellStyle name="Input 2 3 3 3" xfId="14250" xr:uid="{ED137295-E5F0-4A85-A769-662AB47714EF}"/>
    <cellStyle name="Input 2 3 3 4" xfId="15210" xr:uid="{74788A00-06C1-43D6-9AB8-002A2C2A5109}"/>
    <cellStyle name="Input 2 3 3 5" xfId="16159" xr:uid="{1BA711AB-6D9C-4DB2-B0C0-64BB4AE30FA1}"/>
    <cellStyle name="Input 2 3 3 6" xfId="17032" xr:uid="{AAA02045-4169-4C86-AE61-C452BF954561}"/>
    <cellStyle name="Input 2 3 3 7" xfId="17897" xr:uid="{89D85C7C-02F2-4B98-9108-710D8E768941}"/>
    <cellStyle name="Input 2 3 3 8" xfId="18673" xr:uid="{6F9B571B-E45A-44B8-A22B-82FD5D6DDD77}"/>
    <cellStyle name="Input 2 3 4" xfId="9500" xr:uid="{24CBB359-2F64-45F7-9344-EB9C419560D6}"/>
    <cellStyle name="Input 2 3 4 2" xfId="13904" xr:uid="{D20A1A30-4072-4FB9-A219-86869D7F9489}"/>
    <cellStyle name="Input 2 3 4 3" xfId="14864" xr:uid="{2B53A3C5-D0C4-4E5E-9FF2-3CD0F7CA7251}"/>
    <cellStyle name="Input 2 3 4 4" xfId="15816" xr:uid="{BA134ED3-D862-4951-9791-37EB4288A7CC}"/>
    <cellStyle name="Input 2 3 4 5" xfId="16690" xr:uid="{8AE42297-7E3A-455D-B16E-C1036E605437}"/>
    <cellStyle name="Input 2 3 4 6" xfId="17555" xr:uid="{DDCF8962-90B2-40AA-950D-20A50CC5D679}"/>
    <cellStyle name="Input 2 3 4 7" xfId="18331" xr:uid="{8E35C5CC-5719-4C80-956F-C2CFF6BA3FBF}"/>
    <cellStyle name="Input 2 3 4 8" xfId="19088" xr:uid="{A8801997-A153-4F2F-8138-33D783DAD9AD}"/>
    <cellStyle name="Input 2 3 5" xfId="12201" xr:uid="{4C31C81D-F811-40BE-9549-60E0F33EA109}"/>
    <cellStyle name="Input 2 3 6" xfId="10664" xr:uid="{436E8B81-929C-4595-8E33-4D57BD7E1CB0}"/>
    <cellStyle name="Input 2 3 7" xfId="12592" xr:uid="{EABF65E3-DF90-41B3-B80D-CD55AF090D80}"/>
    <cellStyle name="Input 2 3 8" xfId="10312" xr:uid="{C3DA6A11-84A3-4BD0-89C8-08AE62A8CE58}"/>
    <cellStyle name="Input 2 3 9" xfId="11750" xr:uid="{1BA69AD7-F8E3-4B8A-A239-ECE21451CAD9}"/>
    <cellStyle name="Input 2 4" xfId="7012" xr:uid="{048F909B-D000-434E-BB9C-B323DA0E4936}"/>
    <cellStyle name="Input 2 4 10" xfId="13608" xr:uid="{22AAFC53-864E-448D-9384-884470E47A06}"/>
    <cellStyle name="Input 2 4 2" xfId="8652" xr:uid="{0049B58B-3945-47BC-9F3F-4AB2A9D9B14E}"/>
    <cellStyle name="Input 2 4 2 2" xfId="13372" xr:uid="{174AA852-40C2-4745-94FC-FDFB0FDFDC50}"/>
    <cellStyle name="Input 2 4 2 3" xfId="14386" xr:uid="{14FE120F-AF8F-4E5F-8025-6ECD99F02CB1}"/>
    <cellStyle name="Input 2 4 2 4" xfId="15344" xr:uid="{B8C5415A-F0C5-4145-A943-04280E864577}"/>
    <cellStyle name="Input 2 4 2 5" xfId="16288" xr:uid="{6CC26835-38B7-4907-A71E-669365DC83F8}"/>
    <cellStyle name="Input 2 4 2 6" xfId="17161" xr:uid="{84EB8501-47CF-4632-AF6F-8D1A6D22A157}"/>
    <cellStyle name="Input 2 4 2 7" xfId="18026" xr:uid="{A7CE3AA8-EEF0-4B1E-86F4-27471DEC16EE}"/>
    <cellStyle name="Input 2 4 2 8" xfId="18794" xr:uid="{E889EE6D-21F5-4354-9EA6-5153B0B536C8}"/>
    <cellStyle name="Input 2 4 3" xfId="9621" xr:uid="{36FACA67-C638-436D-94A3-5F2C420C0727}"/>
    <cellStyle name="Input 2 4 3 2" xfId="14025" xr:uid="{ABF7D295-B4BA-4479-8CB9-3FEEBFAAC4B5}"/>
    <cellStyle name="Input 2 4 3 3" xfId="14985" xr:uid="{8FE81021-E5CE-462A-BA29-9F28A17B4807}"/>
    <cellStyle name="Input 2 4 3 4" xfId="15937" xr:uid="{59C8AA0E-0B93-481F-BDA4-16825C83900C}"/>
    <cellStyle name="Input 2 4 3 5" xfId="16811" xr:uid="{680EC9D4-87F9-4265-A58D-2A9A874477F1}"/>
    <cellStyle name="Input 2 4 3 6" xfId="17676" xr:uid="{07DCECF3-1326-4C9E-AFE9-97532F2215C8}"/>
    <cellStyle name="Input 2 4 3 7" xfId="18452" xr:uid="{29F28124-B103-4899-8652-100792E40065}"/>
    <cellStyle name="Input 2 4 3 8" xfId="19209" xr:uid="{61E089F2-E4DC-4620-8242-99DF90A74FD8}"/>
    <cellStyle name="Input 2 4 4" xfId="12343" xr:uid="{B8BE6C27-D8F1-41D4-9A1F-C21DA93ACA70}"/>
    <cellStyle name="Input 2 4 5" xfId="10527" xr:uid="{2677C0D9-EA2C-47C6-A408-0FC3A547E731}"/>
    <cellStyle name="Input 2 4 6" xfId="12918" xr:uid="{2C0DE739-3582-4115-BDA6-10D58EB6EEC0}"/>
    <cellStyle name="Input 2 4 7" xfId="10066" xr:uid="{5C3B0081-8592-4F91-BB54-60F866088C53}"/>
    <cellStyle name="Input 2 4 8" xfId="12150" xr:uid="{47578AF0-C402-4908-95BD-ECAD1F9A9FD9}"/>
    <cellStyle name="Input 2 4 9" xfId="10709" xr:uid="{34BDDFA1-900E-4F9F-95E0-5C1A57B33127}"/>
    <cellStyle name="Input 2 5" xfId="7835" xr:uid="{5FDB6EB1-C771-45BC-BC9E-8F32D77B1315}"/>
    <cellStyle name="Input 2 5 2" xfId="12857" xr:uid="{4628A246-4C43-4C3F-A04E-74950212481C}"/>
    <cellStyle name="Input 2 5 3" xfId="10118" xr:uid="{CDE09959-BAED-4B5B-B97C-B45AE9B1A4FA}"/>
    <cellStyle name="Input 2 5 4" xfId="9836" xr:uid="{98B3A0DF-B391-47C1-BB23-296C641D892E}"/>
    <cellStyle name="Input 2 5 5" xfId="11900" xr:uid="{74D2E71B-2867-4B5D-B20D-2C5E0CCCFEA3}"/>
    <cellStyle name="Input 2 5 6" xfId="10917" xr:uid="{12615712-3E6C-43B1-B166-DFA12EE9DDFD}"/>
    <cellStyle name="Input 2 5 7" xfId="11511" xr:uid="{80F2102F-976F-45E6-9153-1B04EDEE5F87}"/>
    <cellStyle name="Input 2 5 8" xfId="11228" xr:uid="{67F36E43-E840-4A10-86FB-954E29EEED7E}"/>
    <cellStyle name="Input 2 6" xfId="7810" xr:uid="{542FC1E9-D04D-494C-8764-44A8ED76CB77}"/>
    <cellStyle name="Input 2 6 2" xfId="12832" xr:uid="{3CF73DE0-C953-4620-A7AC-B9E86541C525}"/>
    <cellStyle name="Input 2 6 3" xfId="10142" xr:uid="{2F1A0514-EB46-4BEE-B3F2-85FE7C288003}"/>
    <cellStyle name="Input 2 6 4" xfId="13689" xr:uid="{15DD9D43-192B-432E-86BB-4DF5C6E7BB82}"/>
    <cellStyle name="Input 2 6 5" xfId="14657" xr:uid="{2AAF3DBB-5A43-4A92-9D3D-E8A11D1D1154}"/>
    <cellStyle name="Input 2 6 6" xfId="15609" xr:uid="{C0C790B6-B48A-4737-806D-1D99305866F2}"/>
    <cellStyle name="Input 2 6 7" xfId="16494" xr:uid="{90EE09DF-C1F6-4E8F-A34C-9F22A6C1C20A}"/>
    <cellStyle name="Input 2 6 8" xfId="17362" xr:uid="{01366DA0-6C77-4FA2-9C52-17EF5A3BC472}"/>
    <cellStyle name="Input 2 7" xfId="11368" xr:uid="{0C13D3C9-AF2E-4CBB-B70C-DB8C334AC967}"/>
    <cellStyle name="Input 2 8" xfId="11343" xr:uid="{3EF4AC61-D5DC-4BE0-A220-C4E57C57A535}"/>
    <cellStyle name="Input 2 9" xfId="11387" xr:uid="{16C46E1C-CA35-4527-A011-C69B8282CC8E}"/>
    <cellStyle name="Input 3" xfId="5142" xr:uid="{63079A36-94F0-45D6-BDD6-3F66B680B903}"/>
    <cellStyle name="Input 3 10" xfId="11408" xr:uid="{AD163C77-183E-44EA-AA59-AA0F7740AF14}"/>
    <cellStyle name="Input 3 11" xfId="11304" xr:uid="{4A0F0D28-7405-4CB5-840A-17BCE4C4543D}"/>
    <cellStyle name="Input 3 12" xfId="13506" xr:uid="{21EB344A-A5B0-480B-9108-25E8CB7CEB78}"/>
    <cellStyle name="Input 3 2" xfId="6849" xr:uid="{67C9726E-F7B5-440D-9F20-9BE6F4CE6F79}"/>
    <cellStyle name="Input 3 2 10" xfId="11133" xr:uid="{CC1E5AEF-CB03-4244-BED1-0ABF470B28B5}"/>
    <cellStyle name="Input 3 2 11" xfId="12051" xr:uid="{7A71DAEB-9B41-466B-BB76-CA071C48D296}"/>
    <cellStyle name="Input 3 2 2" xfId="7254" xr:uid="{8B8E6153-34BB-4DBD-81C0-2742DF86ABE8}"/>
    <cellStyle name="Input 3 2 2 10" xfId="9827" xr:uid="{542F8F67-E705-4CC9-85BD-AACCDB996682}"/>
    <cellStyle name="Input 3 2 2 2" xfId="8894" xr:uid="{C82E7DB6-E250-4735-8EBE-D34206921C2A}"/>
    <cellStyle name="Input 3 2 2 2 2" xfId="13545" xr:uid="{99B51D8F-23B1-4E1D-A44F-F9F159E29770}"/>
    <cellStyle name="Input 3 2 2 2 3" xfId="14549" xr:uid="{302DD4F3-AC4E-4FBB-B36D-5E5B9A8EC406}"/>
    <cellStyle name="Input 3 2 2 2 4" xfId="15507" xr:uid="{64736E0D-032F-46B8-9FC0-F42B0E889D4D}"/>
    <cellStyle name="Input 3 2 2 2 5" xfId="16432" xr:uid="{0FC90D63-9D06-4251-9FEF-B8D552DBB1C1}"/>
    <cellStyle name="Input 3 2 2 2 6" xfId="17303" xr:uid="{A1A46A3E-587E-4972-B216-6EF608F46B3D}"/>
    <cellStyle name="Input 3 2 2 2 7" xfId="18149" xr:uid="{725AF86F-62EE-45E6-88D9-75AD753CDDDF}"/>
    <cellStyle name="Input 3 2 2 2 8" xfId="18909" xr:uid="{DC91FC5D-A86E-4467-B69C-E6C1D8DC0428}"/>
    <cellStyle name="Input 3 2 2 3" xfId="9736" xr:uid="{4817EFA6-587E-4612-88B1-2EEE55103753}"/>
    <cellStyle name="Input 3 2 2 3 2" xfId="14140" xr:uid="{D4D63A36-A251-466A-89F8-251D6F84EC94}"/>
    <cellStyle name="Input 3 2 2 3 3" xfId="15100" xr:uid="{FEC3213F-2613-43E0-BE98-DC7E98A0BD9B}"/>
    <cellStyle name="Input 3 2 2 3 4" xfId="16052" xr:uid="{5C538FC1-244C-4F6F-A605-819335597430}"/>
    <cellStyle name="Input 3 2 2 3 5" xfId="16926" xr:uid="{1A2FE7BF-2623-4639-AD1F-1FDF54588ADB}"/>
    <cellStyle name="Input 3 2 2 3 6" xfId="17791" xr:uid="{41DFE6D4-FA91-47AC-808F-78C97E1E433E}"/>
    <cellStyle name="Input 3 2 2 3 7" xfId="18567" xr:uid="{9D42C495-6EDF-46FB-98D5-0392C6727D10}"/>
    <cellStyle name="Input 3 2 2 3 8" xfId="19324" xr:uid="{F2D7052F-78FE-4BD8-8CEC-D4B110BBA39E}"/>
    <cellStyle name="Input 3 2 2 4" xfId="12517" xr:uid="{B3CA8D1D-7BAC-483B-AEE8-D6A461AF595B}"/>
    <cellStyle name="Input 3 2 2 5" xfId="10364" xr:uid="{1925754E-9797-4929-9AD3-EE6B0A14DEAE}"/>
    <cellStyle name="Input 3 2 2 6" xfId="12382" xr:uid="{61F2188E-4309-4590-88C4-ACFE25445161}"/>
    <cellStyle name="Input 3 2 2 7" xfId="10493" xr:uid="{03B9BDCC-058E-4168-8951-4C3F31ED2882}"/>
    <cellStyle name="Input 3 2 2 8" xfId="13139" xr:uid="{BAAC2635-ECF3-4393-B607-318B518DE5DC}"/>
    <cellStyle name="Input 3 2 2 9" xfId="9891" xr:uid="{1A5211A4-990F-4A31-AA1A-7EDCA7AD0EEF}"/>
    <cellStyle name="Input 3 2 3" xfId="8489" xr:uid="{EA418D2C-69CF-4C1A-95D6-DDF4517C928E}"/>
    <cellStyle name="Input 3 2 3 2" xfId="13229" xr:uid="{E26FE025-C906-4BAC-912A-B2FCDEF93397}"/>
    <cellStyle name="Input 3 2 3 3" xfId="14249" xr:uid="{42B5CE64-A636-4109-BD0D-ED314128F6D7}"/>
    <cellStyle name="Input 3 2 3 4" xfId="15209" xr:uid="{C8F42E72-FEC5-46AE-B62A-5E81A8954A9A}"/>
    <cellStyle name="Input 3 2 3 5" xfId="16158" xr:uid="{59991B0C-7C2F-4224-A5CF-4F88C7C0FBC6}"/>
    <cellStyle name="Input 3 2 3 6" xfId="17031" xr:uid="{9D2E5865-4DF8-4061-A9F2-73CE229AA748}"/>
    <cellStyle name="Input 3 2 3 7" xfId="17896" xr:uid="{98A263A8-87AF-40D6-88CE-A61F90D036CD}"/>
    <cellStyle name="Input 3 2 3 8" xfId="18672" xr:uid="{51E378D2-4CAF-4AE2-B55E-D709C4ADA271}"/>
    <cellStyle name="Input 3 2 4" xfId="9499" xr:uid="{54E42889-7166-412C-A403-5E2A588A9BA3}"/>
    <cellStyle name="Input 3 2 4 2" xfId="13903" xr:uid="{04A11781-6D14-4B86-A97C-271962DADD21}"/>
    <cellStyle name="Input 3 2 4 3" xfId="14863" xr:uid="{86972A67-1212-4C79-8CBD-000CAF84E8C5}"/>
    <cellStyle name="Input 3 2 4 4" xfId="15815" xr:uid="{8EDA86BC-88CF-4E39-8569-DCC2C73CE767}"/>
    <cellStyle name="Input 3 2 4 5" xfId="16689" xr:uid="{BC7F6B67-E3E1-48E9-85BC-B87451738A72}"/>
    <cellStyle name="Input 3 2 4 6" xfId="17554" xr:uid="{8BF2C10B-3FDF-4983-B39D-84674B5DD836}"/>
    <cellStyle name="Input 3 2 4 7" xfId="18330" xr:uid="{EF764741-E8D6-42BD-B7F0-4E0DAD049416}"/>
    <cellStyle name="Input 3 2 4 8" xfId="19087" xr:uid="{C5418C4C-70A9-4A3C-84D9-E17E67F28A40}"/>
    <cellStyle name="Input 3 2 5" xfId="12200" xr:uid="{B7E7AEE6-B214-4685-A074-8452BBE69B8F}"/>
    <cellStyle name="Input 3 2 6" xfId="10665" xr:uid="{29CCADDF-53D1-4414-BB32-F3B066E9AC50}"/>
    <cellStyle name="Input 3 2 7" xfId="12080" xr:uid="{D180C206-8633-40F1-97E8-7BDE36FE7275}"/>
    <cellStyle name="Input 3 2 8" xfId="10770" xr:uid="{664AC982-764E-4F47-93DC-F7E776ED3DCF}"/>
    <cellStyle name="Input 3 2 9" xfId="11644" xr:uid="{F9D19849-D7F5-4FA4-96E6-345E81E55CB0}"/>
    <cellStyle name="Input 3 3" xfId="7013" xr:uid="{20295BE3-3C80-40B1-AACF-C1AE81DE1CF6}"/>
    <cellStyle name="Input 3 3 10" xfId="13320" xr:uid="{AC38109B-C6C3-4F1E-8967-D4ED627B0549}"/>
    <cellStyle name="Input 3 3 2" xfId="8653" xr:uid="{9DA572A1-C2D8-41D7-8A81-004CD27C4526}"/>
    <cellStyle name="Input 3 3 2 2" xfId="13373" xr:uid="{77920781-4772-4B5E-AD4B-38380AB02B1B}"/>
    <cellStyle name="Input 3 3 2 3" xfId="14387" xr:uid="{EB351EEC-E1EA-4F93-92A0-861BAA784562}"/>
    <cellStyle name="Input 3 3 2 4" xfId="15345" xr:uid="{BD55AE5F-8A5D-42CD-93E4-E622F69CC9CE}"/>
    <cellStyle name="Input 3 3 2 5" xfId="16289" xr:uid="{17D79477-6530-4408-A6E4-0CD6C8F45E3B}"/>
    <cellStyle name="Input 3 3 2 6" xfId="17162" xr:uid="{9841AD1A-6349-413D-B92E-33B4536EEE1A}"/>
    <cellStyle name="Input 3 3 2 7" xfId="18027" xr:uid="{25F9B520-B2C0-45D4-B0E0-A70B2F8ED9C9}"/>
    <cellStyle name="Input 3 3 2 8" xfId="18795" xr:uid="{307304C7-8D22-4E25-ADE6-8DA54788099E}"/>
    <cellStyle name="Input 3 3 3" xfId="9622" xr:uid="{BE92C181-1B75-4B2B-A727-C60959678A5B}"/>
    <cellStyle name="Input 3 3 3 2" xfId="14026" xr:uid="{B3FB9314-E443-4438-B42F-B87A0F45534B}"/>
    <cellStyle name="Input 3 3 3 3" xfId="14986" xr:uid="{641ADBDD-3B2A-4966-9E33-722AAE1805C2}"/>
    <cellStyle name="Input 3 3 3 4" xfId="15938" xr:uid="{A5AAFD28-2FAC-4B70-BDB3-C2899505E181}"/>
    <cellStyle name="Input 3 3 3 5" xfId="16812" xr:uid="{9B350F2F-742A-42AC-AF64-1C275DC9F8CD}"/>
    <cellStyle name="Input 3 3 3 6" xfId="17677" xr:uid="{5C2C0D36-E292-4B07-97E8-40838BB47038}"/>
    <cellStyle name="Input 3 3 3 7" xfId="18453" xr:uid="{033C997D-27AC-427B-9023-10016B058F28}"/>
    <cellStyle name="Input 3 3 3 8" xfId="19210" xr:uid="{CAD91F47-4FE9-4AFE-9D0F-A666C6215584}"/>
    <cellStyle name="Input 3 3 4" xfId="12344" xr:uid="{48E65D10-1239-4770-B413-9A231D146561}"/>
    <cellStyle name="Input 3 3 5" xfId="10526" xr:uid="{9292A5BE-0E19-4EB0-B109-D7A7BACFF50C}"/>
    <cellStyle name="Input 3 3 6" xfId="12102" xr:uid="{07F973F1-EDAF-4DD2-9926-98284A73DE6E}"/>
    <cellStyle name="Input 3 3 7" xfId="10750" xr:uid="{8BB8BFCB-840D-4E8F-A9DE-62C7A8CDC0DB}"/>
    <cellStyle name="Input 3 3 8" xfId="13105" xr:uid="{ECDD5A8D-F0C7-479E-A5DA-84C0A5BD9F49}"/>
    <cellStyle name="Input 3 3 9" xfId="9918" xr:uid="{0A306DC2-E64E-4A4B-8A94-B039F03F51F9}"/>
    <cellStyle name="Input 3 4" xfId="7836" xr:uid="{93E89A1D-BDC4-4050-8903-11817B5A6F75}"/>
    <cellStyle name="Input 3 4 2" xfId="12858" xr:uid="{86821F59-605C-4E19-9102-2A5499788DA0}"/>
    <cellStyle name="Input 3 4 3" xfId="10117" xr:uid="{E847F36C-9836-45B8-BB09-BAA1BE28F75F}"/>
    <cellStyle name="Input 3 4 4" xfId="12030" xr:uid="{27B237C1-6E97-47E6-9781-AEB2BCC4720D}"/>
    <cellStyle name="Input 3 4 5" xfId="10804" xr:uid="{8CF70299-03C7-4F00-AAB0-3D44525F8010}"/>
    <cellStyle name="Input 3 4 6" xfId="11615" xr:uid="{C0C0299B-B370-4F47-BBD4-1D3A70AF95AD}"/>
    <cellStyle name="Input 3 4 7" xfId="11144" xr:uid="{6E7E08F4-EDD5-45AD-86DE-61B389425DC4}"/>
    <cellStyle name="Input 3 4 8" xfId="11962" xr:uid="{F444CCA4-A6FD-41AA-90E4-E708D1421DD6}"/>
    <cellStyle name="Input 3 5" xfId="7809" xr:uid="{96FFF372-E792-4B3B-A346-F831C85D4350}"/>
    <cellStyle name="Input 3 5 2" xfId="12831" xr:uid="{BBDADC12-5CA4-40B0-8ACC-F04ABB967A6F}"/>
    <cellStyle name="Input 3 5 3" xfId="10143" xr:uid="{EEC31F02-FDC1-4A11-B358-FC4C4FF3F6A4}"/>
    <cellStyle name="Input 3 5 4" xfId="12669" xr:uid="{71FABE03-D3B0-437A-AB0D-3A7E2228F384}"/>
    <cellStyle name="Input 3 5 5" xfId="10248" xr:uid="{3CBF7FE9-AD64-411E-A249-C7C970BF15D8}"/>
    <cellStyle name="Input 3 5 6" xfId="12658" xr:uid="{D9FFE77C-FCDF-44A9-B6CA-2269864304FD}"/>
    <cellStyle name="Input 3 5 7" xfId="10258" xr:uid="{5BE9CCA7-D5BC-43E6-9D0F-3441DE59282E}"/>
    <cellStyle name="Input 3 5 8" xfId="12385" xr:uid="{5B10D813-6A66-491A-8A85-A0EB64231138}"/>
    <cellStyle name="Input 3 6" xfId="11370" xr:uid="{5C9B2CA7-842D-4A63-8AE0-DC15274C6CC1}"/>
    <cellStyle name="Input 3 7" xfId="11341" xr:uid="{15F81C1B-144B-46B5-9EC1-98837FE40419}"/>
    <cellStyle name="Input 3 8" xfId="11389" xr:uid="{EFC1A8FC-7671-4B5D-BB8F-438051202B5A}"/>
    <cellStyle name="Input 3 9" xfId="11322" xr:uid="{E882DAE6-3325-455D-92F8-0B100BE08AA0}"/>
    <cellStyle name="Input 4" xfId="5143" xr:uid="{60AD7DBB-EBB9-44AF-90AF-32625D094FC9}"/>
    <cellStyle name="Input 4 10" xfId="11409" xr:uid="{F64CDA4F-1640-466F-B36E-5FD053F1F27F}"/>
    <cellStyle name="Input 4 11" xfId="11303" xr:uid="{DE99A2DE-50BA-4879-ADD8-2E3ABD97AFF3}"/>
    <cellStyle name="Input 4 12" xfId="13074" xr:uid="{ED75C8FF-E880-401A-8EA7-E0974086A741}"/>
    <cellStyle name="Input 4 2" xfId="6848" xr:uid="{D5CD668C-7C2D-44E1-8BCE-246B496D9C0C}"/>
    <cellStyle name="Input 4 2 10" xfId="10106" xr:uid="{B5A327D8-5EB4-4499-9244-ED690B436895}"/>
    <cellStyle name="Input 4 2 11" xfId="12140" xr:uid="{CC6F911D-A9A2-4C60-830B-44AC9C14C529}"/>
    <cellStyle name="Input 4 2 2" xfId="7255" xr:uid="{5152327B-BD86-4E20-8489-60681793C6E3}"/>
    <cellStyle name="Input 4 2 2 10" xfId="17182" xr:uid="{EB2421E8-EBBC-44CC-8C78-E195B01CAD36}"/>
    <cellStyle name="Input 4 2 2 2" xfId="8895" xr:uid="{8ACEF2C2-EDB9-4FF1-A1D6-47D894151906}"/>
    <cellStyle name="Input 4 2 2 2 2" xfId="13546" xr:uid="{0CA8E9B3-88B2-42F3-83F0-0B72DB97F1B4}"/>
    <cellStyle name="Input 4 2 2 2 3" xfId="14550" xr:uid="{D4C31A81-6816-4B77-A343-225445CB8518}"/>
    <cellStyle name="Input 4 2 2 2 4" xfId="15508" xr:uid="{1F93C9E8-B576-4646-80D3-DA6FDBD7303F}"/>
    <cellStyle name="Input 4 2 2 2 5" xfId="16433" xr:uid="{2F04F4F1-CBF6-4B51-8199-76697AF2992E}"/>
    <cellStyle name="Input 4 2 2 2 6" xfId="17304" xr:uid="{81E0185A-475A-45F1-9778-3F233FE60C4B}"/>
    <cellStyle name="Input 4 2 2 2 7" xfId="18150" xr:uid="{63A810AB-215C-42B0-B2F5-0672FD05246C}"/>
    <cellStyle name="Input 4 2 2 2 8" xfId="18910" xr:uid="{AB8684CC-FEB6-4002-87A2-F0855A79FB74}"/>
    <cellStyle name="Input 4 2 2 3" xfId="9737" xr:uid="{47132091-45CA-4EDD-986D-7A269A08A006}"/>
    <cellStyle name="Input 4 2 2 3 2" xfId="14141" xr:uid="{3D3548C5-682C-49CC-BFBC-503FD0EC4310}"/>
    <cellStyle name="Input 4 2 2 3 3" xfId="15101" xr:uid="{BE671AF6-6EEF-4D86-9734-15A494E41154}"/>
    <cellStyle name="Input 4 2 2 3 4" xfId="16053" xr:uid="{4DCD0491-D294-4F5A-B154-FA68C3539E9F}"/>
    <cellStyle name="Input 4 2 2 3 5" xfId="16927" xr:uid="{BC686A11-EC6B-4234-867A-82281EFFF0A4}"/>
    <cellStyle name="Input 4 2 2 3 6" xfId="17792" xr:uid="{673776D7-AE0D-42DF-B8BA-113AD04FA620}"/>
    <cellStyle name="Input 4 2 2 3 7" xfId="18568" xr:uid="{E7F694F7-2AFB-4A1A-A5A1-97854D4F827C}"/>
    <cellStyle name="Input 4 2 2 3 8" xfId="19325" xr:uid="{7FB88DB0-84D4-4723-BB42-9095234B8C27}"/>
    <cellStyle name="Input 4 2 2 4" xfId="12518" xr:uid="{9807B731-94F5-4900-982B-1396D1F49322}"/>
    <cellStyle name="Input 4 2 2 5" xfId="10363" xr:uid="{ADEA9E0A-C98F-4508-ABE3-D290B5D8E0DD}"/>
    <cellStyle name="Input 4 2 2 6" xfId="13413" xr:uid="{5FADCA1E-6B8D-4EA0-9C74-9FB22F6DEE7C}"/>
    <cellStyle name="Input 4 2 2 7" xfId="14422" xr:uid="{E6E6EAD2-CA3C-42C9-AA58-197DAA8AFB62}"/>
    <cellStyle name="Input 4 2 2 8" xfId="15380" xr:uid="{E0D74BA7-3646-4FE0-B32C-B5BA6D8A1E75}"/>
    <cellStyle name="Input 4 2 2 9" xfId="16311" xr:uid="{CB5923C4-49BE-44C4-A20D-BF6127E80F32}"/>
    <cellStyle name="Input 4 2 3" xfId="8488" xr:uid="{133203C6-6F47-4501-96F3-FDC209FEBB23}"/>
    <cellStyle name="Input 4 2 3 2" xfId="13228" xr:uid="{888FCE24-49AE-4965-AEB5-16AFDA2C859E}"/>
    <cellStyle name="Input 4 2 3 3" xfId="14248" xr:uid="{7220C726-9EB2-4673-B481-5D7E24AE570C}"/>
    <cellStyle name="Input 4 2 3 4" xfId="15208" xr:uid="{786F7C54-3B64-4D45-865D-6988221979B4}"/>
    <cellStyle name="Input 4 2 3 5" xfId="16157" xr:uid="{D60AAD02-B914-4D4C-85B4-C3460E941085}"/>
    <cellStyle name="Input 4 2 3 6" xfId="17030" xr:uid="{16AA3D17-569B-40BE-8F6B-166C6BCF1D1C}"/>
    <cellStyle name="Input 4 2 3 7" xfId="17895" xr:uid="{585038FB-496E-49E0-A0FF-5B32ED98C6FB}"/>
    <cellStyle name="Input 4 2 3 8" xfId="18671" xr:uid="{BF1A7177-AB40-4586-9F77-1FCF4F081CEB}"/>
    <cellStyle name="Input 4 2 4" xfId="9498" xr:uid="{ECDF1180-35C2-40AD-ABFC-C1F98B0DD752}"/>
    <cellStyle name="Input 4 2 4 2" xfId="13902" xr:uid="{4F67882B-DC2D-46D5-84FC-80DD9ED7B8BA}"/>
    <cellStyle name="Input 4 2 4 3" xfId="14862" xr:uid="{462298E5-99F8-416D-82BB-8F8D19B8D199}"/>
    <cellStyle name="Input 4 2 4 4" xfId="15814" xr:uid="{407F9CC0-19A9-4FE7-AF68-BABD81606775}"/>
    <cellStyle name="Input 4 2 4 5" xfId="16688" xr:uid="{87601F28-C15B-4605-B588-0646A1DA249A}"/>
    <cellStyle name="Input 4 2 4 6" xfId="17553" xr:uid="{E98D62F4-8938-42CD-8DDE-252C4D1B066B}"/>
    <cellStyle name="Input 4 2 4 7" xfId="18329" xr:uid="{BB5C0FD6-79F3-476F-9256-9A6C5AD4098A}"/>
    <cellStyle name="Input 4 2 4 8" xfId="19086" xr:uid="{783CEC61-C764-47B7-AB0E-92567EEE8A2D}"/>
    <cellStyle name="Input 4 2 5" xfId="12199" xr:uid="{57D5E470-FF98-45CD-996D-4F506010923F}"/>
    <cellStyle name="Input 4 2 6" xfId="10666" xr:uid="{9AD5232C-532E-44AA-8354-712E49C73A01}"/>
    <cellStyle name="Input 4 2 7" xfId="11674" xr:uid="{27060C6A-1461-4061-B7E2-BE31A60C17B3}"/>
    <cellStyle name="Input 4 2 8" xfId="11107" xr:uid="{F24344A3-9D13-495E-9D2B-E6A71A75B8C1}"/>
    <cellStyle name="Input 4 2 9" xfId="12873" xr:uid="{58B51C1A-CFDA-4D92-96BA-36DDC075D95B}"/>
    <cellStyle name="Input 4 3" xfId="7014" xr:uid="{B2EB98AC-B52F-4B7B-81A9-441EF32FBDD3}"/>
    <cellStyle name="Input 4 3 10" xfId="11637" xr:uid="{40686D93-C246-49AD-9D22-6A9A060DF6B0}"/>
    <cellStyle name="Input 4 3 2" xfId="8654" xr:uid="{F1585058-A144-43F3-AA72-2D230B173C05}"/>
    <cellStyle name="Input 4 3 2 2" xfId="13374" xr:uid="{B0D85CC5-385D-4243-B078-70AF636FB517}"/>
    <cellStyle name="Input 4 3 2 3" xfId="14388" xr:uid="{7846D993-6A84-4889-8C6E-20E27309FEF8}"/>
    <cellStyle name="Input 4 3 2 4" xfId="15346" xr:uid="{3648559E-91B5-4DF7-A42F-29A96D99153A}"/>
    <cellStyle name="Input 4 3 2 5" xfId="16290" xr:uid="{8D374556-6E65-47BC-BCE0-52B86CB1FFF1}"/>
    <cellStyle name="Input 4 3 2 6" xfId="17163" xr:uid="{E5862529-37C2-4670-82C3-48401E26CD9D}"/>
    <cellStyle name="Input 4 3 2 7" xfId="18028" xr:uid="{B5097A56-A54F-43FB-A9E4-69F3875C5DAA}"/>
    <cellStyle name="Input 4 3 2 8" xfId="18796" xr:uid="{4EA5E312-008B-4B2A-9493-B0EFDD96BD9A}"/>
    <cellStyle name="Input 4 3 3" xfId="9623" xr:uid="{0D2AC7E9-F1BF-43A9-AF57-F1E04F28E54B}"/>
    <cellStyle name="Input 4 3 3 2" xfId="14027" xr:uid="{FA149BF8-7962-486C-B005-2A94F9AED587}"/>
    <cellStyle name="Input 4 3 3 3" xfId="14987" xr:uid="{CB7639DF-8D44-4149-A82F-EA17B9495CF7}"/>
    <cellStyle name="Input 4 3 3 4" xfId="15939" xr:uid="{6CBBD27D-7396-4A2B-A0CF-D379ACE3ECCD}"/>
    <cellStyle name="Input 4 3 3 5" xfId="16813" xr:uid="{EDC93E09-DB3C-4F1D-A3EA-4A5D2E40C80B}"/>
    <cellStyle name="Input 4 3 3 6" xfId="17678" xr:uid="{5C633C54-0D6A-4801-9778-B201A5B2AD17}"/>
    <cellStyle name="Input 4 3 3 7" xfId="18454" xr:uid="{904178BD-7D34-4086-A384-FD25BBA9C525}"/>
    <cellStyle name="Input 4 3 3 8" xfId="19211" xr:uid="{A46BC76C-9020-4467-B452-5E6D7CF8F1B2}"/>
    <cellStyle name="Input 4 3 4" xfId="12345" xr:uid="{452C66E8-DF8A-4D57-9E24-2EB63BD80212}"/>
    <cellStyle name="Input 4 3 5" xfId="10525" xr:uid="{C2994B01-7616-4DA9-9CF9-3C10733A289D}"/>
    <cellStyle name="Input 4 3 6" xfId="12103" xr:uid="{78FD4A2C-3556-4DEF-B60B-2025F9CBA51A}"/>
    <cellStyle name="Input 4 3 7" xfId="10749" xr:uid="{79AFF4CF-56BE-4B13-BC14-D763EDBCE38C}"/>
    <cellStyle name="Input 4 3 8" xfId="12071" xr:uid="{BD50FC3B-BBD7-4E82-AEC7-120AC279CB86}"/>
    <cellStyle name="Input 4 3 9" xfId="10777" xr:uid="{C433F9A0-EBE6-4132-9E81-EA55921E526C}"/>
    <cellStyle name="Input 4 4" xfId="7837" xr:uid="{3E33F78E-67D1-427D-A26D-F9B4DC98FEB2}"/>
    <cellStyle name="Input 4 4 2" xfId="12859" xr:uid="{49B30ACE-0894-4AB1-8474-779CE455AFC0}"/>
    <cellStyle name="Input 4 4 3" xfId="10116" xr:uid="{8B9D5796-E455-44C9-B904-0445949D7F97}"/>
    <cellStyle name="Input 4 4 4" xfId="11799" xr:uid="{6AFA2084-46E6-403E-A4B3-26FFF3F1BDCF}"/>
    <cellStyle name="Input 4 4 5" xfId="11005" xr:uid="{1DF73805-316D-4A96-AF77-91BDEB6A6B41}"/>
    <cellStyle name="Input 4 4 6" xfId="12571" xr:uid="{7F26AFCD-4323-4690-B640-3973BFB782B8}"/>
    <cellStyle name="Input 4 4 7" xfId="10328" xr:uid="{957EA84B-88C6-429E-9F4A-C2F1C2B00B28}"/>
    <cellStyle name="Input 4 4 8" xfId="11738" xr:uid="{A5869BDA-C89A-474E-9046-C72CBE94708A}"/>
    <cellStyle name="Input 4 5" xfId="7808" xr:uid="{60FED96F-7991-4282-A048-FC15C99B07EB}"/>
    <cellStyle name="Input 4 5 2" xfId="12830" xr:uid="{8B8125B5-1FF9-40BA-A82A-42CC9139E735}"/>
    <cellStyle name="Input 4 5 3" xfId="10144" xr:uid="{1DF00D63-C6D5-47F1-A9CE-0DA5E110CD60}"/>
    <cellStyle name="Input 4 5 4" xfId="12134" xr:uid="{A47E5D7E-3A04-44DB-A38C-932AEFE2408F}"/>
    <cellStyle name="Input 4 5 5" xfId="10721" xr:uid="{FEF7147D-E7C9-4609-8000-D616B776808C}"/>
    <cellStyle name="Input 4 5 6" xfId="12074" xr:uid="{9D8E2F65-D9C4-461B-AEFD-7F4FC924C26A}"/>
    <cellStyle name="Input 4 5 7" xfId="10774" xr:uid="{FEFAF53F-9100-4605-9A4E-EA0C2ADB1699}"/>
    <cellStyle name="Input 4 5 8" xfId="11640" xr:uid="{6782F26F-F09D-4FE8-BF02-393383BCC346}"/>
    <cellStyle name="Input 4 6" xfId="11371" xr:uid="{62E67F46-2E25-46F9-879D-80B862AFDB75}"/>
    <cellStyle name="Input 4 7" xfId="11340" xr:uid="{B5EE6320-846A-4360-BB22-64EB4C695C8C}"/>
    <cellStyle name="Input 4 8" xfId="11390" xr:uid="{BF729805-33C5-407A-BE1B-68779924327A}"/>
    <cellStyle name="Input 4 9" xfId="11321" xr:uid="{E3DA4E42-3878-4F2E-B7D7-A0DE7D56B056}"/>
    <cellStyle name="Input 5" xfId="5144" xr:uid="{6BB90D46-9449-4E5B-BCDA-5CF6D7D98DCD}"/>
    <cellStyle name="Input 5 10" xfId="11410" xr:uid="{967F4A2B-3AA8-4803-8C75-6C62DD5EE791}"/>
    <cellStyle name="Input 5 11" xfId="11302" xr:uid="{B36A73C3-59C4-4F64-A710-400E0DF78216}"/>
    <cellStyle name="Input 5 12" xfId="12039" xr:uid="{62814273-6211-4658-B623-FD980060C226}"/>
    <cellStyle name="Input 5 2" xfId="6847" xr:uid="{B873BFE2-4EC7-4636-8921-923F670BA7E2}"/>
    <cellStyle name="Input 5 2 10" xfId="10238" xr:uid="{B8372452-820C-49A6-A707-313AB931E73E}"/>
    <cellStyle name="Input 5 2 11" xfId="12930" xr:uid="{A91EF9DD-BF2D-45FD-AEFD-0547D629AA1F}"/>
    <cellStyle name="Input 5 2 2" xfId="7256" xr:uid="{5321ADC2-B2A8-42FB-919B-BBF5178C4E1F}"/>
    <cellStyle name="Input 5 2 2 10" xfId="12077" xr:uid="{868390CB-6590-4CAC-A6F1-85E979D9C5C5}"/>
    <cellStyle name="Input 5 2 2 2" xfId="8896" xr:uid="{7FD66FC0-BFB0-4D47-916B-3BAA690F90A5}"/>
    <cellStyle name="Input 5 2 2 2 2" xfId="13547" xr:uid="{F26909C7-EBDF-46DA-B604-EDC06438189D}"/>
    <cellStyle name="Input 5 2 2 2 3" xfId="14551" xr:uid="{DACFD6A0-0AA9-4656-B894-1C7789136468}"/>
    <cellStyle name="Input 5 2 2 2 4" xfId="15509" xr:uid="{8E66F5FF-EB77-454B-B607-DD27EB63CB3D}"/>
    <cellStyle name="Input 5 2 2 2 5" xfId="16434" xr:uid="{9736DDAE-3AB6-4233-BEE2-F5B11D74F60F}"/>
    <cellStyle name="Input 5 2 2 2 6" xfId="17305" xr:uid="{373584B6-263A-4856-AAA0-3B792B199CA4}"/>
    <cellStyle name="Input 5 2 2 2 7" xfId="18151" xr:uid="{44B7B815-0E93-4FE6-A591-7D780C36FDC4}"/>
    <cellStyle name="Input 5 2 2 2 8" xfId="18911" xr:uid="{64663384-537E-4546-BD23-A39EA029AA0E}"/>
    <cellStyle name="Input 5 2 2 3" xfId="9738" xr:uid="{EF6EB106-AA89-4252-B158-9D1E64045BA0}"/>
    <cellStyle name="Input 5 2 2 3 2" xfId="14142" xr:uid="{D7CD2A79-62C6-473C-8A21-B2ECBD02EC3D}"/>
    <cellStyle name="Input 5 2 2 3 3" xfId="15102" xr:uid="{27FA2896-8F38-494E-9CA5-AF55127BF43F}"/>
    <cellStyle name="Input 5 2 2 3 4" xfId="16054" xr:uid="{85FEC749-2040-4D4E-A663-5965A0A33FB4}"/>
    <cellStyle name="Input 5 2 2 3 5" xfId="16928" xr:uid="{9219F038-D684-433D-8726-FD918E35D7DD}"/>
    <cellStyle name="Input 5 2 2 3 6" xfId="17793" xr:uid="{A5E19C5B-5FED-431E-92AD-52E90BF3FBEC}"/>
    <cellStyle name="Input 5 2 2 3 7" xfId="18569" xr:uid="{FAA7E17C-DD38-446E-8A1D-1D0743CF8106}"/>
    <cellStyle name="Input 5 2 2 3 8" xfId="19326" xr:uid="{70D8EDE9-F4E0-42E0-84A5-F076B9310B12}"/>
    <cellStyle name="Input 5 2 2 4" xfId="12519" xr:uid="{F9538F64-680E-4BB6-82D9-F9E69B17FFB5}"/>
    <cellStyle name="Input 5 2 2 5" xfId="10362" xr:uid="{1BB7AC43-00BB-4477-A7E7-FC04A3501114}"/>
    <cellStyle name="Input 5 2 2 6" xfId="12924" xr:uid="{CDE29286-C4AE-49C9-B4DE-3BD302A4E26E}"/>
    <cellStyle name="Input 5 2 2 7" xfId="10060" xr:uid="{71997593-D32C-44AA-B56F-AC9B222CD570}"/>
    <cellStyle name="Input 5 2 2 8" xfId="12151" xr:uid="{CC190B30-F53B-44B9-BAF8-AB0B43DE9C2B}"/>
    <cellStyle name="Input 5 2 2 9" xfId="10708" xr:uid="{ED816908-8611-4B5B-ACDA-2CBFE125F47B}"/>
    <cellStyle name="Input 5 2 3" xfId="8487" xr:uid="{C74F97EB-D31B-4E44-A33B-B63F2F288D21}"/>
    <cellStyle name="Input 5 2 3 2" xfId="13227" xr:uid="{CBCA91AB-48C3-4737-9094-90B56D4CDB08}"/>
    <cellStyle name="Input 5 2 3 3" xfId="14247" xr:uid="{08FB06C6-4BD8-487E-9E7C-8FA4298895B7}"/>
    <cellStyle name="Input 5 2 3 4" xfId="15207" xr:uid="{FADB6082-35D7-46E2-A909-AB221A206F0F}"/>
    <cellStyle name="Input 5 2 3 5" xfId="16156" xr:uid="{20F1F1A4-426A-4ED4-AF7D-88D7ED03D1E6}"/>
    <cellStyle name="Input 5 2 3 6" xfId="17029" xr:uid="{1B3BB989-4767-4EF8-93D4-47E34ED71665}"/>
    <cellStyle name="Input 5 2 3 7" xfId="17894" xr:uid="{D9C82A71-54C6-4089-B1D0-A52B1E914D37}"/>
    <cellStyle name="Input 5 2 3 8" xfId="18670" xr:uid="{2AD2D76D-9FF9-4F60-99DB-BC11EFBFE8EB}"/>
    <cellStyle name="Input 5 2 4" xfId="9497" xr:uid="{0B74F6A3-A671-47A7-ABA2-839DC309C980}"/>
    <cellStyle name="Input 5 2 4 2" xfId="13901" xr:uid="{BEEFCE63-506B-4E6D-83E2-603BC6C6DBBC}"/>
    <cellStyle name="Input 5 2 4 3" xfId="14861" xr:uid="{1A1C7690-939D-448B-9F94-0718BB338509}"/>
    <cellStyle name="Input 5 2 4 4" xfId="15813" xr:uid="{8860E788-AA0A-48A3-B3E5-65D1D3515C94}"/>
    <cellStyle name="Input 5 2 4 5" xfId="16687" xr:uid="{8D9D6EDF-3014-427F-BC36-A690D44E6784}"/>
    <cellStyle name="Input 5 2 4 6" xfId="17552" xr:uid="{A8DF59D3-BE41-4E4E-840D-008C29F4330B}"/>
    <cellStyle name="Input 5 2 4 7" xfId="18328" xr:uid="{52DAE46F-30BB-465B-8984-C5EE903211A0}"/>
    <cellStyle name="Input 5 2 4 8" xfId="19085" xr:uid="{132E1F98-997D-4489-8F9C-98E5C31C763E}"/>
    <cellStyle name="Input 5 2 5" xfId="12198" xr:uid="{B30EE79C-4D32-46CE-AA3D-5E81CDA30BF9}"/>
    <cellStyle name="Input 5 2 6" xfId="10667" xr:uid="{472F4318-A970-445F-B015-D8E49538ABDF}"/>
    <cellStyle name="Input 5 2 7" xfId="12913" xr:uid="{D8D9DA60-7E94-4419-BA54-AD730321B939}"/>
    <cellStyle name="Input 5 2 8" xfId="10071" xr:uid="{80F8EA15-9916-4C0F-BF46-8B309613AF34}"/>
    <cellStyle name="Input 5 2 9" xfId="12683" xr:uid="{23F4D2F2-77B1-4555-98D5-F7ED61394502}"/>
    <cellStyle name="Input 5 3" xfId="7015" xr:uid="{564503BA-D0CE-4228-96D6-6B29AFC5D85B}"/>
    <cellStyle name="Input 5 3 10" xfId="11972" xr:uid="{3628AF4D-FE10-4639-A6C8-9F39434EE32D}"/>
    <cellStyle name="Input 5 3 2" xfId="8655" xr:uid="{0971E290-D2E5-41AD-B580-CE7C7AA965C4}"/>
    <cellStyle name="Input 5 3 2 2" xfId="13375" xr:uid="{83C36FCA-D6DE-47C4-954E-2E00323B2297}"/>
    <cellStyle name="Input 5 3 2 3" xfId="14389" xr:uid="{C7298207-F080-47BA-9539-253FF71ED04E}"/>
    <cellStyle name="Input 5 3 2 4" xfId="15347" xr:uid="{11F81199-CBD5-46C8-9AAB-3EFFF31BA303}"/>
    <cellStyle name="Input 5 3 2 5" xfId="16291" xr:uid="{67429249-DFF4-47AD-B9B1-9BB22DB8D419}"/>
    <cellStyle name="Input 5 3 2 6" xfId="17164" xr:uid="{80C6461F-67B0-468E-96B1-114659FCD476}"/>
    <cellStyle name="Input 5 3 2 7" xfId="18029" xr:uid="{617B284B-239C-46CD-B12E-FAE4C3540B1E}"/>
    <cellStyle name="Input 5 3 2 8" xfId="18797" xr:uid="{981DF372-7D69-4A78-A188-25C4DD4AE19E}"/>
    <cellStyle name="Input 5 3 3" xfId="9624" xr:uid="{ECCC71F1-8313-4BB9-BCF5-03AD7FDE3827}"/>
    <cellStyle name="Input 5 3 3 2" xfId="14028" xr:uid="{547A2A84-9049-4C28-BFFC-8472E28F6EC7}"/>
    <cellStyle name="Input 5 3 3 3" xfId="14988" xr:uid="{D9FBA3DF-ED54-4930-8309-27F0403B8733}"/>
    <cellStyle name="Input 5 3 3 4" xfId="15940" xr:uid="{B9EBB2BA-C0EA-42CA-ADCB-94D2205027A2}"/>
    <cellStyle name="Input 5 3 3 5" xfId="16814" xr:uid="{6EEB7CCF-ECB1-49F2-981C-A9F521A82463}"/>
    <cellStyle name="Input 5 3 3 6" xfId="17679" xr:uid="{B0BC7792-33D7-4D47-B0B9-8FAF39A00620}"/>
    <cellStyle name="Input 5 3 3 7" xfId="18455" xr:uid="{D57102DF-99D5-4242-AB9A-736FF9A83864}"/>
    <cellStyle name="Input 5 3 3 8" xfId="19212" xr:uid="{082C4D80-5ECD-4453-BCC5-D1D7C65FD15B}"/>
    <cellStyle name="Input 5 3 4" xfId="12346" xr:uid="{E017D934-E75D-4E35-8021-309556978599}"/>
    <cellStyle name="Input 5 3 5" xfId="10524" xr:uid="{EF1FE148-B4AC-4D9D-80F4-EEEA473D97F3}"/>
    <cellStyle name="Input 5 3 6" xfId="12618" xr:uid="{4917075F-2DEF-44E0-9E3E-F391C1596523}"/>
    <cellStyle name="Input 5 3 7" xfId="10287" xr:uid="{CC677596-04D5-4A29-81B0-AAB99B379D6A}"/>
    <cellStyle name="Input 5 3 8" xfId="12124" xr:uid="{CE758A19-B35E-4C63-81C8-FC478523F194}"/>
    <cellStyle name="Input 5 3 9" xfId="10731" xr:uid="{DA6D435B-5F8A-42C5-B04D-DA3C5A20CE16}"/>
    <cellStyle name="Input 5 4" xfId="7838" xr:uid="{B30EEABC-9391-400E-B43F-FF492CAAA0A0}"/>
    <cellStyle name="Input 5 4 2" xfId="12860" xr:uid="{230D8FC2-9DCC-40C1-A347-BAEE0F6D2DAD}"/>
    <cellStyle name="Input 5 4 3" xfId="10115" xr:uid="{3ED45A2B-70EE-4632-87A2-03D5B985C2C6}"/>
    <cellStyle name="Input 5 4 4" xfId="12137" xr:uid="{64C66D3D-07C6-485F-8876-F708FECD1459}"/>
    <cellStyle name="Input 5 4 5" xfId="10718" xr:uid="{A73FC728-4473-47BE-BD3C-1AF352575203}"/>
    <cellStyle name="Input 5 4 6" xfId="13108" xr:uid="{1F53661F-B80C-4279-BC3B-1B36C8CDCC8C}"/>
    <cellStyle name="Input 5 4 7" xfId="9915" xr:uid="{18C7C126-DA87-48DA-844D-792354A5CB64}"/>
    <cellStyle name="Input 5 4 8" xfId="13321" xr:uid="{6504E0CF-4112-4E03-9EAF-59446120D811}"/>
    <cellStyle name="Input 5 5" xfId="7807" xr:uid="{13D37C35-627E-4C0E-A227-3A3B5DCD0F1C}"/>
    <cellStyle name="Input 5 5 2" xfId="12829" xr:uid="{D0F152A9-FD97-4257-8104-229F3E4639DC}"/>
    <cellStyle name="Input 5 5 3" xfId="10145" xr:uid="{50710C9C-51B4-4370-8DF5-CC795A1FECD0}"/>
    <cellStyle name="Input 5 5 4" xfId="12028" xr:uid="{39EB9CCC-4FC7-4671-A0FB-CACF4EDD983F}"/>
    <cellStyle name="Input 5 5 5" xfId="10806" xr:uid="{6575AA19-8840-4D75-97F1-AFA02237DD28}"/>
    <cellStyle name="Input 5 5 6" xfId="11613" xr:uid="{69A7D269-947D-49A8-8A56-027308014888}"/>
    <cellStyle name="Input 5 5 7" xfId="11146" xr:uid="{AD9354EB-7426-485B-9313-552C17BF4659}"/>
    <cellStyle name="Input 5 5 8" xfId="13574" xr:uid="{EFDB95AA-C69A-4A80-92B5-A3B41359A57D}"/>
    <cellStyle name="Input 5 6" xfId="11372" xr:uid="{B05336E1-C602-4CDC-BA5D-A96CB25CBC10}"/>
    <cellStyle name="Input 5 7" xfId="11339" xr:uid="{FF4774A8-3F25-4ED2-99E8-E6B36DC05549}"/>
    <cellStyle name="Input 5 8" xfId="11391" xr:uid="{497C9F45-08DF-4D87-A0CD-059CB4E27F40}"/>
    <cellStyle name="Input 5 9" xfId="11320" xr:uid="{B7EEFC07-FE89-414C-9462-A64C699BAC63}"/>
    <cellStyle name="Input 6" xfId="5145" xr:uid="{3637BB46-56F1-460A-A3B3-33C8732CE229}"/>
    <cellStyle name="Input 6 10" xfId="11411" xr:uid="{1C602108-EC01-4DFD-B931-E13BFE8CA77C}"/>
    <cellStyle name="Input 6 11" xfId="11301" xr:uid="{05622F49-20C7-40AD-B06C-A737BA27FE39}"/>
    <cellStyle name="Input 6 12" xfId="12524" xr:uid="{B2B88B17-931F-4F89-B54A-F9634F4A6CCA}"/>
    <cellStyle name="Input 6 2" xfId="6846" xr:uid="{E7307656-D3A9-4013-B6AD-5321030A0D6E}"/>
    <cellStyle name="Input 6 2 10" xfId="16300" xr:uid="{80779E18-398C-485E-B480-DF8AFBED2FDA}"/>
    <cellStyle name="Input 6 2 11" xfId="17172" xr:uid="{F623177F-4426-42F3-AC9B-0B184B494DB1}"/>
    <cellStyle name="Input 6 2 2" xfId="7257" xr:uid="{1803B7FD-14C8-4517-A0F4-E0F04AB44899}"/>
    <cellStyle name="Input 6 2 2 10" xfId="11996" xr:uid="{8E4EC7DF-349A-43B6-8E31-3A823DDD5F50}"/>
    <cellStyle name="Input 6 2 2 2" xfId="8897" xr:uid="{30EB37FF-4FBD-4B45-BABB-B2477D49C889}"/>
    <cellStyle name="Input 6 2 2 2 2" xfId="13548" xr:uid="{AB23CF4B-4BEE-4CC6-B80A-D52AE9A03F2C}"/>
    <cellStyle name="Input 6 2 2 2 3" xfId="14552" xr:uid="{18065EB5-F447-4163-88FB-D3EE9CD6267E}"/>
    <cellStyle name="Input 6 2 2 2 4" xfId="15510" xr:uid="{3656997E-AAF8-4D4C-95F0-E07D1601DA99}"/>
    <cellStyle name="Input 6 2 2 2 5" xfId="16435" xr:uid="{A39C8E2C-6E0E-46BD-9BCE-303FAADBE734}"/>
    <cellStyle name="Input 6 2 2 2 6" xfId="17306" xr:uid="{CD289EEC-F5E4-4A2E-B814-9C9D672816B3}"/>
    <cellStyle name="Input 6 2 2 2 7" xfId="18152" xr:uid="{001721C5-BAAC-4FCD-8F48-B7AFC87BE657}"/>
    <cellStyle name="Input 6 2 2 2 8" xfId="18912" xr:uid="{3C95F8D3-647D-4ECF-AEAE-8FB7D6643272}"/>
    <cellStyle name="Input 6 2 2 3" xfId="9739" xr:uid="{973C8DBE-CC7D-4BA6-B46E-760BD7BB07CF}"/>
    <cellStyle name="Input 6 2 2 3 2" xfId="14143" xr:uid="{8C979FAC-4FDF-4119-9EA0-6494A8CA0017}"/>
    <cellStyle name="Input 6 2 2 3 3" xfId="15103" xr:uid="{69FA69DB-4CF2-46B9-AC12-E0C20B0A3D72}"/>
    <cellStyle name="Input 6 2 2 3 4" xfId="16055" xr:uid="{9A874758-F40D-4352-8DA9-41A1C351D61F}"/>
    <cellStyle name="Input 6 2 2 3 5" xfId="16929" xr:uid="{62D71E06-8AD1-4E6F-9741-D03C1CC911DD}"/>
    <cellStyle name="Input 6 2 2 3 6" xfId="17794" xr:uid="{668D5350-9305-42FA-9DC4-7F5896DAB151}"/>
    <cellStyle name="Input 6 2 2 3 7" xfId="18570" xr:uid="{60EDCA7B-EA25-411D-9A0C-2B211B37EA25}"/>
    <cellStyle name="Input 6 2 2 3 8" xfId="19327" xr:uid="{3ADDC32A-E2D5-4201-AE1D-D1138358C17F}"/>
    <cellStyle name="Input 6 2 2 4" xfId="12520" xr:uid="{005DE75D-0399-4409-A6A4-B08D58C6EDE7}"/>
    <cellStyle name="Input 6 2 2 5" xfId="10361" xr:uid="{2BEA9CC3-90BC-4F31-95E0-4C61FAA759AE}"/>
    <cellStyle name="Input 6 2 2 6" xfId="11733" xr:uid="{B8DBEB14-081E-416B-966D-AF9232906300}"/>
    <cellStyle name="Input 6 2 2 7" xfId="11054" xr:uid="{DA0E2DD0-AA39-4D05-8188-987E2C67A37D}"/>
    <cellStyle name="Input 6 2 2 8" xfId="12876" xr:uid="{FA3D071A-E87C-476B-9465-07869629330D}"/>
    <cellStyle name="Input 6 2 2 9" xfId="10103" xr:uid="{CD12F8A1-D7E9-40FB-B94F-08AE54BA9EC7}"/>
    <cellStyle name="Input 6 2 3" xfId="8486" xr:uid="{3F3FB30B-3C5A-4CFF-9D29-1A4BE3FA85E9}"/>
    <cellStyle name="Input 6 2 3 2" xfId="13226" xr:uid="{602E79A1-97F8-4EF8-A403-5C7ECA529CB0}"/>
    <cellStyle name="Input 6 2 3 3" xfId="14246" xr:uid="{669ED8B8-6D7E-4B4B-972A-9D262A8C3319}"/>
    <cellStyle name="Input 6 2 3 4" xfId="15206" xr:uid="{0512EB5B-A736-4D7B-89DA-DF22C259EABD}"/>
    <cellStyle name="Input 6 2 3 5" xfId="16155" xr:uid="{AD3FE99A-51A7-48CF-B00F-983447941B75}"/>
    <cellStyle name="Input 6 2 3 6" xfId="17028" xr:uid="{65E96851-71B4-4357-8443-B2E5C8C3C259}"/>
    <cellStyle name="Input 6 2 3 7" xfId="17893" xr:uid="{DBB7BC49-27E9-420F-8727-4B851C781A8F}"/>
    <cellStyle name="Input 6 2 3 8" xfId="18669" xr:uid="{22DA8386-89B2-4F66-A3CA-C75B3985BBD0}"/>
    <cellStyle name="Input 6 2 4" xfId="9496" xr:uid="{89B76330-F438-4840-8B60-9206172CB1F6}"/>
    <cellStyle name="Input 6 2 4 2" xfId="13900" xr:uid="{7EAAA4FA-5BF9-42B4-B819-46CCE17AAFA1}"/>
    <cellStyle name="Input 6 2 4 3" xfId="14860" xr:uid="{A6E0056F-DA92-4045-BA91-0275C9FCAC89}"/>
    <cellStyle name="Input 6 2 4 4" xfId="15812" xr:uid="{176AA83A-83A9-4A9B-8F9C-54431851565B}"/>
    <cellStyle name="Input 6 2 4 5" xfId="16686" xr:uid="{DC524621-A1F5-497A-98BD-049302C5D759}"/>
    <cellStyle name="Input 6 2 4 6" xfId="17551" xr:uid="{709AF4C2-FAA6-4CA6-83FA-B26918211FEA}"/>
    <cellStyle name="Input 6 2 4 7" xfId="18327" xr:uid="{A74205F5-C403-4FFD-9367-DA61A9DE751A}"/>
    <cellStyle name="Input 6 2 4 8" xfId="19084" xr:uid="{C1E49B28-AF6D-4579-A366-8183C7F19EDF}"/>
    <cellStyle name="Input 6 2 5" xfId="12197" xr:uid="{B6549BD6-1DDA-456A-94B6-18E08EA86946}"/>
    <cellStyle name="Input 6 2 6" xfId="10668" xr:uid="{AB20A1CB-1021-47DF-A7B9-E10381ED37A9}"/>
    <cellStyle name="Input 6 2 7" xfId="13402" xr:uid="{EBF3465D-AB5B-4BD5-93CD-C145FE65DBD9}"/>
    <cellStyle name="Input 6 2 8" xfId="14411" xr:uid="{8212249D-DF13-4405-A607-3CCCE55929B6}"/>
    <cellStyle name="Input 6 2 9" xfId="15369" xr:uid="{273FE2FC-7518-4974-BC15-90005496067F}"/>
    <cellStyle name="Input 6 3" xfId="7016" xr:uid="{0CA63F78-EEA5-4B81-A51B-32DC2D41D1A5}"/>
    <cellStyle name="Input 6 3 10" xfId="17338" xr:uid="{ED491EB9-FBDD-4FF8-92AE-9DE4C353569E}"/>
    <cellStyle name="Input 6 3 2" xfId="8656" xr:uid="{869D848B-CC5D-41C5-898D-AD5300120B00}"/>
    <cellStyle name="Input 6 3 2 2" xfId="13376" xr:uid="{E4702A8C-BB12-473A-82A3-EA275EAD5603}"/>
    <cellStyle name="Input 6 3 2 3" xfId="14390" xr:uid="{CE45E1DE-2FF6-41BC-8AC3-7B5E19D6D4DB}"/>
    <cellStyle name="Input 6 3 2 4" xfId="15348" xr:uid="{541BFF43-6D30-4327-8B04-32695BF460D8}"/>
    <cellStyle name="Input 6 3 2 5" xfId="16292" xr:uid="{F6E8A88B-ADCB-47EC-BB8E-0DC5FFFD1986}"/>
    <cellStyle name="Input 6 3 2 6" xfId="17165" xr:uid="{C1DDF708-D9C2-482C-9E80-90E9B79366A5}"/>
    <cellStyle name="Input 6 3 2 7" xfId="18030" xr:uid="{F14A62CB-C351-40DD-91FE-5612415A8424}"/>
    <cellStyle name="Input 6 3 2 8" xfId="18798" xr:uid="{C171199D-7FDE-45C2-B281-F74094AC4970}"/>
    <cellStyle name="Input 6 3 3" xfId="9625" xr:uid="{4D4FC778-F8EC-4C6A-AE45-D4B9AE3DC96D}"/>
    <cellStyle name="Input 6 3 3 2" xfId="14029" xr:uid="{19C55FE5-206B-499C-A21A-93F5AD3A3191}"/>
    <cellStyle name="Input 6 3 3 3" xfId="14989" xr:uid="{F9F8BAC8-A793-466F-A7EC-AF82DE69544A}"/>
    <cellStyle name="Input 6 3 3 4" xfId="15941" xr:uid="{FA99E41F-6B3A-4767-B15B-8E6214C9FEEA}"/>
    <cellStyle name="Input 6 3 3 5" xfId="16815" xr:uid="{6ABCC618-2D93-452E-AC1E-874D9791AB1C}"/>
    <cellStyle name="Input 6 3 3 6" xfId="17680" xr:uid="{3EE27E64-5FD1-4625-865F-A512ED6A8F18}"/>
    <cellStyle name="Input 6 3 3 7" xfId="18456" xr:uid="{37F51035-DEE4-49D5-991C-B0FD052F72FF}"/>
    <cellStyle name="Input 6 3 3 8" xfId="19213" xr:uid="{09A75DB9-201D-4FCE-B61F-E7D977ACE80D}"/>
    <cellStyle name="Input 6 3 4" xfId="12347" xr:uid="{F06CAEDB-66C4-41A3-844F-E8F2DA32E443}"/>
    <cellStyle name="Input 6 3 5" xfId="10523" xr:uid="{EC0194B8-2F2A-4AA3-B030-0891772F6F62}"/>
    <cellStyle name="Input 6 3 6" xfId="13639" xr:uid="{085D6026-0448-4305-9438-16870A6A0A69}"/>
    <cellStyle name="Input 6 3 7" xfId="14617" xr:uid="{A3357D35-EE62-4AB7-8743-246FAF641EF0}"/>
    <cellStyle name="Input 6 3 8" xfId="15570" xr:uid="{0BAECE58-070F-4C03-95D5-BCF23FA8C811}"/>
    <cellStyle name="Input 6 3 9" xfId="16469" xr:uid="{888BB23C-44CF-462C-90CB-2516AC34D8FE}"/>
    <cellStyle name="Input 6 4" xfId="7839" xr:uid="{75DAD11E-E4E6-4F27-94AA-21B649F8DEFA}"/>
    <cellStyle name="Input 6 4 2" xfId="12861" xr:uid="{B9B6903C-422C-483C-8A27-A032B9502AF6}"/>
    <cellStyle name="Input 6 4 3" xfId="10114" xr:uid="{B2333259-8ED0-4604-AFD3-5E01E62887FC}"/>
    <cellStyle name="Input 6 4 4" xfId="12674" xr:uid="{8C2B7EBF-E44C-4A9F-9F3D-EE00D40EAAB3}"/>
    <cellStyle name="Input 6 4 5" xfId="10243" xr:uid="{29111189-98DF-46BE-9046-2A5852644696}"/>
    <cellStyle name="Input 6 4 6" xfId="12929" xr:uid="{EB5C02C7-7749-4FC0-9391-2A3C3D23F5CE}"/>
    <cellStyle name="Input 6 4 7" xfId="10057" xr:uid="{D45FC1F0-E935-49AF-A1AA-5A5FB1803A85}"/>
    <cellStyle name="Input 6 4 8" xfId="12152" xr:uid="{AFCBA3ED-564B-4731-BCB6-C65F1C468A36}"/>
    <cellStyle name="Input 6 5" xfId="7806" xr:uid="{E1D4C17E-F4CE-4B60-8793-1E528CCAF64B}"/>
    <cellStyle name="Input 6 5 2" xfId="12828" xr:uid="{34355C8B-B62B-45D7-AB62-5658E495E758}"/>
    <cellStyle name="Input 6 5 3" xfId="10146" xr:uid="{EF795AAE-B0F0-4D83-BF6B-97175DCD1507}"/>
    <cellStyle name="Input 6 5 4" xfId="12004" xr:uid="{F539A890-DF0C-46C0-890C-B9B396DE1442}"/>
    <cellStyle name="Input 6 5 5" xfId="10828" xr:uid="{77A91DE2-AB7B-4971-9480-7EAE96FB7947}"/>
    <cellStyle name="Input 6 5 6" xfId="11594" xr:uid="{99C4C67B-3996-4ED5-A3F3-66116ABB29B8}"/>
    <cellStyle name="Input 6 5 7" xfId="11164" xr:uid="{EE9E2D04-3FCB-490F-A586-1EA66FE3DE9E}"/>
    <cellStyle name="Input 6 5 8" xfId="12544" xr:uid="{CAA7C86E-AC53-4BB6-92B5-45AE015C5F29}"/>
    <cellStyle name="Input 6 6" xfId="11373" xr:uid="{E54CA7D9-97D7-4DC3-8270-8D2875E5857C}"/>
    <cellStyle name="Input 6 7" xfId="11338" xr:uid="{62E4F68A-7EDD-4EC7-B150-F5B1EAC3B084}"/>
    <cellStyle name="Input 6 8" xfId="11392" xr:uid="{E8088188-84F2-4816-8FDB-AB2EB71698AB}"/>
    <cellStyle name="Input 6 9" xfId="11319" xr:uid="{2A965BA5-8C7A-4A7E-A46A-930C17FA1AD5}"/>
    <cellStyle name="Input 7" xfId="5146" xr:uid="{48FA316D-7045-4E56-B6B5-F929DAE4B6B4}"/>
    <cellStyle name="Input 7 10" xfId="11412" xr:uid="{524206D8-2299-40AA-A4D8-8695EF70769A}"/>
    <cellStyle name="Input 7 11" xfId="11300" xr:uid="{8EA4D345-3E1C-4AB8-BC7C-5F7DBAD931DC}"/>
    <cellStyle name="Input 7 12" xfId="13552" xr:uid="{AE8A7641-2906-41D4-BE27-1F08318A1B1D}"/>
    <cellStyle name="Input 7 2" xfId="6845" xr:uid="{FDDCE4BB-F3C1-4845-85F1-D0FE4BE3D9C0}"/>
    <cellStyle name="Input 7 2 10" xfId="10746" xr:uid="{A2BC8B4A-AE10-41B0-8201-78FC861D89D2}"/>
    <cellStyle name="Input 7 2 11" xfId="11661" xr:uid="{321DBDBC-8FDC-4DE0-8540-DC15F0B7D1AE}"/>
    <cellStyle name="Input 7 2 2" xfId="7258" xr:uid="{1AA79D2E-4D75-4F89-8E04-FC57135B3A47}"/>
    <cellStyle name="Input 7 2 2 10" xfId="11956" xr:uid="{608EE92C-98DC-4CF0-B9ED-650A97E18302}"/>
    <cellStyle name="Input 7 2 2 2" xfId="8898" xr:uid="{E9314B56-1918-443D-8E10-DE102DD893BC}"/>
    <cellStyle name="Input 7 2 2 2 2" xfId="13549" xr:uid="{D2054E92-9DCF-41E6-A051-B418558324E3}"/>
    <cellStyle name="Input 7 2 2 2 3" xfId="14553" xr:uid="{60A07297-30B4-4AF7-B8B6-D9DE43DD238B}"/>
    <cellStyle name="Input 7 2 2 2 4" xfId="15511" xr:uid="{EC3CC459-DEDE-4C37-8530-6D606DA5F342}"/>
    <cellStyle name="Input 7 2 2 2 5" xfId="16436" xr:uid="{5D588FA3-5645-4C95-89BA-5DC838F6DE6B}"/>
    <cellStyle name="Input 7 2 2 2 6" xfId="17307" xr:uid="{27663226-169B-4D10-B25B-7B00B27E36A1}"/>
    <cellStyle name="Input 7 2 2 2 7" xfId="18153" xr:uid="{5C24CE52-6926-4B64-BA23-88D8C39056CA}"/>
    <cellStyle name="Input 7 2 2 2 8" xfId="18913" xr:uid="{C85C875C-87BD-4F60-9B30-972C86ECB74A}"/>
    <cellStyle name="Input 7 2 2 3" xfId="9740" xr:uid="{3E1E2D9B-3326-415B-B265-FDB63F41F544}"/>
    <cellStyle name="Input 7 2 2 3 2" xfId="14144" xr:uid="{1E0FE04E-B31F-40D2-B5CE-EBC7C37E74EF}"/>
    <cellStyle name="Input 7 2 2 3 3" xfId="15104" xr:uid="{76D89BD0-2915-45E5-AAD4-783516E62A84}"/>
    <cellStyle name="Input 7 2 2 3 4" xfId="16056" xr:uid="{8B137605-6D93-4302-A44E-7143C1721B44}"/>
    <cellStyle name="Input 7 2 2 3 5" xfId="16930" xr:uid="{0E0D3BA7-5A7A-4412-A1B2-66EBAD6092BF}"/>
    <cellStyle name="Input 7 2 2 3 6" xfId="17795" xr:uid="{C1A9ED8A-EE76-4F3A-9D93-695DF9F49CD8}"/>
    <cellStyle name="Input 7 2 2 3 7" xfId="18571" xr:uid="{1A60BB41-5B63-42A0-AB9C-81E0FF2BA01E}"/>
    <cellStyle name="Input 7 2 2 3 8" xfId="19328" xr:uid="{C8FA784F-A3E8-4414-ABB8-98CBD986586D}"/>
    <cellStyle name="Input 7 2 2 4" xfId="12521" xr:uid="{1C8E060A-57A9-492B-93B5-B2031EE6E0CC}"/>
    <cellStyle name="Input 7 2 2 5" xfId="10360" xr:uid="{700E401A-584A-460D-8DF0-9C18249993DE}"/>
    <cellStyle name="Input 7 2 2 6" xfId="11734" xr:uid="{30F84190-FC93-4460-978B-7D488039303A}"/>
    <cellStyle name="Input 7 2 2 7" xfId="11053" xr:uid="{9D027631-C798-4BF9-8241-F1E9365E16F4}"/>
    <cellStyle name="Input 7 2 2 8" xfId="11453" xr:uid="{9793CFA7-BE72-47CC-9B2F-759B28DAADC1}"/>
    <cellStyle name="Input 7 2 2 9" xfId="11275" xr:uid="{08B0A067-2F65-4883-A7CF-69A33CE5C807}"/>
    <cellStyle name="Input 7 2 3" xfId="8485" xr:uid="{C5CEEBF3-F89C-4B15-A2FB-789C8088A345}"/>
    <cellStyle name="Input 7 2 3 2" xfId="13225" xr:uid="{16C014DE-08AE-4081-B3E7-EE3F88D0B4EA}"/>
    <cellStyle name="Input 7 2 3 3" xfId="14245" xr:uid="{5EEFB517-1A4A-4BA3-8EED-0DA6384561BB}"/>
    <cellStyle name="Input 7 2 3 4" xfId="15205" xr:uid="{2AA0EBDB-A789-447D-9BB6-F1C74EE3EF39}"/>
    <cellStyle name="Input 7 2 3 5" xfId="16154" xr:uid="{0BF930A1-6C04-458E-9A32-D358BAA75F99}"/>
    <cellStyle name="Input 7 2 3 6" xfId="17027" xr:uid="{56BA5127-2B6A-4798-B716-7136E4F5E1C1}"/>
    <cellStyle name="Input 7 2 3 7" xfId="17892" xr:uid="{AF98DF2B-9A45-4002-BBAB-8AE3C7E963F1}"/>
    <cellStyle name="Input 7 2 3 8" xfId="18668" xr:uid="{D9A1C949-F650-42B6-A4DB-C4D841830B0E}"/>
    <cellStyle name="Input 7 2 4" xfId="9495" xr:uid="{C926B27B-7252-4BE6-A565-4D8F348FAD72}"/>
    <cellStyle name="Input 7 2 4 2" xfId="13899" xr:uid="{37D822D3-B8E8-4065-B378-4B04BEB8F4E5}"/>
    <cellStyle name="Input 7 2 4 3" xfId="14859" xr:uid="{69EEAE4B-EB7D-4ADE-8218-163CC3CC1168}"/>
    <cellStyle name="Input 7 2 4 4" xfId="15811" xr:uid="{0D5CAE3D-B4D1-4183-8966-0E71FE17E30C}"/>
    <cellStyle name="Input 7 2 4 5" xfId="16685" xr:uid="{EF734854-D46B-4D7D-99F3-723B9B0B605C}"/>
    <cellStyle name="Input 7 2 4 6" xfId="17550" xr:uid="{DC53D1EC-3764-4AD0-BE39-212874EBF933}"/>
    <cellStyle name="Input 7 2 4 7" xfId="18326" xr:uid="{D9861F58-2E70-4877-917B-029FC36D1F4F}"/>
    <cellStyle name="Input 7 2 4 8" xfId="19083" xr:uid="{9A9849DA-02C0-4C94-9E16-7E222F033AE5}"/>
    <cellStyle name="Input 7 2 5" xfId="12196" xr:uid="{9178CD44-2B84-4134-9907-57891F8DDE26}"/>
    <cellStyle name="Input 7 2 6" xfId="10669" xr:uid="{F6F50B74-F385-4ADC-8612-F14106968378}"/>
    <cellStyle name="Input 7 2 7" xfId="12369" xr:uid="{218B09FE-7FD5-4E15-8837-19E50916C934}"/>
    <cellStyle name="Input 7 2 8" xfId="10505" xr:uid="{8AB0F552-F3FD-4085-8401-249DF86660B4}"/>
    <cellStyle name="Input 7 2 9" xfId="12106" xr:uid="{8F95B03D-0CCD-475E-86DC-7A1C158FA2CE}"/>
    <cellStyle name="Input 7 3" xfId="7017" xr:uid="{B0BAB4AD-3EA8-4900-8FE7-B1606236E035}"/>
    <cellStyle name="Input 7 3 10" xfId="11896" xr:uid="{3B1CD690-1D23-4C0F-9FB3-E4135FEC3201}"/>
    <cellStyle name="Input 7 3 2" xfId="8657" xr:uid="{0778ABBC-1A46-4D58-9030-7AF149C70FCF}"/>
    <cellStyle name="Input 7 3 2 2" xfId="13377" xr:uid="{2EDDE6C3-F87A-40AF-8143-B175E96787FB}"/>
    <cellStyle name="Input 7 3 2 3" xfId="14391" xr:uid="{534622EE-349B-47A6-B199-0D1D00EA8CAB}"/>
    <cellStyle name="Input 7 3 2 4" xfId="15349" xr:uid="{E138AD07-E6DB-493E-94C0-3DEA0064DD62}"/>
    <cellStyle name="Input 7 3 2 5" xfId="16293" xr:uid="{09E053E2-903D-4B7D-A1FB-D6ADBFD6B238}"/>
    <cellStyle name="Input 7 3 2 6" xfId="17166" xr:uid="{38E65828-F4BA-418F-BD9B-AD0A59EAF12D}"/>
    <cellStyle name="Input 7 3 2 7" xfId="18031" xr:uid="{9E067DD7-E49D-4758-A4D0-22F7A1A9B347}"/>
    <cellStyle name="Input 7 3 2 8" xfId="18799" xr:uid="{1E77D010-955E-407D-BBB6-BB8D017BAA43}"/>
    <cellStyle name="Input 7 3 3" xfId="9626" xr:uid="{DF0BC9CD-796A-40FD-9EDD-D8990283E57B}"/>
    <cellStyle name="Input 7 3 3 2" xfId="14030" xr:uid="{84CDDB3C-EC02-44CA-B55F-287AD0ECAAF4}"/>
    <cellStyle name="Input 7 3 3 3" xfId="14990" xr:uid="{C9F12AA0-339F-4899-BE3E-0009EA036698}"/>
    <cellStyle name="Input 7 3 3 4" xfId="15942" xr:uid="{31C8D1B2-F38A-4822-AE15-E3BEA7FBFCC9}"/>
    <cellStyle name="Input 7 3 3 5" xfId="16816" xr:uid="{43884F46-6D11-4DDD-BCF3-EEF6B87F3BD3}"/>
    <cellStyle name="Input 7 3 3 6" xfId="17681" xr:uid="{A98F6C64-5BBC-47E5-8AF0-DEFC85A3847D}"/>
    <cellStyle name="Input 7 3 3 7" xfId="18457" xr:uid="{DAB13DED-C860-4193-AF53-E455D474DEAF}"/>
    <cellStyle name="Input 7 3 3 8" xfId="19214" xr:uid="{FEB25918-927B-40DA-81A0-A4BE2788279C}"/>
    <cellStyle name="Input 7 3 4" xfId="12348" xr:uid="{3B114AFF-5484-469D-B91A-22615D1047A5}"/>
    <cellStyle name="Input 7 3 5" xfId="10522" xr:uid="{10AD5D71-03D8-49A3-9DE9-6BE993BA7DF0}"/>
    <cellStyle name="Input 7 3 6" xfId="13134" xr:uid="{BBC9980C-EA59-4D72-94D9-B4BB2C248970}"/>
    <cellStyle name="Input 7 3 7" xfId="9893" xr:uid="{05F7BD10-AAFE-40B4-81DA-119F705B0C38}"/>
    <cellStyle name="Input 7 3 8" xfId="13200" xr:uid="{EF8FEE61-4D69-4B01-A2E2-26D3018E9B18}"/>
    <cellStyle name="Input 7 3 9" xfId="9842" xr:uid="{3F5FEAB9-0788-4C2A-B1CC-113AF810D862}"/>
    <cellStyle name="Input 7 4" xfId="7840" xr:uid="{0F7C65F4-7C40-46C7-9CB1-D3D6F775CDC5}"/>
    <cellStyle name="Input 7 4 2" xfId="12862" xr:uid="{EB37FD51-4474-42E9-84D6-8213D1103ECD}"/>
    <cellStyle name="Input 7 4 3" xfId="10113" xr:uid="{83313F47-B713-4DF2-9A22-5AADC3D8E637}"/>
    <cellStyle name="Input 7 4 4" xfId="13694" xr:uid="{FE0EACFF-E9AC-4FE7-9937-1DD613B7C87C}"/>
    <cellStyle name="Input 7 4 5" xfId="14662" xr:uid="{C03C1544-E304-4113-AB31-460671EA7D13}"/>
    <cellStyle name="Input 7 4 6" xfId="15614" xr:uid="{C4734899-DF61-4E0B-A254-B3C6A4ED4AE0}"/>
    <cellStyle name="Input 7 4 7" xfId="16499" xr:uid="{3B9BB008-A0D7-4ADE-BA37-DBD8B6097AC5}"/>
    <cellStyle name="Input 7 4 8" xfId="17367" xr:uid="{CF61BBB9-827A-454F-9EFC-34416F7186D1}"/>
    <cellStyle name="Input 7 5" xfId="7805" xr:uid="{8950D9D0-2A53-4B1F-8AE5-035384D00C48}"/>
    <cellStyle name="Input 7 5 2" xfId="12827" xr:uid="{3AB99A51-377C-48ED-9E21-BEE7CC02A27F}"/>
    <cellStyle name="Input 7 5 3" xfId="10147" xr:uid="{EC7391F9-B15A-46BB-AD91-B88FB255AE30}"/>
    <cellStyle name="Input 7 5 4" xfId="11798" xr:uid="{E0540EA7-9E77-4AE2-BD13-85B42EB20F66}"/>
    <cellStyle name="Input 7 5 5" xfId="11006" xr:uid="{4F029651-A884-4929-9D9D-81604E29A387}"/>
    <cellStyle name="Input 7 5 6" xfId="11969" xr:uid="{4FCC0687-3538-4AD8-A33D-C2561F396D42}"/>
    <cellStyle name="Input 7 5 7" xfId="10857" xr:uid="{CDD4B251-9A55-41C8-91CA-443619914E28}"/>
    <cellStyle name="Input 7 5 8" xfId="11565" xr:uid="{E167E6FC-AD39-42A6-860E-01CB208A6D39}"/>
    <cellStyle name="Input 7 6" xfId="11374" xr:uid="{CC75CC2F-252A-4774-831A-F6910218506F}"/>
    <cellStyle name="Input 7 7" xfId="11337" xr:uid="{E9871432-5005-441C-9CDB-F97DD53458E4}"/>
    <cellStyle name="Input 7 8" xfId="11393" xr:uid="{A6248E98-83FC-46F4-A2D9-CACDC365C380}"/>
    <cellStyle name="Input 7 9" xfId="11318" xr:uid="{17DC2C46-040E-44B9-BB5A-9DAB2FC15650}"/>
    <cellStyle name="Input 8" xfId="5147" xr:uid="{304A6F80-A612-4E6D-A893-D9F0079D9D74}"/>
    <cellStyle name="Input 8 10" xfId="11413" xr:uid="{9E557B1F-D05E-4E24-A223-7753A0DC7D87}"/>
    <cellStyle name="Input 8 11" xfId="11299" xr:uid="{B0957331-0A26-4240-A4FA-20D7BF5F1663}"/>
    <cellStyle name="Input 8 12" xfId="13075" xr:uid="{0D0A3F55-4836-4D57-8127-0EE63856F64A}"/>
    <cellStyle name="Input 8 2" xfId="6844" xr:uid="{4141CE1C-FDD1-4B33-BDD3-E9F15F72BE64}"/>
    <cellStyle name="Input 8 2 10" xfId="10225" xr:uid="{847557BE-BCD0-429E-A8C1-5769E3DC8999}"/>
    <cellStyle name="Input 8 2 11" xfId="13681" xr:uid="{5D036BB0-06EB-4BFE-87F3-3C8EA724EA85}"/>
    <cellStyle name="Input 8 2 2" xfId="7259" xr:uid="{CAB132B8-7617-4C59-95D2-FB71160E3926}"/>
    <cellStyle name="Input 8 2 2 10" xfId="11744" xr:uid="{0F760D6D-236D-4EF8-B27D-F49B6C02BA0B}"/>
    <cellStyle name="Input 8 2 2 2" xfId="8899" xr:uid="{76180A92-F0CA-42ED-8FF0-5F45777CD164}"/>
    <cellStyle name="Input 8 2 2 2 2" xfId="13550" xr:uid="{027B6034-2FED-4AA3-B186-DCED39BFD028}"/>
    <cellStyle name="Input 8 2 2 2 3" xfId="14554" xr:uid="{28145FE9-92AC-4BA8-805D-AB65FC4A62CD}"/>
    <cellStyle name="Input 8 2 2 2 4" xfId="15512" xr:uid="{E6A8721F-41ED-499C-8266-D09F3448F1ED}"/>
    <cellStyle name="Input 8 2 2 2 5" xfId="16437" xr:uid="{E7A48356-BCD7-41B3-A852-4233EE804A8D}"/>
    <cellStyle name="Input 8 2 2 2 6" xfId="17308" xr:uid="{C8F8F170-8BD9-4EE7-8EEF-A5F363F9834E}"/>
    <cellStyle name="Input 8 2 2 2 7" xfId="18154" xr:uid="{666B2542-B071-406B-88C8-A6BC320A7014}"/>
    <cellStyle name="Input 8 2 2 2 8" xfId="18914" xr:uid="{12C175E2-011F-4916-8F3C-DD638B945A84}"/>
    <cellStyle name="Input 8 2 2 3" xfId="9741" xr:uid="{7E9F02F7-DF4D-4DDE-B68B-BC1A2C15612C}"/>
    <cellStyle name="Input 8 2 2 3 2" xfId="14145" xr:uid="{2F0056B3-11D0-4132-8146-2AEA9BE1AC33}"/>
    <cellStyle name="Input 8 2 2 3 3" xfId="15105" xr:uid="{16ECA2AF-3344-4384-820A-6B98721B3001}"/>
    <cellStyle name="Input 8 2 2 3 4" xfId="16057" xr:uid="{AFAC2E3E-4F7D-46A6-8214-1BA1C89C6F92}"/>
    <cellStyle name="Input 8 2 2 3 5" xfId="16931" xr:uid="{1FAF7016-FCE6-4185-A68D-32C512914F2A}"/>
    <cellStyle name="Input 8 2 2 3 6" xfId="17796" xr:uid="{7EA4E362-1AF8-4CD4-A449-28E425B9DDE9}"/>
    <cellStyle name="Input 8 2 2 3 7" xfId="18572" xr:uid="{61A659E6-9062-4C5D-8811-FF0E18FC97A8}"/>
    <cellStyle name="Input 8 2 2 3 8" xfId="19329" xr:uid="{E8C4FCEB-1FD0-4BFA-AB8E-EE7BDB43D65D}"/>
    <cellStyle name="Input 8 2 2 4" xfId="12522" xr:uid="{9DE30E74-520A-458B-A7AE-ACCEF81E3975}"/>
    <cellStyle name="Input 8 2 2 5" xfId="10359" xr:uid="{4F1CC008-E89E-47E4-958A-97AF8616FB57}"/>
    <cellStyle name="Input 8 2 2 6" xfId="12119" xr:uid="{FDCE4EDF-E04B-48FC-B991-459EED3030FA}"/>
    <cellStyle name="Input 8 2 2 7" xfId="10733" xr:uid="{E183AE0F-1E8C-4527-AA3C-2C4DC4E768A0}"/>
    <cellStyle name="Input 8 2 2 8" xfId="12582" xr:uid="{5B7C413C-A421-40D6-BC1D-B202DBED1ECD}"/>
    <cellStyle name="Input 8 2 2 9" xfId="10319" xr:uid="{8BC40F9B-BDCA-47A1-86D3-236D2AEB441B}"/>
    <cellStyle name="Input 8 2 3" xfId="8484" xr:uid="{6B573122-B0D4-4EB0-AED8-4F9CED658C5D}"/>
    <cellStyle name="Input 8 2 3 2" xfId="13224" xr:uid="{00AC1FAE-BC14-4540-882E-B38B8A7FC034}"/>
    <cellStyle name="Input 8 2 3 3" xfId="14244" xr:uid="{7AF44970-EDBD-4C7C-915A-B3C870EF4ED9}"/>
    <cellStyle name="Input 8 2 3 4" xfId="15204" xr:uid="{FA3B5C1A-C8A2-435D-8A12-CC04513077CA}"/>
    <cellStyle name="Input 8 2 3 5" xfId="16153" xr:uid="{E5E4E006-0C30-439F-B76F-BADAEB21FB96}"/>
    <cellStyle name="Input 8 2 3 6" xfId="17026" xr:uid="{78A90E9C-673E-4E0E-BAC2-AA7BE560012F}"/>
    <cellStyle name="Input 8 2 3 7" xfId="17891" xr:uid="{953A5DF1-3B8A-447D-908A-FCC4AA92365E}"/>
    <cellStyle name="Input 8 2 3 8" xfId="18667" xr:uid="{9AA6237F-300B-49C9-9D58-D97D5C65DCE8}"/>
    <cellStyle name="Input 8 2 4" xfId="9494" xr:uid="{EEBE49A0-C649-429A-949E-482D59360BD5}"/>
    <cellStyle name="Input 8 2 4 2" xfId="13898" xr:uid="{1CF188C7-01EF-422B-A336-DA3280A23A0E}"/>
    <cellStyle name="Input 8 2 4 3" xfId="14858" xr:uid="{01E8983D-ED32-49AA-9393-10EC22DBC48D}"/>
    <cellStyle name="Input 8 2 4 4" xfId="15810" xr:uid="{8DDD7BB6-15FA-437B-9348-00695991515F}"/>
    <cellStyle name="Input 8 2 4 5" xfId="16684" xr:uid="{49A07D7E-12CE-43EA-9C40-1A686180FFA9}"/>
    <cellStyle name="Input 8 2 4 6" xfId="17549" xr:uid="{2DFAA3F2-C83E-4E40-B0C1-4EAA6F1E7718}"/>
    <cellStyle name="Input 8 2 4 7" xfId="18325" xr:uid="{8A9CE8DC-536E-44E9-9B45-3F390DFB079C}"/>
    <cellStyle name="Input 8 2 4 8" xfId="19082" xr:uid="{9C7A9F93-FDF4-4F49-A6A8-FA31D83CE23F}"/>
    <cellStyle name="Input 8 2 5" xfId="12195" xr:uid="{664675AA-3019-4D0E-94E0-ADE911B36F46}"/>
    <cellStyle name="Input 8 2 6" xfId="10670" xr:uid="{A57573A8-EC1E-4C9E-BD7B-C2274526B428}"/>
    <cellStyle name="Input 8 2 7" xfId="13034" xr:uid="{5CE46EB5-52ED-4B5A-B4F9-85A0F13309B6}"/>
    <cellStyle name="Input 8 2 8" xfId="9966" xr:uid="{DA009852-AF66-4F1A-94F9-E6BA30A6541D}"/>
    <cellStyle name="Input 8 2 9" xfId="12698" xr:uid="{37494E99-CA26-41EF-B316-E8D793D07EBC}"/>
    <cellStyle name="Input 8 3" xfId="7018" xr:uid="{86DEF1AD-2CD1-490B-9FC4-09D65CB16D78}"/>
    <cellStyle name="Input 8 3 10" xfId="13070" xr:uid="{4D443C0D-B18F-41D8-9D7B-4865492347E3}"/>
    <cellStyle name="Input 8 3 2" xfId="8658" xr:uid="{8BD42410-992F-4026-BEC0-2EC58E2A757D}"/>
    <cellStyle name="Input 8 3 2 2" xfId="13378" xr:uid="{26F08A64-DEE1-463D-B569-96A5BAF5772B}"/>
    <cellStyle name="Input 8 3 2 3" xfId="14392" xr:uid="{15B23C0D-180E-4086-AC0C-DC0C44EBED08}"/>
    <cellStyle name="Input 8 3 2 4" xfId="15350" xr:uid="{C2B7BE38-D897-440D-9012-8E241CDAB8B5}"/>
    <cellStyle name="Input 8 3 2 5" xfId="16294" xr:uid="{191C4502-4325-411C-A817-1D41BA94F854}"/>
    <cellStyle name="Input 8 3 2 6" xfId="17167" xr:uid="{845D6DB8-89BF-4252-A76C-501D3982925A}"/>
    <cellStyle name="Input 8 3 2 7" xfId="18032" xr:uid="{5B02C229-14CC-4991-9AF7-15C11E869499}"/>
    <cellStyle name="Input 8 3 2 8" xfId="18800" xr:uid="{54135FAB-B4BA-4C69-A123-7B84E5C01ECF}"/>
    <cellStyle name="Input 8 3 3" xfId="9627" xr:uid="{8F63B230-BD35-48AC-8E44-8F30C48B851A}"/>
    <cellStyle name="Input 8 3 3 2" xfId="14031" xr:uid="{E10A875B-6A3E-487A-BA43-0BE94AFA2410}"/>
    <cellStyle name="Input 8 3 3 3" xfId="14991" xr:uid="{AD336341-414A-407C-AD2B-0AA5ECDC6CF8}"/>
    <cellStyle name="Input 8 3 3 4" xfId="15943" xr:uid="{E98ECE72-5C27-4DC9-97D9-175C1C3623F4}"/>
    <cellStyle name="Input 8 3 3 5" xfId="16817" xr:uid="{7A09C09C-2739-41DF-AF37-C933D4084997}"/>
    <cellStyle name="Input 8 3 3 6" xfId="17682" xr:uid="{D58EEDC2-683F-451B-987A-F600FD984BC6}"/>
    <cellStyle name="Input 8 3 3 7" xfId="18458" xr:uid="{5FF01F88-037E-4546-BC67-66B7EBEF9538}"/>
    <cellStyle name="Input 8 3 3 8" xfId="19215" xr:uid="{A5085CAE-4503-4158-B25D-44D55B709A77}"/>
    <cellStyle name="Input 8 3 4" xfId="12349" xr:uid="{BD60708B-3E9E-4612-A790-205913603088}"/>
    <cellStyle name="Input 8 3 5" xfId="10521" xr:uid="{9DB5D7E9-410A-416F-8CB9-0ED3C88F3FDF}"/>
    <cellStyle name="Input 8 3 6" xfId="12104" xr:uid="{B29BB541-91AB-4B1C-8E80-995E4B7739EB}"/>
    <cellStyle name="Input 8 3 7" xfId="10748" xr:uid="{DF8E2374-1C01-41A8-9979-02FB45C1AFE3}"/>
    <cellStyle name="Input 8 3 8" xfId="12579" xr:uid="{C225B465-AC66-492F-876B-C6D64833C6FE}"/>
    <cellStyle name="Input 8 3 9" xfId="10322" xr:uid="{AA03F3FB-324B-4889-9119-D4BC9368F851}"/>
    <cellStyle name="Input 8 4" xfId="7841" xr:uid="{BD2D8925-E58D-445A-A5B7-7197856C0857}"/>
    <cellStyle name="Input 8 4 2" xfId="12863" xr:uid="{8ECCCB0A-7744-4EBD-A15D-8B4B574A7A32}"/>
    <cellStyle name="Input 8 4 3" xfId="10112" xr:uid="{B1D065E2-6B7C-4488-AAC8-9A89ABB5130C}"/>
    <cellStyle name="Input 8 4 4" xfId="13169" xr:uid="{FAE4FD72-908F-4A0A-8646-557CF3E5B495}"/>
    <cellStyle name="Input 8 4 5" xfId="9866" xr:uid="{6B4CDBA7-ADE8-4BB1-BB0A-DADCEDB460C1}"/>
    <cellStyle name="Input 8 4 6" xfId="12173" xr:uid="{E402C092-FBB1-46A0-992B-798054138E07}"/>
    <cellStyle name="Input 8 4 7" xfId="10692" xr:uid="{B6D943E0-774A-46BE-ACE7-612225050951}"/>
    <cellStyle name="Input 8 4 8" xfId="11671" xr:uid="{02525F7F-029F-4CDB-8E5A-177C57C2488A}"/>
    <cellStyle name="Input 8 5" xfId="7804" xr:uid="{5176A101-6773-43F8-8639-EEC758AD3238}"/>
    <cellStyle name="Input 8 5 2" xfId="12826" xr:uid="{9778B42E-1A6F-48A8-9C1A-7571E407956E}"/>
    <cellStyle name="Input 8 5 3" xfId="10148" xr:uid="{25643A01-673F-44F3-9242-60EFC494E0B5}"/>
    <cellStyle name="Input 8 5 4" xfId="12027" xr:uid="{1C498FCD-BE0F-4A1F-88D6-AD663005CF0A}"/>
    <cellStyle name="Input 8 5 5" xfId="10807" xr:uid="{9AF2E088-4EFE-429D-BB30-C22B11E3B453}"/>
    <cellStyle name="Input 8 5 6" xfId="11612" xr:uid="{801572DB-ECE5-43C3-8E1C-004B2B7008B7}"/>
    <cellStyle name="Input 8 5 7" xfId="11147" xr:uid="{4965D2C2-0E5B-422F-BDE3-C46B0BA9582B}"/>
    <cellStyle name="Input 8 5 8" xfId="12549" xr:uid="{0720CB48-B5F1-4673-92AF-98B1F2F9F0DB}"/>
    <cellStyle name="Input 8 6" xfId="11375" xr:uid="{C9BE5C93-7F0C-412F-B4DB-1BC85C845C1D}"/>
    <cellStyle name="Input 8 7" xfId="11336" xr:uid="{1E3D68BB-642B-4828-AACE-431ACCC2BB06}"/>
    <cellStyle name="Input 8 8" xfId="11394" xr:uid="{3C7564D8-76DB-4BC8-A33C-E933F549F360}"/>
    <cellStyle name="Input 8 9" xfId="11317" xr:uid="{1E48B840-DAC0-46B3-981A-613452EF7091}"/>
    <cellStyle name="Input 9" xfId="5148" xr:uid="{2DCF3D3C-6EC8-4319-8441-D6DDA3C52694}"/>
    <cellStyle name="Input 9 10" xfId="11414" xr:uid="{8EFD2CCA-0748-4B23-B8E5-EB2EB190AE81}"/>
    <cellStyle name="Input 9 11" xfId="11298" xr:uid="{A89F03C4-4603-4405-B691-DD428E45B4C6}"/>
    <cellStyle name="Input 9 12" xfId="11954" xr:uid="{067C92E0-9A24-425A-A145-5820C2B5CA54}"/>
    <cellStyle name="Input 9 2" xfId="6843" xr:uid="{1D9D029A-AEB3-41FB-9DB0-5988D5E86DE3}"/>
    <cellStyle name="Input 9 2 10" xfId="16443" xr:uid="{9A47EA79-4B68-402D-8839-C172F947AC56}"/>
    <cellStyle name="Input 9 2 11" xfId="17314" xr:uid="{C5A29807-2169-4B83-A70B-954EBF5B1E2A}"/>
    <cellStyle name="Input 9 2 2" xfId="7260" xr:uid="{C06F6BDC-E5EE-4D0D-90B7-E650330F279A}"/>
    <cellStyle name="Input 9 2 2 10" xfId="15595" xr:uid="{17F1A3A5-0657-4A47-BE37-37E0306DA185}"/>
    <cellStyle name="Input 9 2 2 2" xfId="8900" xr:uid="{558823DF-EDD2-4AE7-9979-C526F0FFDE05}"/>
    <cellStyle name="Input 9 2 2 2 2" xfId="13551" xr:uid="{8AC62A12-0DBB-4E48-AB5B-AE7DC2431D8E}"/>
    <cellStyle name="Input 9 2 2 2 3" xfId="14555" xr:uid="{65580ABD-CFD2-42E4-89B8-02F1729965A3}"/>
    <cellStyle name="Input 9 2 2 2 4" xfId="15513" xr:uid="{0AEA7A91-49E0-4CDE-AEC7-2B828D419E07}"/>
    <cellStyle name="Input 9 2 2 2 5" xfId="16438" xr:uid="{DAF4CBAA-0483-45CC-8556-81514242D1F4}"/>
    <cellStyle name="Input 9 2 2 2 6" xfId="17309" xr:uid="{BC81F7D0-3956-4301-AF20-2E274E0F2048}"/>
    <cellStyle name="Input 9 2 2 2 7" xfId="18155" xr:uid="{1F75DC4B-68CB-49C5-B8B7-B731E62B8DD7}"/>
    <cellStyle name="Input 9 2 2 2 8" xfId="18915" xr:uid="{57D9A340-ED69-4627-90F9-496F9733FE83}"/>
    <cellStyle name="Input 9 2 2 3" xfId="9742" xr:uid="{E13A7C43-C315-481A-A522-0A87E269A464}"/>
    <cellStyle name="Input 9 2 2 3 2" xfId="14146" xr:uid="{8D604C38-2B1C-4796-A32E-F46DBCAEC35B}"/>
    <cellStyle name="Input 9 2 2 3 3" xfId="15106" xr:uid="{19BEFC15-F9A4-4CCE-8D0E-545DC34F478C}"/>
    <cellStyle name="Input 9 2 2 3 4" xfId="16058" xr:uid="{F7D6DCF9-F140-4BA2-BA09-7E87D9B53A47}"/>
    <cellStyle name="Input 9 2 2 3 5" xfId="16932" xr:uid="{F7BE7A82-2E32-445A-B9B5-963558081B6B}"/>
    <cellStyle name="Input 9 2 2 3 6" xfId="17797" xr:uid="{67A17F5A-5F08-4DA3-8E2C-0FEA0215F16D}"/>
    <cellStyle name="Input 9 2 2 3 7" xfId="18573" xr:uid="{223EDCAC-7F9D-4C4B-9166-95EA95C178C2}"/>
    <cellStyle name="Input 9 2 2 3 8" xfId="19330" xr:uid="{90BB940D-5CA5-4ECB-B760-845128D874BB}"/>
    <cellStyle name="Input 9 2 2 4" xfId="12523" xr:uid="{39F542BA-172B-4D24-B541-618234E09D43}"/>
    <cellStyle name="Input 9 2 2 5" xfId="10358" xr:uid="{6A7BEDE7-B0EE-4B65-8970-23AF7BE0C904}"/>
    <cellStyle name="Input 9 2 2 6" xfId="12644" xr:uid="{01700DA7-C6AB-41E6-9519-F0F6D3BC0636}"/>
    <cellStyle name="Input 9 2 2 7" xfId="10267" xr:uid="{4FEF8487-2404-488D-BD30-43F960BCA4E5}"/>
    <cellStyle name="Input 9 2 2 8" xfId="13672" xr:uid="{3F88E6FA-CF42-400B-9E76-4095D8AF3115}"/>
    <cellStyle name="Input 9 2 2 9" xfId="14643" xr:uid="{46C24057-1E0C-4812-A9F5-A60A703A140B}"/>
    <cellStyle name="Input 9 2 3" xfId="8483" xr:uid="{0F82ED1D-B5CD-4DE8-840C-79E6D848500D}"/>
    <cellStyle name="Input 9 2 3 2" xfId="13223" xr:uid="{8B54AE3B-9DF7-4B2F-8D2A-9D90CF33FDC7}"/>
    <cellStyle name="Input 9 2 3 3" xfId="14243" xr:uid="{5355FA90-078E-4CDC-985F-A2471C26B895}"/>
    <cellStyle name="Input 9 2 3 4" xfId="15203" xr:uid="{ADC5BCF0-BB1D-4104-B653-80E141DB55A0}"/>
    <cellStyle name="Input 9 2 3 5" xfId="16152" xr:uid="{312BAAB2-A8C6-4F8F-BE48-AD6E9589E205}"/>
    <cellStyle name="Input 9 2 3 6" xfId="17025" xr:uid="{6A4F0AA1-B392-4A80-92DB-522A02D41237}"/>
    <cellStyle name="Input 9 2 3 7" xfId="17890" xr:uid="{399D3E51-E276-487F-BD4D-6A395EDB2733}"/>
    <cellStyle name="Input 9 2 3 8" xfId="18666" xr:uid="{D6B5776F-7530-485C-A24A-7841D5EA49C6}"/>
    <cellStyle name="Input 9 2 4" xfId="9493" xr:uid="{9AA0A0C7-092D-4B6C-B04E-30335E23B509}"/>
    <cellStyle name="Input 9 2 4 2" xfId="13897" xr:uid="{91923BB1-CCAE-49BA-90AB-5415FE8E9942}"/>
    <cellStyle name="Input 9 2 4 3" xfId="14857" xr:uid="{B0019745-CDB8-4FEC-9D93-93C0574F304F}"/>
    <cellStyle name="Input 9 2 4 4" xfId="15809" xr:uid="{0D28FF50-6FAA-4F38-A74B-E63A9733014A}"/>
    <cellStyle name="Input 9 2 4 5" xfId="16683" xr:uid="{3029C6F2-1235-4371-9A78-A1ADC6A8FA6E}"/>
    <cellStyle name="Input 9 2 4 6" xfId="17548" xr:uid="{AD965A4B-2818-405A-B8EB-B731CA2898BC}"/>
    <cellStyle name="Input 9 2 4 7" xfId="18324" xr:uid="{5BB59917-ABB4-42B2-9DA1-E604695D3F02}"/>
    <cellStyle name="Input 9 2 4 8" xfId="19081" xr:uid="{6E6D0B69-0721-4F2C-B751-2DE66AA2E425}"/>
    <cellStyle name="Input 9 2 5" xfId="12194" xr:uid="{6088A229-99A4-4121-B1CB-1758711ECBC4}"/>
    <cellStyle name="Input 9 2 6" xfId="10671" xr:uid="{CD64A133-0472-4439-A009-1222F871BA28}"/>
    <cellStyle name="Input 9 2 7" xfId="13613" xr:uid="{A961CBDC-5CE4-4C4A-83CF-FCFDE015005D}"/>
    <cellStyle name="Input 9 2 8" xfId="14591" xr:uid="{99C2CDFD-E945-4C9F-91EE-7166D3592FB3}"/>
    <cellStyle name="Input 9 2 9" xfId="15544" xr:uid="{7CD417FB-BC9A-43D6-8679-902D2D69108C}"/>
    <cellStyle name="Input 9 3" xfId="7019" xr:uid="{CEDC08F3-DF16-4CB2-9472-BCF923A943F6}"/>
    <cellStyle name="Input 9 3 10" xfId="13049" xr:uid="{E8F263DC-3CF3-4B49-8C17-293A21751F1B}"/>
    <cellStyle name="Input 9 3 2" xfId="8659" xr:uid="{2075C304-D29A-4AA4-A06D-134396276D7B}"/>
    <cellStyle name="Input 9 3 2 2" xfId="13379" xr:uid="{205BC5F9-3A2B-4DD8-A809-2DEEFDF18862}"/>
    <cellStyle name="Input 9 3 2 3" xfId="14393" xr:uid="{668239EB-3945-485B-9C08-1E0F942CE49E}"/>
    <cellStyle name="Input 9 3 2 4" xfId="15351" xr:uid="{67C04C4E-159A-4FFD-857E-F5B20BEA33B9}"/>
    <cellStyle name="Input 9 3 2 5" xfId="16295" xr:uid="{9C995B17-24A0-4F8B-93C2-58D37405C2C9}"/>
    <cellStyle name="Input 9 3 2 6" xfId="17168" xr:uid="{1FE77616-E68C-4623-AA2F-43EB21C6B597}"/>
    <cellStyle name="Input 9 3 2 7" xfId="18033" xr:uid="{140ECAE1-0135-4D56-BDEF-1395A15FDF59}"/>
    <cellStyle name="Input 9 3 2 8" xfId="18801" xr:uid="{BCB7BC22-D43C-4C7E-ACCD-066F23E79187}"/>
    <cellStyle name="Input 9 3 3" xfId="9628" xr:uid="{920A82A6-4973-479B-A9DB-FFFF130A295C}"/>
    <cellStyle name="Input 9 3 3 2" xfId="14032" xr:uid="{8CF53747-9C99-41AC-8978-FA1B4F38187E}"/>
    <cellStyle name="Input 9 3 3 3" xfId="14992" xr:uid="{8BE260F1-AA6F-4B89-B422-28E5601958FB}"/>
    <cellStyle name="Input 9 3 3 4" xfId="15944" xr:uid="{37493621-6CD1-4E90-A868-44A7643A6CC4}"/>
    <cellStyle name="Input 9 3 3 5" xfId="16818" xr:uid="{90DD7EF2-F74A-4A88-8278-AEE3E0C516D8}"/>
    <cellStyle name="Input 9 3 3 6" xfId="17683" xr:uid="{DF05FB38-80E6-46AA-BB41-45DF02A722FB}"/>
    <cellStyle name="Input 9 3 3 7" xfId="18459" xr:uid="{2105A8C9-C533-4131-A801-CD835589A61E}"/>
    <cellStyle name="Input 9 3 3 8" xfId="19216" xr:uid="{F6138CD6-9723-4FFD-A82C-6F1D378D2E22}"/>
    <cellStyle name="Input 9 3 4" xfId="12350" xr:uid="{BDA444AD-A38C-4C0C-B829-473EB648F2AE}"/>
    <cellStyle name="Input 9 3 5" xfId="10520" xr:uid="{E2C034FA-4BBA-4DA9-BD99-B35591E38DFF}"/>
    <cellStyle name="Input 9 3 6" xfId="12619" xr:uid="{E0763AB8-0276-49DC-B5B8-CF457AE77957}"/>
    <cellStyle name="Input 9 3 7" xfId="10286" xr:uid="{F31B3721-B845-45E1-8131-4A80FA9456AF}"/>
    <cellStyle name="Input 9 3 8" xfId="12651" xr:uid="{E6C84BBC-0697-4E21-8698-8399EC154B06}"/>
    <cellStyle name="Input 9 3 9" xfId="10263" xr:uid="{D82296E6-06CA-4FFE-BCCA-3DD84DBEEC52}"/>
    <cellStyle name="Input 9 4" xfId="7842" xr:uid="{2F4A7C33-D0CE-462B-9209-6CB5E317055B}"/>
    <cellStyle name="Input 9 4 2" xfId="12864" xr:uid="{A98C3487-7574-4855-811C-D957E98BA762}"/>
    <cellStyle name="Input 9 4 3" xfId="10111" xr:uid="{F060D61D-FB12-4CB5-81D5-175A81E4F51C}"/>
    <cellStyle name="Input 9 4 4" xfId="12138" xr:uid="{59D85C60-147E-47E4-A351-C173B97D8A7F}"/>
    <cellStyle name="Input 9 4 5" xfId="10717" xr:uid="{0B0CEEEF-25D6-4576-BFBF-7A65D8C60AA5}"/>
    <cellStyle name="Input 9 4 6" xfId="12075" xr:uid="{D5410AC0-9D34-493B-BF60-F5F5D31627DB}"/>
    <cellStyle name="Input 9 4 7" xfId="10773" xr:uid="{C9B4AC16-A32F-407D-A827-75804ECFC6BC}"/>
    <cellStyle name="Input 9 4 8" xfId="11641" xr:uid="{CF20AE41-A267-4898-B90E-A6006D1201DC}"/>
    <cellStyle name="Input 9 5" xfId="7803" xr:uid="{EB488772-7787-4B57-B111-EFA8A5986824}"/>
    <cellStyle name="Input 9 5 2" xfId="12825" xr:uid="{954541B1-C08A-47AF-AA6F-287CCB3DA682}"/>
    <cellStyle name="Input 9 5 3" xfId="10149" xr:uid="{A2DAD516-6884-444D-8913-31D742DE7240}"/>
    <cellStyle name="Input 9 5 4" xfId="9834" xr:uid="{AFE159E4-BB52-4D85-9524-2C6932B6366D}"/>
    <cellStyle name="Input 9 5 5" xfId="11902" xr:uid="{A0A3A343-D49E-4F7D-BA81-D04867D7C234}"/>
    <cellStyle name="Input 9 5 6" xfId="10915" xr:uid="{C1E670A6-46D9-4E0A-B8A0-B82AEEF45E89}"/>
    <cellStyle name="Input 9 5 7" xfId="11513" xr:uid="{536AAD1D-392A-42C8-8C3A-1B7E4EA0D706}"/>
    <cellStyle name="Input 9 5 8" xfId="11226" xr:uid="{3864B871-13BA-460C-A5D6-2D9B1E5530D2}"/>
    <cellStyle name="Input 9 6" xfId="11376" xr:uid="{7627F9BD-7F39-491C-BF1D-B086039703C2}"/>
    <cellStyle name="Input 9 7" xfId="11335" xr:uid="{FE3EEC1C-D5EC-4FE9-85B4-410EC7DCCB00}"/>
    <cellStyle name="Input 9 8" xfId="11395" xr:uid="{73345F44-FCF5-4664-BBA3-C493F870FFD6}"/>
    <cellStyle name="Input 9 9" xfId="11316" xr:uid="{94BE7980-7FA4-4D6A-B5A9-2647D23A511A}"/>
    <cellStyle name="Koefic." xfId="6530" xr:uid="{854C7B9F-0313-4779-9A1D-1B9694FCE345}"/>
    <cellStyle name="Linked Cell 10" xfId="5149" xr:uid="{3807D5EF-18C4-4203-99DA-9A01BF86081B}"/>
    <cellStyle name="Linked Cell 11" xfId="5150" xr:uid="{FF7663F2-E2A9-45ED-8BFC-E6B753B1C5A0}"/>
    <cellStyle name="Linked Cell 12" xfId="5151" xr:uid="{5EE8D453-3AAC-41E0-9F01-C2D8423DCDDC}"/>
    <cellStyle name="Linked Cell 13" xfId="5152" xr:uid="{283B4748-09E2-45CB-90DD-62C5B764DC7D}"/>
    <cellStyle name="Linked Cell 14" xfId="5153" xr:uid="{8681B503-C172-4E14-B842-0477B9A4F863}"/>
    <cellStyle name="Linked Cell 15" xfId="5154" xr:uid="{8E140A38-4ACE-448C-961A-6A44490837A4}"/>
    <cellStyle name="Linked Cell 16" xfId="5155" xr:uid="{633A2EB2-4120-4942-B121-85536F6AE370}"/>
    <cellStyle name="Linked Cell 17" xfId="5156" xr:uid="{1DE10437-12AD-43B2-B72D-7FCC3EB38BD9}"/>
    <cellStyle name="Linked Cell 18" xfId="5157" xr:uid="{343045B9-B370-407E-8D0B-7B6E9423CB81}"/>
    <cellStyle name="Linked Cell 18 2" xfId="5158" xr:uid="{6F7FFF05-E5FF-440B-964F-49B82D0A633C}"/>
    <cellStyle name="Linked Cell 19" xfId="5159" xr:uid="{BA718672-59DC-4BE9-96E4-C6DACEC049B9}"/>
    <cellStyle name="Linked Cell 19 2" xfId="5160" xr:uid="{4D54BA25-E6CD-4090-BCA8-190F9BBC036E}"/>
    <cellStyle name="Linked Cell 2" xfId="5161" xr:uid="{9C1F49EB-C946-4C25-AF70-B82C25066914}"/>
    <cellStyle name="Linked Cell 2 2" xfId="5162" xr:uid="{9369FE91-D030-45B3-81E3-6E11A1B62A3F}"/>
    <cellStyle name="Linked Cell 3" xfId="5163" xr:uid="{ABCD39A5-F078-43DF-8624-58150E2209FA}"/>
    <cellStyle name="Linked Cell 4" xfId="5164" xr:uid="{58D24130-F76D-417D-8EF1-89109A21E102}"/>
    <cellStyle name="Linked Cell 5" xfId="5165" xr:uid="{0BEDC262-0C81-4CEE-A280-6FF2CAB8427C}"/>
    <cellStyle name="Linked Cell 6" xfId="5166" xr:uid="{70B98DCD-BCB2-4AD9-B53A-932582C7B9EF}"/>
    <cellStyle name="Linked Cell 7" xfId="5167" xr:uid="{2121434D-6370-47BA-8C0F-B32C46204541}"/>
    <cellStyle name="Linked Cell 8" xfId="5168" xr:uid="{826EF52D-A2C6-4AAE-BD89-AC12541E1B70}"/>
    <cellStyle name="Linked Cell 9" xfId="5169" xr:uid="{97AE052E-98ED-469D-BB26-EF6FE705DDD4}"/>
    <cellStyle name="Neutral 10" xfId="5170" xr:uid="{DD3ED26A-7E62-4BE1-933D-8C10F62B7E1E}"/>
    <cellStyle name="Neutral 11" xfId="5171" xr:uid="{7B205ACC-3FA4-481C-B5B8-73906AE6C7DB}"/>
    <cellStyle name="Neutral 12" xfId="5172" xr:uid="{FCE6E177-60EC-4730-973B-B63E07A4AF01}"/>
    <cellStyle name="Neutral 13" xfId="5173" xr:uid="{B185E07A-D53B-4B5E-B867-C6CCA1ADEFEE}"/>
    <cellStyle name="Neutral 14" xfId="5174" xr:uid="{1CA28F25-773B-4645-8B1C-3ADC736294FD}"/>
    <cellStyle name="Neutral 15" xfId="5175" xr:uid="{BF457569-3334-4C2E-9C7F-EF79C23397E0}"/>
    <cellStyle name="Neutral 16" xfId="5176" xr:uid="{007B8B76-52A1-4408-804D-1191095EDE6B}"/>
    <cellStyle name="Neutral 17" xfId="5177" xr:uid="{C41D37F5-6E7E-4401-BA05-48C7E4DD438E}"/>
    <cellStyle name="Neutral 18" xfId="5178" xr:uid="{8068E456-BD4E-4BAA-BBCA-7DEBAFF3F5D2}"/>
    <cellStyle name="Neutral 18 2" xfId="5179" xr:uid="{0CC8DA81-995C-4571-80B8-333AAB8C3FF2}"/>
    <cellStyle name="Neutral 19" xfId="5180" xr:uid="{F2BF3F0B-0082-4A8B-B984-87CB9D7511C1}"/>
    <cellStyle name="Neutral 19 2" xfId="5181" xr:uid="{DC84E0BA-ED7F-4F22-BD4F-5ED311491EB8}"/>
    <cellStyle name="Neutral 2" xfId="5182" xr:uid="{D2703FE4-FBEC-48DC-A416-5A4FDBC33343}"/>
    <cellStyle name="Neutral 2 2" xfId="5183" xr:uid="{D7A14921-F7E8-440F-A66F-6C03806C01B7}"/>
    <cellStyle name="Neutral 3" xfId="5184" xr:uid="{472143AE-8DE8-485B-B568-6222751F8563}"/>
    <cellStyle name="Neutral 4" xfId="5185" xr:uid="{F5A7B86E-9252-46F1-8D74-27C8BC2BAD88}"/>
    <cellStyle name="Neutral 5" xfId="5186" xr:uid="{FC91AEB5-AD4B-475A-A58F-AEB795339F93}"/>
    <cellStyle name="Neutral 6" xfId="5187" xr:uid="{C5E9D84B-4648-4866-BF34-642FF9B99ED4}"/>
    <cellStyle name="Neutral 7" xfId="5188" xr:uid="{4CF368DC-3AF5-494B-9E8E-AB887EDB71DF}"/>
    <cellStyle name="Neutral 8" xfId="5189" xr:uid="{78CD2E87-0884-45F7-88B4-3164B8A042E3}"/>
    <cellStyle name="Neutral 9" xfId="5190" xr:uid="{AE3BB4F3-2A22-43C5-9E04-F732CF3857AB}"/>
    <cellStyle name="Normal" xfId="0" builtinId="0"/>
    <cellStyle name="Normal 10" xfId="51" xr:uid="{E43F9F8D-0642-46AD-90F0-F9CD75524AF2}"/>
    <cellStyle name="Normal 10 2" xfId="21" xr:uid="{CD0AB3FB-FC81-45AF-9271-36597985D391}"/>
    <cellStyle name="Normal 10 2 2" xfId="7" xr:uid="{DB0ADE74-4492-49F5-AEB7-457171964380}"/>
    <cellStyle name="Normal 10 3" xfId="5191" xr:uid="{3AF9069A-9D40-4CBB-9942-3BD14A11E781}"/>
    <cellStyle name="Normal 10 4" xfId="5192" xr:uid="{CBA5FB52-1658-4526-889C-8CFA867CD187}"/>
    <cellStyle name="Normal 10 5" xfId="5193" xr:uid="{A8251A8F-E741-47B3-97FA-2FE9DDD208FC}"/>
    <cellStyle name="Normal 10 5 2" xfId="6531" xr:uid="{C12769EF-A0BD-4F7E-BBA1-6318579328B1}"/>
    <cellStyle name="Normal 10 5 2 2" xfId="7214" xr:uid="{EB6A3864-1C5E-4C52-8F1C-58FC366AFE90}"/>
    <cellStyle name="Normal 10 5 2 2 2" xfId="8854" xr:uid="{C3AC2B9A-3072-4E07-BD00-E9AEA73E6B58}"/>
    <cellStyle name="Normal 10 5 2 3" xfId="8181" xr:uid="{C1FEDA28-9E38-4323-99D8-7B6147DAAD20}"/>
    <cellStyle name="Normal 10 5 3" xfId="6532" xr:uid="{03432DB3-6806-4DE4-B0DF-3EFF0885221E}"/>
    <cellStyle name="Normal 10 5 3 2" xfId="7261" xr:uid="{8B231E55-9A39-46E3-8973-6AE512CE9806}"/>
    <cellStyle name="Normal 10 5 3 2 2" xfId="8901" xr:uid="{EDB8B727-C903-4E39-8E36-F7227496A816}"/>
    <cellStyle name="Normal 10 5 3 3" xfId="8182" xr:uid="{F40A64E9-2955-481C-8A5A-3970F35B8124}"/>
    <cellStyle name="Normal 10 5 4" xfId="6345" xr:uid="{3FE33D02-C93B-4B15-93BB-D370C3FC5B42}"/>
    <cellStyle name="Normal 10 5 4 2" xfId="7262" xr:uid="{97D57251-0490-4CF3-866F-3EDCA18CB382}"/>
    <cellStyle name="Normal 10 5 4 2 2" xfId="8902" xr:uid="{BA14F509-BE9B-4337-B8A8-9081BE0E03B0}"/>
    <cellStyle name="Normal 10 5 4 3" xfId="8052" xr:uid="{A1F0F45C-3C86-4708-8270-42DDC5B28876}"/>
    <cellStyle name="Normal 10 5 5" xfId="7020" xr:uid="{5DD83488-5E1C-4BA9-9328-F7DDA3B038B5}"/>
    <cellStyle name="Normal 10 5 5 2" xfId="8660" xr:uid="{6F32B7ED-B6B2-4C50-B803-BF92303A418B}"/>
    <cellStyle name="Normal 10 5 6" xfId="7843" xr:uid="{EF45B5C5-9699-406F-8EEC-0F522CA7EDC7}"/>
    <cellStyle name="Normal 10 5 7" xfId="59" xr:uid="{58F96E07-3227-455F-8173-2415CBF04BF4}"/>
    <cellStyle name="Normal 10 6" xfId="5194" xr:uid="{51220C7C-F10C-4F8D-8D5A-CC0B7816682C}"/>
    <cellStyle name="Normal 10 7" xfId="4" xr:uid="{9CE70900-A48B-4603-9BEB-84EDCE75BD55}"/>
    <cellStyle name="Normal 10 7 2" xfId="57" xr:uid="{13A38821-70C4-4372-B1DE-7FA532841017}"/>
    <cellStyle name="Normal 10 7 3" xfId="15" xr:uid="{0D251A42-9243-4238-8060-E57DB42931E2}"/>
    <cellStyle name="Normal 10_1_solis_MK Nr 595 " xfId="5195" xr:uid="{3930DCA9-02C1-4841-958F-FA6F066FD527}"/>
    <cellStyle name="Normal 11" xfId="117" xr:uid="{16EB771B-7AE0-4104-B1C0-379E50D03946}"/>
    <cellStyle name="Normal 11 2" xfId="5196" xr:uid="{33260F76-D41B-4A4B-B323-7EF3AC3F9735}"/>
    <cellStyle name="Normal 11 3" xfId="6503" xr:uid="{B9EDB52B-4816-47FF-966E-34ADC5A2FC2D}"/>
    <cellStyle name="Normal 11 3 2" xfId="7204" xr:uid="{356A8119-F447-4D06-8D51-C6A1CDC47FF4}"/>
    <cellStyle name="Normal 11 3 2 2" xfId="8844" xr:uid="{F49739F2-2C08-42A5-A1EE-BBF30ADC48D0}"/>
    <cellStyle name="Normal 11 3 3" xfId="8171" xr:uid="{FD06A0A8-EE71-477C-91F3-C08DF745733A}"/>
    <cellStyle name="Normal 11 4" xfId="6533" xr:uid="{29DC9139-47A4-4D0D-90EE-3EAEF4E205B9}"/>
    <cellStyle name="Normal 11 4 2" xfId="7263" xr:uid="{6E06EB8B-840C-410C-9CD3-1D4D1098B8E9}"/>
    <cellStyle name="Normal 11 4 2 2" xfId="8903" xr:uid="{DCE961C3-27DE-4A8E-8CE0-D106428AEE9B}"/>
    <cellStyle name="Normal 11 4 3" xfId="8183" xr:uid="{99134AFC-6659-4741-A822-4DC993AED2F3}"/>
    <cellStyle name="Normal 11_1_solis_MK Nr 595 " xfId="5197" xr:uid="{3EBBA144-5B79-4632-87AC-64F1E148B02A}"/>
    <cellStyle name="Normal 12" xfId="129" xr:uid="{2D8796EF-CCD2-465C-9E45-199FD5B65670}"/>
    <cellStyle name="Normal 12 10" xfId="5198" xr:uid="{5CD808F4-7E78-4807-8410-6F9B2118E46E}"/>
    <cellStyle name="Normal 12 11" xfId="5199" xr:uid="{E01C502F-6C72-4058-8C23-58BC0BE9B60A}"/>
    <cellStyle name="Normal 12 12" xfId="5200" xr:uid="{A7618540-902D-40B2-8923-02942F4F6849}"/>
    <cellStyle name="Normal 12 13" xfId="5201" xr:uid="{DD8EE6A9-F645-437B-8F64-1A74211D060A}"/>
    <cellStyle name="Normal 12 14" xfId="5202" xr:uid="{08320074-960D-4BB4-B1B6-6ABDB135C2CF}"/>
    <cellStyle name="Normal 12 15" xfId="5203" xr:uid="{FC33080C-992F-4CC6-9D62-120873CB2ABD}"/>
    <cellStyle name="Normal 12 16" xfId="5204" xr:uid="{A30525FC-9678-497F-815B-06DCEF2AEB32}"/>
    <cellStyle name="Normal 12 17" xfId="5205" xr:uid="{20C44FD4-2E89-4C68-BED3-CCD8C68788EB}"/>
    <cellStyle name="Normal 12 18" xfId="5206" xr:uid="{8C3D4643-87FA-4AFD-AC1B-B52976C794C4}"/>
    <cellStyle name="Normal 12 19" xfId="5207" xr:uid="{BF6C83A1-8D14-428B-8B91-5F61A282553D}"/>
    <cellStyle name="Normal 12 2" xfId="5208" xr:uid="{27899E02-CE26-4EB1-8668-F37A4F32FA0F}"/>
    <cellStyle name="Normal 12 20" xfId="5209" xr:uid="{752D229D-6308-4ECE-A5C6-26C622011C0A}"/>
    <cellStyle name="Normal 12 21" xfId="5210" xr:uid="{FF4E5B5B-3560-4437-AAE7-769806CE69EE}"/>
    <cellStyle name="Normal 12 22" xfId="5211" xr:uid="{EA739BF8-4A03-4CC8-99A3-7FEA6E801EF8}"/>
    <cellStyle name="Normal 12 23" xfId="5212" xr:uid="{DDC90DF2-8236-4E5D-BD8F-50D01AA89222}"/>
    <cellStyle name="Normal 12 24" xfId="5213" xr:uid="{ECC63E43-772D-4021-AB27-9D3CC944163C}"/>
    <cellStyle name="Normal 12 25" xfId="5214" xr:uid="{69C18E3C-AE5B-4E98-8E3D-7E77958D2E11}"/>
    <cellStyle name="Normal 12 26" xfId="5215" xr:uid="{C4E1FAA3-8C35-4F26-B742-9BDA3BE8FAAA}"/>
    <cellStyle name="Normal 12 27" xfId="5216" xr:uid="{89348166-09DE-4C8E-A298-763E32076A1E}"/>
    <cellStyle name="Normal 12 28" xfId="5217" xr:uid="{C9D1C929-A3BE-4EE0-989F-395CB82AFC8D}"/>
    <cellStyle name="Normal 12 29" xfId="5218" xr:uid="{92FE2CFE-03EA-4F97-8213-DDC01AD46555}"/>
    <cellStyle name="Normal 12 3" xfId="5219" xr:uid="{A4BA2ED6-0925-4BCD-AA6C-D4A80DD55A05}"/>
    <cellStyle name="Normal 12 30" xfId="5220" xr:uid="{F2A7041F-E593-4372-B5B1-D96AAA86D53E}"/>
    <cellStyle name="Normal 12 31" xfId="5221" xr:uid="{87196A59-EF87-4189-89B3-F8078B084ED0}"/>
    <cellStyle name="Normal 12 32" xfId="5222" xr:uid="{005B9A6C-9E9D-499F-8C8E-93B4F7ADA945}"/>
    <cellStyle name="Normal 12 33" xfId="5223" xr:uid="{E146AFF6-D721-49FA-B4B7-BA932F4DBB92}"/>
    <cellStyle name="Normal 12 34" xfId="5224" xr:uid="{E36336E3-33B9-4D43-B2AE-AD66823AF4FC}"/>
    <cellStyle name="Normal 12 35" xfId="5225" xr:uid="{766ADE06-BDA7-4665-9BFB-DA7A34E3C77A}"/>
    <cellStyle name="Normal 12 36" xfId="5226" xr:uid="{F1E6373F-6CAF-4E1F-9AB6-35F002B0D360}"/>
    <cellStyle name="Normal 12 37" xfId="5227" xr:uid="{B7E608EA-CBD3-434E-94D1-0CBA64B22C2C}"/>
    <cellStyle name="Normal 12 38" xfId="5228" xr:uid="{C4CC721B-7D38-4DC3-89E0-E84E2529FA59}"/>
    <cellStyle name="Normal 12 39" xfId="5229" xr:uid="{69BE10F2-99AE-4DD1-B984-D84EF30E4BA3}"/>
    <cellStyle name="Normal 12 4" xfId="5230" xr:uid="{5B572641-5D96-42F8-AE5E-6B428A75FAC0}"/>
    <cellStyle name="Normal 12 40" xfId="5231" xr:uid="{8C05B8DF-7ACF-4040-BEE0-9059CD63A04E}"/>
    <cellStyle name="Normal 12 41" xfId="5232" xr:uid="{2C9FA212-EAEF-469F-A615-79D6C76641DA}"/>
    <cellStyle name="Normal 12 42" xfId="5233" xr:uid="{14731EEE-67E9-4E1F-9D5F-0054E6F084CF}"/>
    <cellStyle name="Normal 12 43" xfId="5234" xr:uid="{6D7E0587-C48C-49CB-997C-AB6483EB625B}"/>
    <cellStyle name="Normal 12 44" xfId="5235" xr:uid="{F59452A6-B222-4E6F-9898-367EC65F7DE3}"/>
    <cellStyle name="Normal 12 45" xfId="5236" xr:uid="{4E9A2546-6651-42A6-8B0F-3E91258CC401}"/>
    <cellStyle name="Normal 12 46" xfId="5237" xr:uid="{43AE8AB0-649B-469F-877F-DDD1B9613965}"/>
    <cellStyle name="Normal 12 47" xfId="5238" xr:uid="{2946B2AD-55CF-4540-BBEF-A35988688965}"/>
    <cellStyle name="Normal 12 48" xfId="5239" xr:uid="{2EE1604B-3988-4AD8-9F88-1E4B97111AE8}"/>
    <cellStyle name="Normal 12 49" xfId="5240" xr:uid="{EC73367C-5912-4D2F-BCD4-DDCB68D297E0}"/>
    <cellStyle name="Normal 12 5" xfId="5241" xr:uid="{72AB3BDA-A9CC-47AC-9875-9E4AC77B902B}"/>
    <cellStyle name="Normal 12 50" xfId="6534" xr:uid="{E466BD3E-C74F-4997-9CC9-AEDCAF75ADFA}"/>
    <cellStyle name="Normal 12 6" xfId="5242" xr:uid="{AA4EF19C-920F-4BDB-B03D-4F4FB3C4B647}"/>
    <cellStyle name="Normal 12 7" xfId="5243" xr:uid="{E697D576-5031-49ED-ACA0-5066A7E2B30A}"/>
    <cellStyle name="Normal 12 8" xfId="5244" xr:uid="{C98BC88D-E240-40EE-A56A-39A7BF79B72E}"/>
    <cellStyle name="Normal 12 9" xfId="5245" xr:uid="{5E2F89E0-AFCB-4432-B8B2-C4894722BD0E}"/>
    <cellStyle name="Normal 13" xfId="86" xr:uid="{F5E13D3E-7F47-47C3-B389-E4977DEB17A6}"/>
    <cellStyle name="Normal 13 10" xfId="5246" xr:uid="{91DAD8FB-021D-4BE5-BEB9-1F3E038F1E89}"/>
    <cellStyle name="Normal 13 11" xfId="5247" xr:uid="{BB248BBF-2F1F-439C-9882-7CEE6BF5FD16}"/>
    <cellStyle name="Normal 13 12" xfId="5248" xr:uid="{7E7EA5C5-93A2-4117-9B86-F70089C83AED}"/>
    <cellStyle name="Normal 13 13" xfId="5249" xr:uid="{00D0BDD5-68CE-4D6A-942D-C7AC8315393C}"/>
    <cellStyle name="Normal 13 14" xfId="5250" xr:uid="{BB3D8EDD-B787-4299-9EE8-FDF309D0F2D9}"/>
    <cellStyle name="Normal 13 15" xfId="5251" xr:uid="{1035F618-73C0-45F0-9D6F-B268C110C9F8}"/>
    <cellStyle name="Normal 13 16" xfId="5252" xr:uid="{9A15D5A0-0BBD-47D2-AD0C-16BDFD6E67D6}"/>
    <cellStyle name="Normal 13 17" xfId="5253" xr:uid="{7CD8FE86-5190-46E4-8F01-9713E61E5E05}"/>
    <cellStyle name="Normal 13 18" xfId="5254" xr:uid="{6FA65E67-AC8B-4560-8A70-232A238C013A}"/>
    <cellStyle name="Normal 13 19" xfId="5255" xr:uid="{78BA515E-7A43-4BDC-ACD8-CC0A6E39ABBB}"/>
    <cellStyle name="Normal 13 2" xfId="5256" xr:uid="{BB411429-A06D-4B3A-9DAB-299DF895C980}"/>
    <cellStyle name="Normal 13 20" xfId="5257" xr:uid="{E6D8EB65-0E8C-443B-A5D9-F414C286DE7F}"/>
    <cellStyle name="Normal 13 21" xfId="5258" xr:uid="{A26EF5EE-7B8E-4D66-9F6C-A0FC2487B49D}"/>
    <cellStyle name="Normal 13 22" xfId="5259" xr:uid="{06EE399C-F06C-4BAF-9B2F-65372AF6D000}"/>
    <cellStyle name="Normal 13 23" xfId="5260" xr:uid="{C09B67D4-0307-49B7-8DBB-C3407210C53A}"/>
    <cellStyle name="Normal 13 24" xfId="5261" xr:uid="{6F9C172B-874F-4F0F-833B-8FC2B2E36C6C}"/>
    <cellStyle name="Normal 13 25" xfId="5262" xr:uid="{B0063223-E66C-4A12-BE18-F3860BE7551B}"/>
    <cellStyle name="Normal 13 26" xfId="5263" xr:uid="{3F7618B1-DBE5-4323-B1DA-830FD2941B29}"/>
    <cellStyle name="Normal 13 27" xfId="5264" xr:uid="{D1359336-D131-4E73-89D4-EEB678069947}"/>
    <cellStyle name="Normal 13 28" xfId="5265" xr:uid="{DE777304-CDD5-408E-8D08-4AAAACF5A575}"/>
    <cellStyle name="Normal 13 29" xfId="5266" xr:uid="{55E68F62-A918-4A95-B4E3-C3B8745FE6A8}"/>
    <cellStyle name="Normal 13 3" xfId="5267" xr:uid="{4808CA29-5EE8-471D-BBC2-D4CA4DD4782D}"/>
    <cellStyle name="Normal 13 30" xfId="5268" xr:uid="{AB437B3A-56CA-4407-B597-E9CC25560A88}"/>
    <cellStyle name="Normal 13 31" xfId="5269" xr:uid="{C338D3DA-36CA-4D41-8EF3-B1E09F0FB0D2}"/>
    <cellStyle name="Normal 13 32" xfId="5270" xr:uid="{B3C5FA8A-F88E-44C6-8AD5-9CC6ED3319FA}"/>
    <cellStyle name="Normal 13 33" xfId="5271" xr:uid="{A4D5EA37-B22A-4836-8A45-ED0F972995A3}"/>
    <cellStyle name="Normal 13 34" xfId="5272" xr:uid="{02B5DF14-0953-43C9-9C64-C91167790602}"/>
    <cellStyle name="Normal 13 35" xfId="5273" xr:uid="{23E35E19-4691-4ABD-8C30-AC9D97578D54}"/>
    <cellStyle name="Normal 13 36" xfId="5274" xr:uid="{319B039E-5D1C-41CA-B000-79B8FB3A8853}"/>
    <cellStyle name="Normal 13 37" xfId="5275" xr:uid="{0BFE2438-1F43-467E-8DA8-A3FFDEB880DD}"/>
    <cellStyle name="Normal 13 38" xfId="5276" xr:uid="{7D19D468-C4F9-43F3-9BB4-BC66975FE305}"/>
    <cellStyle name="Normal 13 39" xfId="5277" xr:uid="{E81057F5-DC45-4BBB-B85C-D0A8733D4156}"/>
    <cellStyle name="Normal 13 4" xfId="5278" xr:uid="{23DFBF16-DF67-4853-A2B8-AFDE9060B76B}"/>
    <cellStyle name="Normal 13 40" xfId="5279" xr:uid="{77D5117D-F70C-4163-A87D-60AC9FA3BDEE}"/>
    <cellStyle name="Normal 13 41" xfId="5280" xr:uid="{1DB1CA5F-87BA-47B8-98B5-E026EB497D96}"/>
    <cellStyle name="Normal 13 42" xfId="5281" xr:uid="{B40E1FD2-804B-4C2D-893B-A2198C44BF19}"/>
    <cellStyle name="Normal 13 43" xfId="5282" xr:uid="{2BBFA0B1-7995-4707-8EB4-D6D398FBC3B4}"/>
    <cellStyle name="Normal 13 44" xfId="5283" xr:uid="{E9D744AD-5711-4D27-98AC-B27ABE0F9DFF}"/>
    <cellStyle name="Normal 13 45" xfId="5284" xr:uid="{2DF5D015-1986-4640-866D-ED3094589CED}"/>
    <cellStyle name="Normal 13 46" xfId="5285" xr:uid="{2B3CD3DE-957A-426C-88B4-930E7B44CDD8}"/>
    <cellStyle name="Normal 13 47" xfId="5286" xr:uid="{1B3F4290-5B1E-42E4-BDCC-101E3F2B2017}"/>
    <cellStyle name="Normal 13 48" xfId="5287" xr:uid="{3C65B62F-DCBB-4151-8ADD-CD2DDB628882}"/>
    <cellStyle name="Normal 13 49" xfId="5288" xr:uid="{F81FDEAC-743C-46F1-8129-D545B783CC48}"/>
    <cellStyle name="Normal 13 5" xfId="5289" xr:uid="{85534918-82B0-4CE9-8220-0E70349DAA01}"/>
    <cellStyle name="Normal 13 50" xfId="6504" xr:uid="{9D9DABD7-99AE-4F32-A008-B4DB4D538791}"/>
    <cellStyle name="Normal 13 50 2" xfId="7205" xr:uid="{6D5ECB96-7A27-4437-BB99-B2A6E0EAE1B2}"/>
    <cellStyle name="Normal 13 50 2 2" xfId="8845" xr:uid="{1D0C3E13-1EA1-4BF9-80D8-181F2439AD90}"/>
    <cellStyle name="Normal 13 50 3" xfId="8172" xr:uid="{FACC0975-2EE1-4F39-B553-FCF18746D491}"/>
    <cellStyle name="Normal 13 51" xfId="6535" xr:uid="{6382D3FE-007A-4BA2-B7C1-946EDFB72901}"/>
    <cellStyle name="Normal 13 51 2" xfId="7264" xr:uid="{F4CBC9CF-B0C9-48EC-8BD5-7DE1577FFA28}"/>
    <cellStyle name="Normal 13 51 2 2" xfId="8904" xr:uid="{978D27A8-06D6-427B-A75B-305C5D2BFDFC}"/>
    <cellStyle name="Normal 13 51 3" xfId="8184" xr:uid="{7C6A16FD-03A4-47FE-B289-15B67FA2F117}"/>
    <cellStyle name="Normal 13 6" xfId="5290" xr:uid="{097625CF-B663-42F7-967C-F60686EF2B2B}"/>
    <cellStyle name="Normal 13 7" xfId="5291" xr:uid="{8FD0F788-0C7A-4F7E-8197-195132D3FFC0}"/>
    <cellStyle name="Normal 13 8" xfId="5292" xr:uid="{3A580D80-C7F3-43D8-83F4-4817224D9DF5}"/>
    <cellStyle name="Normal 13 9" xfId="5293" xr:uid="{435650D3-792C-4137-922F-34E824FF531B}"/>
    <cellStyle name="Normal 13_1_solis_MK Nr 595 " xfId="5294" xr:uid="{D482A4C8-8294-46EC-8C8A-2CCB36DA5551}"/>
    <cellStyle name="Normal 14" xfId="107" xr:uid="{56D8B879-BAF3-40FD-98F6-71E92F46C74F}"/>
    <cellStyle name="Normal 14 2" xfId="5295" xr:uid="{ABEF859E-649C-4116-A02A-6688A5EF1542}"/>
    <cellStyle name="Normal 14 3" xfId="6505" xr:uid="{6E73D2FA-5687-4BBF-9EE0-F8705E4D59C6}"/>
    <cellStyle name="Normal 14 3 2" xfId="7206" xr:uid="{28C1AE98-011E-40DD-9D83-A1E6D679D78D}"/>
    <cellStyle name="Normal 14 3 2 2" xfId="8846" xr:uid="{471378A0-7F3C-4410-9887-D7E90040B885}"/>
    <cellStyle name="Normal 14 3 3" xfId="8173" xr:uid="{D9BAB5B9-DDBE-46A3-8407-708719853364}"/>
    <cellStyle name="Normal 14 4" xfId="6536" xr:uid="{471F54C3-0F81-4F63-9C77-96969C20784E}"/>
    <cellStyle name="Normal 14 4 2" xfId="7265" xr:uid="{77DD79DE-BDD3-415D-AFCA-EA04D7A0E7BF}"/>
    <cellStyle name="Normal 14 4 2 2" xfId="8905" xr:uid="{F4E36284-1CF0-4A9C-80CD-ED649121CAF2}"/>
    <cellStyle name="Normal 14 4 3" xfId="8185" xr:uid="{8034C073-C718-4656-9ABA-4235659B8456}"/>
    <cellStyle name="Normal 14_1_solis_MK Nr 595 " xfId="5296" xr:uid="{C3DCCD52-4528-4545-B444-C0D502871FE5}"/>
    <cellStyle name="Normal 15" xfId="92" xr:uid="{9300E94D-8652-4969-9E69-8E282E33CE8A}"/>
    <cellStyle name="Normal 15 2" xfId="5297" xr:uid="{990B2C15-7DB6-425A-93CB-E036980031C8}"/>
    <cellStyle name="Normal 15 2 2" xfId="5298" xr:uid="{3F33AF14-85FB-4469-8535-CAF5A3E28D6C}"/>
    <cellStyle name="Normal 15 2 2 2" xfId="6507" xr:uid="{DB268D27-10D7-4938-A673-076F3640FB76}"/>
    <cellStyle name="Normal 15 2 2 3" xfId="6347" xr:uid="{15F6A222-F415-4E6E-A2A6-81B41064140B}"/>
    <cellStyle name="Normal 15 2 2 3 2" xfId="7266" xr:uid="{386103F0-358A-4325-8823-D43D7B9C3C08}"/>
    <cellStyle name="Normal 15 2 2 3 2 2" xfId="8906" xr:uid="{D6F9FA54-1C9F-4936-924C-D7844AC360C2}"/>
    <cellStyle name="Normal 15 2 2 3 3" xfId="8054" xr:uid="{A7E3940E-64F2-4BE6-B813-2914EF8B9ED5}"/>
    <cellStyle name="Normal 15 2 2 4" xfId="7022" xr:uid="{15B9ACC5-123B-41E4-85DF-31CC079FD897}"/>
    <cellStyle name="Normal 15 2 2 4 2" xfId="8662" xr:uid="{090668A1-E2C5-4C28-9EC8-8AB5C7ECD855}"/>
    <cellStyle name="Normal 15 2 2 5" xfId="7845" xr:uid="{3F038FE1-3845-40CA-BBCC-D221725E0AA7}"/>
    <cellStyle name="Normal 15 2 3" xfId="6537" xr:uid="{5B6F88EE-8ECA-4BDC-A0D7-631386175E89}"/>
    <cellStyle name="Normal 15 2 3 2" xfId="7267" xr:uid="{4AFECC98-4791-454B-8D68-64A8F576998C}"/>
    <cellStyle name="Normal 15 2 3 2 2" xfId="8907" xr:uid="{7F0FDF64-7605-4D6D-9A98-161FF24D0394}"/>
    <cellStyle name="Normal 15 2 3 3" xfId="8186" xr:uid="{F0EEBCAE-2CC4-4EC0-8BA7-D0C8FBE8E178}"/>
    <cellStyle name="Normal 15 2 4" xfId="6538" xr:uid="{A56EE865-6D54-400F-B29F-D3C4F583CF79}"/>
    <cellStyle name="Normal 15 2 4 2" xfId="7268" xr:uid="{8E1E0129-ED28-4080-88D1-BD4AA7D78872}"/>
    <cellStyle name="Normal 15 2 4 2 2" xfId="8908" xr:uid="{B3993707-0998-46EC-B7C7-4645628994A4}"/>
    <cellStyle name="Normal 15 2 4 3" xfId="8187" xr:uid="{DE04790E-DBB5-47B5-B32E-991F42A06C7C}"/>
    <cellStyle name="Normal 15 2 5" xfId="6346" xr:uid="{9EA710EC-DF6F-43EF-8BF7-C3CCD44D8B22}"/>
    <cellStyle name="Normal 15 2 5 2" xfId="7269" xr:uid="{D18E7893-75AA-4A24-ABE3-46DF4E156812}"/>
    <cellStyle name="Normal 15 2 5 2 2" xfId="8909" xr:uid="{448884AD-CCA0-42AF-9DF1-08718D452708}"/>
    <cellStyle name="Normal 15 2 5 3" xfId="8053" xr:uid="{6D755D24-A4C4-4DB0-A3B4-875C6CFDCE69}"/>
    <cellStyle name="Normal 15 2 6" xfId="7021" xr:uid="{8DE14BEF-97A3-45C8-A217-8270DE815E4D}"/>
    <cellStyle name="Normal 15 2 6 2" xfId="8661" xr:uid="{34BF7D9D-66A9-4673-927F-5C20ACAE7EF8}"/>
    <cellStyle name="Normal 15 2 7" xfId="7844" xr:uid="{F904F175-78D9-4E32-AE47-BD2C1BDF693E}"/>
    <cellStyle name="Normal 15 2_1_solis_MK Nr 595 " xfId="5299" xr:uid="{7C4DB5A2-B946-482C-91FE-5FE2FF52AA78}"/>
    <cellStyle name="Normal 15 3" xfId="6506" xr:uid="{2133E1B1-2C95-40D8-AA5D-5655E95E83E3}"/>
    <cellStyle name="Normal 16" xfId="134" xr:uid="{555797F1-46FC-4100-B2B1-97B50AB6B3CD}"/>
    <cellStyle name="Normal 16 2" xfId="5300" xr:uid="{B28E5A45-D8B7-4EBF-92D5-0FDBFBE2CA63}"/>
    <cellStyle name="Normal 16 2 2" xfId="6539" xr:uid="{A96980A0-5132-41D5-B854-12E4AA5FC9FF}"/>
    <cellStyle name="Normal 16 2 2 2" xfId="7270" xr:uid="{1ECD922F-C7C2-4A95-8BFB-157D539A5E9E}"/>
    <cellStyle name="Normal 16 2 2 2 2" xfId="8910" xr:uid="{0697A096-3564-4EC6-ACF2-F8DD246A7931}"/>
    <cellStyle name="Normal 16 2 2 3" xfId="8188" xr:uid="{0D32A6A7-A8BD-48D7-BAD3-CC66330252C1}"/>
    <cellStyle name="Normal 16 2 3" xfId="6540" xr:uid="{92ECC671-B6F1-437E-9E6F-BA0C643D2DD9}"/>
    <cellStyle name="Normal 16 2 3 2" xfId="7271" xr:uid="{C049010C-AF1C-49E6-A647-DCED562FD5D0}"/>
    <cellStyle name="Normal 16 2 3 2 2" xfId="8911" xr:uid="{E367A948-44EC-461E-9795-0A4DBBA81856}"/>
    <cellStyle name="Normal 16 2 3 3" xfId="8189" xr:uid="{59BF6504-2CF7-4266-A352-282D9C64FA73}"/>
    <cellStyle name="Normal 16 2 4" xfId="6348" xr:uid="{A6A21E7E-D786-4F73-8347-A19DD77E6953}"/>
    <cellStyle name="Normal 16 2 4 2" xfId="7272" xr:uid="{816F7ED6-E635-4F4A-84E2-4426D2AD0B43}"/>
    <cellStyle name="Normal 16 2 4 2 2" xfId="8912" xr:uid="{3C98AD01-1504-42D7-87D5-B204334ABDC9}"/>
    <cellStyle name="Normal 16 2 4 3" xfId="8055" xr:uid="{459922D1-7717-4247-8C22-B530114CD40C}"/>
    <cellStyle name="Normal 16 2 5" xfId="7023" xr:uid="{C34D3D1E-3EC5-4DC9-9F1C-7C25DF25FBB5}"/>
    <cellStyle name="Normal 16 2 5 2" xfId="8663" xr:uid="{CE26F996-49BB-4439-9E59-7ACF9B27067E}"/>
    <cellStyle name="Normal 16 2 6" xfId="7846" xr:uid="{A71B8FBF-AD9B-4F81-A8BE-4FC3B5140C8B}"/>
    <cellStyle name="Normal 16 3" xfId="6508" xr:uid="{577790B9-9F00-456F-A58C-1CF3E4B1ED40}"/>
    <cellStyle name="Normal 17" xfId="91" xr:uid="{157D69F6-8876-43BD-AFF0-1B5C95DBC2CF}"/>
    <cellStyle name="Normal 17 2" xfId="6509" xr:uid="{CB98359F-BB43-4EEF-B43D-3B4861169AC5}"/>
    <cellStyle name="Normal 18" xfId="161" xr:uid="{4D978A2B-8008-4984-9B34-62A77E9F2E0D}"/>
    <cellStyle name="Normal 18 10" xfId="6962" xr:uid="{D26F4A4B-50AF-4B01-AF2A-EC18CF2220B6}"/>
    <cellStyle name="Normal 18 10 2" xfId="8601" xr:uid="{9EBA357C-5D96-4AF4-B0AB-8F050063A8F0}"/>
    <cellStyle name="Normal 18 11" xfId="7767" xr:uid="{A7EAA9DA-F1FF-4198-9FBC-6E6B29DCB7C7}"/>
    <cellStyle name="Normal 18 2" xfId="158" xr:uid="{B3CFF5C8-CD5E-41F6-A3BC-FA88D9B1F81F}"/>
    <cellStyle name="Normal 18 2 2" xfId="6336" xr:uid="{68FCEAEF-7522-43E9-B417-2927E5957E47}"/>
    <cellStyle name="Normal 18 2 2 2" xfId="6511" xr:uid="{1A756ADE-A0A5-4A07-883D-1FDE243E9E1D}"/>
    <cellStyle name="Normal 18 2 2 2 2" xfId="6945" xr:uid="{A9D9C01D-BBAD-4E75-8CA9-E95F6F91E854}"/>
    <cellStyle name="Normal 18 2 2 2 2 2" xfId="6958" xr:uid="{AA8A7DBE-E6EB-47E6-BDEB-45301CF4AAD1}"/>
    <cellStyle name="Normal 18 2 2 2 2 3" xfId="8585" xr:uid="{5A1D62B4-6893-4607-A5E2-AB7A43287AE1}"/>
    <cellStyle name="Normal 18 2 2 2 3" xfId="7213" xr:uid="{FB8A6BB7-ACD2-4A19-BFFB-7CFE326A6EBD}"/>
    <cellStyle name="Normal 18 2 2 2 3 2" xfId="8853" xr:uid="{5B8F1D1C-6F42-42B7-9DC1-79AF94CC5695}"/>
    <cellStyle name="Normal 18 2 2 3" xfId="6350" xr:uid="{06EB7570-3915-4F23-9ADE-BE635E8BE7CA}"/>
    <cellStyle name="Normal 18 2 2 3 2" xfId="7273" xr:uid="{4D55B78C-ECF5-4449-BE61-718A6411050E}"/>
    <cellStyle name="Normal 18 2 2 3 2 2" xfId="8913" xr:uid="{0A52033F-4561-4982-8AD4-E9008E3C1CC6}"/>
    <cellStyle name="Normal 18 2 2 3 3" xfId="8057" xr:uid="{DAA3F8FF-0738-4327-B3D8-D4E70C7F1A3E}"/>
    <cellStyle name="Normal 18 2 2 4" xfId="6956" xr:uid="{4E7F184C-2CE7-46F4-A796-D8D302D810BE}"/>
    <cellStyle name="Normal 18 2 2 4 2" xfId="7749" xr:uid="{80E92DF2-7A51-4587-86DD-AB63BF1257A0}"/>
    <cellStyle name="Normal 18 2 2 4 2 2" xfId="9386" xr:uid="{EDD832D4-6511-43A8-972F-9385E8C7FFDC}"/>
    <cellStyle name="Normal 18 2 2 4 3" xfId="7760" xr:uid="{D617F031-6511-42F3-9DA8-15867F525E52}"/>
    <cellStyle name="Normal 18 2 2 4 3 2" xfId="9397" xr:uid="{93EF432B-858C-4FA6-BF47-49921C2BA52A}"/>
    <cellStyle name="Normal 18 2 2 4 4" xfId="8596" xr:uid="{9403CE63-6F5C-47FD-851D-4C450A0726EB}"/>
    <cellStyle name="Normal 18 2 2 5" xfId="8044" xr:uid="{70E1D422-D175-45D3-A51C-D1234227153C}"/>
    <cellStyle name="Normal 18 2 3" xfId="6338" xr:uid="{7E7021B6-CED8-4EC7-B06E-041FF01AF806}"/>
    <cellStyle name="Normal 18 2 3 2" xfId="6351" xr:uid="{F1EBFDA5-426E-4E1C-8212-C402B2C9ECF3}"/>
    <cellStyle name="Normal 18 2 3 2 2" xfId="7274" xr:uid="{17798B1E-467F-485E-B859-110D783D93D5}"/>
    <cellStyle name="Normal 18 2 3 2 2 2" xfId="8914" xr:uid="{E3E98155-F7E8-4494-BD7F-50C57B6A90E2}"/>
    <cellStyle name="Normal 18 2 3 2 3" xfId="8058" xr:uid="{316083FB-6221-449B-981A-7BA17CC26C14}"/>
    <cellStyle name="Normal 18 2 3 3" xfId="7212" xr:uid="{7D2CB323-1F17-4E4F-933C-4F955DDBAD34}"/>
    <cellStyle name="Normal 18 2 3 3 2" xfId="8852" xr:uid="{38E66748-18AF-4B55-8B09-52F280DCEFD9}"/>
    <cellStyle name="Normal 18 2 3 4" xfId="8045" xr:uid="{85FE3643-2868-4453-998C-64CF31B962C3}"/>
    <cellStyle name="Normal 18 2 4" xfId="6349" xr:uid="{18A2D39E-F84D-46EC-85AE-3DECD1B7D5CB}"/>
    <cellStyle name="Normal 18 2 4 2" xfId="7275" xr:uid="{987FC5D1-6F01-47FC-8259-05BF113696EB}"/>
    <cellStyle name="Normal 18 2 4 2 2" xfId="8915" xr:uid="{08604049-3860-4692-8604-99584A824C88}"/>
    <cellStyle name="Normal 18 2 4 3" xfId="8056" xr:uid="{4542E5A6-0C9D-46BB-A743-FD70D6B7FDC8}"/>
    <cellStyle name="Normal 18 2 5" xfId="6967" xr:uid="{680DD8DD-B11E-4C11-AFF0-E784F18EC953}"/>
    <cellStyle name="Normal 18 2 5 2" xfId="8606" xr:uid="{DCE59BAE-8518-4B2C-81AE-529CA9F6672A}"/>
    <cellStyle name="Normal 18 2 6" xfId="7769" xr:uid="{E83C8A1A-332C-48D5-8E99-5EE27487A58F}"/>
    <cellStyle name="Normal 18 3" xfId="41" xr:uid="{C0FE3033-FE09-4C4C-9948-ECC09DEB6657}"/>
    <cellStyle name="Normal 18 3 2" xfId="39" xr:uid="{E8B43787-1196-4E85-ACCF-2B7A7000C223}"/>
    <cellStyle name="Normal 18 3 2 2" xfId="7276" xr:uid="{DC48A275-C669-44AB-B79F-59FAE5E814B8}"/>
    <cellStyle name="Normal 18 3 2 2 2" xfId="8916" xr:uid="{018A545B-2FF5-44F1-A207-A647F93B5A94}"/>
    <cellStyle name="Normal 18 3 2 3" xfId="7757" xr:uid="{2E48B8E6-E820-4C1F-B301-2C630F8696EF}"/>
    <cellStyle name="Normal 18 3 2 3 2" xfId="9394" xr:uid="{65DD932E-CD5A-4436-BB75-9B65E7E2E66A}"/>
    <cellStyle name="Normal 18 3 2 4" xfId="8190" xr:uid="{DEB19C9F-30A0-4136-BE65-9F00310450E9}"/>
    <cellStyle name="Normal 18 3 3" xfId="6541" xr:uid="{A02FF851-3242-4A51-B5AB-A105A6AB183E}"/>
    <cellStyle name="Normal 18 3 3 2" xfId="7277" xr:uid="{95B78767-6CE5-4E14-AB05-D3D64DC9B809}"/>
    <cellStyle name="Normal 18 3 3 2 2" xfId="8917" xr:uid="{40706319-508B-48ED-834D-7106FE065F26}"/>
    <cellStyle name="Normal 18 3 3 3" xfId="8191" xr:uid="{0EA1B91E-4D77-41D6-8A3B-C3B78FC2478E}"/>
    <cellStyle name="Normal 18 3 4" xfId="6352" xr:uid="{43737494-8BAD-44F1-BD5A-C3DB2D12E98C}"/>
    <cellStyle name="Normal 18 3 4 2" xfId="7278" xr:uid="{1E9316D7-0B94-4110-B0EC-3DF9D97D991F}"/>
    <cellStyle name="Normal 18 3 4 2 2" xfId="8918" xr:uid="{6E6D229E-7341-4AF7-BD49-4C910B63CFAF}"/>
    <cellStyle name="Normal 18 3 4 3" xfId="8059" xr:uid="{6959C41B-F2DE-4884-A4DF-518C2A4C01DA}"/>
    <cellStyle name="Normal 18 3 5" xfId="6953" xr:uid="{1BFEAE4A-0F4C-4E89-836B-8574E00F54BF}"/>
    <cellStyle name="Normal 18 3 5 2" xfId="6957" xr:uid="{3F23C45E-3185-4AC8-B110-6376C3D6EC11}"/>
    <cellStyle name="Normal 18 3 5 2 2" xfId="7761" xr:uid="{27DAF3FB-31F9-4D24-B6C6-C82E7E0AF47C}"/>
    <cellStyle name="Normal 18 3 5 2 2 2" xfId="9398" xr:uid="{B634A277-ADC5-40A5-B41F-9B9CD7BFC0C1}"/>
    <cellStyle name="Normal 18 3 5 2 3" xfId="8597" xr:uid="{67B797B4-46A5-4C4E-B264-5D5D62B75316}"/>
    <cellStyle name="Normal 18 3 5 3" xfId="7753" xr:uid="{1E659ED1-91FA-4D1F-A1AA-0D6B672320BC}"/>
    <cellStyle name="Normal 18 3 5 3 2" xfId="9390" xr:uid="{EDF10B14-809E-4972-AD1F-BB91D1CB8801}"/>
    <cellStyle name="Normal 18 3 5 4" xfId="8593" xr:uid="{8D471B7C-7FD4-41FC-9C74-BAC4CE842AC5}"/>
    <cellStyle name="Normal 18 3 6" xfId="7024" xr:uid="{143EEA86-A1CB-4D9A-A666-55C0CEBFD289}"/>
    <cellStyle name="Normal 18 3 6 2" xfId="8664" xr:uid="{B54E7CF7-36AB-481B-ACE9-639D919F3BB2}"/>
    <cellStyle name="Normal 18 3 7" xfId="7847" xr:uid="{2D988E94-D967-40A3-9BF1-17D207BB4181}"/>
    <cellStyle name="Normal 18 4" xfId="5301" xr:uid="{8B9C6CC8-7B33-438E-9A47-B6205BB31512}"/>
    <cellStyle name="Normal 18 4 2" xfId="6542" xr:uid="{98A116FD-3FAA-449A-8CAB-879EE7891B56}"/>
    <cellStyle name="Normal 18 4 2 2" xfId="7279" xr:uid="{9D833934-8A31-4E81-A497-B9C2797D68F7}"/>
    <cellStyle name="Normal 18 4 2 2 2" xfId="8919" xr:uid="{CCE07B54-33BD-45DB-8F5C-2EC6BE3E0803}"/>
    <cellStyle name="Normal 18 4 2 3" xfId="8192" xr:uid="{474B3423-5A53-4272-8A2E-81E754C64109}"/>
    <cellStyle name="Normal 18 4 3" xfId="6353" xr:uid="{168A68BD-7B6B-4F97-9A6F-CCC0F9DEA483}"/>
    <cellStyle name="Normal 18 4 3 2" xfId="7280" xr:uid="{45A9BC7E-A415-4D2B-9089-7AE708AD6E9F}"/>
    <cellStyle name="Normal 18 4 3 2 2" xfId="8920" xr:uid="{C12FDD91-0803-4674-B4B4-6606A0084AA0}"/>
    <cellStyle name="Normal 18 4 3 3" xfId="8060" xr:uid="{AC6FABF8-D62D-4214-9B73-555647379CDA}"/>
    <cellStyle name="Normal 18 4 4" xfId="7025" xr:uid="{16A045F4-D5E3-46CB-A081-59857B9A7F1D}"/>
    <cellStyle name="Normal 18 4 4 2" xfId="8665" xr:uid="{7F06BF66-7FA7-47E2-9AB7-9E0CB89B7A8F}"/>
    <cellStyle name="Normal 18 4 5" xfId="7848" xr:uid="{383E893C-7D82-4ED3-A53B-1C2A8F171D47}"/>
    <cellStyle name="Normal 18 5" xfId="5302" xr:uid="{9A4A35D0-4530-48F2-9963-F8C30AE0549F}"/>
    <cellStyle name="Normal 18 5 2" xfId="6543" xr:uid="{6A14E826-E950-409C-BC5C-9330D068AAAA}"/>
    <cellStyle name="Normal 18 5 2 2" xfId="7281" xr:uid="{89AB7647-9A6B-40A5-A76A-6ECB71A70913}"/>
    <cellStyle name="Normal 18 5 2 2 2" xfId="8921" xr:uid="{F97810CA-100F-4B35-8E86-ACE1B862F2E2}"/>
    <cellStyle name="Normal 18 5 2 3" xfId="8193" xr:uid="{BF2BC31F-8BC3-41DA-9441-C24954B0E297}"/>
    <cellStyle name="Normal 18 5 3" xfId="6354" xr:uid="{19371FC4-3DA9-4FC7-AE37-8B8E0DBACA34}"/>
    <cellStyle name="Normal 18 5 3 2" xfId="7282" xr:uid="{950FD151-BC5B-4648-AD09-556FA919B6CB}"/>
    <cellStyle name="Normal 18 5 3 2 2" xfId="8922" xr:uid="{9F8D540F-5C28-45EB-9927-D41FA375412B}"/>
    <cellStyle name="Normal 18 5 3 3" xfId="8061" xr:uid="{74857EEC-1696-48E5-A812-CCE6EE5182E6}"/>
    <cellStyle name="Normal 18 5 4" xfId="7026" xr:uid="{E3F846D9-D17D-4E7D-B65C-47E847CC5ABC}"/>
    <cellStyle name="Normal 18 5 4 2" xfId="8666" xr:uid="{143F7057-7720-4899-8408-3F56E042610D}"/>
    <cellStyle name="Normal 18 5 5" xfId="7849" xr:uid="{A8CC6B3C-DD81-4AD7-AB68-2B53582C0677}"/>
    <cellStyle name="Normal 18 6" xfId="5303" xr:uid="{7C8306B2-F16F-4147-B3AA-471C13BC94C4}"/>
    <cellStyle name="Normal 18 6 2" xfId="6544" xr:uid="{3865CA06-8B93-4198-A436-05EC23752CF4}"/>
    <cellStyle name="Normal 18 6 2 2" xfId="7283" xr:uid="{40E9D54E-9B6B-4C3D-8EA6-2C833E518BC2}"/>
    <cellStyle name="Normal 18 6 2 2 2" xfId="8923" xr:uid="{3236E5D2-E646-4BF0-88A1-2C5F00A2E1E2}"/>
    <cellStyle name="Normal 18 6 2 3" xfId="8194" xr:uid="{C120221F-219C-4E65-B16B-D9B25759E127}"/>
    <cellStyle name="Normal 18 6 3" xfId="6355" xr:uid="{F4EAC767-EEEF-465B-8549-0357219499E1}"/>
    <cellStyle name="Normal 18 6 3 2" xfId="7284" xr:uid="{1272AE3F-F32C-4A04-89AD-E54FBC872827}"/>
    <cellStyle name="Normal 18 6 3 2 2" xfId="8924" xr:uid="{1A7FB070-C2C6-42D1-A083-74B6C8333411}"/>
    <cellStyle name="Normal 18 6 3 3" xfId="8062" xr:uid="{4A32B9DF-CC32-49DA-BBCF-0C25CC80A855}"/>
    <cellStyle name="Normal 18 6 4" xfId="7027" xr:uid="{13431C98-AA1A-44E8-A21A-37C1AEDDAAB6}"/>
    <cellStyle name="Normal 18 6 4 2" xfId="8667" xr:uid="{586159FC-04A1-4727-AEEE-DFE97479C15E}"/>
    <cellStyle name="Normal 18 6 5" xfId="7850" xr:uid="{60E38F6D-6D2B-4171-BB35-1837115EABAD}"/>
    <cellStyle name="Normal 18 7" xfId="6510" xr:uid="{E2DE050C-B99D-4A7C-AF2D-6959A90D6DBA}"/>
    <cellStyle name="Normal 18 8" xfId="6340" xr:uid="{14EB38A1-34C6-47B7-8A22-4997EBFB25F4}"/>
    <cellStyle name="Normal 18 8 2" xfId="7285" xr:uid="{026FD2E6-6417-491D-81C0-C35D3CF0E48B}"/>
    <cellStyle name="Normal 18 8 2 2" xfId="8925" xr:uid="{324F6D60-22E9-449F-A917-A8F4724E4917}"/>
    <cellStyle name="Normal 18 8 3" xfId="8047" xr:uid="{BCD2C685-E921-4428-8CC0-3FEBC6FE47DE}"/>
    <cellStyle name="Normal 18 9" xfId="6941" xr:uid="{BDB84847-E8CF-4610-A6C0-00EC1592B6E5}"/>
    <cellStyle name="Normal 18 9 2" xfId="8580" xr:uid="{13B080DE-3DAD-4FAE-B4AF-8C5C6A8CEFEC}"/>
    <cellStyle name="Normal 18_1_solis_MK Nr 595 " xfId="5304" xr:uid="{7D2DDE30-1615-4850-ABF0-39DFF08127A4}"/>
    <cellStyle name="Normal 19" xfId="5305" xr:uid="{D9509826-6972-447D-94A3-495C9349F704}"/>
    <cellStyle name="Normal 19 10" xfId="6343" xr:uid="{796ACDD8-8042-4683-8874-EFFD2DF5A95A}"/>
    <cellStyle name="Normal 19 10 2" xfId="7286" xr:uid="{43C20F0B-F5E9-4ECF-B76F-FBED9BC9CA0A}"/>
    <cellStyle name="Normal 19 10 2 2" xfId="8926" xr:uid="{78FAE407-F938-4B0B-ACE6-EEAD1901BE17}"/>
    <cellStyle name="Normal 19 10 3" xfId="8050" xr:uid="{CF2378F0-5051-4B1B-BE88-3FBB3FEC49ED}"/>
    <cellStyle name="Normal 19 11" xfId="7028" xr:uid="{36E2A519-5C23-4A46-945F-BD253EDAFE9C}"/>
    <cellStyle name="Normal 19 11 2" xfId="8668" xr:uid="{97C84A70-7575-45C3-B10D-9E21F9843AB8}"/>
    <cellStyle name="Normal 19 12" xfId="7851" xr:uid="{BE95233B-BAA1-46F7-B8C9-9B1E30DB5BE3}"/>
    <cellStyle name="Normal 19 2" xfId="5306" xr:uid="{DD9DD687-EB4B-48F0-B132-1EFB70C8B04C}"/>
    <cellStyle name="Normal 19 2 2" xfId="5307" xr:uid="{7D53259A-7950-4F20-BEAD-7229BCC95613}"/>
    <cellStyle name="Normal 19 2 3" xfId="5308" xr:uid="{BDD7BA51-F99F-4F00-8B11-FCE4435D62BB}"/>
    <cellStyle name="Normal 19 2_1_solis_MK Nr 595 " xfId="5309" xr:uid="{8FA5DD88-A645-425A-A36F-E506F904A666}"/>
    <cellStyle name="Normal 19 3" xfId="5310" xr:uid="{9DC01C2E-CFA1-4A4B-ACB8-569183382BE5}"/>
    <cellStyle name="Normal 19 4" xfId="5311" xr:uid="{D4B67F89-71C2-430B-877D-A16B9AA43C86}"/>
    <cellStyle name="Normal 19 5" xfId="6545" xr:uid="{3F20B654-B765-4692-AD74-F6E9D0B9F45D}"/>
    <cellStyle name="Normal 19 5 2" xfId="7287" xr:uid="{546DB773-8927-4DF9-A114-10CE7F12337E}"/>
    <cellStyle name="Normal 19 5 2 2" xfId="8927" xr:uid="{6050891C-6A43-4B51-93D8-E2C3A24BAC3F}"/>
    <cellStyle name="Normal 19 5 3" xfId="8195" xr:uid="{FE038931-B09C-4944-90B1-082BC5D84577}"/>
    <cellStyle name="Normal 19 6" xfId="6546" xr:uid="{54554367-D46A-4D7E-A351-46E873B4DC1C}"/>
    <cellStyle name="Normal 19 6 2" xfId="7288" xr:uid="{5F6BA3CF-1900-4A1B-9503-40A6CA6BCC2F}"/>
    <cellStyle name="Normal 19 6 2 2" xfId="8928" xr:uid="{427C5B82-3414-4657-8908-EC74A575591B}"/>
    <cellStyle name="Normal 19 6 3" xfId="8196" xr:uid="{5E82FC5E-D9C7-4A04-9CCE-08AD70A83AEC}"/>
    <cellStyle name="Normal 19 7" xfId="6356" xr:uid="{AE58A237-1BBA-4854-B1DD-88A5856365FB}"/>
    <cellStyle name="Normal 19 7 2" xfId="7289" xr:uid="{3EEEBAA0-8196-4B47-8ABD-A0BEC8120A34}"/>
    <cellStyle name="Normal 19 7 2 2" xfId="8929" xr:uid="{6F2DE157-486D-46C9-A16D-01FED15C4840}"/>
    <cellStyle name="Normal 19 7 3" xfId="8063" xr:uid="{2AFBB732-793C-4238-B36D-04F991AC1C2A}"/>
    <cellStyle name="Normal 19 8" xfId="6342" xr:uid="{BF261E29-D242-45B2-8C19-A369B23D23E1}"/>
    <cellStyle name="Normal 19 8 2" xfId="7290" xr:uid="{53E5090A-49B2-497C-A3C5-4939EAB2F778}"/>
    <cellStyle name="Normal 19 8 2 2" xfId="8930" xr:uid="{9665685D-6E71-4170-80D6-4B7F74FD2D0B}"/>
    <cellStyle name="Normal 19 8 3" xfId="8049" xr:uid="{F8A75BAF-978E-4092-AA1A-C3D887B0B4B9}"/>
    <cellStyle name="Normal 19 9" xfId="6344" xr:uid="{E536ABF1-63D9-42B0-85F5-907193F3B318}"/>
    <cellStyle name="Normal 19 9 2" xfId="7291" xr:uid="{F926754B-5524-4279-BDAD-5D23721C149B}"/>
    <cellStyle name="Normal 19 9 2 2" xfId="8931" xr:uid="{7A8BE25E-A0C3-4654-85F4-8653558D3BD6}"/>
    <cellStyle name="Normal 19 9 3" xfId="8051" xr:uid="{B194AACA-741E-45A3-9122-F32490C0CB17}"/>
    <cellStyle name="Normal 19_1_solis_MK Nr 595 " xfId="5312" xr:uid="{2E019945-8AB3-4C5A-95F1-C7C8641E2BE6}"/>
    <cellStyle name="Normal 2" xfId="1" xr:uid="{5E302CD1-476A-4243-A216-5EF1B285CC83}"/>
    <cellStyle name="Normal 2 10" xfId="5313" xr:uid="{D2030D9B-5092-4B71-B3A9-2D35FBAEA063}"/>
    <cellStyle name="Normal 2 10 2" xfId="6547" xr:uid="{4D0155AE-FEFD-4F5D-B47F-28AB919923BE}"/>
    <cellStyle name="Normal 2 10 2 2" xfId="7292" xr:uid="{979190A2-C398-4DF3-80D1-30B338A40A92}"/>
    <cellStyle name="Normal 2 10 2 2 2" xfId="8932" xr:uid="{C7B6AB70-FF75-4F8D-A3D2-FF46EBA75FB8}"/>
    <cellStyle name="Normal 2 10 2 3" xfId="8197" xr:uid="{7E838EEB-395C-4759-80B6-969EE5492920}"/>
    <cellStyle name="Normal 2 10 3" xfId="6548" xr:uid="{1104F672-D666-448B-A484-D027917F69EE}"/>
    <cellStyle name="Normal 2 10 3 2" xfId="7293" xr:uid="{29A3AA11-5AE7-47FD-B062-556A5A6D9078}"/>
    <cellStyle name="Normal 2 10 3 2 2" xfId="8933" xr:uid="{B09C8CBA-BC5F-4EC8-8CB2-F4607E480B93}"/>
    <cellStyle name="Normal 2 10 3 3" xfId="8198" xr:uid="{8D7B39B1-DB90-4872-B2DD-4683945D2E0A}"/>
    <cellStyle name="Normal 2 10 4" xfId="6357" xr:uid="{D98E6431-7A0B-42D8-BC01-49904C917123}"/>
    <cellStyle name="Normal 2 10 4 2" xfId="7294" xr:uid="{97B9E67E-5ADF-49B9-AD54-A10323FE5985}"/>
    <cellStyle name="Normal 2 10 4 2 2" xfId="8934" xr:uid="{5C5F5EE8-32F0-4FE4-ACA7-F2EFD6A51642}"/>
    <cellStyle name="Normal 2 10 4 3" xfId="8064" xr:uid="{3447C52B-4248-4DEF-BEE6-2838EFC6EE0B}"/>
    <cellStyle name="Normal 2 10 5" xfId="7029" xr:uid="{43091F99-8FE4-4117-97CA-BAF81AD899D7}"/>
    <cellStyle name="Normal 2 10 5 2" xfId="8669" xr:uid="{E749A128-C860-4CC7-BF4A-3EA957A98059}"/>
    <cellStyle name="Normal 2 10 6" xfId="7852" xr:uid="{73745ED2-5516-4BAC-9CB2-57E21CC0176D}"/>
    <cellStyle name="Normal 2 11" xfId="5314" xr:uid="{A269EEF5-860A-4B97-B57B-AF784F5CF2BE}"/>
    <cellStyle name="Normal 2 11 2" xfId="6549" xr:uid="{55300C5E-F11E-4958-ABD0-2908DB3CF572}"/>
    <cellStyle name="Normal 2 11 2 2" xfId="7295" xr:uid="{EA6CE7D4-7241-423E-A7BF-98ED353496CE}"/>
    <cellStyle name="Normal 2 11 2 2 2" xfId="8935" xr:uid="{A70C540A-5696-4456-A0DB-5AA1DB3B100A}"/>
    <cellStyle name="Normal 2 11 2 3" xfId="8199" xr:uid="{677C57EF-76E8-4CD0-9706-C6FEAC11BD57}"/>
    <cellStyle name="Normal 2 11 3" xfId="6550" xr:uid="{9536127C-387B-45B6-B77A-E54D333B2954}"/>
    <cellStyle name="Normal 2 11 3 2" xfId="7296" xr:uid="{BF98A0C8-A4DE-4358-9ABC-6EE77DCECF22}"/>
    <cellStyle name="Normal 2 11 3 2 2" xfId="8936" xr:uid="{E5C0A85D-9BE9-4110-91CC-AD3989D649E8}"/>
    <cellStyle name="Normal 2 11 3 3" xfId="8200" xr:uid="{2747B553-CD91-4238-AC5B-9D0965E79744}"/>
    <cellStyle name="Normal 2 11 4" xfId="6358" xr:uid="{556BC17D-BA97-45AE-8647-DB349A0D5E12}"/>
    <cellStyle name="Normal 2 11 4 2" xfId="7297" xr:uid="{7606CD8A-B3C4-4AB3-A022-C504894E1AE1}"/>
    <cellStyle name="Normal 2 11 4 2 2" xfId="8937" xr:uid="{63677025-1680-45E4-BA99-72EFC8F0AA54}"/>
    <cellStyle name="Normal 2 11 4 3" xfId="8065" xr:uid="{5CEA7885-BAF2-46A8-883B-399197A032C4}"/>
    <cellStyle name="Normal 2 11 5" xfId="7030" xr:uid="{E3F003AE-C5C8-419F-AFA4-BEF00ACA3AD1}"/>
    <cellStyle name="Normal 2 11 5 2" xfId="8670" xr:uid="{84C41717-E2A6-4EB7-884C-A84C7136989C}"/>
    <cellStyle name="Normal 2 11 6" xfId="7853" xr:uid="{40D14B66-26B2-41FC-8A70-460B61A20AD7}"/>
    <cellStyle name="Normal 2 12" xfId="2" xr:uid="{D854C2B7-2BBB-43EB-BE3C-ABD4DA6C784D}"/>
    <cellStyle name="Normal 2 12 2" xfId="70" xr:uid="{B4E71D26-FC1D-4CD4-9959-B821D0ACC51D}"/>
    <cellStyle name="Normal 2 13" xfId="5315" xr:uid="{B059119C-BB0E-4B4E-B46F-372CAF5F57C9}"/>
    <cellStyle name="Normal 2 13 10" xfId="5316" xr:uid="{AFD521F1-1FB2-4CA8-A8E9-83DF5D8B662B}"/>
    <cellStyle name="Normal 2 13 11" xfId="5317" xr:uid="{554D681A-3019-4918-892E-F8F3E1C3638D}"/>
    <cellStyle name="Normal 2 13 12" xfId="5318" xr:uid="{AF793D6A-F9D7-404C-89D1-AD8F4B7544E8}"/>
    <cellStyle name="Normal 2 13 13" xfId="5319" xr:uid="{940F2A4A-0ECC-4A98-AD15-6BA47928A8AD}"/>
    <cellStyle name="Normal 2 13 2" xfId="5320" xr:uid="{6795C133-4BDA-4003-B459-E2724BE9D9E6}"/>
    <cellStyle name="Normal 2 13 2 10" xfId="5321" xr:uid="{0815D835-CAA2-4993-85FF-8CBE23D65734}"/>
    <cellStyle name="Normal 2 13 2 11" xfId="5322" xr:uid="{B8382149-6266-427A-B15F-F475A55107EF}"/>
    <cellStyle name="Normal 2 13 2 12" xfId="5323" xr:uid="{0693279F-6B2D-42A2-8DCE-271A60E8122D}"/>
    <cellStyle name="Normal 2 13 2 13" xfId="5324" xr:uid="{2802C33C-24FB-4EB7-8F41-BD5D77E21C56}"/>
    <cellStyle name="Normal 2 13 2 2" xfId="5325" xr:uid="{02851116-299C-484F-BAA1-D9CD731ED8DB}"/>
    <cellStyle name="Normal 2 13 2 3" xfId="5326" xr:uid="{29995645-BF42-46A3-999B-1DEC9743C8E8}"/>
    <cellStyle name="Normal 2 13 2 4" xfId="5327" xr:uid="{25968830-F642-4E3B-80FD-737ECE0F41B8}"/>
    <cellStyle name="Normal 2 13 2 5" xfId="5328" xr:uid="{79B3DBB5-C9B7-4596-8440-3CAB1ED9E248}"/>
    <cellStyle name="Normal 2 13 2 6" xfId="5329" xr:uid="{6378298D-478A-4BE5-9E1C-D875F6DB0377}"/>
    <cellStyle name="Normal 2 13 2 7" xfId="5330" xr:uid="{18DC9AE4-67CD-4D5D-AA7D-939849DAC3F4}"/>
    <cellStyle name="Normal 2 13 2 8" xfId="5331" xr:uid="{0F41AC83-61DD-4920-8135-CAF562BC5772}"/>
    <cellStyle name="Normal 2 13 2 9" xfId="5332" xr:uid="{FB7B2403-6932-4E96-985B-CAD43EED3543}"/>
    <cellStyle name="Normal 2 13 3" xfId="5333" xr:uid="{5C740D7B-7A90-49DB-AB2C-C6FC15177067}"/>
    <cellStyle name="Normal 2 13 4" xfId="5334" xr:uid="{556946E1-829F-4D76-81A1-C805C56FCCC5}"/>
    <cellStyle name="Normal 2 13 5" xfId="5335" xr:uid="{E0E5B3A4-065E-4756-A1BA-F127C02886A8}"/>
    <cellStyle name="Normal 2 13 6" xfId="5336" xr:uid="{712D7D2D-2C96-45EF-AECD-485949F4ACEB}"/>
    <cellStyle name="Normal 2 13 7" xfId="5337" xr:uid="{711292D5-6D0E-4DE4-80AE-C7CAA5105D23}"/>
    <cellStyle name="Normal 2 13 8" xfId="5338" xr:uid="{DADBECC8-A63A-4EF1-B2B1-088F96B6BE48}"/>
    <cellStyle name="Normal 2 13 9" xfId="5339" xr:uid="{143928BF-410A-4312-937B-B37D6BAF3011}"/>
    <cellStyle name="Normal 2 14" xfId="5340" xr:uid="{873360C5-AD34-4A48-91A3-0AC0D42E5644}"/>
    <cellStyle name="Normal 2 15" xfId="5341" xr:uid="{7192BE4C-DE18-47EF-AB35-FFD58563280E}"/>
    <cellStyle name="Normal 2 16" xfId="5342" xr:uid="{DF590CC2-1218-41EB-99A8-5EF041EBD3AC}"/>
    <cellStyle name="Normal 2 17" xfId="5343" xr:uid="{ECBE481A-FA18-4BC1-B0E6-500C1712C4A4}"/>
    <cellStyle name="Normal 2 18" xfId="5344" xr:uid="{7694A5DB-BC01-4079-9AD9-5015AF23476A}"/>
    <cellStyle name="Normal 2 19" xfId="5345" xr:uid="{AEA7E2EE-C69C-40C6-9170-609C958FA158}"/>
    <cellStyle name="Normal 2 2" xfId="10" xr:uid="{217FE606-D32F-46E6-A87A-1B3E50511E5A}"/>
    <cellStyle name="Normal 2 2 10" xfId="5347" xr:uid="{9B728044-2256-478D-A3EB-DB19FEF40234}"/>
    <cellStyle name="Normal 2 2 10 2" xfId="6551" xr:uid="{AEAA0708-E61B-4ADF-B002-271367A73F7D}"/>
    <cellStyle name="Normal 2 2 10 2 2" xfId="7298" xr:uid="{57DE134D-E7D1-47E4-8F33-AFBC49EC9230}"/>
    <cellStyle name="Normal 2 2 10 2 2 2" xfId="8938" xr:uid="{8D09284E-62B2-4B1F-ABE7-ACB0E549CBFF}"/>
    <cellStyle name="Normal 2 2 10 2 3" xfId="8201" xr:uid="{37CD0576-131E-4886-85C5-A2DAB92A1314}"/>
    <cellStyle name="Normal 2 2 10 3" xfId="6552" xr:uid="{0D371BAB-A7E1-440C-AC6C-E9988A2B2074}"/>
    <cellStyle name="Normal 2 2 10 3 2" xfId="7299" xr:uid="{D9B20805-73E7-4124-84DA-4372C45B3372}"/>
    <cellStyle name="Normal 2 2 10 3 2 2" xfId="8939" xr:uid="{6AE6D092-3FB7-4860-AD50-B15C56D15DE9}"/>
    <cellStyle name="Normal 2 2 10 3 3" xfId="8202" xr:uid="{09ED3080-DEA4-40B5-82AB-55CBA31BA0D2}"/>
    <cellStyle name="Normal 2 2 10 4" xfId="6359" xr:uid="{000E9FFB-007F-4E33-B2A2-3C92E5FBFFB0}"/>
    <cellStyle name="Normal 2 2 10 4 2" xfId="7300" xr:uid="{C107A332-4E19-4AB3-915C-D278B81FCCB3}"/>
    <cellStyle name="Normal 2 2 10 4 2 2" xfId="8940" xr:uid="{B9F94C07-8387-49E5-AE2F-B8A91CE6C95C}"/>
    <cellStyle name="Normal 2 2 10 4 3" xfId="8066" xr:uid="{D44A9331-A9BB-4068-85D2-DA6C64F57900}"/>
    <cellStyle name="Normal 2 2 10 5" xfId="7031" xr:uid="{E824F132-5242-4FC3-B0DB-0F7D5620354C}"/>
    <cellStyle name="Normal 2 2 10 5 2" xfId="8671" xr:uid="{38CB5108-7CE3-4480-A38A-2FDB451849C3}"/>
    <cellStyle name="Normal 2 2 10 6" xfId="7854" xr:uid="{48E0E79D-2F67-4352-9721-AC8BA74A313F}"/>
    <cellStyle name="Normal 2 2 11" xfId="5348" xr:uid="{35F09A63-2B27-4893-90D4-6306982BC9E8}"/>
    <cellStyle name="Normal 2 2 11 2" xfId="6553" xr:uid="{77962564-BA35-435D-A673-DD8D400173D3}"/>
    <cellStyle name="Normal 2 2 11 2 2" xfId="7301" xr:uid="{170EB4BC-2FFA-4A3E-A595-77FC883C72C9}"/>
    <cellStyle name="Normal 2 2 11 2 2 2" xfId="8941" xr:uid="{AAC08FE5-49EC-4EC8-BBBE-34A02E122DB5}"/>
    <cellStyle name="Normal 2 2 11 2 3" xfId="8203" xr:uid="{FC8ADF91-88E5-45E8-8EB3-300AF23DA0AA}"/>
    <cellStyle name="Normal 2 2 11 3" xfId="6554" xr:uid="{C0339FBD-262F-42AE-96C6-254CB66C9978}"/>
    <cellStyle name="Normal 2 2 11 3 2" xfId="7302" xr:uid="{5E540374-DEC5-4068-AA3B-E9C3E30ADF7E}"/>
    <cellStyle name="Normal 2 2 11 3 2 2" xfId="8942" xr:uid="{FFF8CF57-E0A4-4C41-BE52-804C152A2A8E}"/>
    <cellStyle name="Normal 2 2 11 3 3" xfId="8204" xr:uid="{1111DCE9-A8E9-49C0-9078-190C7CF401DC}"/>
    <cellStyle name="Normal 2 2 11 4" xfId="6360" xr:uid="{90BE827A-ED38-41BE-A5B6-94C2877E6760}"/>
    <cellStyle name="Normal 2 2 11 4 2" xfId="7303" xr:uid="{68E98AD5-219C-4D00-A82A-5F3611F00872}"/>
    <cellStyle name="Normal 2 2 11 4 2 2" xfId="8943" xr:uid="{A4167CA0-D8E8-4679-8BE2-80EAE6F37CB7}"/>
    <cellStyle name="Normal 2 2 11 4 3" xfId="8067" xr:uid="{78067076-FC1B-4738-8BCC-59E1F45E8AD4}"/>
    <cellStyle name="Normal 2 2 11 5" xfId="7032" xr:uid="{766CCFF0-34DE-4E51-B521-9078E0F3D2A7}"/>
    <cellStyle name="Normal 2 2 11 5 2" xfId="8672" xr:uid="{839C8FAF-7BB2-4A49-87CD-F8081222DBD2}"/>
    <cellStyle name="Normal 2 2 11 6" xfId="7855" xr:uid="{C8B43BDB-A221-44E7-BF0F-5D9275333AFA}"/>
    <cellStyle name="Normal 2 2 12" xfId="5349" xr:uid="{76579939-C6A9-49DA-990B-6C24ADA4DA4D}"/>
    <cellStyle name="Normal 2 2 12 2" xfId="6555" xr:uid="{6C7E464E-E4C0-487D-92B7-B341033C1B3E}"/>
    <cellStyle name="Normal 2 2 12 2 2" xfId="7304" xr:uid="{03A141EF-81CA-4A78-B087-44A3F42E13E7}"/>
    <cellStyle name="Normal 2 2 12 2 2 2" xfId="8944" xr:uid="{861FE603-59AA-4DE6-A55B-26FDADE6A948}"/>
    <cellStyle name="Normal 2 2 12 2 3" xfId="8205" xr:uid="{63D74A55-232C-4F1C-A4DA-EECAB0B89944}"/>
    <cellStyle name="Normal 2 2 12 3" xfId="6556" xr:uid="{D3F5A986-68E3-415A-9700-36AA103D05A6}"/>
    <cellStyle name="Normal 2 2 12 3 2" xfId="7305" xr:uid="{6E4D931B-0813-4529-B8C1-66A74637816B}"/>
    <cellStyle name="Normal 2 2 12 3 2 2" xfId="8945" xr:uid="{88D2529D-5BED-486F-A4D8-9FF8F29A5DFA}"/>
    <cellStyle name="Normal 2 2 12 3 3" xfId="8206" xr:uid="{7DB42AA9-ED2F-4F60-82A6-7C6B4D3ABF2C}"/>
    <cellStyle name="Normal 2 2 12 4" xfId="6361" xr:uid="{19648214-01A6-45D6-8F80-0907F04F881A}"/>
    <cellStyle name="Normal 2 2 12 4 2" xfId="7306" xr:uid="{B84D3024-C604-4330-93AE-A47AF8567FFE}"/>
    <cellStyle name="Normal 2 2 12 4 2 2" xfId="8946" xr:uid="{6BC323DC-55E7-436C-A8B7-ED25652A1F03}"/>
    <cellStyle name="Normal 2 2 12 4 3" xfId="8068" xr:uid="{14433B42-E7D2-42A5-8932-A4CD7F0363F8}"/>
    <cellStyle name="Normal 2 2 12 5" xfId="7033" xr:uid="{8C85835B-644A-4A6E-8BBC-DDC9062C77A0}"/>
    <cellStyle name="Normal 2 2 12 5 2" xfId="8673" xr:uid="{5F055F08-7C24-4ACF-9070-EC563DCE5B51}"/>
    <cellStyle name="Normal 2 2 12 6" xfId="7856" xr:uid="{85F2402F-1522-4ADC-8CB0-3D52324C0B8B}"/>
    <cellStyle name="Normal 2 2 13" xfId="5350" xr:uid="{27B9BCC1-A293-453B-8212-BCB6D5718D60}"/>
    <cellStyle name="Normal 2 2 13 2" xfId="6557" xr:uid="{101C5D38-D97B-4D18-A237-FCD3068160EA}"/>
    <cellStyle name="Normal 2 2 13 2 2" xfId="7307" xr:uid="{B1E913B3-CB5C-482D-A71C-63478050705C}"/>
    <cellStyle name="Normal 2 2 13 2 2 2" xfId="8947" xr:uid="{F921F53B-B743-4AAC-BC38-09E1AF20A4B2}"/>
    <cellStyle name="Normal 2 2 13 2 3" xfId="8207" xr:uid="{0BE40E60-E6D5-4170-AD90-A53C3CBE1827}"/>
    <cellStyle name="Normal 2 2 13 3" xfId="6558" xr:uid="{AB676020-CE61-4EAF-9399-65C46B9DD864}"/>
    <cellStyle name="Normal 2 2 13 3 2" xfId="7308" xr:uid="{3F3C2D30-90F1-4311-BB38-6D44B621C278}"/>
    <cellStyle name="Normal 2 2 13 3 2 2" xfId="8948" xr:uid="{D91C3F19-38F9-4448-8EB3-E17A0F3153DB}"/>
    <cellStyle name="Normal 2 2 13 3 3" xfId="8208" xr:uid="{9F478938-63CF-4790-A686-6651B9632743}"/>
    <cellStyle name="Normal 2 2 13 4" xfId="6362" xr:uid="{7D3FE1C0-2E3C-495E-AA43-4947E05D4867}"/>
    <cellStyle name="Normal 2 2 13 4 2" xfId="7309" xr:uid="{361AE090-009F-4205-9CBE-323ABE95D2B7}"/>
    <cellStyle name="Normal 2 2 13 4 2 2" xfId="8949" xr:uid="{A241401A-78D1-4375-A2ED-65D9DB038792}"/>
    <cellStyle name="Normal 2 2 13 4 3" xfId="8069" xr:uid="{8A5B5FBA-C40C-4A09-98E4-54A2383649A6}"/>
    <cellStyle name="Normal 2 2 13 5" xfId="7034" xr:uid="{7991D4F5-D768-4441-B217-DE5C7A0E4CD7}"/>
    <cellStyle name="Normal 2 2 13 5 2" xfId="8674" xr:uid="{67EBAC6D-693F-47DD-AFBC-E806976E7369}"/>
    <cellStyle name="Normal 2 2 13 6" xfId="7857" xr:uid="{08166274-3E03-4D85-958C-22F5A843C4ED}"/>
    <cellStyle name="Normal 2 2 14" xfId="5351" xr:uid="{66984C23-ED32-4F16-9414-7D4514E4B85D}"/>
    <cellStyle name="Normal 2 2 14 2" xfId="6559" xr:uid="{6F2DB300-435A-4563-BACE-8653F239F37A}"/>
    <cellStyle name="Normal 2 2 14 2 2" xfId="7310" xr:uid="{4C0B6C29-9F56-4AC8-8A30-D027844D03EB}"/>
    <cellStyle name="Normal 2 2 14 2 2 2" xfId="8950" xr:uid="{4A02DBB8-856F-4BD8-B124-267AAAF38636}"/>
    <cellStyle name="Normal 2 2 14 2 3" xfId="8209" xr:uid="{21A7A871-BE37-4662-B6D0-7E75FEE1E524}"/>
    <cellStyle name="Normal 2 2 14 3" xfId="6560" xr:uid="{3DAC4654-86D9-4CBF-A377-6D42C04D8F92}"/>
    <cellStyle name="Normal 2 2 14 3 2" xfId="7311" xr:uid="{0BF83F75-8EF0-417D-8D8B-42D7D0965599}"/>
    <cellStyle name="Normal 2 2 14 3 2 2" xfId="8951" xr:uid="{81DB6B00-87B8-4421-BAB9-73A0EC7C6FBD}"/>
    <cellStyle name="Normal 2 2 14 3 3" xfId="8210" xr:uid="{CFA2704C-C7ED-47DB-B22B-ADA7F8B74927}"/>
    <cellStyle name="Normal 2 2 14 4" xfId="6363" xr:uid="{783B7F07-B7C0-40C3-8E45-CDA986C9474B}"/>
    <cellStyle name="Normal 2 2 14 4 2" xfId="7312" xr:uid="{FCA79A3F-2B2B-4546-B9F3-C198DB0BF933}"/>
    <cellStyle name="Normal 2 2 14 4 2 2" xfId="8952" xr:uid="{63A2D19E-7D80-477F-9526-00BEA1FC5392}"/>
    <cellStyle name="Normal 2 2 14 4 3" xfId="8070" xr:uid="{85099659-1A43-4B80-9291-4DFD3B5DD7B7}"/>
    <cellStyle name="Normal 2 2 14 5" xfId="7035" xr:uid="{91633E81-9AA8-4A89-93F1-A521225FC1E3}"/>
    <cellStyle name="Normal 2 2 14 5 2" xfId="8675" xr:uid="{F5A62DA6-D31F-431C-9DB3-DEF567F6AA66}"/>
    <cellStyle name="Normal 2 2 14 6" xfId="7858" xr:uid="{C366BAA7-CFA8-45B5-8D3B-050840809037}"/>
    <cellStyle name="Normal 2 2 15" xfId="5352" xr:uid="{62BAA8E2-F738-4AC5-8510-8A47251E9DD7}"/>
    <cellStyle name="Normal 2 2 15 2" xfId="6561" xr:uid="{E17E4A2A-5EEC-4668-802A-1D64B6138CA9}"/>
    <cellStyle name="Normal 2 2 15 2 2" xfId="7313" xr:uid="{9F79924C-AA8F-4974-A75A-9479B47B078C}"/>
    <cellStyle name="Normal 2 2 15 2 2 2" xfId="8953" xr:uid="{7498A89A-3C60-41F4-A2EE-001DA2671D89}"/>
    <cellStyle name="Normal 2 2 15 2 3" xfId="8211" xr:uid="{217EB3AF-8019-4D35-9E46-B6F3FE6B67D7}"/>
    <cellStyle name="Normal 2 2 15 3" xfId="6562" xr:uid="{5E4ED4C8-60B1-4C53-B729-ED0D1490652C}"/>
    <cellStyle name="Normal 2 2 15 3 2" xfId="7314" xr:uid="{1937DBA0-0813-41A0-A05B-55BC38D0EEC0}"/>
    <cellStyle name="Normal 2 2 15 3 2 2" xfId="8954" xr:uid="{A84F1D0F-0B19-4039-903B-868A395CE14C}"/>
    <cellStyle name="Normal 2 2 15 3 3" xfId="8212" xr:uid="{FE4475D2-86DF-4AA1-BEFF-29FDE3F89B92}"/>
    <cellStyle name="Normal 2 2 15 4" xfId="6364" xr:uid="{B90B370F-EAD2-4F07-A280-72A09957D406}"/>
    <cellStyle name="Normal 2 2 15 4 2" xfId="7315" xr:uid="{38511174-902A-42F4-ADF4-22CA7447A593}"/>
    <cellStyle name="Normal 2 2 15 4 2 2" xfId="8955" xr:uid="{AAB0F9D5-BE8A-4896-8426-2FF22F884FDE}"/>
    <cellStyle name="Normal 2 2 15 4 3" xfId="8071" xr:uid="{B196E3E2-D732-4140-BE89-0E9F6D4EAB52}"/>
    <cellStyle name="Normal 2 2 15 5" xfId="7036" xr:uid="{694F1177-6ECE-4300-B633-E37371683D1D}"/>
    <cellStyle name="Normal 2 2 15 5 2" xfId="8676" xr:uid="{62283AF0-51F1-4F78-A302-24DCD3E71CB4}"/>
    <cellStyle name="Normal 2 2 15 6" xfId="7859" xr:uid="{F9337434-A53D-4CD1-8AA1-4049FEB576BE}"/>
    <cellStyle name="Normal 2 2 16" xfId="5353" xr:uid="{63492D85-DFE3-42AB-9939-DA2A5C296AD4}"/>
    <cellStyle name="Normal 2 2 16 2" xfId="6563" xr:uid="{910BC8DF-B0AA-4A21-BC5E-249D71337F03}"/>
    <cellStyle name="Normal 2 2 16 2 2" xfId="7316" xr:uid="{CAEC7BDC-A1B6-4821-AACB-8DCA4BEED3F7}"/>
    <cellStyle name="Normal 2 2 16 2 2 2" xfId="8956" xr:uid="{70F7A413-12A0-4656-A861-FB5A5122737A}"/>
    <cellStyle name="Normal 2 2 16 2 3" xfId="8213" xr:uid="{779D0151-B0B9-4C60-BC6D-250598748E8B}"/>
    <cellStyle name="Normal 2 2 16 3" xfId="6564" xr:uid="{FA7A81A7-D78E-4550-86BE-87F51C01D996}"/>
    <cellStyle name="Normal 2 2 16 3 2" xfId="7317" xr:uid="{E609122E-2989-4833-A4E1-E09328FFAC0E}"/>
    <cellStyle name="Normal 2 2 16 3 2 2" xfId="8957" xr:uid="{42A7523B-3C7E-4E99-AB3B-DA3913E4A5E9}"/>
    <cellStyle name="Normal 2 2 16 3 3" xfId="8214" xr:uid="{24428ABA-9ABB-465F-82DB-6001B2F42DDB}"/>
    <cellStyle name="Normal 2 2 16 4" xfId="6365" xr:uid="{6E3616B6-DFAB-4158-85FB-3848A50B7093}"/>
    <cellStyle name="Normal 2 2 16 4 2" xfId="7318" xr:uid="{75C681FC-FEC4-42BC-9BCA-8D1AC0188B66}"/>
    <cellStyle name="Normal 2 2 16 4 2 2" xfId="8958" xr:uid="{408FD997-753E-4D5B-AA10-A5E9B4FAA7E0}"/>
    <cellStyle name="Normal 2 2 16 4 3" xfId="8072" xr:uid="{2FA100FE-F87D-4DA5-9CA9-55B67503AB32}"/>
    <cellStyle name="Normal 2 2 16 5" xfId="7037" xr:uid="{1C5583FA-4D32-4D48-AA62-3F459CB7830C}"/>
    <cellStyle name="Normal 2 2 16 5 2" xfId="8677" xr:uid="{3D35670D-7AD0-41A8-9562-37E40BD3BCAD}"/>
    <cellStyle name="Normal 2 2 16 6" xfId="7860" xr:uid="{0060600C-3691-4E90-95D9-E8ED260B3639}"/>
    <cellStyle name="Normal 2 2 17" xfId="5354" xr:uid="{CE3D52F7-C06D-4C37-9182-26D6B79AEB32}"/>
    <cellStyle name="Normal 2 2 17 2" xfId="6565" xr:uid="{90A0B0AF-7990-4011-9AB5-406C29AB5BB1}"/>
    <cellStyle name="Normal 2 2 17 2 2" xfId="7319" xr:uid="{591DB600-A6F2-4426-AE36-A8683BE0744B}"/>
    <cellStyle name="Normal 2 2 17 2 2 2" xfId="8959" xr:uid="{CFF77DAF-508C-4B82-BE6F-906F90A49387}"/>
    <cellStyle name="Normal 2 2 17 2 3" xfId="8215" xr:uid="{58EDB82E-BA50-429F-8568-12BDE66DF2B7}"/>
    <cellStyle name="Normal 2 2 17 3" xfId="6566" xr:uid="{3A133E85-3C92-4066-B866-BDB1433C2E5E}"/>
    <cellStyle name="Normal 2 2 17 3 2" xfId="7320" xr:uid="{3D0D69A6-F136-4E9A-A162-DC8F9D1371BA}"/>
    <cellStyle name="Normal 2 2 17 3 2 2" xfId="8960" xr:uid="{38F2E593-9856-458D-AB36-98AD9DF29D8D}"/>
    <cellStyle name="Normal 2 2 17 3 3" xfId="8216" xr:uid="{71B7C2FD-A532-406D-886F-1F4489AEF7E5}"/>
    <cellStyle name="Normal 2 2 17 4" xfId="6366" xr:uid="{64847418-F8F4-44E5-8DBE-20A81C04B5CD}"/>
    <cellStyle name="Normal 2 2 17 4 2" xfId="7321" xr:uid="{BD00C606-5849-4698-AEFC-DCF938EEF75D}"/>
    <cellStyle name="Normal 2 2 17 4 2 2" xfId="8961" xr:uid="{7CA1D1C6-4147-4027-86E6-DE956796BF86}"/>
    <cellStyle name="Normal 2 2 17 4 3" xfId="8073" xr:uid="{80C5C9F1-5F06-43F6-9431-DF8DFAC7BD57}"/>
    <cellStyle name="Normal 2 2 17 5" xfId="7038" xr:uid="{53D4C482-5BAA-4D49-AEFB-4436B902CEE0}"/>
    <cellStyle name="Normal 2 2 17 5 2" xfId="8678" xr:uid="{18BBCA1A-AC61-4A8E-868B-35E1619C3BDB}"/>
    <cellStyle name="Normal 2 2 17 6" xfId="7861" xr:uid="{7E9FD52C-EEF9-499D-B9D4-248737452596}"/>
    <cellStyle name="Normal 2 2 18" xfId="5355" xr:uid="{9DDEA24F-B303-4E7B-8106-304BC018AB4F}"/>
    <cellStyle name="Normal 2 2 18 2" xfId="6567" xr:uid="{0DFA5747-76F1-4F18-9455-4F42B50EB77C}"/>
    <cellStyle name="Normal 2 2 18 2 2" xfId="7322" xr:uid="{9EE57572-79CB-422D-9A90-C6AE7CAD06BD}"/>
    <cellStyle name="Normal 2 2 18 2 2 2" xfId="8962" xr:uid="{1C8A4B8F-E4A6-4448-9D38-6DE5955CA25F}"/>
    <cellStyle name="Normal 2 2 18 2 3" xfId="8217" xr:uid="{66CE5B78-668F-4E8C-B8F4-0CF5995FAE29}"/>
    <cellStyle name="Normal 2 2 18 3" xfId="6568" xr:uid="{11474C1C-3850-4D08-87FC-B0B176E16402}"/>
    <cellStyle name="Normal 2 2 18 3 2" xfId="7323" xr:uid="{154194D0-03A0-4E97-813D-42ABBBB5B35C}"/>
    <cellStyle name="Normal 2 2 18 3 2 2" xfId="8963" xr:uid="{30E12A18-FB8F-4CFD-B88C-1D2DFB03DEFD}"/>
    <cellStyle name="Normal 2 2 18 3 3" xfId="8218" xr:uid="{9AEFB7D9-CC85-489A-B748-5AB91CFCA8E4}"/>
    <cellStyle name="Normal 2 2 18 4" xfId="6367" xr:uid="{6715ABCD-1CA8-4F26-827B-20CC7262B50B}"/>
    <cellStyle name="Normal 2 2 18 4 2" xfId="7324" xr:uid="{B10E6240-9CFE-4FD4-883E-8A7F9CC514B2}"/>
    <cellStyle name="Normal 2 2 18 4 2 2" xfId="8964" xr:uid="{DE658588-A5B1-4DEF-8226-6E0E97670A94}"/>
    <cellStyle name="Normal 2 2 18 4 3" xfId="8074" xr:uid="{3E411A1E-C8A8-4B20-BFCD-F29E32E8C9C5}"/>
    <cellStyle name="Normal 2 2 18 5" xfId="7039" xr:uid="{6598E955-771D-4C27-BA4A-5BE268135DC9}"/>
    <cellStyle name="Normal 2 2 18 5 2" xfId="8679" xr:uid="{88380B36-F1FB-48C0-8EC8-19E71D423832}"/>
    <cellStyle name="Normal 2 2 18 6" xfId="7862" xr:uid="{46D7DD3E-B756-49EE-A204-28DA8EB91371}"/>
    <cellStyle name="Normal 2 2 19" xfId="5356" xr:uid="{AA33E4F3-94E4-4092-A411-D4D5ABC644C9}"/>
    <cellStyle name="Normal 2 2 19 2" xfId="6569" xr:uid="{DA57DC86-9CC7-4C02-AB64-36904E8765CF}"/>
    <cellStyle name="Normal 2 2 19 2 2" xfId="7325" xr:uid="{260B8665-80E7-447F-8B9F-AAB8E1A929BF}"/>
    <cellStyle name="Normal 2 2 19 2 2 2" xfId="8965" xr:uid="{FF065DDC-76D2-45F5-ADCC-3F6E3C1B96AE}"/>
    <cellStyle name="Normal 2 2 19 2 3" xfId="8219" xr:uid="{8AE72EF7-783E-4DFD-B7B2-0FACB26D51F5}"/>
    <cellStyle name="Normal 2 2 19 3" xfId="6570" xr:uid="{08DD827F-1510-455C-B3E2-2EBF78C0B71E}"/>
    <cellStyle name="Normal 2 2 19 3 2" xfId="7326" xr:uid="{0D4573D2-6B24-4B95-834C-D72BDA185283}"/>
    <cellStyle name="Normal 2 2 19 3 2 2" xfId="8966" xr:uid="{7068AAD5-BB0E-4323-99BD-3911E784D77B}"/>
    <cellStyle name="Normal 2 2 19 3 3" xfId="8220" xr:uid="{B9548512-8929-4A35-A212-CEB59D2BB478}"/>
    <cellStyle name="Normal 2 2 19 4" xfId="6368" xr:uid="{EB198450-35C4-4CD9-A1F9-261EC45AB672}"/>
    <cellStyle name="Normal 2 2 19 4 2" xfId="7327" xr:uid="{6C425ABA-9F63-4E01-A698-F22DE3F71323}"/>
    <cellStyle name="Normal 2 2 19 4 2 2" xfId="8967" xr:uid="{C0DC003B-BA95-427F-95E3-A81B60F25F8F}"/>
    <cellStyle name="Normal 2 2 19 4 3" xfId="8075" xr:uid="{B62D470C-36CA-4664-9282-B2033629379B}"/>
    <cellStyle name="Normal 2 2 19 5" xfId="7040" xr:uid="{339935EA-8A9E-441A-90E1-A3F1AD2E644C}"/>
    <cellStyle name="Normal 2 2 19 5 2" xfId="8680" xr:uid="{B6ECFF03-9948-4360-BDB7-416951502023}"/>
    <cellStyle name="Normal 2 2 19 6" xfId="7863" xr:uid="{D149502B-DFE4-4E68-BA50-539E0D5C460E}"/>
    <cellStyle name="Normal 2 2 2" xfId="75" xr:uid="{B77B6884-0A25-4F57-BB09-783A1C7C5B7D}"/>
    <cellStyle name="Normal 2 2 2 2" xfId="3" xr:uid="{3661D4E2-7A01-4F19-91ED-3F9DD4B681D4}"/>
    <cellStyle name="Normal 2 2 2 2 2" xfId="5358" xr:uid="{FAF96DFE-9D69-4BEB-BC6D-70395D280CA7}"/>
    <cellStyle name="Normal 2 2 2 2 2 2" xfId="5359" xr:uid="{FE0F89DF-4E07-4C3D-B0C1-6C40777A803D}"/>
    <cellStyle name="Normal 2 2 2 2 2 2 2" xfId="5360" xr:uid="{E4ABF2FB-47B1-4DA4-AB89-20331353EA6F}"/>
    <cellStyle name="Normal 2 2 2 2 2 2 2 2" xfId="6571" xr:uid="{5C6B7386-7E56-44E6-9D09-68E2E925E2A4}"/>
    <cellStyle name="Normal 2 2 2 2 2 2 2 2 2" xfId="7328" xr:uid="{349BF1E0-D135-4EC4-8577-CDC8DF03C352}"/>
    <cellStyle name="Normal 2 2 2 2 2 2 2 2 2 2" xfId="8968" xr:uid="{C84B4FC9-FB9E-4491-911D-A33CD5436C4D}"/>
    <cellStyle name="Normal 2 2 2 2 2 2 2 2 3" xfId="8221" xr:uid="{D7108A38-7420-4958-8C4A-733C1D4540FB}"/>
    <cellStyle name="Normal 2 2 2 2 2 2 2 3" xfId="6572" xr:uid="{5F119436-D9F7-49EA-92EB-7040A12CAAA9}"/>
    <cellStyle name="Normal 2 2 2 2 2 2 2 3 2" xfId="7329" xr:uid="{3DF9FED6-1485-49B1-81CA-BCEEFB8FCB0F}"/>
    <cellStyle name="Normal 2 2 2 2 2 2 2 3 2 2" xfId="8969" xr:uid="{E72775FD-6B0B-4855-97ED-0855DE48C79A}"/>
    <cellStyle name="Normal 2 2 2 2 2 2 2 3 3" xfId="8222" xr:uid="{0EF9D0CB-E954-43A4-881C-4AEB7932E405}"/>
    <cellStyle name="Normal 2 2 2 2 2 2 2 4" xfId="6370" xr:uid="{F7E0406A-CB44-4337-AAAB-EE49DBD77413}"/>
    <cellStyle name="Normal 2 2 2 2 2 2 2 4 2" xfId="7330" xr:uid="{D1323054-9B75-49CC-B765-420FA46A49F2}"/>
    <cellStyle name="Normal 2 2 2 2 2 2 2 4 2 2" xfId="8970" xr:uid="{9186211B-D666-4D94-88B2-235DE8F51504}"/>
    <cellStyle name="Normal 2 2 2 2 2 2 2 4 3" xfId="8077" xr:uid="{C230D5D3-8820-42C4-99CE-F450DB760F66}"/>
    <cellStyle name="Normal 2 2 2 2 2 2 2 5" xfId="7042" xr:uid="{B50B6E0D-FA90-4F33-A65E-CBD42BB6A578}"/>
    <cellStyle name="Normal 2 2 2 2 2 2 2 5 2" xfId="8682" xr:uid="{46D7F3CD-64D9-41CB-876D-9C5237312540}"/>
    <cellStyle name="Normal 2 2 2 2 2 2 2 6" xfId="7865" xr:uid="{C8187EB7-AB51-46BB-9B61-3A4A1870A285}"/>
    <cellStyle name="Normal 2 2 2 2 2 2 3" xfId="5361" xr:uid="{0B7523E6-8B4E-465F-A075-5E12C4A9777A}"/>
    <cellStyle name="Normal 2 2 2 2 2 2 3 2" xfId="6573" xr:uid="{826ECA3B-B4A0-4DA9-8EA4-2CF9B08F1CD6}"/>
    <cellStyle name="Normal 2 2 2 2 2 2 3 2 2" xfId="7331" xr:uid="{A7D49E46-FD33-4EC7-9007-BDE423C66976}"/>
    <cellStyle name="Normal 2 2 2 2 2 2 3 2 2 2" xfId="8971" xr:uid="{FE213F09-AB1C-4BB7-8B57-E1999383298D}"/>
    <cellStyle name="Normal 2 2 2 2 2 2 3 2 3" xfId="8223" xr:uid="{152D54B4-1F8B-4D12-A3CB-E0E3FD994213}"/>
    <cellStyle name="Normal 2 2 2 2 2 2 3 3" xfId="6574" xr:uid="{891C5FB7-2E28-49E9-8EEF-0E334D024D17}"/>
    <cellStyle name="Normal 2 2 2 2 2 2 3 3 2" xfId="7332" xr:uid="{EE76102B-080B-4C1B-AA55-4B8A629C54D6}"/>
    <cellStyle name="Normal 2 2 2 2 2 2 3 3 2 2" xfId="8972" xr:uid="{B56263D9-AE2F-42AA-8310-471E3DC7CCCC}"/>
    <cellStyle name="Normal 2 2 2 2 2 2 3 3 3" xfId="8224" xr:uid="{64DF9A35-5077-44C8-9A80-53162A49AFB1}"/>
    <cellStyle name="Normal 2 2 2 2 2 2 3 4" xfId="6371" xr:uid="{FC372BC8-03E0-4570-8912-EABB2CFBD5CB}"/>
    <cellStyle name="Normal 2 2 2 2 2 2 3 4 2" xfId="7333" xr:uid="{89EFAFF8-4333-4A6B-90BF-114AB77A53E3}"/>
    <cellStyle name="Normal 2 2 2 2 2 2 3 4 2 2" xfId="8973" xr:uid="{0439B8D1-9935-404A-8A4A-8BCC27CF2029}"/>
    <cellStyle name="Normal 2 2 2 2 2 2 3 4 3" xfId="8078" xr:uid="{B249BC5C-2204-44DA-94FA-BA3FAD642143}"/>
    <cellStyle name="Normal 2 2 2 2 2 2 3 5" xfId="7043" xr:uid="{0B9B7501-EC82-45A6-8A75-84AB608B846D}"/>
    <cellStyle name="Normal 2 2 2 2 2 2 3 5 2" xfId="8683" xr:uid="{A24178E3-8BDD-4187-B7C9-2D309F51A6FB}"/>
    <cellStyle name="Normal 2 2 2 2 2 2 3 6" xfId="7866" xr:uid="{82BEF22C-A74D-4E80-9037-948DBF302175}"/>
    <cellStyle name="Normal 2 2 2 2 2 2 4" xfId="5362" xr:uid="{5A34FFA6-62ED-4001-8F89-402F24A22136}"/>
    <cellStyle name="Normal 2 2 2 2 2 2 4 2" xfId="6575" xr:uid="{0DC262CA-171D-4574-849A-A24C7577220D}"/>
    <cellStyle name="Normal 2 2 2 2 2 2 4 2 2" xfId="7334" xr:uid="{96C53764-3809-4940-B5AD-EF10AAF3173E}"/>
    <cellStyle name="Normal 2 2 2 2 2 2 4 2 2 2" xfId="8974" xr:uid="{7C766014-94AD-4334-8C36-8B17AFE648E2}"/>
    <cellStyle name="Normal 2 2 2 2 2 2 4 2 3" xfId="8225" xr:uid="{5B98B249-751D-4D41-9C6A-02966C0311A9}"/>
    <cellStyle name="Normal 2 2 2 2 2 2 4 3" xfId="6576" xr:uid="{C0776812-BE27-4807-BE3F-0966D4018838}"/>
    <cellStyle name="Normal 2 2 2 2 2 2 4 3 2" xfId="7335" xr:uid="{ED3A3C4D-DBB0-4B5F-AA9B-D65ADF349451}"/>
    <cellStyle name="Normal 2 2 2 2 2 2 4 3 2 2" xfId="8975" xr:uid="{C4464076-FD63-4563-A6DA-DCC4C34E6CC4}"/>
    <cellStyle name="Normal 2 2 2 2 2 2 4 3 3" xfId="8226" xr:uid="{DAE10F5A-D378-4CAF-887B-6C03C7AD4BC2}"/>
    <cellStyle name="Normal 2 2 2 2 2 2 4 4" xfId="6372" xr:uid="{0467E6B9-8261-4617-8C11-F79D710135D4}"/>
    <cellStyle name="Normal 2 2 2 2 2 2 4 4 2" xfId="7336" xr:uid="{A1F22BA0-ECB8-4BBE-9080-0A6F6D152E72}"/>
    <cellStyle name="Normal 2 2 2 2 2 2 4 4 2 2" xfId="8976" xr:uid="{7AA2F400-95D7-4EE5-BDA8-77DF6BAC7824}"/>
    <cellStyle name="Normal 2 2 2 2 2 2 4 4 3" xfId="8079" xr:uid="{C7A6BB1C-549B-4D5D-A972-467172E79292}"/>
    <cellStyle name="Normal 2 2 2 2 2 2 4 5" xfId="7044" xr:uid="{13B3ADEE-153C-485C-9C4F-B84601DBB664}"/>
    <cellStyle name="Normal 2 2 2 2 2 2 4 5 2" xfId="8684" xr:uid="{6D0DAB92-33DF-4B9E-AD29-FD43D90E7237}"/>
    <cellStyle name="Normal 2 2 2 2 2 2 4 6" xfId="7867" xr:uid="{57EBE8E9-E90B-4FF5-A5E8-5710EA73EFE8}"/>
    <cellStyle name="Normal 2 2 2 2 2 3" xfId="5363" xr:uid="{DB83EF92-2AD9-432D-A8E8-116B155D24C4}"/>
    <cellStyle name="Normal 2 2 2 2 2 4" xfId="5364" xr:uid="{E0EE3917-434D-4110-A778-44F9D97FE05E}"/>
    <cellStyle name="Normal 2 2 2 2 2 5" xfId="6577" xr:uid="{80F8EFF3-450B-49FC-84B4-1EB1A64229AB}"/>
    <cellStyle name="Normal 2 2 2 2 2 5 2" xfId="7337" xr:uid="{F722A644-C8CB-4D4F-BB75-99A7D5912C4D}"/>
    <cellStyle name="Normal 2 2 2 2 2 5 2 2" xfId="8977" xr:uid="{9BC55BEB-2738-4108-BA17-5730EE1F3D15}"/>
    <cellStyle name="Normal 2 2 2 2 2 5 3" xfId="8227" xr:uid="{F854C5D7-FC5C-4428-9627-DB867432B68C}"/>
    <cellStyle name="Normal 2 2 2 2 2 6" xfId="6578" xr:uid="{6A75DB07-516F-498A-A8BD-94C212BC0EB5}"/>
    <cellStyle name="Normal 2 2 2 2 2 6 2" xfId="7338" xr:uid="{611DC98C-F591-4167-953C-B699718F8CEB}"/>
    <cellStyle name="Normal 2 2 2 2 2 6 2 2" xfId="8978" xr:uid="{57CCFF86-1055-4963-B40B-F230CB205BDB}"/>
    <cellStyle name="Normal 2 2 2 2 2 6 3" xfId="8228" xr:uid="{75984AAF-23A6-49FF-881C-2AA9566B7960}"/>
    <cellStyle name="Normal 2 2 2 2 2 7" xfId="6369" xr:uid="{CA92A7B5-5732-4D7D-B00E-5D5C5C0CA0B3}"/>
    <cellStyle name="Normal 2 2 2 2 2 7 2" xfId="7339" xr:uid="{E9E8FE5D-C94A-4484-AA5B-379059E12C8C}"/>
    <cellStyle name="Normal 2 2 2 2 2 7 2 2" xfId="8979" xr:uid="{8C5348E9-5D39-4000-B313-EE1BBE5F946D}"/>
    <cellStyle name="Normal 2 2 2 2 2 7 3" xfId="8076" xr:uid="{20075905-3391-4FB3-B81B-A0E76592A642}"/>
    <cellStyle name="Normal 2 2 2 2 2 8" xfId="7041" xr:uid="{101FF013-C8F9-4B51-ABCB-29A085E66604}"/>
    <cellStyle name="Normal 2 2 2 2 2 8 2" xfId="8681" xr:uid="{DDE302D7-7680-4DC0-8ACE-EC60A7739AD2}"/>
    <cellStyle name="Normal 2 2 2 2 2 9" xfId="7864" xr:uid="{3AD484D1-92B0-475E-AF05-A5E0D894708C}"/>
    <cellStyle name="Normal 2 2 2 2 3" xfId="5365" xr:uid="{9074F4BA-7107-4D13-8EF2-C6FF62F72B50}"/>
    <cellStyle name="Normal 2 2 2 2 3 2" xfId="6579" xr:uid="{B6CAE20D-5324-4203-8D15-33C389E422DC}"/>
    <cellStyle name="Normal 2 2 2 2 3 2 2" xfId="7340" xr:uid="{DC38E5A1-0F01-4B28-A59B-DF93B63ECB5E}"/>
    <cellStyle name="Normal 2 2 2 2 3 2 2 2" xfId="8980" xr:uid="{319A2A1F-32EE-4A02-97A6-DA9A73BC4CFF}"/>
    <cellStyle name="Normal 2 2 2 2 3 2 3" xfId="8229" xr:uid="{B20EE033-1F4C-4643-8766-1A300E510E32}"/>
    <cellStyle name="Normal 2 2 2 2 3 3" xfId="6580" xr:uid="{FAF2153A-F447-4D39-9CAD-72C9028943B6}"/>
    <cellStyle name="Normal 2 2 2 2 3 3 2" xfId="7341" xr:uid="{E4EC01BD-675A-45B8-AB7F-BE408DBB2855}"/>
    <cellStyle name="Normal 2 2 2 2 3 3 2 2" xfId="8981" xr:uid="{9BB1CA1C-7414-40E2-914C-A93BDE6BE6B2}"/>
    <cellStyle name="Normal 2 2 2 2 3 3 3" xfId="8230" xr:uid="{E298B9EF-748B-4B78-809B-C58DB3B22A81}"/>
    <cellStyle name="Normal 2 2 2 2 3 4" xfId="6373" xr:uid="{0B3BA8AB-9581-46AC-B873-2081D8EB5212}"/>
    <cellStyle name="Normal 2 2 2 2 3 4 2" xfId="7342" xr:uid="{89D27767-EE5B-4096-83BB-71C33558EAB1}"/>
    <cellStyle name="Normal 2 2 2 2 3 4 2 2" xfId="8982" xr:uid="{96A597E2-14F0-4213-872B-101A426D2918}"/>
    <cellStyle name="Normal 2 2 2 2 3 4 3" xfId="8080" xr:uid="{FEF92779-05D4-4B37-93C1-B520D42E1FC9}"/>
    <cellStyle name="Normal 2 2 2 2 3 5" xfId="7045" xr:uid="{685B76A1-F486-4D45-A7AA-E488558026E4}"/>
    <cellStyle name="Normal 2 2 2 2 3 5 2" xfId="8685" xr:uid="{047EA099-C188-4CFD-8C64-C3FE8C8B409B}"/>
    <cellStyle name="Normal 2 2 2 2 3 6" xfId="7868" xr:uid="{CDDB5FAC-97CE-4631-83FA-FC7F6A59C4BD}"/>
    <cellStyle name="Normal 2 2 2 2 4" xfId="5366" xr:uid="{F881D652-29A5-4483-AACE-1C4F9CDEC872}"/>
    <cellStyle name="Normal 2 2 2 2 4 2" xfId="6581" xr:uid="{8E4C7B14-2C38-4C59-A6EF-F7AF60D8FAC6}"/>
    <cellStyle name="Normal 2 2 2 2 4 2 2" xfId="7343" xr:uid="{BA2EFCC9-214D-4B2A-9A8D-B95012634BCF}"/>
    <cellStyle name="Normal 2 2 2 2 4 2 2 2" xfId="8983" xr:uid="{C1552D07-BCA2-4BE8-9FD0-7E3D72BF26C0}"/>
    <cellStyle name="Normal 2 2 2 2 4 2 3" xfId="8231" xr:uid="{DBBE9C6D-3568-467B-A854-108C6ABA2A47}"/>
    <cellStyle name="Normal 2 2 2 2 4 3" xfId="6582" xr:uid="{930CCFFA-FAA2-4742-87AC-6F9F80DA12EC}"/>
    <cellStyle name="Normal 2 2 2 2 4 3 2" xfId="7344" xr:uid="{599018FD-A6E5-45A7-AA49-314AB46E18FA}"/>
    <cellStyle name="Normal 2 2 2 2 4 3 2 2" xfId="8984" xr:uid="{4F4E1031-824C-4F42-B46D-3205C1FD53A4}"/>
    <cellStyle name="Normal 2 2 2 2 4 3 3" xfId="8232" xr:uid="{EC07062A-EB8E-424C-81D5-07231D3BB62E}"/>
    <cellStyle name="Normal 2 2 2 2 4 4" xfId="6374" xr:uid="{5AD30156-BF8C-4002-828C-6B67BDABCB50}"/>
    <cellStyle name="Normal 2 2 2 2 4 4 2" xfId="7345" xr:uid="{498BD85E-EB60-4477-8B53-167ABCA96A2B}"/>
    <cellStyle name="Normal 2 2 2 2 4 4 2 2" xfId="8985" xr:uid="{314C4273-8E7C-4F07-84E9-0F6CE83CB69C}"/>
    <cellStyle name="Normal 2 2 2 2 4 4 3" xfId="8081" xr:uid="{D633B9E1-9D1B-49CD-BE5F-1C8AD13AC8FE}"/>
    <cellStyle name="Normal 2 2 2 2 4 5" xfId="7046" xr:uid="{57A3490A-E8BF-4FA2-B3D7-916ABAEF0A21}"/>
    <cellStyle name="Normal 2 2 2 2 4 5 2" xfId="8686" xr:uid="{64F1DC7F-3542-47E9-BFFF-1FED58E15D41}"/>
    <cellStyle name="Normal 2 2 2 2 4 6" xfId="7869" xr:uid="{74EA9F41-D34A-4464-B9AB-4BE2D35D305E}"/>
    <cellStyle name="Normal 2 2 2 2 5" xfId="5367" xr:uid="{5732CFB9-C271-4CCA-B904-FB296713739A}"/>
    <cellStyle name="Normal 2 2 2 2 5 2" xfId="6583" xr:uid="{422467D0-EEB0-4730-804D-2AB2F75C8372}"/>
    <cellStyle name="Normal 2 2 2 2 5 2 2" xfId="7346" xr:uid="{28A73CC4-9827-4632-9AB6-EBFE0CD90C8B}"/>
    <cellStyle name="Normal 2 2 2 2 5 2 2 2" xfId="8986" xr:uid="{DD57D6AD-8E73-4913-8189-4226CDDFDC7B}"/>
    <cellStyle name="Normal 2 2 2 2 5 2 3" xfId="8233" xr:uid="{1FBAA2C7-9FEA-470D-B1E2-7BD2B18632F3}"/>
    <cellStyle name="Normal 2 2 2 2 5 3" xfId="6584" xr:uid="{6004BEF1-5456-4AF1-AC66-69C34B217855}"/>
    <cellStyle name="Normal 2 2 2 2 5 3 2" xfId="7347" xr:uid="{0AC53BBA-FD03-4255-B8E2-1F8D72BB3F7A}"/>
    <cellStyle name="Normal 2 2 2 2 5 3 2 2" xfId="8987" xr:uid="{4F4C4941-AC86-4082-8827-B4F00C7C29BF}"/>
    <cellStyle name="Normal 2 2 2 2 5 3 3" xfId="8234" xr:uid="{AD5D47E0-F680-4CC3-8D42-A2BE532B9012}"/>
    <cellStyle name="Normal 2 2 2 2 5 4" xfId="6375" xr:uid="{0CBBF3E9-2C9D-45A7-847C-E99D032B3E7E}"/>
    <cellStyle name="Normal 2 2 2 2 5 4 2" xfId="7348" xr:uid="{4AA298CC-C7FA-4296-BAE9-76880951E344}"/>
    <cellStyle name="Normal 2 2 2 2 5 4 2 2" xfId="8988" xr:uid="{5D7024B3-DE5B-437B-9F31-666AC60B370E}"/>
    <cellStyle name="Normal 2 2 2 2 5 4 3" xfId="8082" xr:uid="{1711B7EB-33E3-40AE-95D6-B8FC8F5FEDD0}"/>
    <cellStyle name="Normal 2 2 2 2 5 5" xfId="7047" xr:uid="{8DF12CF0-3249-4D22-B68B-5D3F924CB7C7}"/>
    <cellStyle name="Normal 2 2 2 2 5 5 2" xfId="8687" xr:uid="{4012F32F-D158-4E02-B0EB-CDD8D39F4854}"/>
    <cellStyle name="Normal 2 2 2 2 5 6" xfId="7870" xr:uid="{45ECDC4D-7004-4ECA-8ABD-E56C30AA2A73}"/>
    <cellStyle name="Normal 2 2 2 3" xfId="5368" xr:uid="{1892B970-F348-436B-AD07-2E8375864031}"/>
    <cellStyle name="Normal 2 2 2 3 2" xfId="5369" xr:uid="{671F7A6B-6FF9-437A-9DE5-4741B3016F8E}"/>
    <cellStyle name="Normal 2 2 2 3 2 2" xfId="6585" xr:uid="{29018631-90F8-4487-A7D1-539C12EEEC8C}"/>
    <cellStyle name="Normal 2 2 2 3 2 2 2" xfId="7349" xr:uid="{C9EFBDA2-A0AC-4DF2-AC27-6742CC03B70F}"/>
    <cellStyle name="Normal 2 2 2 3 2 2 2 2" xfId="8989" xr:uid="{0257E154-DFD8-46C1-A57B-0379392F2E4B}"/>
    <cellStyle name="Normal 2 2 2 3 2 2 3" xfId="8235" xr:uid="{5D2ECAA0-18B1-4D60-A42B-C78A3A0C3F9A}"/>
    <cellStyle name="Normal 2 2 2 3 2 3" xfId="6586" xr:uid="{B7114372-0D56-431A-B643-B845D7C005F4}"/>
    <cellStyle name="Normal 2 2 2 3 2 3 2" xfId="7350" xr:uid="{4F44B3BD-44F7-463E-9084-98D88721B95A}"/>
    <cellStyle name="Normal 2 2 2 3 2 3 2 2" xfId="8990" xr:uid="{C425AEF7-11F7-43F3-853B-A7C2054C4281}"/>
    <cellStyle name="Normal 2 2 2 3 2 3 3" xfId="8236" xr:uid="{79BDE52B-0DAA-4730-B828-DE03E8B672F6}"/>
    <cellStyle name="Normal 2 2 2 3 2 4" xfId="6376" xr:uid="{64085F65-3FE5-48A5-8091-642BFF6900A9}"/>
    <cellStyle name="Normal 2 2 2 3 2 4 2" xfId="7351" xr:uid="{9E503EC9-B33D-435F-9BEA-F9450F52E682}"/>
    <cellStyle name="Normal 2 2 2 3 2 4 2 2" xfId="8991" xr:uid="{77A902F5-4B13-4501-817D-081473C0E81E}"/>
    <cellStyle name="Normal 2 2 2 3 2 4 3" xfId="8083" xr:uid="{F7B423B2-7F40-405E-A639-A234031CB183}"/>
    <cellStyle name="Normal 2 2 2 3 2 5" xfId="7048" xr:uid="{54F9D5B8-1467-4BB7-BCF7-CCA2BEB1707F}"/>
    <cellStyle name="Normal 2 2 2 3 2 5 2" xfId="8688" xr:uid="{781EF680-4640-4222-B8AF-93684DDAE5F0}"/>
    <cellStyle name="Normal 2 2 2 3 2 6" xfId="7871" xr:uid="{8F99A9FB-4B82-4A14-B530-2BD61C897597}"/>
    <cellStyle name="Normal 2 2 2 3 3" xfId="5370" xr:uid="{22A3171A-9A6F-4B5F-AE83-30EDC06B833C}"/>
    <cellStyle name="Normal 2 2 2 3 3 2" xfId="6587" xr:uid="{16263630-157B-4274-AA98-E267B5C28BC9}"/>
    <cellStyle name="Normal 2 2 2 3 3 2 2" xfId="7352" xr:uid="{11C7EED2-1C0A-48AB-9433-0F50ABD671D4}"/>
    <cellStyle name="Normal 2 2 2 3 3 2 2 2" xfId="8992" xr:uid="{8A347FDD-D4E2-45CD-A719-B2C5ACAC0F2B}"/>
    <cellStyle name="Normal 2 2 2 3 3 2 3" xfId="8237" xr:uid="{BDD425D6-4915-4842-B6B6-A125975AA1B4}"/>
    <cellStyle name="Normal 2 2 2 3 3 3" xfId="6588" xr:uid="{41185316-25B9-4206-94C5-682E16064108}"/>
    <cellStyle name="Normal 2 2 2 3 3 3 2" xfId="7353" xr:uid="{E2A781FF-919B-4823-8346-4044B1175986}"/>
    <cellStyle name="Normal 2 2 2 3 3 3 2 2" xfId="8993" xr:uid="{C32F78D5-1D1F-443E-AEC5-E40E94D5ED98}"/>
    <cellStyle name="Normal 2 2 2 3 3 3 3" xfId="8238" xr:uid="{0A60F915-19D8-400A-B1EC-9C2BC6C66F70}"/>
    <cellStyle name="Normal 2 2 2 3 3 4" xfId="6377" xr:uid="{B02F3B22-8A00-4051-A89D-10810DA3DF16}"/>
    <cellStyle name="Normal 2 2 2 3 3 4 2" xfId="7354" xr:uid="{2EB80389-CF30-42D2-A8CC-3D10682BE306}"/>
    <cellStyle name="Normal 2 2 2 3 3 4 2 2" xfId="8994" xr:uid="{4DB3AF8B-9921-4C83-8BAB-14728EE75BF8}"/>
    <cellStyle name="Normal 2 2 2 3 3 4 3" xfId="8084" xr:uid="{3CC86C4D-C07D-49F0-8816-031F53830DD7}"/>
    <cellStyle name="Normal 2 2 2 3 3 5" xfId="7049" xr:uid="{BC9209C1-92F7-4613-8B17-FE2343798B0D}"/>
    <cellStyle name="Normal 2 2 2 3 3 5 2" xfId="8689" xr:uid="{DCD96823-CED0-4C09-99A5-577DB9105893}"/>
    <cellStyle name="Normal 2 2 2 3 3 6" xfId="7872" xr:uid="{5CDD9CA5-9328-4073-803D-002336FEFE9B}"/>
    <cellStyle name="Normal 2 2 2 3 4" xfId="5371" xr:uid="{BD5E5F5D-0BEB-4B4F-844D-98B1FC1A636C}"/>
    <cellStyle name="Normal 2 2 2 3 4 2" xfId="6589" xr:uid="{782BCE86-5041-4332-95A9-7F34AFCC0FAF}"/>
    <cellStyle name="Normal 2 2 2 3 4 2 2" xfId="7355" xr:uid="{180BD152-BE00-4EAC-963A-1A66FCC02E49}"/>
    <cellStyle name="Normal 2 2 2 3 4 2 2 2" xfId="8995" xr:uid="{9F9F44BB-2658-41E1-8128-2D8D4616EC1F}"/>
    <cellStyle name="Normal 2 2 2 3 4 2 3" xfId="8239" xr:uid="{0220360D-3202-4FB0-BDC0-68D6214A9E88}"/>
    <cellStyle name="Normal 2 2 2 3 4 3" xfId="6590" xr:uid="{0E67D529-A214-4A31-A864-45D15A1D04A5}"/>
    <cellStyle name="Normal 2 2 2 3 4 3 2" xfId="7356" xr:uid="{6C9E14C3-623A-4502-BA01-491FAC1BF837}"/>
    <cellStyle name="Normal 2 2 2 3 4 3 2 2" xfId="8996" xr:uid="{EBD328C2-D56F-454C-8D71-CFEC691CAC48}"/>
    <cellStyle name="Normal 2 2 2 3 4 3 3" xfId="8240" xr:uid="{0439F774-2E5F-4FCA-AF55-AD5FCF9FEE6A}"/>
    <cellStyle name="Normal 2 2 2 3 4 4" xfId="6378" xr:uid="{44EFB311-1B23-4149-BB4F-A91200ECACD8}"/>
    <cellStyle name="Normal 2 2 2 3 4 4 2" xfId="7357" xr:uid="{52CBDCC6-3DAA-4015-8040-EA78BBC13D6F}"/>
    <cellStyle name="Normal 2 2 2 3 4 4 2 2" xfId="8997" xr:uid="{E348AAE7-3565-45F2-AF01-DEA2EBEE18A2}"/>
    <cellStyle name="Normal 2 2 2 3 4 4 3" xfId="8085" xr:uid="{B7F74A9D-08EC-4B61-B80B-D4C58765FE2F}"/>
    <cellStyle name="Normal 2 2 2 3 4 5" xfId="7050" xr:uid="{04AE4B5E-A744-4C41-AED6-069DDB4F18BB}"/>
    <cellStyle name="Normal 2 2 2 3 4 5 2" xfId="8690" xr:uid="{25A49129-251A-4685-ADE0-0F48FA500E68}"/>
    <cellStyle name="Normal 2 2 2 3 4 6" xfId="7873" xr:uid="{9C9D27D8-5364-41A5-850C-94CE8F44D2CE}"/>
    <cellStyle name="Normal 2 2 2 4" xfId="5372" xr:uid="{7FE2375E-89A6-443D-9896-A9F4381B1F1A}"/>
    <cellStyle name="Normal 2 2 2 5" xfId="5373" xr:uid="{36C7DE04-273F-4347-9AAE-16BF20C7EACB}"/>
    <cellStyle name="Normal 2 2 2 6" xfId="5357" xr:uid="{AEE47280-0591-4AB0-94FD-D9AD0EDC4BD6}"/>
    <cellStyle name="Normal 2 2 20" xfId="5374" xr:uid="{E1E4EC64-7D60-4E65-8A95-AD7671310BF3}"/>
    <cellStyle name="Normal 2 2 21" xfId="5375" xr:uid="{4B609277-D80F-4140-857E-8316487FA304}"/>
    <cellStyle name="Normal 2 2 21 2" xfId="5376" xr:uid="{4E4DCEA6-09AF-4936-9CAB-8D9B63EACF24}"/>
    <cellStyle name="Normal 2 2 21 2 2" xfId="5377" xr:uid="{980A8A56-F01D-4161-BC0B-A0B69A520E59}"/>
    <cellStyle name="Normal 2 2 21 2 3" xfId="5378" xr:uid="{05A00840-C7C7-42A4-A97F-21B20ABC8042}"/>
    <cellStyle name="Normal 2 2 21 2 4" xfId="5379" xr:uid="{D8484AAB-B54E-4AA4-B3F0-D329779F66EA}"/>
    <cellStyle name="Normal 2 2 21 3" xfId="5380" xr:uid="{CE36E679-6EA3-4191-8F52-54B426FD5BE6}"/>
    <cellStyle name="Normal 2 2 21 4" xfId="5381" xr:uid="{6C21E8AB-9781-4788-BEA8-542BAD5176FB}"/>
    <cellStyle name="Normal 2 2 22" xfId="5382" xr:uid="{A4A6B0A2-7E8F-45AD-A777-E847666037D1}"/>
    <cellStyle name="Normal 2 2 23" xfId="5383" xr:uid="{9E8A1162-7A54-4531-A655-EE96B579C45E}"/>
    <cellStyle name="Normal 2 2 24" xfId="5384" xr:uid="{E246B6B0-3CFC-4A61-A0AE-3AD67ED2EFF3}"/>
    <cellStyle name="Normal 2 2 25" xfId="6591" xr:uid="{CCBE818C-E40B-4A04-8C62-D2EB38C0B7E4}"/>
    <cellStyle name="Normal 2 2 26" xfId="6458" xr:uid="{776A1AF4-1824-48AF-B78E-5A732C7F05AB}"/>
    <cellStyle name="Normal 2 2 27" xfId="60" xr:uid="{1609F843-9496-4752-B178-7873C1383796}"/>
    <cellStyle name="Normal 2 2 27 2" xfId="5346" xr:uid="{8B12ECC3-7BD8-476B-A327-54FEF07BFA44}"/>
    <cellStyle name="Normal 2 2 3" xfId="5385" xr:uid="{BF08D7A5-F266-49B4-B59F-01E43D367151}"/>
    <cellStyle name="Normal 2 2 4" xfId="5386" xr:uid="{0BF75325-137D-42FC-B987-9F9265D19AF3}"/>
    <cellStyle name="Normal 2 2 4 10" xfId="5387" xr:uid="{26DEDFFB-58B6-449F-BB54-DB5D61EBE392}"/>
    <cellStyle name="Normal 2 2 4 11" xfId="5388" xr:uid="{3B9A92BA-4406-4BE2-9BAB-DA9E6786F3A1}"/>
    <cellStyle name="Normal 2 2 4 12" xfId="5389" xr:uid="{9AD5CB28-FB96-46AD-A418-919599A1BFB7}"/>
    <cellStyle name="Normal 2 2 4 13" xfId="5390" xr:uid="{EE343085-4BD2-42FC-B0CC-EBF759F9A269}"/>
    <cellStyle name="Normal 2 2 4 2" xfId="5391" xr:uid="{A25922BF-F5E6-4455-BA40-50235ADCCEB8}"/>
    <cellStyle name="Normal 2 2 4 2 10" xfId="5392" xr:uid="{5BF46424-549B-482B-A276-45E9459F9E65}"/>
    <cellStyle name="Normal 2 2 4 2 10 2" xfId="6592" xr:uid="{56D319CB-019D-41A1-B751-200E374DCBD0}"/>
    <cellStyle name="Normal 2 2 4 2 10 2 2" xfId="7358" xr:uid="{156BFC6D-F233-4D2D-B1E6-7533AD065A09}"/>
    <cellStyle name="Normal 2 2 4 2 10 2 2 2" xfId="8998" xr:uid="{4DDBDCEF-FB23-452B-817F-5766DBBAE2AE}"/>
    <cellStyle name="Normal 2 2 4 2 10 2 3" xfId="8241" xr:uid="{4AB57A8D-18BD-4120-97D3-8EA8B19514F1}"/>
    <cellStyle name="Normal 2 2 4 2 10 3" xfId="6593" xr:uid="{14C7995B-3903-4B38-8AC2-F458E3D02695}"/>
    <cellStyle name="Normal 2 2 4 2 10 3 2" xfId="7359" xr:uid="{AC418A6E-4456-45BD-99DA-4AB1C9BE736E}"/>
    <cellStyle name="Normal 2 2 4 2 10 3 2 2" xfId="8999" xr:uid="{12DABAFC-70E9-4643-8525-78507C4C7CC8}"/>
    <cellStyle name="Normal 2 2 4 2 10 3 3" xfId="8242" xr:uid="{9CA300FD-51DC-46F4-AE1F-EBE29071F3C0}"/>
    <cellStyle name="Normal 2 2 4 2 10 4" xfId="6380" xr:uid="{B8DB0454-5B18-44A4-839C-9B1E6D0294F0}"/>
    <cellStyle name="Normal 2 2 4 2 10 4 2" xfId="7360" xr:uid="{FDEB5029-8FE4-4774-A725-4E6C35ABFCA6}"/>
    <cellStyle name="Normal 2 2 4 2 10 4 2 2" xfId="9000" xr:uid="{22C8E2B5-1BDD-4169-9B12-1BE6B2F82629}"/>
    <cellStyle name="Normal 2 2 4 2 10 4 3" xfId="8087" xr:uid="{0121D6EE-DF3F-42B4-AADB-E1E9EB4F7100}"/>
    <cellStyle name="Normal 2 2 4 2 10 5" xfId="7052" xr:uid="{0DE7EA3A-4072-4F58-858D-458E56A4E413}"/>
    <cellStyle name="Normal 2 2 4 2 10 5 2" xfId="8692" xr:uid="{3F4D2946-22C7-4306-8A4B-0C19756C04CD}"/>
    <cellStyle name="Normal 2 2 4 2 10 6" xfId="7875" xr:uid="{99BB9D47-90DD-4FD1-9924-858C91A16621}"/>
    <cellStyle name="Normal 2 2 4 2 11" xfId="5393" xr:uid="{F4C88796-9DFB-4AC7-8DC3-2195D6C5EA5E}"/>
    <cellStyle name="Normal 2 2 4 2 11 2" xfId="6594" xr:uid="{5579425B-D43F-4F2C-9783-ED7D48E5CDB3}"/>
    <cellStyle name="Normal 2 2 4 2 11 2 2" xfId="7361" xr:uid="{E7D8F169-8FBC-430A-BC4E-50C2D9CD5A2A}"/>
    <cellStyle name="Normal 2 2 4 2 11 2 2 2" xfId="9001" xr:uid="{9D940F0B-0A12-4DCC-B5C5-F09E474A00A3}"/>
    <cellStyle name="Normal 2 2 4 2 11 2 3" xfId="8243" xr:uid="{8F431278-A91B-4A8A-BB31-C751E90892A4}"/>
    <cellStyle name="Normal 2 2 4 2 11 3" xfId="6595" xr:uid="{608E581F-6861-4E67-B793-970C0A1EDDFA}"/>
    <cellStyle name="Normal 2 2 4 2 11 3 2" xfId="7362" xr:uid="{BF8F0737-5193-47E2-9E4A-62682120AC5D}"/>
    <cellStyle name="Normal 2 2 4 2 11 3 2 2" xfId="9002" xr:uid="{0ECDCEFB-4D1D-45B7-9488-19100810A7E7}"/>
    <cellStyle name="Normal 2 2 4 2 11 3 3" xfId="8244" xr:uid="{07FEF21B-F0F2-46B0-90B3-662561CA4B38}"/>
    <cellStyle name="Normal 2 2 4 2 11 4" xfId="6381" xr:uid="{EF9B1B52-1162-464F-A1B9-84634AB0FA9A}"/>
    <cellStyle name="Normal 2 2 4 2 11 4 2" xfId="7363" xr:uid="{8E713266-A447-4F1D-8807-147B47F0186B}"/>
    <cellStyle name="Normal 2 2 4 2 11 4 2 2" xfId="9003" xr:uid="{191582A3-3C6F-463D-838A-40A28B667096}"/>
    <cellStyle name="Normal 2 2 4 2 11 4 3" xfId="8088" xr:uid="{344947C2-B171-4A38-88AB-5FDEF6CD90F0}"/>
    <cellStyle name="Normal 2 2 4 2 11 5" xfId="7053" xr:uid="{64D0EA17-82F2-40CD-9605-BAC04D1BFE65}"/>
    <cellStyle name="Normal 2 2 4 2 11 5 2" xfId="8693" xr:uid="{542657E3-08A1-49E2-92EE-410A6EE18545}"/>
    <cellStyle name="Normal 2 2 4 2 11 6" xfId="7876" xr:uid="{07229F63-33F0-4064-86BA-A3EF2BFF7510}"/>
    <cellStyle name="Normal 2 2 4 2 12" xfId="5394" xr:uid="{2A61874F-3A72-4A4C-9B0B-FECD3B9ED000}"/>
    <cellStyle name="Normal 2 2 4 2 12 2" xfId="6596" xr:uid="{6D3409E4-EFC6-44D8-AF48-5025DF070E5C}"/>
    <cellStyle name="Normal 2 2 4 2 12 2 2" xfId="7364" xr:uid="{1486375B-7ED2-4A17-8AA6-7ACCB908448A}"/>
    <cellStyle name="Normal 2 2 4 2 12 2 2 2" xfId="9004" xr:uid="{E3A5E123-30B2-46E2-9A2D-0160C2739429}"/>
    <cellStyle name="Normal 2 2 4 2 12 2 3" xfId="8245" xr:uid="{2A274716-5817-4795-AAFC-28CF8BACA910}"/>
    <cellStyle name="Normal 2 2 4 2 12 3" xfId="6597" xr:uid="{661AAF21-546E-42AA-8CDF-C3FA84B099F3}"/>
    <cellStyle name="Normal 2 2 4 2 12 3 2" xfId="7365" xr:uid="{83D02B4D-263E-4838-8FE9-71EE09DFA62E}"/>
    <cellStyle name="Normal 2 2 4 2 12 3 2 2" xfId="9005" xr:uid="{AE713A3E-C039-40FB-B236-6B309B7B1F98}"/>
    <cellStyle name="Normal 2 2 4 2 12 3 3" xfId="8246" xr:uid="{65FA881A-33CC-4285-B5D1-A8BFA6658E16}"/>
    <cellStyle name="Normal 2 2 4 2 12 4" xfId="6382" xr:uid="{F91CAB73-62A2-4453-95F1-B428F0A677C3}"/>
    <cellStyle name="Normal 2 2 4 2 12 4 2" xfId="7366" xr:uid="{6C984CD4-FA37-4047-9BC0-F2A6FD0D413A}"/>
    <cellStyle name="Normal 2 2 4 2 12 4 2 2" xfId="9006" xr:uid="{5D75A823-3B67-49D3-91DE-BEDDA421025C}"/>
    <cellStyle name="Normal 2 2 4 2 12 4 3" xfId="8089" xr:uid="{8DF6B0F9-5510-4FB1-8A13-39AFB53490C7}"/>
    <cellStyle name="Normal 2 2 4 2 12 5" xfId="7054" xr:uid="{374FF88E-E2A6-4816-959F-A933FCA16277}"/>
    <cellStyle name="Normal 2 2 4 2 12 5 2" xfId="8694" xr:uid="{BB5E22FA-C9E7-4C6C-8A12-D77646212DD2}"/>
    <cellStyle name="Normal 2 2 4 2 12 6" xfId="7877" xr:uid="{9709A163-4744-4A82-860A-AC427A5C34B2}"/>
    <cellStyle name="Normal 2 2 4 2 13" xfId="5395" xr:uid="{32D3776C-32D2-48FC-9C09-5843F2A52F63}"/>
    <cellStyle name="Normal 2 2 4 2 13 2" xfId="6598" xr:uid="{3D93C6CB-91B3-4510-A4C2-FCF35A3C986D}"/>
    <cellStyle name="Normal 2 2 4 2 13 2 2" xfId="7367" xr:uid="{920C7D9F-D98F-4704-9299-5E48D5770295}"/>
    <cellStyle name="Normal 2 2 4 2 13 2 2 2" xfId="9007" xr:uid="{9C4C21CA-FA36-4DC9-93DC-09B462FE7D00}"/>
    <cellStyle name="Normal 2 2 4 2 13 2 3" xfId="8247" xr:uid="{57FF6C36-A704-45E6-9843-0A3A9DF9E3C7}"/>
    <cellStyle name="Normal 2 2 4 2 13 3" xfId="6599" xr:uid="{CEB35335-FC18-481D-A65D-7DA1BA309C9B}"/>
    <cellStyle name="Normal 2 2 4 2 13 3 2" xfId="7368" xr:uid="{DC874FB6-7E29-4F91-B8C4-A6205BD6DE6E}"/>
    <cellStyle name="Normal 2 2 4 2 13 3 2 2" xfId="9008" xr:uid="{87E78870-849D-4704-B5BD-204B7E420339}"/>
    <cellStyle name="Normal 2 2 4 2 13 3 3" xfId="8248" xr:uid="{288D9345-8F7C-4A56-BF86-2322DA9ACBCD}"/>
    <cellStyle name="Normal 2 2 4 2 13 4" xfId="6383" xr:uid="{8D4E2190-DC17-4437-874B-0FB6A16F6A1D}"/>
    <cellStyle name="Normal 2 2 4 2 13 4 2" xfId="7369" xr:uid="{A748D8B0-DF80-4847-81D2-CFA71C40216A}"/>
    <cellStyle name="Normal 2 2 4 2 13 4 2 2" xfId="9009" xr:uid="{BAABCCDD-8EA3-4AA9-BD04-AE10EF618A40}"/>
    <cellStyle name="Normal 2 2 4 2 13 4 3" xfId="8090" xr:uid="{5D2AC87D-6191-4A55-A931-5F76431287C3}"/>
    <cellStyle name="Normal 2 2 4 2 13 5" xfId="7055" xr:uid="{69321ACF-4A91-4751-B0F5-1F0EDE552E01}"/>
    <cellStyle name="Normal 2 2 4 2 13 5 2" xfId="8695" xr:uid="{EC4A215D-E35A-405A-B33B-1E1BDD94BE49}"/>
    <cellStyle name="Normal 2 2 4 2 13 6" xfId="7878" xr:uid="{8A78EBBA-027B-435D-99A3-5F315E611FC4}"/>
    <cellStyle name="Normal 2 2 4 2 14" xfId="6600" xr:uid="{580230E3-6329-4301-89E6-2531A4E002AC}"/>
    <cellStyle name="Normal 2 2 4 2 14 2" xfId="7370" xr:uid="{D036324F-A512-41DE-8CB4-4A30DFD0A64B}"/>
    <cellStyle name="Normal 2 2 4 2 14 2 2" xfId="9010" xr:uid="{0EFB9FEC-18C5-415D-A77A-4733FCC03A5F}"/>
    <cellStyle name="Normal 2 2 4 2 14 3" xfId="8249" xr:uid="{25B122A5-64C9-4E91-A2F9-32CEE82CB2E4}"/>
    <cellStyle name="Normal 2 2 4 2 15" xfId="6601" xr:uid="{DFFED602-02AF-4A3F-9643-BB1732C0432D}"/>
    <cellStyle name="Normal 2 2 4 2 15 2" xfId="7371" xr:uid="{B8EFA6AE-B631-4A3F-AC74-A7551762DE33}"/>
    <cellStyle name="Normal 2 2 4 2 15 2 2" xfId="9011" xr:uid="{13EEC8CB-CF0A-43BD-B09D-14C17727FC98}"/>
    <cellStyle name="Normal 2 2 4 2 15 3" xfId="8250" xr:uid="{4C5F393F-1DE5-4B77-9076-E4478C207C9F}"/>
    <cellStyle name="Normal 2 2 4 2 16" xfId="6379" xr:uid="{F2F62F41-3E96-4BC8-B3EA-5BAA02FADD99}"/>
    <cellStyle name="Normal 2 2 4 2 16 2" xfId="7372" xr:uid="{F5140E96-0A37-486D-AF05-7B65052ECA3B}"/>
    <cellStyle name="Normal 2 2 4 2 16 2 2" xfId="9012" xr:uid="{33E81B51-138F-44C3-A1C2-AF31498A8E9D}"/>
    <cellStyle name="Normal 2 2 4 2 16 3" xfId="8086" xr:uid="{7B550672-C5DC-43CC-AC70-F14091A241F3}"/>
    <cellStyle name="Normal 2 2 4 2 17" xfId="7051" xr:uid="{45183578-D3FD-4192-AF52-C0B1BB285B12}"/>
    <cellStyle name="Normal 2 2 4 2 17 2" xfId="8691" xr:uid="{4C2C8ACD-6B8B-479A-819D-68C0B485C396}"/>
    <cellStyle name="Normal 2 2 4 2 18" xfId="7874" xr:uid="{1F2F76A1-DC22-427F-AF85-A18B0D871685}"/>
    <cellStyle name="Normal 2 2 4 2 2" xfId="5396" xr:uid="{B44F59E3-37D7-41D7-BDF8-500B5158CEA4}"/>
    <cellStyle name="Normal 2 2 4 2 2 2" xfId="6602" xr:uid="{3D4F0AC1-4EB8-40C5-9DC6-78A331E04AE8}"/>
    <cellStyle name="Normal 2 2 4 2 2 2 2" xfId="7373" xr:uid="{D672E2A3-36DA-4B91-92C4-0FEDE5845F30}"/>
    <cellStyle name="Normal 2 2 4 2 2 2 2 2" xfId="9013" xr:uid="{0070F8D4-241B-473B-B5A9-0F0B4E7A9F0C}"/>
    <cellStyle name="Normal 2 2 4 2 2 2 3" xfId="8251" xr:uid="{684FC819-6ADB-44CB-9F5E-DBE141B5F964}"/>
    <cellStyle name="Normal 2 2 4 2 2 3" xfId="6603" xr:uid="{A16265CE-499B-4D3E-8E2D-21ABC3DBD182}"/>
    <cellStyle name="Normal 2 2 4 2 2 3 2" xfId="7374" xr:uid="{6585303D-3AFA-40C6-9CA7-A92A4D4B97AB}"/>
    <cellStyle name="Normal 2 2 4 2 2 3 2 2" xfId="9014" xr:uid="{76195C7E-0AEB-4F8C-A5BC-69252726E202}"/>
    <cellStyle name="Normal 2 2 4 2 2 3 3" xfId="8252" xr:uid="{6A81D9D6-FB21-4469-8CE3-0B7DD0F525C5}"/>
    <cellStyle name="Normal 2 2 4 2 2 4" xfId="6384" xr:uid="{F782F336-58B0-4310-BF9D-287C0E38E167}"/>
    <cellStyle name="Normal 2 2 4 2 2 4 2" xfId="7375" xr:uid="{6CEF78C1-3885-426F-9C3E-E44084D4DF7E}"/>
    <cellStyle name="Normal 2 2 4 2 2 4 2 2" xfId="9015" xr:uid="{5B4F2BED-198E-41EA-A87F-7189B66C4121}"/>
    <cellStyle name="Normal 2 2 4 2 2 4 3" xfId="8091" xr:uid="{FD2CFE51-70A8-45AD-AD4D-71413F7481D3}"/>
    <cellStyle name="Normal 2 2 4 2 2 5" xfId="7056" xr:uid="{635177F6-453B-49F7-9EF0-A7B8047BE26F}"/>
    <cellStyle name="Normal 2 2 4 2 2 5 2" xfId="8696" xr:uid="{5249F32E-9B00-4858-890F-22DD409BFE14}"/>
    <cellStyle name="Normal 2 2 4 2 2 6" xfId="7879" xr:uid="{01E81F6B-7256-4551-93D1-0965F92E1600}"/>
    <cellStyle name="Normal 2 2 4 2 3" xfId="5397" xr:uid="{F744C104-BE05-4490-8BC8-6B7B713931ED}"/>
    <cellStyle name="Normal 2 2 4 2 3 2" xfId="6604" xr:uid="{2154F893-A68E-4A20-B897-9AFAC3D552FF}"/>
    <cellStyle name="Normal 2 2 4 2 3 2 2" xfId="7376" xr:uid="{62DF2CAE-9E78-4C31-A5F2-3F0F3DAB5B92}"/>
    <cellStyle name="Normal 2 2 4 2 3 2 2 2" xfId="9016" xr:uid="{6B8429EC-D5B0-4014-A5E4-4311278D692F}"/>
    <cellStyle name="Normal 2 2 4 2 3 2 3" xfId="8253" xr:uid="{5805F1DC-1130-411D-85AC-27D989815DE9}"/>
    <cellStyle name="Normal 2 2 4 2 3 3" xfId="6605" xr:uid="{CEAC5071-5839-45A1-8283-FC7AB58AC3D5}"/>
    <cellStyle name="Normal 2 2 4 2 3 3 2" xfId="7377" xr:uid="{7101E1EA-86C5-4447-A2BB-9995B3992CBC}"/>
    <cellStyle name="Normal 2 2 4 2 3 3 2 2" xfId="9017" xr:uid="{F4599212-3037-4018-83A8-9D8C0E8531FC}"/>
    <cellStyle name="Normal 2 2 4 2 3 3 3" xfId="8254" xr:uid="{03A291C6-789A-4624-8E9E-9CD6105972BA}"/>
    <cellStyle name="Normal 2 2 4 2 3 4" xfId="6385" xr:uid="{5DBDDBBA-83CA-4293-827F-893F93324D6A}"/>
    <cellStyle name="Normal 2 2 4 2 3 4 2" xfId="7378" xr:uid="{D8B1AE62-A448-4668-A0C9-F462AB2988EE}"/>
    <cellStyle name="Normal 2 2 4 2 3 4 2 2" xfId="9018" xr:uid="{E1729C33-7383-4AE3-A37D-26706CE562FD}"/>
    <cellStyle name="Normal 2 2 4 2 3 4 3" xfId="8092" xr:uid="{C709CC9C-953B-413D-90BD-575271DE250E}"/>
    <cellStyle name="Normal 2 2 4 2 3 5" xfId="7057" xr:uid="{8323E907-401D-4E01-9041-4041BD89C290}"/>
    <cellStyle name="Normal 2 2 4 2 3 5 2" xfId="8697" xr:uid="{FE5D12B6-6EA8-4B41-9733-ABED6214F3FE}"/>
    <cellStyle name="Normal 2 2 4 2 3 6" xfId="7880" xr:uid="{47B714DF-193C-4E38-AFE2-04F969046766}"/>
    <cellStyle name="Normal 2 2 4 2 4" xfId="5398" xr:uid="{FEAB043A-3B0A-4B21-83BA-570D5D33ED04}"/>
    <cellStyle name="Normal 2 2 4 2 4 2" xfId="6606" xr:uid="{F676501C-85CB-4F58-909B-CEC9A77F22F9}"/>
    <cellStyle name="Normal 2 2 4 2 4 2 2" xfId="7379" xr:uid="{0ADD8EEE-C706-4CAC-A2FD-1F756596B8DE}"/>
    <cellStyle name="Normal 2 2 4 2 4 2 2 2" xfId="9019" xr:uid="{5FC3D0F1-B17E-4ACA-A83D-CA08D2A894FB}"/>
    <cellStyle name="Normal 2 2 4 2 4 2 3" xfId="8255" xr:uid="{FA57B122-F6DF-49DE-927B-EE8728833785}"/>
    <cellStyle name="Normal 2 2 4 2 4 3" xfId="6607" xr:uid="{16185268-09A1-43F6-B63E-2FF170B41A78}"/>
    <cellStyle name="Normal 2 2 4 2 4 3 2" xfId="7380" xr:uid="{E0312E57-4A26-4031-8757-15DCE4025B7F}"/>
    <cellStyle name="Normal 2 2 4 2 4 3 2 2" xfId="9020" xr:uid="{54D5C47E-6131-4539-BEF1-F10C8A438233}"/>
    <cellStyle name="Normal 2 2 4 2 4 3 3" xfId="8256" xr:uid="{7A47C167-8C14-4DE3-B5CC-D8F57A38D4BB}"/>
    <cellStyle name="Normal 2 2 4 2 4 4" xfId="6386" xr:uid="{BE5B2F88-A0C8-4B97-9EBB-FA62837FB94C}"/>
    <cellStyle name="Normal 2 2 4 2 4 4 2" xfId="7381" xr:uid="{02504272-DE37-470D-B38B-F7E5DA4B62E9}"/>
    <cellStyle name="Normal 2 2 4 2 4 4 2 2" xfId="9021" xr:uid="{B9041554-4972-4765-9DB1-8BAAF944D8F0}"/>
    <cellStyle name="Normal 2 2 4 2 4 4 3" xfId="8093" xr:uid="{0195DA49-C340-44C6-A5F2-287C5843BE44}"/>
    <cellStyle name="Normal 2 2 4 2 4 5" xfId="7058" xr:uid="{B11F903E-7CA8-4CEF-AFD2-711286F61648}"/>
    <cellStyle name="Normal 2 2 4 2 4 5 2" xfId="8698" xr:uid="{4DA45FFC-F80E-418D-B33A-1592A9F9E3CB}"/>
    <cellStyle name="Normal 2 2 4 2 4 6" xfId="7881" xr:uid="{2112E552-B7EA-4095-B7A8-A5CA7EC59C91}"/>
    <cellStyle name="Normal 2 2 4 2 5" xfId="5399" xr:uid="{DC284A58-2E99-49F6-8F9D-C08DD512BFC0}"/>
    <cellStyle name="Normal 2 2 4 2 5 2" xfId="6608" xr:uid="{1C7D1CAC-1DFB-444A-B831-2704119AFB24}"/>
    <cellStyle name="Normal 2 2 4 2 5 2 2" xfId="7382" xr:uid="{1EA39EE3-50AF-437C-B21F-4FB9302948CA}"/>
    <cellStyle name="Normal 2 2 4 2 5 2 2 2" xfId="9022" xr:uid="{BA25AB2F-528F-40EB-8AB3-E20DCAC82CD8}"/>
    <cellStyle name="Normal 2 2 4 2 5 2 3" xfId="8257" xr:uid="{513DD829-FCD5-4294-B860-7B47FA8BB818}"/>
    <cellStyle name="Normal 2 2 4 2 5 3" xfId="6609" xr:uid="{635DA9BA-B6E0-4C00-9B84-F52DEED0298D}"/>
    <cellStyle name="Normal 2 2 4 2 5 3 2" xfId="7383" xr:uid="{EE2FFE47-464F-4266-8C82-3729D11BD28C}"/>
    <cellStyle name="Normal 2 2 4 2 5 3 2 2" xfId="9023" xr:uid="{7EE7DB0F-8EDB-4228-A828-9630B9EC4D88}"/>
    <cellStyle name="Normal 2 2 4 2 5 3 3" xfId="8258" xr:uid="{8B1CEF00-7334-4989-9009-7333532DA92D}"/>
    <cellStyle name="Normal 2 2 4 2 5 4" xfId="6387" xr:uid="{F2FF0584-26C0-442F-BE38-95F317A7775D}"/>
    <cellStyle name="Normal 2 2 4 2 5 4 2" xfId="7384" xr:uid="{D1ECB362-5365-4001-83BE-8F35DD746EDD}"/>
    <cellStyle name="Normal 2 2 4 2 5 4 2 2" xfId="9024" xr:uid="{2E5F2C5B-B67A-42CF-A57D-2FDBF003DE87}"/>
    <cellStyle name="Normal 2 2 4 2 5 4 3" xfId="8094" xr:uid="{E5D4F303-C002-4656-A36A-CFAD2FD2B203}"/>
    <cellStyle name="Normal 2 2 4 2 5 5" xfId="7059" xr:uid="{0B545D17-3026-4B50-9C07-1093552A855F}"/>
    <cellStyle name="Normal 2 2 4 2 5 5 2" xfId="8699" xr:uid="{4A32B138-B8B9-4B41-8788-94C9432767E7}"/>
    <cellStyle name="Normal 2 2 4 2 5 6" xfId="7882" xr:uid="{6D3700D3-6207-4C23-9F97-5FD4B8B293A8}"/>
    <cellStyle name="Normal 2 2 4 2 6" xfId="5400" xr:uid="{3C12658D-6C91-4565-BF7E-E2793EE7805C}"/>
    <cellStyle name="Normal 2 2 4 2 6 2" xfId="6610" xr:uid="{5CAA2F8E-3EAB-45F0-B6F3-24F34FFCA0EC}"/>
    <cellStyle name="Normal 2 2 4 2 6 2 2" xfId="7385" xr:uid="{AE7EF73E-BF40-4C45-827E-FFF6B608B1F6}"/>
    <cellStyle name="Normal 2 2 4 2 6 2 2 2" xfId="9025" xr:uid="{1F3CC2DF-9B9C-4C73-AD07-0F9FDC2F70A3}"/>
    <cellStyle name="Normal 2 2 4 2 6 2 3" xfId="8259" xr:uid="{CA9E7B09-F7B6-44ED-8B0C-853E7D7BC53C}"/>
    <cellStyle name="Normal 2 2 4 2 6 3" xfId="6611" xr:uid="{BF71D341-2EA8-43DD-BB9B-799A9D3EE087}"/>
    <cellStyle name="Normal 2 2 4 2 6 3 2" xfId="7386" xr:uid="{04D3A085-12B9-45AD-9D32-50B992F34885}"/>
    <cellStyle name="Normal 2 2 4 2 6 3 2 2" xfId="9026" xr:uid="{AFF472CC-7838-45C5-B156-2610A32AB32B}"/>
    <cellStyle name="Normal 2 2 4 2 6 3 3" xfId="8260" xr:uid="{64FF07CF-7BDA-4243-8483-52A1B20B0185}"/>
    <cellStyle name="Normal 2 2 4 2 6 4" xfId="6388" xr:uid="{B4B8D9E4-2D90-49CF-90F7-62E51A07239A}"/>
    <cellStyle name="Normal 2 2 4 2 6 4 2" xfId="7387" xr:uid="{4DC1EDB5-D00D-4EF1-BD1E-27396C054046}"/>
    <cellStyle name="Normal 2 2 4 2 6 4 2 2" xfId="9027" xr:uid="{03DB477C-12F0-4F2E-8211-4505A76DED97}"/>
    <cellStyle name="Normal 2 2 4 2 6 4 3" xfId="8095" xr:uid="{0357788B-EAC9-455C-8D44-407F17C281B9}"/>
    <cellStyle name="Normal 2 2 4 2 6 5" xfId="7060" xr:uid="{E7852D48-838A-49A1-920E-C9272AA3A709}"/>
    <cellStyle name="Normal 2 2 4 2 6 5 2" xfId="8700" xr:uid="{6E9F5B18-79D4-4ADB-ABA2-98DBDFD277A5}"/>
    <cellStyle name="Normal 2 2 4 2 6 6" xfId="7883" xr:uid="{D21EA493-4622-43E1-9FCD-6CFC5E8AC941}"/>
    <cellStyle name="Normal 2 2 4 2 7" xfId="5401" xr:uid="{F951D2B8-3C7D-45D4-BC54-D50230555DE8}"/>
    <cellStyle name="Normal 2 2 4 2 7 2" xfId="6612" xr:uid="{243E823C-E388-4A49-989E-ED5813527D5A}"/>
    <cellStyle name="Normal 2 2 4 2 7 2 2" xfId="7388" xr:uid="{56CFBE3D-7BB5-435D-9601-1B6666767F1A}"/>
    <cellStyle name="Normal 2 2 4 2 7 2 2 2" xfId="9028" xr:uid="{A90076BD-9DF2-40E3-99AB-87BE66725107}"/>
    <cellStyle name="Normal 2 2 4 2 7 2 3" xfId="8261" xr:uid="{CBE2A8D2-47E0-4DCD-BC37-9556120D7EF8}"/>
    <cellStyle name="Normal 2 2 4 2 7 3" xfId="6613" xr:uid="{91C6AC92-565B-46DF-A71B-03C2AA926589}"/>
    <cellStyle name="Normal 2 2 4 2 7 3 2" xfId="7389" xr:uid="{02617EE7-A2BA-46AF-B326-DE07AEAB15A2}"/>
    <cellStyle name="Normal 2 2 4 2 7 3 2 2" xfId="9029" xr:uid="{8FE482DE-2047-49A4-AC3A-B8EA7A5144A8}"/>
    <cellStyle name="Normal 2 2 4 2 7 3 3" xfId="8262" xr:uid="{AAF80F39-8B2D-4395-9D9C-0FECBB28B056}"/>
    <cellStyle name="Normal 2 2 4 2 7 4" xfId="6389" xr:uid="{76C6B3AB-B97C-4010-B422-5AEA74CEBFA1}"/>
    <cellStyle name="Normal 2 2 4 2 7 4 2" xfId="7390" xr:uid="{B99B46BD-DE66-44C9-A100-20A242F4F5CE}"/>
    <cellStyle name="Normal 2 2 4 2 7 4 2 2" xfId="9030" xr:uid="{FA264E08-C25D-4912-9AB0-7E33FE9C874F}"/>
    <cellStyle name="Normal 2 2 4 2 7 4 3" xfId="8096" xr:uid="{5F0B9D73-2E8F-4BA4-B8FD-152A77B7212A}"/>
    <cellStyle name="Normal 2 2 4 2 7 5" xfId="7061" xr:uid="{692FDB15-F9A0-42CD-84E6-74DD16EFFAD8}"/>
    <cellStyle name="Normal 2 2 4 2 7 5 2" xfId="8701" xr:uid="{91608055-1B24-425D-B48A-E6BC78FC50AD}"/>
    <cellStyle name="Normal 2 2 4 2 7 6" xfId="7884" xr:uid="{FA24DDB9-28E0-47A7-8BA1-3EC2AE05EF6E}"/>
    <cellStyle name="Normal 2 2 4 2 8" xfId="5402" xr:uid="{6C62AEFA-6301-4925-8D4A-06FA1F602999}"/>
    <cellStyle name="Normal 2 2 4 2 8 2" xfId="6614" xr:uid="{90E9606E-50FC-4251-80AA-617252C36182}"/>
    <cellStyle name="Normal 2 2 4 2 8 2 2" xfId="7391" xr:uid="{CFCD4FCE-7632-4FAE-B199-6DC2D6D51632}"/>
    <cellStyle name="Normal 2 2 4 2 8 2 2 2" xfId="9031" xr:uid="{47077008-E918-4410-9410-1C181AC7AA19}"/>
    <cellStyle name="Normal 2 2 4 2 8 2 3" xfId="8263" xr:uid="{055C17DF-991F-452F-B13C-D79350B78C23}"/>
    <cellStyle name="Normal 2 2 4 2 8 3" xfId="6615" xr:uid="{5CD1D122-2C6B-4804-B5A4-D41AB3AB3CCC}"/>
    <cellStyle name="Normal 2 2 4 2 8 3 2" xfId="7392" xr:uid="{16F21B14-5171-43EC-8BBA-580932B6B795}"/>
    <cellStyle name="Normal 2 2 4 2 8 3 2 2" xfId="9032" xr:uid="{A5DF1439-B88F-4BAA-A32A-C53878255382}"/>
    <cellStyle name="Normal 2 2 4 2 8 3 3" xfId="8264" xr:uid="{1CC4D704-496C-47DB-93AF-371CB61569E8}"/>
    <cellStyle name="Normal 2 2 4 2 8 4" xfId="6390" xr:uid="{0AD0D6F1-9E52-4F3A-A6D4-932D9676364F}"/>
    <cellStyle name="Normal 2 2 4 2 8 4 2" xfId="7393" xr:uid="{59185EC3-5AE5-4D19-A8CF-E8DE42F6EDF7}"/>
    <cellStyle name="Normal 2 2 4 2 8 4 2 2" xfId="9033" xr:uid="{FB2FD5FC-FB38-46D1-9970-9538269D76D1}"/>
    <cellStyle name="Normal 2 2 4 2 8 4 3" xfId="8097" xr:uid="{4DE0141B-1A44-4B42-96C8-E81BABBA14B3}"/>
    <cellStyle name="Normal 2 2 4 2 8 5" xfId="7062" xr:uid="{33056BA4-B778-4D97-98CE-C0820BAAEAC5}"/>
    <cellStyle name="Normal 2 2 4 2 8 5 2" xfId="8702" xr:uid="{103137F5-1F0F-461A-8FF7-0169CB33A5F4}"/>
    <cellStyle name="Normal 2 2 4 2 8 6" xfId="7885" xr:uid="{D7FA5B80-9BC0-48C3-AA14-C9D7702E7C10}"/>
    <cellStyle name="Normal 2 2 4 2 9" xfId="5403" xr:uid="{FAAE7FAE-6DB5-44BB-B419-32E4BA7DCE72}"/>
    <cellStyle name="Normal 2 2 4 2 9 2" xfId="6616" xr:uid="{A1A7745F-E029-43BF-8EEC-74590F0894B5}"/>
    <cellStyle name="Normal 2 2 4 2 9 2 2" xfId="7394" xr:uid="{FC7EF517-D49C-4703-BB37-A9667821A1BB}"/>
    <cellStyle name="Normal 2 2 4 2 9 2 2 2" xfId="9034" xr:uid="{0F2B7F1A-3236-44F1-A051-F653CBF6B5A6}"/>
    <cellStyle name="Normal 2 2 4 2 9 2 3" xfId="8265" xr:uid="{9FF5EDD5-8198-43CA-8EA5-1A959D190E70}"/>
    <cellStyle name="Normal 2 2 4 2 9 3" xfId="6617" xr:uid="{25A13CCF-71C2-4986-84BB-E71329FE05C0}"/>
    <cellStyle name="Normal 2 2 4 2 9 3 2" xfId="7395" xr:uid="{296A99C1-4430-479F-8DF3-AE16F40D12A5}"/>
    <cellStyle name="Normal 2 2 4 2 9 3 2 2" xfId="9035" xr:uid="{9A364425-CBBF-4EA3-8FFF-C08B8AF816AB}"/>
    <cellStyle name="Normal 2 2 4 2 9 3 3" xfId="8266" xr:uid="{DEB4108C-715B-46A2-8BF3-8F17466E7936}"/>
    <cellStyle name="Normal 2 2 4 2 9 4" xfId="6391" xr:uid="{E0366CE0-3315-4EB8-B264-79D77976A41D}"/>
    <cellStyle name="Normal 2 2 4 2 9 4 2" xfId="7396" xr:uid="{F7620AAE-7B16-4E96-BA27-6B1AF2084F25}"/>
    <cellStyle name="Normal 2 2 4 2 9 4 2 2" xfId="9036" xr:uid="{4D39B1DB-9D53-4920-96B3-1000EBF61F3E}"/>
    <cellStyle name="Normal 2 2 4 2 9 4 3" xfId="8098" xr:uid="{27117F61-9A28-4486-87B3-D58150B9DC15}"/>
    <cellStyle name="Normal 2 2 4 2 9 5" xfId="7063" xr:uid="{58F48061-01C0-4902-98DF-9DEF5C7DA3CE}"/>
    <cellStyle name="Normal 2 2 4 2 9 5 2" xfId="8703" xr:uid="{B06EC427-948F-4865-B11F-5CD0DD70BB93}"/>
    <cellStyle name="Normal 2 2 4 2 9 6" xfId="7886" xr:uid="{B5928E4B-3029-4D5F-ABFC-FFE6E3B29BC0}"/>
    <cellStyle name="Normal 2 2 4 3" xfId="5404" xr:uid="{1D15AC77-BC05-40D8-A363-A41A8340397B}"/>
    <cellStyle name="Normal 2 2 4 4" xfId="5405" xr:uid="{581807D3-59AD-4DC0-BCA4-6B7807DCA9B1}"/>
    <cellStyle name="Normal 2 2 4 5" xfId="5406" xr:uid="{014BB984-2C82-4A0A-9CFA-5E5737D580ED}"/>
    <cellStyle name="Normal 2 2 4 6" xfId="5407" xr:uid="{AD29387D-7E21-4F4B-9A5D-35F7754D4581}"/>
    <cellStyle name="Normal 2 2 4 7" xfId="5408" xr:uid="{BEF5F3CA-0AED-4DA3-83DB-0E55C133F429}"/>
    <cellStyle name="Normal 2 2 4 8" xfId="5409" xr:uid="{937E97D6-2A30-49B3-B642-C734763A0B93}"/>
    <cellStyle name="Normal 2 2 4 9" xfId="5410" xr:uid="{52BAADA0-7476-4E64-A369-A74A12300A9B}"/>
    <cellStyle name="Normal 2 2 5" xfId="5411" xr:uid="{9E512DA0-658B-40F1-9A5B-78FB380502DA}"/>
    <cellStyle name="Normal 2 2 5 2" xfId="6618" xr:uid="{E7CCBC60-EE31-40D9-A9F8-17EEA797969B}"/>
    <cellStyle name="Normal 2 2 5 2 2" xfId="7397" xr:uid="{AB2FAA0E-CC92-42A5-B851-FA349CDDD994}"/>
    <cellStyle name="Normal 2 2 5 2 2 2" xfId="9037" xr:uid="{B1A25DA2-C26B-4808-9252-50B5E1A5BA64}"/>
    <cellStyle name="Normal 2 2 5 2 3" xfId="8267" xr:uid="{75A641D4-1443-43A5-9DBB-829E60D64B49}"/>
    <cellStyle name="Normal 2 2 5 3" xfId="6619" xr:uid="{E737077B-1AF6-4E85-90F1-B207B44A033B}"/>
    <cellStyle name="Normal 2 2 5 3 2" xfId="7398" xr:uid="{33AB44D8-81EB-4EE6-900C-7B0041C42136}"/>
    <cellStyle name="Normal 2 2 5 3 2 2" xfId="9038" xr:uid="{6B271AC0-ED29-46B3-831B-CE1B1F215FCB}"/>
    <cellStyle name="Normal 2 2 5 3 3" xfId="8268" xr:uid="{A046C6DE-58CD-4FE4-83D7-7BE5A44EF40B}"/>
    <cellStyle name="Normal 2 2 5 4" xfId="6392" xr:uid="{EF526AE1-C456-4E6A-8B51-4F5324F6D645}"/>
    <cellStyle name="Normal 2 2 5 4 2" xfId="7399" xr:uid="{22CF676B-681E-4920-89AE-B4F0BF9482BD}"/>
    <cellStyle name="Normal 2 2 5 4 2 2" xfId="9039" xr:uid="{CBB928CD-2011-47BA-AC1B-9B6219D8105E}"/>
    <cellStyle name="Normal 2 2 5 4 3" xfId="8099" xr:uid="{5BC0EB00-C232-4BB5-9528-850AF90F0E3C}"/>
    <cellStyle name="Normal 2 2 5 5" xfId="7064" xr:uid="{CB08425A-BD6A-4130-90EF-CA4E09B7C83B}"/>
    <cellStyle name="Normal 2 2 5 5 2" xfId="8704" xr:uid="{5B12E557-5C8C-4970-908E-EF7BC68516DB}"/>
    <cellStyle name="Normal 2 2 5 6" xfId="7887" xr:uid="{DCDB2CF1-383C-40AF-A418-9DEABF4CE61B}"/>
    <cellStyle name="Normal 2 2 6" xfId="5412" xr:uid="{6A9AD055-533C-4B23-B0AE-FD408187F08D}"/>
    <cellStyle name="Normal 2 2 6 2" xfId="6620" xr:uid="{031B8AF9-8506-422F-A436-30AF55FD32A8}"/>
    <cellStyle name="Normal 2 2 6 2 2" xfId="7400" xr:uid="{9E0EDECF-D391-4E43-B625-F6247C3E09E6}"/>
    <cellStyle name="Normal 2 2 6 2 2 2" xfId="9040" xr:uid="{E6311F1F-E25C-4F73-BD3C-4D9A909B2A90}"/>
    <cellStyle name="Normal 2 2 6 2 3" xfId="8269" xr:uid="{99309F96-F330-4F6B-A34F-6EF496762C99}"/>
    <cellStyle name="Normal 2 2 6 3" xfId="6621" xr:uid="{5EA15EBE-7842-4C17-A860-4E3C05EE2F19}"/>
    <cellStyle name="Normal 2 2 6 3 2" xfId="7401" xr:uid="{2C9423AF-F28A-4483-B675-BC30253D92C0}"/>
    <cellStyle name="Normal 2 2 6 3 2 2" xfId="9041" xr:uid="{665A54C5-D454-4DE6-BBE0-19798E3F4A0B}"/>
    <cellStyle name="Normal 2 2 6 3 3" xfId="8270" xr:uid="{9E62AB2A-ACA0-4869-8957-88919553358B}"/>
    <cellStyle name="Normal 2 2 6 4" xfId="6393" xr:uid="{515B2E91-40A8-4F34-8DAA-1625451CAAD0}"/>
    <cellStyle name="Normal 2 2 6 4 2" xfId="7402" xr:uid="{B0EC3334-5C63-4641-85AD-CD0FBF6D48BE}"/>
    <cellStyle name="Normal 2 2 6 4 2 2" xfId="9042" xr:uid="{DECA5B7D-8E1B-4772-8F05-6F9C89055066}"/>
    <cellStyle name="Normal 2 2 6 4 3" xfId="8100" xr:uid="{180DD63F-FB78-46B8-AB1A-340890B6DB6B}"/>
    <cellStyle name="Normal 2 2 6 5" xfId="7065" xr:uid="{95ED9A7D-65E5-4AFF-B4FF-4322FEDB2AB7}"/>
    <cellStyle name="Normal 2 2 6 5 2" xfId="8705" xr:uid="{08C2C43B-9718-4E5A-91CB-9C59DD414D07}"/>
    <cellStyle name="Normal 2 2 6 6" xfId="7888" xr:uid="{45A99203-D846-4231-A4E4-4F933D147417}"/>
    <cellStyle name="Normal 2 2 7" xfId="5413" xr:uid="{F62A7185-88EC-4B5C-A922-8883F35AA911}"/>
    <cellStyle name="Normal 2 2 7 2" xfId="6622" xr:uid="{6EEC3D34-1110-455D-BE21-BD6A8580FC76}"/>
    <cellStyle name="Normal 2 2 7 2 2" xfId="7403" xr:uid="{42947F77-5B29-41F4-9418-FA8EF1E7FA3C}"/>
    <cellStyle name="Normal 2 2 7 2 2 2" xfId="9043" xr:uid="{47B8B560-A18B-47DB-BF70-2C3BA295A4E5}"/>
    <cellStyle name="Normal 2 2 7 2 3" xfId="8271" xr:uid="{9B488472-21F0-4D88-B6AB-0C0172CEF1EF}"/>
    <cellStyle name="Normal 2 2 7 3" xfId="6623" xr:uid="{BCEBE6A1-58C9-4626-BE90-B60C58A2B17A}"/>
    <cellStyle name="Normal 2 2 7 3 2" xfId="7404" xr:uid="{7EEA6E14-4069-4523-825D-37E30E226BA6}"/>
    <cellStyle name="Normal 2 2 7 3 2 2" xfId="9044" xr:uid="{21D4D23D-AFFD-4C56-946D-74E6A9A32621}"/>
    <cellStyle name="Normal 2 2 7 3 3" xfId="8272" xr:uid="{0AE4074A-1A2C-4D95-A7A1-65F642397C5A}"/>
    <cellStyle name="Normal 2 2 7 4" xfId="6394" xr:uid="{69479BE0-395E-477B-A8CE-FB4CF95E0F65}"/>
    <cellStyle name="Normal 2 2 7 4 2" xfId="7405" xr:uid="{B614F8DD-90A6-47A2-9E2A-902AC0C30E69}"/>
    <cellStyle name="Normal 2 2 7 4 2 2" xfId="9045" xr:uid="{57DFB961-F5A6-4F4C-BFFA-C67EDC16BE36}"/>
    <cellStyle name="Normal 2 2 7 4 3" xfId="8101" xr:uid="{B8762940-456D-46E1-AB9E-5AC0B1D4E21F}"/>
    <cellStyle name="Normal 2 2 7 5" xfId="7066" xr:uid="{BA8538F6-282D-4F98-8AE5-12785E57A607}"/>
    <cellStyle name="Normal 2 2 7 5 2" xfId="8706" xr:uid="{FADA085D-0A3A-40D7-938F-983AB497AD19}"/>
    <cellStyle name="Normal 2 2 7 6" xfId="7889" xr:uid="{FCF4B5A8-512F-4AD3-B674-EB87BF823128}"/>
    <cellStyle name="Normal 2 2 8" xfId="5414" xr:uid="{738CB9A8-A979-4AE4-A63C-B46C6E12A40A}"/>
    <cellStyle name="Normal 2 2 8 2" xfId="5415" xr:uid="{D716B470-8773-4056-AE12-9AB13CE8E7D8}"/>
    <cellStyle name="Normal 2 2 8 2 2" xfId="6624" xr:uid="{619DD7CC-2AF7-41C2-B54A-3583654FD1FD}"/>
    <cellStyle name="Normal 2 2 8 2 2 2" xfId="7406" xr:uid="{5108C2C3-2A11-4CB8-96A5-8BF42F5E0D80}"/>
    <cellStyle name="Normal 2 2 8 2 2 2 2" xfId="9046" xr:uid="{E069341F-1027-49EF-BD83-1026C4386FB2}"/>
    <cellStyle name="Normal 2 2 8 2 2 3" xfId="8273" xr:uid="{55C89CF4-21B1-48A2-955E-76869AE1702B}"/>
    <cellStyle name="Normal 2 2 8 2 3" xfId="6625" xr:uid="{2272E417-A51B-4A0F-98F0-F02E7B785263}"/>
    <cellStyle name="Normal 2 2 8 2 3 2" xfId="7407" xr:uid="{C76C773D-9447-40D0-9D02-83F01380427C}"/>
    <cellStyle name="Normal 2 2 8 2 3 2 2" xfId="9047" xr:uid="{1615B68A-0AAB-4789-BEFD-105619EBB99F}"/>
    <cellStyle name="Normal 2 2 8 2 3 3" xfId="8274" xr:uid="{C427DEE5-75D1-48AD-8A92-638826D4737F}"/>
    <cellStyle name="Normal 2 2 8 2 4" xfId="6395" xr:uid="{E3E7C1F5-D515-46C6-9380-1A2642D9FDE5}"/>
    <cellStyle name="Normal 2 2 8 2 4 2" xfId="7408" xr:uid="{7E2F3EAC-022E-475B-84ED-A70B52C3D9EF}"/>
    <cellStyle name="Normal 2 2 8 2 4 2 2" xfId="9048" xr:uid="{76266D18-1908-4D15-8534-F6E4BAF8E669}"/>
    <cellStyle name="Normal 2 2 8 2 4 3" xfId="8102" xr:uid="{164860E3-ED74-4451-9B8B-E215BBEDC7E7}"/>
    <cellStyle name="Normal 2 2 8 2 5" xfId="7067" xr:uid="{0443283B-BC59-40DF-9C88-83060C4687B0}"/>
    <cellStyle name="Normal 2 2 8 2 5 2" xfId="8707" xr:uid="{43BC5D9D-447F-46FA-A86E-28749E0F867C}"/>
    <cellStyle name="Normal 2 2 8 2 6" xfId="7890" xr:uid="{AC374BE6-C0FF-4DAE-8F14-E98088566EFE}"/>
    <cellStyle name="Normal 2 2 9" xfId="5416" xr:uid="{21536725-729F-4390-8404-B4143D05C57A}"/>
    <cellStyle name="Normal 2 20" xfId="5417" xr:uid="{F9F56099-945B-4805-95AE-B4C2A66F496F}"/>
    <cellStyle name="Normal 2 21" xfId="5418" xr:uid="{EFD7D27D-5ABD-48D5-BF5E-DEE67CAE30F3}"/>
    <cellStyle name="Normal 2 22" xfId="5419" xr:uid="{27F73104-B7F9-41F6-9703-E9B3973794A9}"/>
    <cellStyle name="Normal 2 23" xfId="5420" xr:uid="{C9D66120-56E6-4428-B6C0-AD88A0BFE0B2}"/>
    <cellStyle name="Normal 2 24" xfId="5421" xr:uid="{604E3171-D0C4-4DA2-A6B6-FE0435DDB079}"/>
    <cellStyle name="Normal 2 25" xfId="5422" xr:uid="{9DAD3ADE-F2B7-4932-846D-14852DB1209F}"/>
    <cellStyle name="Normal 2 26" xfId="5423" xr:uid="{5E252040-B6BB-4B70-84D4-5E9DCA4DB219}"/>
    <cellStyle name="Normal 2 27" xfId="5424" xr:uid="{A4CD3413-AB56-4ADF-8D9B-DB8123F22EA3}"/>
    <cellStyle name="Normal 2 28" xfId="5425" xr:uid="{F7D69BB8-9D32-4D21-BBAF-BEB36F9E26F2}"/>
    <cellStyle name="Normal 2 29" xfId="5426" xr:uid="{E1D9DFF2-ACBA-4F07-AAE2-706180778DEF}"/>
    <cellStyle name="Normal 2 29 10" xfId="5427" xr:uid="{AA23D5E8-08DA-4A06-8E28-A58F19901EE0}"/>
    <cellStyle name="Normal 2 29 11" xfId="5428" xr:uid="{9881AE47-BC85-4AA4-9007-580039A539D2}"/>
    <cellStyle name="Normal 2 29 12" xfId="5429" xr:uid="{633A7D1D-79B8-491E-8B48-57041983F0A4}"/>
    <cellStyle name="Normal 2 29 13" xfId="5430" xr:uid="{430E3B86-D2C1-41D0-8BFD-010C8E00DE0A}"/>
    <cellStyle name="Normal 2 29 14" xfId="5431" xr:uid="{CD886530-4313-4945-B654-557DE54C096E}"/>
    <cellStyle name="Normal 2 29 15" xfId="5432" xr:uid="{0C9C1226-B43A-4762-B430-DC37332E9D49}"/>
    <cellStyle name="Normal 2 29 16" xfId="5433" xr:uid="{9F1E84BD-D98D-4BDD-8825-9ABCF0782F90}"/>
    <cellStyle name="Normal 2 29 17" xfId="5434" xr:uid="{1A701140-A93A-4D31-B860-B0497A5977BA}"/>
    <cellStyle name="Normal 2 29 18" xfId="5435" xr:uid="{EDA1E974-B91C-4801-8F5F-54B1EFA36CAF}"/>
    <cellStyle name="Normal 2 29 19" xfId="5436" xr:uid="{D57C06DA-D34D-4374-AB43-863F7AAA271B}"/>
    <cellStyle name="Normal 2 29 2" xfId="5437" xr:uid="{9B77FE21-B042-45FF-99D0-4B61FCFD3973}"/>
    <cellStyle name="Normal 2 29 20" xfId="5438" xr:uid="{05E9003A-4E97-4D9C-9C87-43A3E4F478EC}"/>
    <cellStyle name="Normal 2 29 21" xfId="5439" xr:uid="{6FB5C3E7-5B10-44E1-BC71-90E601B3AABA}"/>
    <cellStyle name="Normal 2 29 22" xfId="5440" xr:uid="{FB6D14D8-1881-4977-A471-CD0D1FB6ACF7}"/>
    <cellStyle name="Normal 2 29 23" xfId="5441" xr:uid="{398C9BC8-384B-4053-80F0-3A2A5F01B0DA}"/>
    <cellStyle name="Normal 2 29 24" xfId="5442" xr:uid="{256C14DA-9006-4449-8FA5-10C7B62AAF5F}"/>
    <cellStyle name="Normal 2 29 25" xfId="5443" xr:uid="{8EF0844C-C54F-4AE5-BAD7-AD563EAC3E3A}"/>
    <cellStyle name="Normal 2 29 26" xfId="5444" xr:uid="{23C81332-576A-4DF1-B48F-AE5FD5F18F79}"/>
    <cellStyle name="Normal 2 29 27" xfId="5445" xr:uid="{6659A598-C344-4D72-AA4A-38C9F1493CC3}"/>
    <cellStyle name="Normal 2 29 28" xfId="5446" xr:uid="{6DE8C968-45C8-4801-B722-B00095E43A7F}"/>
    <cellStyle name="Normal 2 29 29" xfId="5447" xr:uid="{77133E50-AF01-4ABD-A7CB-C6A5FE543D5E}"/>
    <cellStyle name="Normal 2 29 3" xfId="5448" xr:uid="{EAF9879F-0E8F-484A-A6AA-CED803189638}"/>
    <cellStyle name="Normal 2 29 30" xfId="5449" xr:uid="{E33F0271-69E0-426C-B973-4BDF0026138C}"/>
    <cellStyle name="Normal 2 29 31" xfId="5450" xr:uid="{3792B331-FFF4-4FF2-BD83-462069945FF8}"/>
    <cellStyle name="Normal 2 29 32" xfId="5451" xr:uid="{1D7EE35D-2CC2-41F7-9526-829794B46FC0}"/>
    <cellStyle name="Normal 2 29 33" xfId="5452" xr:uid="{90C00A4C-8780-4C05-95B2-7910E6AB69D4}"/>
    <cellStyle name="Normal 2 29 34" xfId="5453" xr:uid="{1836FE3D-7EE7-4AE0-B4D1-8D92A5F2DBAA}"/>
    <cellStyle name="Normal 2 29 35" xfId="5454" xr:uid="{A10967E3-F701-4F45-96F9-69045E2798A8}"/>
    <cellStyle name="Normal 2 29 36" xfId="5455" xr:uid="{37E22E7A-745B-4EC0-98F9-1DFAD8C8DE23}"/>
    <cellStyle name="Normal 2 29 37" xfId="5456" xr:uid="{10D313E4-B6A2-466B-8BB1-77790DF8BCC5}"/>
    <cellStyle name="Normal 2 29 38" xfId="5457" xr:uid="{963A70DE-2A21-4465-9F56-7568D0E9E10F}"/>
    <cellStyle name="Normal 2 29 39" xfId="5458" xr:uid="{0984074D-AF66-4E54-90F5-1FBF56E110BB}"/>
    <cellStyle name="Normal 2 29 4" xfId="5459" xr:uid="{9D238CA4-F63C-47B0-ACBC-32F7F2E0828F}"/>
    <cellStyle name="Normal 2 29 40" xfId="5460" xr:uid="{11800406-F7B6-42E8-B23B-204464BB97F0}"/>
    <cellStyle name="Normal 2 29 41" xfId="5461" xr:uid="{7033FAE4-214B-4E6E-80BC-201E37760350}"/>
    <cellStyle name="Normal 2 29 42" xfId="5462" xr:uid="{C17714D2-060E-43F0-BF2A-0C47412E0E65}"/>
    <cellStyle name="Normal 2 29 43" xfId="5463" xr:uid="{FF9BCB7A-BD3A-4DC8-8000-634A98222F49}"/>
    <cellStyle name="Normal 2 29 44" xfId="5464" xr:uid="{3163155B-95A1-496A-92F9-3819A1D697AF}"/>
    <cellStyle name="Normal 2 29 45" xfId="5465" xr:uid="{6F932250-3D78-437F-A058-F5BE2A25A8E2}"/>
    <cellStyle name="Normal 2 29 46" xfId="5466" xr:uid="{D51AD0C8-3C30-4CD8-90B3-50FD61330769}"/>
    <cellStyle name="Normal 2 29 47" xfId="5467" xr:uid="{F14C15CD-7878-4751-80C5-84DD306FEE3C}"/>
    <cellStyle name="Normal 2 29 48" xfId="5468" xr:uid="{9E07D084-3779-478C-B554-F65E9FE4C8D1}"/>
    <cellStyle name="Normal 2 29 5" xfId="5469" xr:uid="{C0833921-4E96-47AA-AF28-C29B44FDE869}"/>
    <cellStyle name="Normal 2 29 6" xfId="5470" xr:uid="{53911BEC-3D0A-4200-850B-3F7F94CA8166}"/>
    <cellStyle name="Normal 2 29 7" xfId="5471" xr:uid="{BF54EF20-417E-466A-9364-2B5944903733}"/>
    <cellStyle name="Normal 2 29 8" xfId="5472" xr:uid="{C3F85014-78E4-4F56-975E-DC81CBDBE0F5}"/>
    <cellStyle name="Normal 2 29 9" xfId="5473" xr:uid="{0991E4B7-E4FE-4DC6-9BC4-0AB42EB1F9B6}"/>
    <cellStyle name="Normal 2 3" xfId="32" xr:uid="{B136C41E-3AB1-4D65-B942-4523F0F847C1}"/>
    <cellStyle name="Normal 2 3 10" xfId="5474" xr:uid="{65B1D5C0-1E44-4EE9-A5C7-33B7D2F60388}"/>
    <cellStyle name="Normal 2 3 11" xfId="5475" xr:uid="{46C0C283-665E-446B-A8DD-67B373157504}"/>
    <cellStyle name="Normal 2 3 12" xfId="5476" xr:uid="{C64FC475-BE19-4FEB-B2F6-2CAF767B9506}"/>
    <cellStyle name="Normal 2 3 13" xfId="5477" xr:uid="{06C260EA-C1E2-4CC9-9656-AC2BE3A15F1F}"/>
    <cellStyle name="Normal 2 3 14" xfId="5478" xr:uid="{8317F270-9167-49F3-BF04-7423D036D119}"/>
    <cellStyle name="Normal 2 3 15" xfId="5479" xr:uid="{DAD3765E-186D-41A8-AC28-6FDA0C769262}"/>
    <cellStyle name="Normal 2 3 16" xfId="5480" xr:uid="{A529BB3C-D955-4BD1-9FA5-DB15B93B2530}"/>
    <cellStyle name="Normal 2 3 17" xfId="5481" xr:uid="{80DE0E75-3E18-4B1E-98CC-25323D04627B}"/>
    <cellStyle name="Normal 2 3 18" xfId="5482" xr:uid="{32C1B31D-0D55-40A7-B9C1-97CA9AC31251}"/>
    <cellStyle name="Normal 2 3 19" xfId="5483" xr:uid="{80123FA3-2B12-4843-A2ED-45CFB8AB7B88}"/>
    <cellStyle name="Normal 2 3 2" xfId="5484" xr:uid="{ECB42800-6484-42BD-B6BB-405E434A5715}"/>
    <cellStyle name="Normal 2 3 20" xfId="5485" xr:uid="{05106C07-BAA9-44C5-891F-90F3A4EEA466}"/>
    <cellStyle name="Normal 2 3 21" xfId="5486" xr:uid="{B4C7D8AE-A83E-46C9-B8F5-CB4F0BBD3438}"/>
    <cellStyle name="Normal 2 3 22" xfId="5487" xr:uid="{DA8C4EC9-EEA9-4E73-97FF-F889D6BFB9B1}"/>
    <cellStyle name="Normal 2 3 23" xfId="5488" xr:uid="{3CE97F49-1C74-46D0-9F39-38FB1D283A9D}"/>
    <cellStyle name="Normal 2 3 24" xfId="5489" xr:uid="{509DAAA8-8DF3-4DC5-A1FD-3C6895FC48A1}"/>
    <cellStyle name="Normal 2 3 25" xfId="5490" xr:uid="{B6FEEE07-096F-49FE-B62F-8C6FA7E76025}"/>
    <cellStyle name="Normal 2 3 26" xfId="5491" xr:uid="{11564DD7-42C3-4489-8365-F536286957B3}"/>
    <cellStyle name="Normal 2 3 27" xfId="5492" xr:uid="{03C49154-5474-465E-A371-F1FD27AC8D3F}"/>
    <cellStyle name="Normal 2 3 28" xfId="5493" xr:uid="{9BFDFA40-88A5-4581-A1EC-9D23E271FBE5}"/>
    <cellStyle name="Normal 2 3 29" xfId="5494" xr:uid="{B643CE0F-3015-4266-B09C-6C162C5D2D2C}"/>
    <cellStyle name="Normal 2 3 3" xfId="53" xr:uid="{AA7F6BD7-AC18-4D74-99B6-A300023DA6B3}"/>
    <cellStyle name="Normal 2 3 3 2" xfId="5495" xr:uid="{741B6B52-4241-499E-9458-39A40E9CBE43}"/>
    <cellStyle name="Normal 2 3 30" xfId="5496" xr:uid="{2BBB2C3A-102C-4638-8A32-B92FF5BB6948}"/>
    <cellStyle name="Normal 2 3 31" xfId="5497" xr:uid="{AADCD141-A7E3-44B8-8CB6-0DF0E8E0D944}"/>
    <cellStyle name="Normal 2 3 32" xfId="5498" xr:uid="{FADC9B15-468B-48F1-BD18-3B90AAEEED06}"/>
    <cellStyle name="Normal 2 3 33" xfId="5499" xr:uid="{7F89A413-9954-491F-9B38-6B95D9530AB2}"/>
    <cellStyle name="Normal 2 3 34" xfId="5500" xr:uid="{7D610BA3-1A46-4E66-A041-A0C8F1CECBB8}"/>
    <cellStyle name="Normal 2 3 35" xfId="5501" xr:uid="{41CE7C2D-33EF-494D-A139-7C8E3ED22DB3}"/>
    <cellStyle name="Normal 2 3 36" xfId="5502" xr:uid="{D880DFEA-C858-496A-A288-8ADE3013F411}"/>
    <cellStyle name="Normal 2 3 37" xfId="5503" xr:uid="{2B69C721-64C6-4A32-869D-53D9AD8D7ABB}"/>
    <cellStyle name="Normal 2 3 38" xfId="5504" xr:uid="{C4FA720D-FF06-449C-86A5-8989614CD003}"/>
    <cellStyle name="Normal 2 3 39" xfId="5505" xr:uid="{E9DA3A0B-BF53-49FC-A305-808D54265EDA}"/>
    <cellStyle name="Normal 2 3 4" xfId="5506" xr:uid="{488AA062-F5C0-4F17-B4B9-5A574A47A01F}"/>
    <cellStyle name="Normal 2 3 40" xfId="5507" xr:uid="{3396A62F-2E2E-48F8-9B4D-001F4B47D8D5}"/>
    <cellStyle name="Normal 2 3 41" xfId="5508" xr:uid="{0CF1806B-BC3B-49D2-A250-F454C80C898B}"/>
    <cellStyle name="Normal 2 3 42" xfId="5509" xr:uid="{D73362E3-1EFB-4471-9589-99C47BAC2260}"/>
    <cellStyle name="Normal 2 3 43" xfId="5510" xr:uid="{98287877-927B-45C3-91FC-834454C2EE74}"/>
    <cellStyle name="Normal 2 3 44" xfId="5511" xr:uid="{B1BEC890-874A-40FB-BF85-DC900713A8EF}"/>
    <cellStyle name="Normal 2 3 45" xfId="5512" xr:uid="{835AE494-F8CE-4CB4-B713-43723E95AE32}"/>
    <cellStyle name="Normal 2 3 46" xfId="5513" xr:uid="{0D55C87C-F5B7-4D38-80A0-37C0E2970F72}"/>
    <cellStyle name="Normal 2 3 47" xfId="5514" xr:uid="{CAE04E4E-6F08-406A-899B-1375E472FE47}"/>
    <cellStyle name="Normal 2 3 48" xfId="5515" xr:uid="{B3FA96B8-D1CC-46F3-B0C6-9ADCEC156C7D}"/>
    <cellStyle name="Normal 2 3 49" xfId="65" xr:uid="{7ECD458E-0A27-4C1E-ADCA-9507DDA51579}"/>
    <cellStyle name="Normal 2 3 49 2" xfId="7409" xr:uid="{F8DB85C4-C30B-4868-A02B-362C6AFB426F}"/>
    <cellStyle name="Normal 2 3 49 2 2" xfId="9049" xr:uid="{8D026B91-2B49-48A4-869C-3C88344FFB2E}"/>
    <cellStyle name="Normal 2 3 49 3" xfId="8275" xr:uid="{58EDCF76-17ED-473C-A0F7-C89DD5E3C4D8}"/>
    <cellStyle name="Normal 2 3 5" xfId="5516" xr:uid="{F9B43A3A-9546-4673-AE9F-A688705DC264}"/>
    <cellStyle name="Normal 2 3 50" xfId="56" xr:uid="{2591DA93-4DBC-4ED8-9F94-011BA3023E11}"/>
    <cellStyle name="Normal 2 3 6" xfId="5517" xr:uid="{9A2282C5-6334-4642-883A-1484EC69937B}"/>
    <cellStyle name="Normal 2 3 7" xfId="5518" xr:uid="{F1FB93A7-FB1C-4610-A3A0-9290C7BDB49D}"/>
    <cellStyle name="Normal 2 3 8" xfId="5519" xr:uid="{8CE48562-9B3F-43A0-A2CB-4CCD9ECDC783}"/>
    <cellStyle name="Normal 2 3 9" xfId="5520" xr:uid="{458FE55E-2C2B-4AAA-B92B-58D95D7D8DD2}"/>
    <cellStyle name="Normal 2 30" xfId="5521" xr:uid="{9B84A963-F965-444E-B4ED-2468818C2D32}"/>
    <cellStyle name="Normal 2 31" xfId="5522" xr:uid="{A0D7B71C-6864-43DA-978D-229E72E65DED}"/>
    <cellStyle name="Normal 2 31 10" xfId="5523" xr:uid="{59B6EF57-F019-4959-B52F-00E2A8237E87}"/>
    <cellStyle name="Normal 2 31 11" xfId="5524" xr:uid="{72C29BBB-FD6D-4637-A2A5-96CBD8F359B0}"/>
    <cellStyle name="Normal 2 31 12" xfId="5525" xr:uid="{CDC6CB61-76EA-42C2-ACEE-48C2CC8DC575}"/>
    <cellStyle name="Normal 2 31 13" xfId="5526" xr:uid="{6736E145-9C73-4EA5-A515-EEDD7995A119}"/>
    <cellStyle name="Normal 2 31 14" xfId="5527" xr:uid="{27A63EFA-2602-4D0C-B814-81150025C73E}"/>
    <cellStyle name="Normal 2 31 15" xfId="5528" xr:uid="{FFE3ED9E-72B6-41E2-BE24-58DB6BD18645}"/>
    <cellStyle name="Normal 2 31 16" xfId="5529" xr:uid="{BC50E4EE-4736-4904-827C-7EF19C0E79D8}"/>
    <cellStyle name="Normal 2 31 17" xfId="5530" xr:uid="{FFD910DB-7A5B-44CA-AA5C-906F27F24FB6}"/>
    <cellStyle name="Normal 2 31 18" xfId="5531" xr:uid="{8A0D8F56-AD17-4153-9BDE-CF819DB338AE}"/>
    <cellStyle name="Normal 2 31 19" xfId="5532" xr:uid="{420309AB-0A87-48F0-985D-AED43B736EAB}"/>
    <cellStyle name="Normal 2 31 2" xfId="5533" xr:uid="{B9C49BFC-7B6B-4871-B251-6AE79787A99F}"/>
    <cellStyle name="Normal 2 31 20" xfId="5534" xr:uid="{B823789A-2F84-4DC6-AF17-EF335FA51E75}"/>
    <cellStyle name="Normal 2 31 21" xfId="5535" xr:uid="{45182A00-DDF6-49E1-B2F8-E6B98C3A5B72}"/>
    <cellStyle name="Normal 2 31 22" xfId="5536" xr:uid="{CE8009B6-6B8B-401E-AD93-6DE5F4EA1027}"/>
    <cellStyle name="Normal 2 31 23" xfId="5537" xr:uid="{47167D61-BA82-4531-B359-9B1B98331A25}"/>
    <cellStyle name="Normal 2 31 24" xfId="5538" xr:uid="{80B91A2E-A622-45AA-A1FE-C81DEF8A3830}"/>
    <cellStyle name="Normal 2 31 25" xfId="5539" xr:uid="{25E68B65-0D67-48F7-99DF-E62163E16297}"/>
    <cellStyle name="Normal 2 31 26" xfId="5540" xr:uid="{3FA826B0-B4DC-4009-8EDC-8BD369FE4F78}"/>
    <cellStyle name="Normal 2 31 27" xfId="5541" xr:uid="{360729A1-5975-4AFD-A1DC-56B308135323}"/>
    <cellStyle name="Normal 2 31 28" xfId="5542" xr:uid="{89421F27-1F0B-4630-B1E6-66B8AD1AD184}"/>
    <cellStyle name="Normal 2 31 29" xfId="5543" xr:uid="{EA4E5394-E0D1-4087-97C4-26DEF2D3F4E6}"/>
    <cellStyle name="Normal 2 31 3" xfId="5544" xr:uid="{1AF2F009-A5A8-4661-A0B1-20750E01A986}"/>
    <cellStyle name="Normal 2 31 30" xfId="5545" xr:uid="{1FA32B76-EEFF-4B7F-A860-86E36E1A2477}"/>
    <cellStyle name="Normal 2 31 31" xfId="5546" xr:uid="{192DC329-9CFB-4205-BCF2-7F140E8CA21D}"/>
    <cellStyle name="Normal 2 31 32" xfId="5547" xr:uid="{09171FFB-DE49-4E6C-AF4F-7D9F1A26BD40}"/>
    <cellStyle name="Normal 2 31 33" xfId="5548" xr:uid="{542AE092-653E-4765-9646-DDF44B30A0E2}"/>
    <cellStyle name="Normal 2 31 34" xfId="5549" xr:uid="{F37F0A6D-DD2E-4411-AFF6-CE5DE73D50A6}"/>
    <cellStyle name="Normal 2 31 35" xfId="5550" xr:uid="{C59C1944-6DFE-432B-A4AA-E25F0BF9629B}"/>
    <cellStyle name="Normal 2 31 36" xfId="5551" xr:uid="{C15C6659-E1DE-4A8C-910B-00B7172D4FB5}"/>
    <cellStyle name="Normal 2 31 37" xfId="5552" xr:uid="{2C30E227-8E65-484F-AB36-64E020603657}"/>
    <cellStyle name="Normal 2 31 38" xfId="5553" xr:uid="{76258F39-8B87-4D4B-9BCE-087089ED69ED}"/>
    <cellStyle name="Normal 2 31 39" xfId="5554" xr:uid="{EC59EBC3-06AF-4B91-8B1C-26496EBCEA5A}"/>
    <cellStyle name="Normal 2 31 4" xfId="5555" xr:uid="{BC66951A-4DD6-412D-A216-00F5780B9963}"/>
    <cellStyle name="Normal 2 31 40" xfId="5556" xr:uid="{4778F6D2-E9F0-4CB1-90D6-EFBD99E17F70}"/>
    <cellStyle name="Normal 2 31 41" xfId="5557" xr:uid="{EAC66375-0BF9-4BEE-8A53-ED53F4CC315F}"/>
    <cellStyle name="Normal 2 31 42" xfId="5558" xr:uid="{EA1483A1-6801-4C7E-9BF4-81800041A4E2}"/>
    <cellStyle name="Normal 2 31 43" xfId="5559" xr:uid="{6C363950-40C4-4898-854F-EEEFCE2E6C3B}"/>
    <cellStyle name="Normal 2 31 44" xfId="5560" xr:uid="{337E26A1-8D39-4B3B-A383-22D3B58AF226}"/>
    <cellStyle name="Normal 2 31 45" xfId="5561" xr:uid="{8BC4630E-205F-4DA9-AA16-E5E4BFDE73C6}"/>
    <cellStyle name="Normal 2 31 46" xfId="5562" xr:uid="{6DE92875-E7E7-4A1A-8A5D-95C06E8BA357}"/>
    <cellStyle name="Normal 2 31 47" xfId="5563" xr:uid="{8078FEB9-DBA3-4A83-AAE8-66CC1122E9D6}"/>
    <cellStyle name="Normal 2 31 48" xfId="5564" xr:uid="{5EAFC604-993F-44B0-B6FD-04C2502AA136}"/>
    <cellStyle name="Normal 2 31 5" xfId="5565" xr:uid="{AD914386-7532-40EF-9C22-EE64AF29C144}"/>
    <cellStyle name="Normal 2 31 6" xfId="5566" xr:uid="{6AF1523D-0F46-4E51-B080-00F6D2F92A7C}"/>
    <cellStyle name="Normal 2 31 7" xfId="5567" xr:uid="{0A6E4B7E-39FC-4F80-BE3C-3CECD5237C0E}"/>
    <cellStyle name="Normal 2 31 8" xfId="5568" xr:uid="{28EF6BA2-00CA-4698-AA3F-E61A329AA015}"/>
    <cellStyle name="Normal 2 31 9" xfId="5569" xr:uid="{29AB77F4-585D-4859-85F3-3758D64E5B8E}"/>
    <cellStyle name="Normal 2 32" xfId="5570" xr:uid="{9568630F-D9D5-47C2-AA9B-CE1A3A74070A}"/>
    <cellStyle name="Normal 2 32 10" xfId="5571" xr:uid="{3A9E1A01-33DE-49F1-ACF4-AB8F26D93E20}"/>
    <cellStyle name="Normal 2 32 11" xfId="5572" xr:uid="{56BD88D5-8924-4CAC-A4D3-CD22EAF58445}"/>
    <cellStyle name="Normal 2 32 12" xfId="5573" xr:uid="{21289F31-41DA-45D9-8955-CD9CA78B3436}"/>
    <cellStyle name="Normal 2 32 13" xfId="5574" xr:uid="{7D66344C-08F9-4DD9-A4D2-F845208C14A7}"/>
    <cellStyle name="Normal 2 32 14" xfId="5575" xr:uid="{B2668BF0-E595-4176-B445-DAA25619BF68}"/>
    <cellStyle name="Normal 2 32 15" xfId="5576" xr:uid="{4EF4C379-7D0C-4AB9-9DEF-479071894FBD}"/>
    <cellStyle name="Normal 2 32 16" xfId="5577" xr:uid="{E27D4FB5-FAB9-460D-B80E-6A215D191E90}"/>
    <cellStyle name="Normal 2 32 17" xfId="5578" xr:uid="{8FA64797-D6FB-4EFF-BED9-CD68EB7924EF}"/>
    <cellStyle name="Normal 2 32 18" xfId="5579" xr:uid="{D436EC77-D2FA-46CD-982C-C021296223DE}"/>
    <cellStyle name="Normal 2 32 19" xfId="5580" xr:uid="{E1D6C08A-8D40-4796-863F-A2F58ADC7680}"/>
    <cellStyle name="Normal 2 32 2" xfId="5581" xr:uid="{5445783E-FF19-4E1F-8FD3-742ED365BD5A}"/>
    <cellStyle name="Normal 2 32 20" xfId="5582" xr:uid="{E0E2B9AC-1552-481E-A5BF-BA43FA83E1F0}"/>
    <cellStyle name="Normal 2 32 21" xfId="5583" xr:uid="{09456125-8156-4ED3-81E0-4B8311ED99E9}"/>
    <cellStyle name="Normal 2 32 22" xfId="5584" xr:uid="{F01C86EF-4DD0-4067-BF07-187EEFEE294F}"/>
    <cellStyle name="Normal 2 32 23" xfId="5585" xr:uid="{6860E94D-A050-4D40-BD7F-96EE3382E834}"/>
    <cellStyle name="Normal 2 32 24" xfId="5586" xr:uid="{2A123653-B411-4274-8AFF-A0313CD4AEC2}"/>
    <cellStyle name="Normal 2 32 25" xfId="5587" xr:uid="{D0164AD1-D47A-446B-918F-9890CFA8A237}"/>
    <cellStyle name="Normal 2 32 26" xfId="5588" xr:uid="{92A3141F-FE44-483D-870A-956026558634}"/>
    <cellStyle name="Normal 2 32 27" xfId="5589" xr:uid="{74C2AC05-B142-4046-899C-14AF22F78E5F}"/>
    <cellStyle name="Normal 2 32 28" xfId="5590" xr:uid="{C1A38E04-8B7C-42B8-A42B-5C1677677EA2}"/>
    <cellStyle name="Normal 2 32 29" xfId="5591" xr:uid="{96119F40-E893-440A-907F-29668B6C338F}"/>
    <cellStyle name="Normal 2 32 3" xfId="5592" xr:uid="{7EC384EC-D36F-4D85-9839-2094404A0E1E}"/>
    <cellStyle name="Normal 2 32 30" xfId="5593" xr:uid="{97AD4D7A-5696-4EA3-BBAC-3B5F46EAC74E}"/>
    <cellStyle name="Normal 2 32 31" xfId="5594" xr:uid="{AA87E273-D6E6-4EF0-9E9B-2875610A026D}"/>
    <cellStyle name="Normal 2 32 32" xfId="5595" xr:uid="{A118EA01-4D71-40C2-A281-384953F80A1C}"/>
    <cellStyle name="Normal 2 32 33" xfId="5596" xr:uid="{306E7F29-4DEA-41E4-86D8-1F7B856E99FA}"/>
    <cellStyle name="Normal 2 32 34" xfId="5597" xr:uid="{DADED24A-96B0-46A7-892D-8BA4546A7E76}"/>
    <cellStyle name="Normal 2 32 35" xfId="5598" xr:uid="{BE17E05C-DCE3-4541-87D5-5FE2D39A4DD2}"/>
    <cellStyle name="Normal 2 32 36" xfId="5599" xr:uid="{907622A2-6D8B-4532-944B-536C718028E1}"/>
    <cellStyle name="Normal 2 32 37" xfId="5600" xr:uid="{DD979661-8CBE-4331-9947-476147542089}"/>
    <cellStyle name="Normal 2 32 38" xfId="5601" xr:uid="{2BE910A1-13CB-409F-81F0-F20A9530AB95}"/>
    <cellStyle name="Normal 2 32 39" xfId="5602" xr:uid="{991D215D-CA9A-43A9-AF3C-3C3659707BAC}"/>
    <cellStyle name="Normal 2 32 4" xfId="5603" xr:uid="{C23DECF2-59CC-4C3E-B56E-EA864D552460}"/>
    <cellStyle name="Normal 2 32 40" xfId="5604" xr:uid="{B29214EC-0139-4F65-A00D-ABE67F339E25}"/>
    <cellStyle name="Normal 2 32 41" xfId="5605" xr:uid="{AAFE281C-C4EE-4693-8F23-F24C85A0C668}"/>
    <cellStyle name="Normal 2 32 42" xfId="5606" xr:uid="{5278E245-89F1-4184-9D0C-6191135A35C7}"/>
    <cellStyle name="Normal 2 32 43" xfId="5607" xr:uid="{1EB0C9B2-D966-4A52-BB75-192582E213AB}"/>
    <cellStyle name="Normal 2 32 44" xfId="5608" xr:uid="{FF09EA16-F29D-4457-8FF1-25B94A3387EC}"/>
    <cellStyle name="Normal 2 32 45" xfId="5609" xr:uid="{6CC8FE06-E3A5-4EB9-9FD9-AFE589CEDC47}"/>
    <cellStyle name="Normal 2 32 46" xfId="5610" xr:uid="{F0A18AF2-284A-4A15-B1F7-D94742B02C40}"/>
    <cellStyle name="Normal 2 32 47" xfId="5611" xr:uid="{CF4A9EEC-F886-449F-884B-680434BF8D1C}"/>
    <cellStyle name="Normal 2 32 48" xfId="5612" xr:uid="{2164C3CB-CF60-49E2-A202-1D1F12EEAB3E}"/>
    <cellStyle name="Normal 2 32 5" xfId="5613" xr:uid="{DE6F3C40-B4B0-4E79-9D37-C1EAF3543345}"/>
    <cellStyle name="Normal 2 32 6" xfId="5614" xr:uid="{7E426492-88E0-49AD-8D85-69A3020D0DD1}"/>
    <cellStyle name="Normal 2 32 7" xfId="5615" xr:uid="{01D03F13-A2C2-4279-9541-76CFED75043C}"/>
    <cellStyle name="Normal 2 32 8" xfId="5616" xr:uid="{CB0E58C8-7EF5-4890-8E61-0F079C5007A0}"/>
    <cellStyle name="Normal 2 32 9" xfId="5617" xr:uid="{8AE0138A-F23B-4C7F-A41A-76BF376FFE0B}"/>
    <cellStyle name="Normal 2 33" xfId="5618" xr:uid="{A2704968-D0D0-4CA2-A5EE-C69D03B9745C}"/>
    <cellStyle name="Normal 2 33 10" xfId="5619" xr:uid="{574F8AB7-D1B0-4C14-AE01-0DF2A004260F}"/>
    <cellStyle name="Normal 2 33 11" xfId="5620" xr:uid="{9652C0FD-593C-4D30-B990-6ACC4470EE7A}"/>
    <cellStyle name="Normal 2 33 12" xfId="5621" xr:uid="{85552015-CD2B-48AE-8709-73E18C71BE97}"/>
    <cellStyle name="Normal 2 33 13" xfId="5622" xr:uid="{4E979A6E-CE4B-49C3-86ED-FC05DEE581B4}"/>
    <cellStyle name="Normal 2 33 14" xfId="5623" xr:uid="{CFEB6525-5564-4193-B022-FF103D37FE30}"/>
    <cellStyle name="Normal 2 33 15" xfId="5624" xr:uid="{898AF732-B5FB-4BE7-81A7-F053281E78D9}"/>
    <cellStyle name="Normal 2 33 16" xfId="5625" xr:uid="{15736F87-9ED8-4DAB-AF3F-B4E97462F1C6}"/>
    <cellStyle name="Normal 2 33 17" xfId="5626" xr:uid="{F145CD83-B92F-4873-A112-BBA0B0905778}"/>
    <cellStyle name="Normal 2 33 18" xfId="5627" xr:uid="{B9625E90-E669-4D78-89DA-C67D55845ED7}"/>
    <cellStyle name="Normal 2 33 19" xfId="5628" xr:uid="{7D8B6632-0363-4A22-8A62-ECAE370793BF}"/>
    <cellStyle name="Normal 2 33 2" xfId="5629" xr:uid="{5941D85D-45D9-471A-A6B2-F146F0D58022}"/>
    <cellStyle name="Normal 2 33 20" xfId="5630" xr:uid="{06639023-BB76-4D57-AD7E-41751B0292DE}"/>
    <cellStyle name="Normal 2 33 21" xfId="5631" xr:uid="{751229C3-EB61-4241-873D-8E498B5D4A81}"/>
    <cellStyle name="Normal 2 33 22" xfId="5632" xr:uid="{AFA6C3A3-5F5A-4252-8148-3EFFA55377C7}"/>
    <cellStyle name="Normal 2 33 23" xfId="5633" xr:uid="{9179BACF-00D7-47F7-BCBB-99D56967B3AA}"/>
    <cellStyle name="Normal 2 33 24" xfId="5634" xr:uid="{F072A69D-0C3E-4EFC-8A1E-9E0E617D5563}"/>
    <cellStyle name="Normal 2 33 25" xfId="5635" xr:uid="{EFC92BD6-E4D2-494F-9B61-AF89BF79C9D5}"/>
    <cellStyle name="Normal 2 33 26" xfId="5636" xr:uid="{66A09B6D-8FC6-4707-8064-457251259784}"/>
    <cellStyle name="Normal 2 33 27" xfId="5637" xr:uid="{DDE93346-455A-4004-9416-37E49B3C3B8D}"/>
    <cellStyle name="Normal 2 33 28" xfId="5638" xr:uid="{F64B9C47-18BF-4DE3-9DEF-B134F0E6F2D7}"/>
    <cellStyle name="Normal 2 33 29" xfId="5639" xr:uid="{369A90DF-0618-4626-91DF-18474AB3EFDB}"/>
    <cellStyle name="Normal 2 33 3" xfId="5640" xr:uid="{81F0A950-9049-42F1-8D81-412E2A2282CC}"/>
    <cellStyle name="Normal 2 33 30" xfId="5641" xr:uid="{87CBE14A-1669-4E4D-8A05-C0FA64A988CE}"/>
    <cellStyle name="Normal 2 33 31" xfId="5642" xr:uid="{A6692238-9B20-4008-9276-2379067FD3B8}"/>
    <cellStyle name="Normal 2 33 32" xfId="5643" xr:uid="{AC835A6C-91F3-4B20-BB84-CB552C279DFA}"/>
    <cellStyle name="Normal 2 33 33" xfId="5644" xr:uid="{0352C4D8-156D-4250-B7A8-2854B225957E}"/>
    <cellStyle name="Normal 2 33 34" xfId="5645" xr:uid="{209A795C-08FA-4800-97D8-882BE86C6F17}"/>
    <cellStyle name="Normal 2 33 35" xfId="5646" xr:uid="{70CBB125-03D7-4BB7-87E8-089E09EF320A}"/>
    <cellStyle name="Normal 2 33 36" xfId="5647" xr:uid="{8E91CA48-0BFA-4239-A6AF-0A3A4631B28D}"/>
    <cellStyle name="Normal 2 33 37" xfId="5648" xr:uid="{0F0DD6A6-6EAA-4C3C-B76E-5AC3D90D8E18}"/>
    <cellStyle name="Normal 2 33 38" xfId="5649" xr:uid="{01C95C2A-FF5A-45BD-982E-EDDE11DABB9E}"/>
    <cellStyle name="Normal 2 33 39" xfId="5650" xr:uid="{F24938C9-A3E1-4B65-B205-956B39858CA0}"/>
    <cellStyle name="Normal 2 33 4" xfId="5651" xr:uid="{7A07DD5E-C194-4887-AC16-DEFCABB94917}"/>
    <cellStyle name="Normal 2 33 40" xfId="5652" xr:uid="{9D56BF08-9F3B-4A01-9D0B-9CAA4D0C2F0E}"/>
    <cellStyle name="Normal 2 33 41" xfId="5653" xr:uid="{C6E3B620-EE7A-4F07-A07E-C0653FE16B2A}"/>
    <cellStyle name="Normal 2 33 42" xfId="5654" xr:uid="{5C17460C-4572-473B-80CB-CD6C080E98E7}"/>
    <cellStyle name="Normal 2 33 43" xfId="5655" xr:uid="{7EB53A40-766E-4B6D-9EC6-90B3CC424035}"/>
    <cellStyle name="Normal 2 33 44" xfId="5656" xr:uid="{4F83DAEF-0CA9-40A9-89D9-09E313156594}"/>
    <cellStyle name="Normal 2 33 45" xfId="5657" xr:uid="{BD35A198-6CE9-4580-9E03-4E002F2D0F99}"/>
    <cellStyle name="Normal 2 33 46" xfId="5658" xr:uid="{F86A9BFD-E5C5-4D1E-923F-0068164C2800}"/>
    <cellStyle name="Normal 2 33 47" xfId="5659" xr:uid="{2B45140A-9050-474D-8A82-A6C41C95FC9D}"/>
    <cellStyle name="Normal 2 33 48" xfId="5660" xr:uid="{EB610F16-666F-4D09-81EB-7C98175CF9AD}"/>
    <cellStyle name="Normal 2 33 5" xfId="5661" xr:uid="{CB95097B-E4FB-438A-83A4-CEF77425032B}"/>
    <cellStyle name="Normal 2 33 6" xfId="5662" xr:uid="{206FBD74-DC81-483A-B66E-89A31F641CC2}"/>
    <cellStyle name="Normal 2 33 7" xfId="5663" xr:uid="{C4B86632-9732-4BD3-BF05-7C7683A67C54}"/>
    <cellStyle name="Normal 2 33 8" xfId="5664" xr:uid="{49A7A3CD-3E51-4748-BA70-E14AB1A3784E}"/>
    <cellStyle name="Normal 2 33 9" xfId="5665" xr:uid="{BF6FBD9A-9903-4DB5-ADE6-A726C3435564}"/>
    <cellStyle name="Normal 2 34" xfId="5666" xr:uid="{2DFD8FA6-B205-4EF5-84F7-5B965D12B8F1}"/>
    <cellStyle name="Normal 2 35" xfId="5667" xr:uid="{F893CF60-04C9-4CE2-AD31-BF4050E52207}"/>
    <cellStyle name="Normal 2 36" xfId="5668" xr:uid="{450EC691-D5FC-48CF-87E9-8FA42CE9550B}"/>
    <cellStyle name="Normal 2 36 10" xfId="5669" xr:uid="{ED88DA96-D1B8-4D93-8D4A-EAB974E7C3DB}"/>
    <cellStyle name="Normal 2 36 11" xfId="5670" xr:uid="{D7CBDAE3-AF29-4CAB-B85D-B90F72DBAA1B}"/>
    <cellStyle name="Normal 2 36 12" xfId="5671" xr:uid="{25F26FA0-15FC-4148-AE48-4D8C8B9CCC05}"/>
    <cellStyle name="Normal 2 36 13" xfId="5672" xr:uid="{38B92526-2758-4D19-9683-8B8730B5F7BA}"/>
    <cellStyle name="Normal 2 36 14" xfId="5673" xr:uid="{E5C86233-CEC9-492A-BE65-AC6B823CCEB7}"/>
    <cellStyle name="Normal 2 36 15" xfId="5674" xr:uid="{71F86174-5606-47D9-9A46-6676CF91A2A1}"/>
    <cellStyle name="Normal 2 36 16" xfId="5675" xr:uid="{622E11ED-5DAE-4E30-9688-AFA54FA30358}"/>
    <cellStyle name="Normal 2 36 17" xfId="5676" xr:uid="{5F38BAFB-AC5C-478D-85FB-A0A40C639254}"/>
    <cellStyle name="Normal 2 36 18" xfId="5677" xr:uid="{71BED367-BD89-41FF-98CA-C865BB7DE734}"/>
    <cellStyle name="Normal 2 36 19" xfId="5678" xr:uid="{E1035C1A-5041-4453-A4DA-B8B84841A693}"/>
    <cellStyle name="Normal 2 36 2" xfId="5679" xr:uid="{8E606FF7-2043-4179-87AC-3C22D8E2F7E3}"/>
    <cellStyle name="Normal 2 36 20" xfId="5680" xr:uid="{9B7CA745-2478-48BE-A23E-CA6EEA443634}"/>
    <cellStyle name="Normal 2 36 3" xfId="5681" xr:uid="{9A26BDBC-0187-4674-9579-8B27E765E1CD}"/>
    <cellStyle name="Normal 2 36 4" xfId="5682" xr:uid="{4630C212-17EC-4B39-821F-8A27D48DF5B3}"/>
    <cellStyle name="Normal 2 36 5" xfId="5683" xr:uid="{484E9753-F5EB-4202-BF11-FE5AC510261C}"/>
    <cellStyle name="Normal 2 36 6" xfId="5684" xr:uid="{DCB26241-8FEC-4745-A92C-581C909DCF65}"/>
    <cellStyle name="Normal 2 36 7" xfId="5685" xr:uid="{CF08252A-F584-413C-9494-100E61C23D57}"/>
    <cellStyle name="Normal 2 36 8" xfId="5686" xr:uid="{6F63E963-D13C-4CFD-8268-34A998ECDD21}"/>
    <cellStyle name="Normal 2 36 9" xfId="5687" xr:uid="{27FB3AD2-4AD6-4FDC-8469-ED708A2AD62D}"/>
    <cellStyle name="Normal 2 37" xfId="5688" xr:uid="{B173D990-83E7-4D3C-BC86-EDA151B850B4}"/>
    <cellStyle name="Normal 2 38" xfId="5689" xr:uid="{0A8ADEE6-2CA3-4136-848B-13A2B0157F51}"/>
    <cellStyle name="Normal 2 39" xfId="5690" xr:uid="{F2C48454-F2E4-455E-8916-C3C80B630D2C}"/>
    <cellStyle name="Normal 2 4" xfId="48" xr:uid="{43355062-0C92-4D55-AD1D-7E2C24196656}"/>
    <cellStyle name="Normal 2 4 2" xfId="5691" xr:uid="{E4C7997B-88D0-4857-B56C-BEF92894B962}"/>
    <cellStyle name="Normal 2 4 2 2" xfId="19497" xr:uid="{96D01BF7-224D-49F8-9606-0FFABF22D727}"/>
    <cellStyle name="Normal 2 40" xfId="5692" xr:uid="{BEBDCEB2-C150-422F-9FBB-6C5B596D1214}"/>
    <cellStyle name="Normal 2 40 10" xfId="5693" xr:uid="{569C8391-1038-4797-9D76-AD754A52879F}"/>
    <cellStyle name="Normal 2 40 11" xfId="5694" xr:uid="{8EDDFB9A-C547-46E5-82B4-7BDD61AB3D2E}"/>
    <cellStyle name="Normal 2 40 12" xfId="5695" xr:uid="{2A76342B-B408-4C20-849C-34CEDF239F51}"/>
    <cellStyle name="Normal 2 40 13" xfId="5696" xr:uid="{9D823856-B2BB-4169-9150-CD784354006E}"/>
    <cellStyle name="Normal 2 40 14" xfId="5697" xr:uid="{68C08714-1712-48C1-A318-2540A5FD61AC}"/>
    <cellStyle name="Normal 2 40 15" xfId="5698" xr:uid="{ED3D78A3-0612-4BD0-A3DA-8AF7556E2050}"/>
    <cellStyle name="Normal 2 40 16" xfId="5699" xr:uid="{32080A3A-E990-4F7B-AE17-77BD79808278}"/>
    <cellStyle name="Normal 2 40 17" xfId="5700" xr:uid="{9E8AC69D-02F8-4D02-BBDD-61AF27FF9D46}"/>
    <cellStyle name="Normal 2 40 18" xfId="5701" xr:uid="{744A2F73-46D0-4231-A7A3-89FEC3DDB729}"/>
    <cellStyle name="Normal 2 40 19" xfId="5702" xr:uid="{F0896F64-5190-4D88-B75E-DFF12A3DD353}"/>
    <cellStyle name="Normal 2 40 2" xfId="5703" xr:uid="{B4CC25CC-FAED-46A8-A59E-615EBC87F42C}"/>
    <cellStyle name="Normal 2 40 20" xfId="5704" xr:uid="{B0051AC4-012B-4693-954E-53A7BE7208E1}"/>
    <cellStyle name="Normal 2 40 3" xfId="5705" xr:uid="{CD23B942-BB53-4EED-AA78-5F828FCC8A44}"/>
    <cellStyle name="Normal 2 40 4" xfId="5706" xr:uid="{E3B8FB6E-B01C-4B21-A9F6-2D4EF58CDF7B}"/>
    <cellStyle name="Normal 2 40 5" xfId="5707" xr:uid="{7F17F054-0FB2-4791-B1C3-70E039A362C2}"/>
    <cellStyle name="Normal 2 40 6" xfId="5708" xr:uid="{7EBC2FE0-59E7-4E81-AE37-E8A48426FE39}"/>
    <cellStyle name="Normal 2 40 7" xfId="5709" xr:uid="{A0C7B96F-0151-48BE-8761-6545BA64231B}"/>
    <cellStyle name="Normal 2 40 8" xfId="5710" xr:uid="{B2F3A7F6-84C6-4ED9-B2BF-A7B829B2EC84}"/>
    <cellStyle name="Normal 2 40 9" xfId="5711" xr:uid="{EB6D575A-8A17-4D9F-8FAD-ECB4DC3B07AB}"/>
    <cellStyle name="Normal 2 41" xfId="5712" xr:uid="{60726CC0-2309-4D4E-BFDE-0F6BD096E44A}"/>
    <cellStyle name="Normal 2 41 10" xfId="5713" xr:uid="{1830E455-C6D1-4C27-B2DB-895B515C0E3B}"/>
    <cellStyle name="Normal 2 41 11" xfId="5714" xr:uid="{C6C5966D-5311-4E39-8AFD-601847A590C3}"/>
    <cellStyle name="Normal 2 41 12" xfId="5715" xr:uid="{DF04865D-D005-4DA8-8974-17190F45E651}"/>
    <cellStyle name="Normal 2 41 13" xfId="5716" xr:uid="{6063825B-28D0-498C-858E-AD8CC39E5D07}"/>
    <cellStyle name="Normal 2 41 14" xfId="5717" xr:uid="{FFBBAAE1-68C6-4C73-BA26-C5B04D1BDEFD}"/>
    <cellStyle name="Normal 2 41 15" xfId="5718" xr:uid="{43141FE7-D7AE-4720-9773-C5828B596884}"/>
    <cellStyle name="Normal 2 41 16" xfId="5719" xr:uid="{C5526845-71E0-401F-BCEA-3BBF464F0D95}"/>
    <cellStyle name="Normal 2 41 17" xfId="5720" xr:uid="{EF51528E-4CF7-4E71-8A62-E9C0639883D8}"/>
    <cellStyle name="Normal 2 41 18" xfId="5721" xr:uid="{32270E27-1EC7-4FFD-8C27-3ECB3F59F501}"/>
    <cellStyle name="Normal 2 41 19" xfId="5722" xr:uid="{9144BB9A-B1DE-46EC-83BE-916B5510DB94}"/>
    <cellStyle name="Normal 2 41 2" xfId="5723" xr:uid="{4FE3CCE8-DA83-4290-8F6B-25E19FE8F871}"/>
    <cellStyle name="Normal 2 41 20" xfId="5724" xr:uid="{33D73DC8-F5A0-4AE5-BBA8-8EDFF8CDF8CE}"/>
    <cellStyle name="Normal 2 41 3" xfId="5725" xr:uid="{953901D4-8994-4DC2-95CD-55CB1F824A5F}"/>
    <cellStyle name="Normal 2 41 4" xfId="5726" xr:uid="{E1B06BB0-2C9A-4AF5-8659-419474123AB8}"/>
    <cellStyle name="Normal 2 41 5" xfId="5727" xr:uid="{B86030EC-DF21-465F-9278-11490483D681}"/>
    <cellStyle name="Normal 2 41 6" xfId="5728" xr:uid="{4C027C47-EA10-4FFD-B56C-30CB6BC3A834}"/>
    <cellStyle name="Normal 2 41 7" xfId="5729" xr:uid="{4284C478-E316-4C77-A971-04B45CEA4FE6}"/>
    <cellStyle name="Normal 2 41 8" xfId="5730" xr:uid="{6BA9C4F2-BAAE-42A4-B60E-2E040ADAB302}"/>
    <cellStyle name="Normal 2 41 9" xfId="5731" xr:uid="{F063E606-C44E-4159-9CC6-3E2937AD6905}"/>
    <cellStyle name="Normal 2 42" xfId="5732" xr:uid="{BCFBF4B8-5046-4ACB-9EC1-ED8EFAB3998D}"/>
    <cellStyle name="Normal 2 42 10" xfId="5733" xr:uid="{95BB49D3-77C1-465A-B403-152F56C5E5DF}"/>
    <cellStyle name="Normal 2 42 11" xfId="5734" xr:uid="{B69BC381-67E4-4BF8-A0CD-E6D08671ADA9}"/>
    <cellStyle name="Normal 2 42 12" xfId="5735" xr:uid="{088FD030-27C2-4447-A986-0D02CDF81A7E}"/>
    <cellStyle name="Normal 2 42 13" xfId="5736" xr:uid="{8512D061-3FAE-4CC1-B2D1-91DA93CA1B1A}"/>
    <cellStyle name="Normal 2 42 14" xfId="5737" xr:uid="{FFA82B64-9736-4A50-8D7F-002A6783814B}"/>
    <cellStyle name="Normal 2 42 15" xfId="5738" xr:uid="{A2161FE8-45B9-454F-B891-EE604845F4DA}"/>
    <cellStyle name="Normal 2 42 16" xfId="5739" xr:uid="{716357A7-573F-4B81-9BC1-B600745DC331}"/>
    <cellStyle name="Normal 2 42 17" xfId="5740" xr:uid="{19C2B2F0-59EF-45DA-860C-0E00AAD88250}"/>
    <cellStyle name="Normal 2 42 18" xfId="5741" xr:uid="{EF7EE87A-BEF6-4A18-8EAA-86E71E57B0F5}"/>
    <cellStyle name="Normal 2 42 19" xfId="5742" xr:uid="{FCDF605C-8099-4479-B536-FFCBB2057BF1}"/>
    <cellStyle name="Normal 2 42 2" xfId="5743" xr:uid="{11FE9606-B798-4F91-8D2A-1776CD06FC11}"/>
    <cellStyle name="Normal 2 42 20" xfId="5744" xr:uid="{A70D60F3-6975-4CA4-A068-BB27CFF9C7F4}"/>
    <cellStyle name="Normal 2 42 3" xfId="5745" xr:uid="{E6C55816-C2B2-401F-8282-4E3F92FA1663}"/>
    <cellStyle name="Normal 2 42 4" xfId="5746" xr:uid="{EC331F1C-28D5-4370-8705-B961EB7BFCAF}"/>
    <cellStyle name="Normal 2 42 5" xfId="5747" xr:uid="{57AE1767-80AA-459F-81FD-EE7005369D3C}"/>
    <cellStyle name="Normal 2 42 6" xfId="5748" xr:uid="{753ACBE2-C176-4A18-8763-BB570A235EE6}"/>
    <cellStyle name="Normal 2 42 7" xfId="5749" xr:uid="{BCAAA699-800C-4C13-95E1-3E69D711C778}"/>
    <cellStyle name="Normal 2 42 8" xfId="5750" xr:uid="{40E85DCB-CF69-4A8D-9A57-AE6D3BB4B750}"/>
    <cellStyle name="Normal 2 42 9" xfId="5751" xr:uid="{4EE9706F-271E-46B1-A5BC-3F06943AEFFB}"/>
    <cellStyle name="Normal 2 43" xfId="5752" xr:uid="{603B22F4-1F8F-4EE6-87B8-4E0261E4F2C9}"/>
    <cellStyle name="Normal 2 44" xfId="5753" xr:uid="{384EF067-9A96-4757-BC7B-800266DFB11F}"/>
    <cellStyle name="Normal 2 45" xfId="5754" xr:uid="{62B0574F-C8C4-42D1-B033-A4EEAB6932F1}"/>
    <cellStyle name="Normal 2 45 10" xfId="5755" xr:uid="{22E74A0F-F7E9-4DC4-BC6F-351043C698CF}"/>
    <cellStyle name="Normal 2 45 11" xfId="5756" xr:uid="{0FF4FC5B-B958-4C1C-8EA9-2C9D00A933C7}"/>
    <cellStyle name="Normal 2 45 12" xfId="5757" xr:uid="{1424F1AE-21C3-4D09-9B19-07D8F6C4AF32}"/>
    <cellStyle name="Normal 2 45 13" xfId="5758" xr:uid="{10EFB506-0BD5-4991-AAEB-83188C07D3D8}"/>
    <cellStyle name="Normal 2 45 14" xfId="5759" xr:uid="{B6191DB1-F33C-4A6B-BF63-58E0EFAA8787}"/>
    <cellStyle name="Normal 2 45 15" xfId="5760" xr:uid="{03C95F28-6211-4ABC-A1DF-8B056D6BDE65}"/>
    <cellStyle name="Normal 2 45 16" xfId="5761" xr:uid="{45A406DD-FAEA-4F85-80DB-F7526095E584}"/>
    <cellStyle name="Normal 2 45 17" xfId="5762" xr:uid="{3DD37895-4E4C-49C4-A1B3-B72338C65D57}"/>
    <cellStyle name="Normal 2 45 18" xfId="5763" xr:uid="{D547983E-95D3-4978-8CC3-42D06601DB13}"/>
    <cellStyle name="Normal 2 45 19" xfId="5764" xr:uid="{59BBB2EC-B157-45C0-BE85-C4B737646746}"/>
    <cellStyle name="Normal 2 45 2" xfId="5765" xr:uid="{99824159-A9A2-4789-81DB-0A3D3DDB89FE}"/>
    <cellStyle name="Normal 2 45 3" xfId="5766" xr:uid="{C2CB68F1-71C1-4A15-91C7-BD4CC63B28D9}"/>
    <cellStyle name="Normal 2 45 4" xfId="5767" xr:uid="{C95684C6-0441-410C-AED6-8FD358D26C35}"/>
    <cellStyle name="Normal 2 45 5" xfId="5768" xr:uid="{38448209-FDDD-4E51-AFBB-E3B4C1E94AD6}"/>
    <cellStyle name="Normal 2 45 6" xfId="5769" xr:uid="{3D633179-3130-4CFF-8031-8C642707496B}"/>
    <cellStyle name="Normal 2 45 7" xfId="5770" xr:uid="{4EF97A21-6AAD-48AA-BF23-D30D63EDA133}"/>
    <cellStyle name="Normal 2 45 8" xfId="5771" xr:uid="{7C5A51D5-3BF1-4EC3-98B5-5E7BC488F468}"/>
    <cellStyle name="Normal 2 45 9" xfId="5772" xr:uid="{A0EED32B-E040-4548-A17C-5F1FC931BE40}"/>
    <cellStyle name="Normal 2 46" xfId="5773" xr:uid="{086A4745-6BCA-4C28-915B-0A99AD421B8B}"/>
    <cellStyle name="Normal 2 46 10" xfId="5774" xr:uid="{3294CE54-2E92-4F1E-85E5-DF209897091B}"/>
    <cellStyle name="Normal 2 46 11" xfId="5775" xr:uid="{DE59067F-7BE3-440E-B5A2-C31B8B930205}"/>
    <cellStyle name="Normal 2 46 12" xfId="5776" xr:uid="{8A8B4EDC-4C5F-4910-8247-F23FC47BEC85}"/>
    <cellStyle name="Normal 2 46 13" xfId="5777" xr:uid="{E26DCD07-5432-4EE1-BD48-8356A561BF32}"/>
    <cellStyle name="Normal 2 46 14" xfId="5778" xr:uid="{52591A9E-5CA5-4A87-859E-ACC190ADDFDA}"/>
    <cellStyle name="Normal 2 46 15" xfId="5779" xr:uid="{5FC6695C-619D-4492-B1BB-4F413CED1D99}"/>
    <cellStyle name="Normal 2 46 16" xfId="5780" xr:uid="{5C00F511-EE2F-4886-83B4-ED27C425970B}"/>
    <cellStyle name="Normal 2 46 17" xfId="5781" xr:uid="{F67945AB-7D66-4AE8-9B4A-9B2D606664D4}"/>
    <cellStyle name="Normal 2 46 18" xfId="5782" xr:uid="{05582A9D-2094-41D4-9B89-B44BC453B55C}"/>
    <cellStyle name="Normal 2 46 19" xfId="5783" xr:uid="{986330FC-AA68-4F02-A668-235F182C9C6E}"/>
    <cellStyle name="Normal 2 46 2" xfId="5784" xr:uid="{5B597A5C-7B38-4B0E-AA27-517A645CC39B}"/>
    <cellStyle name="Normal 2 46 3" xfId="5785" xr:uid="{7D7A9CA1-5930-48AD-95B5-D716BD9790B0}"/>
    <cellStyle name="Normal 2 46 4" xfId="5786" xr:uid="{301F5E79-49E5-4B91-AE9A-EC294FA23CE9}"/>
    <cellStyle name="Normal 2 46 5" xfId="5787" xr:uid="{1A6D86E0-318F-4374-936B-40B5AF3363AB}"/>
    <cellStyle name="Normal 2 46 6" xfId="5788" xr:uid="{DAF1B137-C968-4768-AA67-32EE75569F31}"/>
    <cellStyle name="Normal 2 46 7" xfId="5789" xr:uid="{21369A3E-794F-4A07-A0F7-5FA16EA99FEB}"/>
    <cellStyle name="Normal 2 46 8" xfId="5790" xr:uid="{AE0BD8B5-1D09-4003-A1F2-5226055AB952}"/>
    <cellStyle name="Normal 2 46 9" xfId="5791" xr:uid="{E2C519F9-40B7-49D4-9EC8-94955CF77EF7}"/>
    <cellStyle name="Normal 2 47" xfId="5792" xr:uid="{5C791408-599D-47F8-AD67-65910AD8825D}"/>
    <cellStyle name="Normal 2 47 10" xfId="5793" xr:uid="{04D2327E-9CD3-4A37-9611-3B5ABF6ADD88}"/>
    <cellStyle name="Normal 2 47 11" xfId="5794" xr:uid="{8BA3050F-6F58-48CA-97E4-2170D76D70C8}"/>
    <cellStyle name="Normal 2 47 12" xfId="5795" xr:uid="{D7AFDA27-76C0-4529-99B5-090E7E6AFA98}"/>
    <cellStyle name="Normal 2 47 13" xfId="5796" xr:uid="{F5372064-DC07-4B5E-BD28-D5E830D458C8}"/>
    <cellStyle name="Normal 2 47 14" xfId="5797" xr:uid="{F45C2249-C97D-4DF7-AE1D-C013974D7ED5}"/>
    <cellStyle name="Normal 2 47 15" xfId="5798" xr:uid="{319DC61A-E25D-4B80-AFCF-8A62A0583172}"/>
    <cellStyle name="Normal 2 47 16" xfId="5799" xr:uid="{549694AB-C3D8-4D4E-97F2-8CF656E6BD3B}"/>
    <cellStyle name="Normal 2 47 17" xfId="5800" xr:uid="{433F1572-A93C-410A-830E-C5BFB889F7FD}"/>
    <cellStyle name="Normal 2 47 18" xfId="5801" xr:uid="{7C66D472-ADD8-4BC6-9732-B5244570B346}"/>
    <cellStyle name="Normal 2 47 19" xfId="5802" xr:uid="{10225491-4FA8-4D7E-9A22-458A2BFD8BA6}"/>
    <cellStyle name="Normal 2 47 2" xfId="5803" xr:uid="{A4ED358F-ED74-4B2F-9B4F-86022FBC612B}"/>
    <cellStyle name="Normal 2 47 3" xfId="5804" xr:uid="{FDF04345-E3BF-46F1-A878-2B678AD3B3AB}"/>
    <cellStyle name="Normal 2 47 4" xfId="5805" xr:uid="{A9D1F2F4-5CF4-4815-BB8A-07E6FEF9EBE2}"/>
    <cellStyle name="Normal 2 47 5" xfId="5806" xr:uid="{A28674EE-55AE-4A5A-8A38-00CA13453E86}"/>
    <cellStyle name="Normal 2 47 6" xfId="5807" xr:uid="{57378D53-28DD-4940-BBF7-6DC91524CE67}"/>
    <cellStyle name="Normal 2 47 7" xfId="5808" xr:uid="{12485D52-401A-4894-86BE-69A9EF48EF25}"/>
    <cellStyle name="Normal 2 47 8" xfId="5809" xr:uid="{54444039-B4C0-4FE7-B65D-156E258FED74}"/>
    <cellStyle name="Normal 2 47 9" xfId="5810" xr:uid="{35C67ABD-8AB7-4CC2-990A-B1E27720854D}"/>
    <cellStyle name="Normal 2 48" xfId="5811" xr:uid="{BAB1F825-6927-4CE8-A5C8-6CC5CAE6D167}"/>
    <cellStyle name="Normal 2 48 10" xfId="5812" xr:uid="{EAEED47B-D71D-4B17-AD8E-595A7AE8CF81}"/>
    <cellStyle name="Normal 2 48 11" xfId="5813" xr:uid="{D7D7869F-08F2-438C-882D-4E8F38D75C6B}"/>
    <cellStyle name="Normal 2 48 12" xfId="5814" xr:uid="{929A62ED-C9D2-480A-BAAB-7C7B4E9301C6}"/>
    <cellStyle name="Normal 2 48 13" xfId="5815" xr:uid="{A75EB3E8-99E7-4FC3-B46C-EA8A6FBB8D36}"/>
    <cellStyle name="Normal 2 48 14" xfId="5816" xr:uid="{C20A8B15-9104-425F-BA0F-F3AD2A79C7EC}"/>
    <cellStyle name="Normal 2 48 15" xfId="5817" xr:uid="{DB9A58D7-4548-49F1-B1EC-641EFDE8AB1C}"/>
    <cellStyle name="Normal 2 48 16" xfId="5818" xr:uid="{4D55FBA9-B31F-42CE-BAC2-FFB59676A20F}"/>
    <cellStyle name="Normal 2 48 17" xfId="5819" xr:uid="{FC575B6A-05AF-4ED8-B317-ECB6F4B0F72B}"/>
    <cellStyle name="Normal 2 48 18" xfId="5820" xr:uid="{04EB4755-1BD2-415E-A888-202D3A244A10}"/>
    <cellStyle name="Normal 2 48 19" xfId="5821" xr:uid="{7D855C01-BD18-4FA8-8E13-54A0400CD057}"/>
    <cellStyle name="Normal 2 48 2" xfId="5822" xr:uid="{7746BE54-1698-46DB-8A61-FE1DFD55E1C8}"/>
    <cellStyle name="Normal 2 48 2 2" xfId="5823" xr:uid="{CA480C5B-DF0E-48EF-931B-0D70DE4E57F2}"/>
    <cellStyle name="Normal 2 48 2 3" xfId="5824" xr:uid="{75D89C3F-2991-4DBF-A7D9-00CF97FD60F6}"/>
    <cellStyle name="Normal 2 48 2 4" xfId="5825" xr:uid="{2C6A9580-CB32-444A-BA2F-99705215FBA2}"/>
    <cellStyle name="Normal 2 48 3" xfId="5826" xr:uid="{35BF7EF1-6EDF-4E1A-B5E6-4DF6CCAE8BDB}"/>
    <cellStyle name="Normal 2 48 4" xfId="5827" xr:uid="{3203A691-111A-4547-A105-EF4C349EAF41}"/>
    <cellStyle name="Normal 2 48 5" xfId="5828" xr:uid="{09A58E48-5A22-43E4-A252-87051ABACA27}"/>
    <cellStyle name="Normal 2 48 6" xfId="5829" xr:uid="{88BE51BB-BE6D-4A50-8A44-44D5EF8A5457}"/>
    <cellStyle name="Normal 2 48 7" xfId="5830" xr:uid="{47097EDD-2377-4F3A-A2CD-4244FDA153CF}"/>
    <cellStyle name="Normal 2 48 8" xfId="5831" xr:uid="{EE2BCD10-86E0-463D-AC5E-C09E31DD2B5D}"/>
    <cellStyle name="Normal 2 48 9" xfId="5832" xr:uid="{B4B48F71-A5DC-4AE0-96EC-E2FC0D12DF1B}"/>
    <cellStyle name="Normal 2 49" xfId="5833" xr:uid="{03EAE071-6B37-4EFA-941C-781D84C75A2E}"/>
    <cellStyle name="Normal 2 5" xfId="5834" xr:uid="{73BEE80A-3AD6-4246-AD64-322756CD4845}"/>
    <cellStyle name="Normal 2 50" xfId="5835" xr:uid="{6B0C633F-9829-427E-9B90-15D0FA7830B3}"/>
    <cellStyle name="Normal 2 51" xfId="5836" xr:uid="{B5443DFA-F954-401C-AAED-6182AC7AD20A}"/>
    <cellStyle name="Normal 2 52" xfId="5837" xr:uid="{F81BFF43-507E-4FB6-B6E0-9EBB9B16BC37}"/>
    <cellStyle name="Normal 2 52 10" xfId="5838" xr:uid="{1665729C-4928-4FA6-8AC2-A5086C73F780}"/>
    <cellStyle name="Normal 2 52 11" xfId="5839" xr:uid="{5A5F6A8F-5A23-4D65-ABA1-82D7A1B493E7}"/>
    <cellStyle name="Normal 2 52 12" xfId="5840" xr:uid="{F7D261CA-1B0F-4BE8-B0A9-D6284A7F7915}"/>
    <cellStyle name="Normal 2 52 13" xfId="5841" xr:uid="{CCB92D72-7DD6-432C-9193-74B4DA70E97B}"/>
    <cellStyle name="Normal 2 52 14" xfId="5842" xr:uid="{0BE0B443-0C9D-458B-B841-5F2A1D0535D6}"/>
    <cellStyle name="Normal 2 52 15" xfId="5843" xr:uid="{83090D3A-F2BF-472E-AAEB-5F41BE1E8010}"/>
    <cellStyle name="Normal 2 52 16" xfId="5844" xr:uid="{513D5992-2386-4171-9E7F-2DB639FB0C84}"/>
    <cellStyle name="Normal 2 52 2" xfId="5845" xr:uid="{28F5FCE3-3A67-4D53-9E7E-2E815FA13DDA}"/>
    <cellStyle name="Normal 2 52 3" xfId="5846" xr:uid="{1FCFDC35-9D11-484C-85A1-F3D02D67BA10}"/>
    <cellStyle name="Normal 2 52 4" xfId="5847" xr:uid="{B71DECF5-682F-4E87-AF06-7C18989C2938}"/>
    <cellStyle name="Normal 2 52 5" xfId="5848" xr:uid="{114515FA-8BFD-4762-B426-47E956AB39D5}"/>
    <cellStyle name="Normal 2 52 6" xfId="5849" xr:uid="{C96C3980-5932-4FB5-9A44-121E4EB6E782}"/>
    <cellStyle name="Normal 2 52 7" xfId="5850" xr:uid="{84FA139C-5EC6-4776-82DA-F13E960BCEBE}"/>
    <cellStyle name="Normal 2 52 8" xfId="5851" xr:uid="{D431E30D-0544-4E3B-AC9F-1C022EC7B362}"/>
    <cellStyle name="Normal 2 52 9" xfId="5852" xr:uid="{48425DAF-737B-4DDB-B534-8DF1DDEAAB60}"/>
    <cellStyle name="Normal 2 53" xfId="5853" xr:uid="{E76124AF-B329-4F73-80E6-C86C7DDC56D2}"/>
    <cellStyle name="Normal 2 53 10" xfId="5854" xr:uid="{BB6290B8-9638-4A0D-937B-C0E218775C6A}"/>
    <cellStyle name="Normal 2 53 11" xfId="5855" xr:uid="{DDC53842-AA53-404E-9B4C-B1A8BE959FB0}"/>
    <cellStyle name="Normal 2 53 12" xfId="5856" xr:uid="{3DDBDE5F-CEAE-4C96-9C91-4F0252D1A5D4}"/>
    <cellStyle name="Normal 2 53 13" xfId="5857" xr:uid="{19B9A352-39C7-40FE-916D-EC7CEF631469}"/>
    <cellStyle name="Normal 2 53 14" xfId="5858" xr:uid="{54F35233-F493-4BE5-A96E-0CA28EE97F29}"/>
    <cellStyle name="Normal 2 53 15" xfId="5859" xr:uid="{4973D987-7960-4EE9-A90F-43A0ED35D398}"/>
    <cellStyle name="Normal 2 53 16" xfId="5860" xr:uid="{216A2E6F-94C1-4419-B16F-090F545CF35D}"/>
    <cellStyle name="Normal 2 53 2" xfId="5861" xr:uid="{7F79BAA0-BE6E-48A0-8F37-1295E7644536}"/>
    <cellStyle name="Normal 2 53 3" xfId="5862" xr:uid="{C4E4D336-377C-46F4-BB4F-85D8498DA9CB}"/>
    <cellStyle name="Normal 2 53 4" xfId="5863" xr:uid="{407C1C58-5500-43C9-BA01-BBEF1CD485A7}"/>
    <cellStyle name="Normal 2 53 5" xfId="5864" xr:uid="{0B002BF5-E9C3-45CB-AB47-ABD3C780C240}"/>
    <cellStyle name="Normal 2 53 6" xfId="5865" xr:uid="{650527C2-3312-401F-9973-A294C1BD0186}"/>
    <cellStyle name="Normal 2 53 7" xfId="5866" xr:uid="{8F45E168-4E10-4253-BFED-D01BE7B99D3B}"/>
    <cellStyle name="Normal 2 53 8" xfId="5867" xr:uid="{E94A5801-39B5-4D4B-97D9-3C378BAA3621}"/>
    <cellStyle name="Normal 2 53 9" xfId="5868" xr:uid="{0CBB40A1-EBBF-423A-A1D8-7402C0517751}"/>
    <cellStyle name="Normal 2 54" xfId="5869" xr:uid="{E83B1BA0-3493-4B6E-9987-23FC34A16EA5}"/>
    <cellStyle name="Normal 2 55" xfId="5870" xr:uid="{E0CB7989-5649-424F-BECE-8031D1D53DC1}"/>
    <cellStyle name="Normal 2 56" xfId="5871" xr:uid="{5D8988C3-91D6-4B7B-818A-2E3DC579F12F}"/>
    <cellStyle name="Normal 2 57" xfId="5872" xr:uid="{949A691E-423C-4E09-823A-8AB8D488AFE2}"/>
    <cellStyle name="Normal 2 58" xfId="5873" xr:uid="{8698016F-B1F7-474E-B3D3-D93016A60826}"/>
    <cellStyle name="Normal 2 59" xfId="5874" xr:uid="{43EED301-9CFD-42F4-BCA8-98497C2C4739}"/>
    <cellStyle name="Normal 2 6" xfId="5875" xr:uid="{36FE140D-0972-4348-9C7E-181E009A3782}"/>
    <cellStyle name="Normal 2 60" xfId="5876" xr:uid="{DDE44DDF-0072-4732-BA62-88168A623486}"/>
    <cellStyle name="Normal 2 61" xfId="5877" xr:uid="{5D797FEF-01BA-437B-AA3E-076AE17A0C40}"/>
    <cellStyle name="Normal 2 62" xfId="5878" xr:uid="{C1B36973-40C2-4FC7-AFA2-8E1924176A17}"/>
    <cellStyle name="Normal 2 63" xfId="5879" xr:uid="{A102F92D-91BE-4E2D-B112-1ED7E5293188}"/>
    <cellStyle name="Normal 2 64" xfId="5880" xr:uid="{F722EBF8-1674-4C24-970C-1DCF0386F210}"/>
    <cellStyle name="Normal 2 65" xfId="5881" xr:uid="{1CDD5F14-5072-4E56-A97C-A07E0807BDB8}"/>
    <cellStyle name="Normal 2 66" xfId="5882" xr:uid="{7F094CE6-5BA6-4473-8AF3-F1088BF7700F}"/>
    <cellStyle name="Normal 2 67" xfId="5883" xr:uid="{0A5B45EC-E21C-4A97-A868-17CF458B0F9F}"/>
    <cellStyle name="Normal 2 67 2" xfId="6626" xr:uid="{C8880577-73FD-451E-981E-F3CE43A14440}"/>
    <cellStyle name="Normal 2 68" xfId="101" xr:uid="{1A08410F-898C-485E-A7DE-40E13FCF40A7}"/>
    <cellStyle name="Normal 2 7" xfId="5884" xr:uid="{87329E2D-D87B-43AB-8540-B778372D3562}"/>
    <cellStyle name="Normal 2 7 2" xfId="6627" xr:uid="{C7A28064-AB97-4BD9-9A8C-54FAC9E01845}"/>
    <cellStyle name="Normal 2 7 2 2" xfId="7410" xr:uid="{E9AF93BE-EB5A-47B0-9640-64806E34AAD9}"/>
    <cellStyle name="Normal 2 7 2 2 2" xfId="9050" xr:uid="{7799B6A2-166A-42E0-B3A4-05B418EBC242}"/>
    <cellStyle name="Normal 2 7 2 3" xfId="8276" xr:uid="{BDA8B33D-5887-4EAC-AF09-32AB8D13A6D6}"/>
    <cellStyle name="Normal 2 7 3" xfId="6628" xr:uid="{8D583503-5F46-4CA2-AB86-636D2ACD1C42}"/>
    <cellStyle name="Normal 2 7 3 2" xfId="7411" xr:uid="{34EB35FD-21CC-49AD-B2BD-232A51128676}"/>
    <cellStyle name="Normal 2 7 3 2 2" xfId="9051" xr:uid="{D63E6167-77CC-409B-A8FC-E4C14C1285B3}"/>
    <cellStyle name="Normal 2 7 3 3" xfId="8277" xr:uid="{AC16AEA0-E6F4-4761-AE47-7E5A35A8B0B1}"/>
    <cellStyle name="Normal 2 7 4" xfId="6396" xr:uid="{75C7BD2A-187E-402F-910F-C343BBA31DDE}"/>
    <cellStyle name="Normal 2 7 4 2" xfId="7412" xr:uid="{26D6C267-0325-483C-9038-FB1E8159008C}"/>
    <cellStyle name="Normal 2 7 4 2 2" xfId="9052" xr:uid="{CAE9D79F-C4E6-4451-9844-712200F42D3B}"/>
    <cellStyle name="Normal 2 7 4 3" xfId="8103" xr:uid="{D31C6B62-9758-4F75-92AF-50CA1F6FB6BF}"/>
    <cellStyle name="Normal 2 7 5" xfId="7068" xr:uid="{2AD5B109-03E9-468E-91FA-EC52209F90B4}"/>
    <cellStyle name="Normal 2 7 5 2" xfId="8708" xr:uid="{23BFA5E8-8570-418B-910A-AD5D851EA901}"/>
    <cellStyle name="Normal 2 7 6" xfId="7912" xr:uid="{F02FF540-DD2F-4092-A2D8-0907C78392B6}"/>
    <cellStyle name="Normal 2 8" xfId="5885" xr:uid="{46F3FBD7-DAFD-41C5-901C-E2E816CE252D}"/>
    <cellStyle name="Normal 2 8 2" xfId="6629" xr:uid="{2D899016-6D64-4099-A805-8D216E5F2B9E}"/>
    <cellStyle name="Normal 2 8 2 2" xfId="7413" xr:uid="{BAA91084-0935-4F37-BBEC-A46D27166BA3}"/>
    <cellStyle name="Normal 2 8 2 2 2" xfId="9053" xr:uid="{11460E26-B650-4C58-8B03-2B89179224CD}"/>
    <cellStyle name="Normal 2 8 2 3" xfId="8278" xr:uid="{5CDB4131-3083-482A-A6E7-EFF6BB27CF68}"/>
    <cellStyle name="Normal 2 8 3" xfId="6630" xr:uid="{8D1D0F6F-0DEB-4F15-9DA8-F15FDCA3A79F}"/>
    <cellStyle name="Normal 2 8 3 2" xfId="7414" xr:uid="{32B353C4-82BC-40F9-A1B5-53A00481FEFF}"/>
    <cellStyle name="Normal 2 8 3 2 2" xfId="9054" xr:uid="{262281D6-2EE4-4BDE-9C2A-FDF9D366631F}"/>
    <cellStyle name="Normal 2 8 3 3" xfId="8279" xr:uid="{ACC020C9-D06F-4C1E-8D6B-D396F6110F20}"/>
    <cellStyle name="Normal 2 8 4" xfId="6397" xr:uid="{9DB01102-4EF5-4933-817C-EAF67FFB5524}"/>
    <cellStyle name="Normal 2 8 4 2" xfId="7415" xr:uid="{68746C41-2775-4347-9EAD-4B793CD092DE}"/>
    <cellStyle name="Normal 2 8 4 2 2" xfId="9055" xr:uid="{468AE0E4-912E-4AF4-A7E6-8E0B9BDBA358}"/>
    <cellStyle name="Normal 2 8 4 3" xfId="8104" xr:uid="{5FC9AD25-80BF-45E3-B387-DED51688A81E}"/>
    <cellStyle name="Normal 2 8 5" xfId="7069" xr:uid="{87453EAC-CD7A-461A-BC0A-ADFC8A800566}"/>
    <cellStyle name="Normal 2 8 5 2" xfId="8709" xr:uid="{089233B8-87D3-425E-A08D-CB355672E95F}"/>
    <cellStyle name="Normal 2 8 6" xfId="7913" xr:uid="{6982111A-6253-4AB9-BB82-E6203FE87508}"/>
    <cellStyle name="Normal 2 9" xfId="5886" xr:uid="{D78D9793-1AE1-46FB-ADBF-9DB32E6A403B}"/>
    <cellStyle name="Normal 2 9 2" xfId="6631" xr:uid="{345B6398-0D98-4DD0-B7F4-0DF4DE1F7921}"/>
    <cellStyle name="Normal 2 9 2 2" xfId="7416" xr:uid="{6A789238-524A-4824-A1D3-D720FE1E286F}"/>
    <cellStyle name="Normal 2 9 2 2 2" xfId="9056" xr:uid="{A1F93C78-7033-4E76-BF33-F3D77CA767EE}"/>
    <cellStyle name="Normal 2 9 2 3" xfId="8280" xr:uid="{7E59D95B-15EF-4621-AB9A-F415C897561E}"/>
    <cellStyle name="Normal 2 9 3" xfId="6632" xr:uid="{68EA16FA-9E3D-48C0-BE40-90141615C646}"/>
    <cellStyle name="Normal 2 9 3 2" xfId="7417" xr:uid="{6A4D6865-8BCB-4E37-8AC2-68CFD7A91331}"/>
    <cellStyle name="Normal 2 9 3 2 2" xfId="9057" xr:uid="{E2937804-D770-4A71-B62B-863ECDE51F8D}"/>
    <cellStyle name="Normal 2 9 3 3" xfId="8281" xr:uid="{20C55D49-94BB-46AB-A669-B1A3033AFBC0}"/>
    <cellStyle name="Normal 2 9 4" xfId="6398" xr:uid="{29EE1C3F-1B97-4A69-A8F9-DD2A2014C3B2}"/>
    <cellStyle name="Normal 2 9 4 2" xfId="7418" xr:uid="{BF9E8466-7F0E-437E-A3D2-63FD9E2FC0EE}"/>
    <cellStyle name="Normal 2 9 4 2 2" xfId="9058" xr:uid="{802126B1-3EF4-472D-A778-F2280E0EAB84}"/>
    <cellStyle name="Normal 2 9 4 3" xfId="8105" xr:uid="{F9CF0CE1-6E26-46B7-80BD-5463C1DA86DE}"/>
    <cellStyle name="Normal 2 9 5" xfId="7070" xr:uid="{7B557653-FB52-4296-A5C1-B23E050E0DDF}"/>
    <cellStyle name="Normal 2 9 5 2" xfId="8710" xr:uid="{2B389681-64A3-49F8-A40C-638CCA30B6EA}"/>
    <cellStyle name="Normal 2 9 6" xfId="7914" xr:uid="{17326C30-A5B1-418A-A751-ADCD273A2EA4}"/>
    <cellStyle name="Normal 20" xfId="5887" xr:uid="{4F2686A4-F4D7-426A-A62C-BFDEA9CAF079}"/>
    <cellStyle name="Normal 20 2" xfId="5888" xr:uid="{BB5C6288-8DE0-411D-A890-EB9616465A3F}"/>
    <cellStyle name="Normal 20 2 2" xfId="6512" xr:uid="{DC46DF00-7E8F-4B26-A813-F68A1D086354}"/>
    <cellStyle name="Normal 20 2 3" xfId="6400" xr:uid="{BBA33E15-3003-4C18-B36C-E68766F9BA57}"/>
    <cellStyle name="Normal 20 2 3 2" xfId="7419" xr:uid="{6E37D97C-96F5-4710-A16A-910CECD3FA1C}"/>
    <cellStyle name="Normal 20 2 3 2 2" xfId="9059" xr:uid="{FD19FA0F-217F-4F53-87A5-FC43C4A350BA}"/>
    <cellStyle name="Normal 20 2 3 3" xfId="8107" xr:uid="{BAA7F667-C3BA-4C68-AA2D-6E073DF489E3}"/>
    <cellStyle name="Normal 20 2 4" xfId="7072" xr:uid="{CDC73C93-31AD-408E-A020-5C5E30C19100}"/>
    <cellStyle name="Normal 20 2 4 2" xfId="8712" xr:uid="{EA421559-C00D-407C-B47C-903D9F6DAD3A}"/>
    <cellStyle name="Normal 20 2 5" xfId="7916" xr:uid="{84ED7AE1-73BE-44FF-9461-ED669D938218}"/>
    <cellStyle name="Normal 20 3" xfId="6633" xr:uid="{6B6564D3-36D5-48B3-BEF8-CAB7BEF7EF90}"/>
    <cellStyle name="Normal 20 3 2" xfId="7420" xr:uid="{C0C3702F-1269-4DF4-9472-37BC5C5512CA}"/>
    <cellStyle name="Normal 20 3 2 2" xfId="9060" xr:uid="{74E44BD3-C0EE-4CD5-AB99-44917569E09B}"/>
    <cellStyle name="Normal 20 3 3" xfId="8282" xr:uid="{6AB09B84-FB3E-4C65-A83D-B58EB4EA8054}"/>
    <cellStyle name="Normal 20 4" xfId="6634" xr:uid="{9FB6285B-EB97-4D19-BAAA-30B1260A2C8E}"/>
    <cellStyle name="Normal 20 4 2" xfId="7421" xr:uid="{075B39CA-620A-476E-A70E-99A534C28714}"/>
    <cellStyle name="Normal 20 4 2 2" xfId="9061" xr:uid="{4C356B77-4A4E-4343-A272-1BCBCFA0DA32}"/>
    <cellStyle name="Normal 20 4 3" xfId="8283" xr:uid="{3869E349-9A45-49FD-B356-1F5A7E5CA716}"/>
    <cellStyle name="Normal 20 5" xfId="6399" xr:uid="{7670C0FE-DA5F-44AE-91A7-F3EF0433A5C2}"/>
    <cellStyle name="Normal 20 5 2" xfId="7422" xr:uid="{826D943A-21F2-4E13-8E97-004BCEAC6E01}"/>
    <cellStyle name="Normal 20 5 2 2" xfId="9062" xr:uid="{15DDA6FE-1EB3-4FB6-825F-EEA183A9567C}"/>
    <cellStyle name="Normal 20 5 3" xfId="8106" xr:uid="{C27EF51A-4D50-4EC6-BCD1-16BB48CEDEA1}"/>
    <cellStyle name="Normal 20 6" xfId="7071" xr:uid="{02BD0DD3-8746-4417-8A0A-D05B7B2E5EA0}"/>
    <cellStyle name="Normal 20 6 2" xfId="8711" xr:uid="{CD0AF4C3-3E63-488D-A71C-5419576E69B8}"/>
    <cellStyle name="Normal 20 7" xfId="7915" xr:uid="{D2728714-E1C1-45FE-A510-779724F1E9F8}"/>
    <cellStyle name="Normal 20_1_solis_MK Nr 595 " xfId="5889" xr:uid="{32150F56-FFAF-4705-8ACB-D3019FF3F66A}"/>
    <cellStyle name="Normal 21" xfId="5890" xr:uid="{C13136F9-DC1E-42AA-A64A-F193CC5CC219}"/>
    <cellStyle name="Normal 21 2" xfId="5891" xr:uid="{6CCCCF0F-A7A0-4B53-A6B5-F0CCEF87A367}"/>
    <cellStyle name="Normal 21 3" xfId="6635" xr:uid="{F4ED75AC-E742-424B-8962-DDF70087D1B0}"/>
    <cellStyle name="Normal 21 3 2" xfId="7423" xr:uid="{3467FD23-77C2-4B5B-BB28-7C78FDBE52E1}"/>
    <cellStyle name="Normal 21 3 2 2" xfId="9063" xr:uid="{F873A5FE-E2FA-4043-B8AB-CC6918BA9EEC}"/>
    <cellStyle name="Normal 21 3 3" xfId="8284" xr:uid="{22698331-542C-4E97-AD40-F832B6B9504F}"/>
    <cellStyle name="Normal 21 4" xfId="6636" xr:uid="{9BE7A637-A039-497D-BD21-A1FB6D396861}"/>
    <cellStyle name="Normal 21 4 2" xfId="7424" xr:uid="{C6D58320-4AF7-4E8D-ABBC-B3FFC1C51077}"/>
    <cellStyle name="Normal 21 4 2 2" xfId="9064" xr:uid="{C157C520-9987-4DF6-BFFE-39EA192F3556}"/>
    <cellStyle name="Normal 21 4 3" xfId="8285" xr:uid="{AF34276D-EA99-4B21-BCB4-6289CE9C1ED1}"/>
    <cellStyle name="Normal 21 5" xfId="6401" xr:uid="{20166089-6E75-479F-9E15-62AA8C1FB66E}"/>
    <cellStyle name="Normal 21 5 2" xfId="7425" xr:uid="{E9F4B5F8-51D0-426D-AC5E-EA77B75574AA}"/>
    <cellStyle name="Normal 21 5 2 2" xfId="9065" xr:uid="{80369756-DF89-465E-B0CC-55437D6E465B}"/>
    <cellStyle name="Normal 21 5 3" xfId="8108" xr:uid="{CCC1CC96-563D-4410-AF9E-EF7CAC1BD2B0}"/>
    <cellStyle name="Normal 21 6" xfId="7073" xr:uid="{7033EC46-D445-4E2A-94D3-D2ADF6409E72}"/>
    <cellStyle name="Normal 21 6 2" xfId="8713" xr:uid="{1941FDF3-8A4E-465A-A525-0D86CC973ED6}"/>
    <cellStyle name="Normal 21 7" xfId="7917" xr:uid="{44960E42-15A4-4A2E-91A3-4E18B2B1765B}"/>
    <cellStyle name="Normal 21_1_solis_MK Nr 595 " xfId="5892" xr:uid="{2B4F7792-4349-4EEF-B8D3-514B0DFF0C43}"/>
    <cellStyle name="Normal 22" xfId="5893" xr:uid="{C088B139-CA99-40C4-B756-9AE2E2F221B1}"/>
    <cellStyle name="Normal 22 2" xfId="5894" xr:uid="{C713B5D4-23C0-499E-9412-A761E133CD7A}"/>
    <cellStyle name="Normal 22 3" xfId="6637" xr:uid="{9F836997-4125-4E8D-9239-A9CCECD380BF}"/>
    <cellStyle name="Normal 22 3 2" xfId="7426" xr:uid="{5876CE42-9F92-4C46-8685-FFCCD4EC86D7}"/>
    <cellStyle name="Normal 22 3 2 2" xfId="9066" xr:uid="{45A38D33-B50D-406C-B374-D897ED14E834}"/>
    <cellStyle name="Normal 22 3 3" xfId="8286" xr:uid="{00CDE100-D248-411E-95FD-B6269B122794}"/>
    <cellStyle name="Normal 22 4" xfId="6638" xr:uid="{1D823497-47B3-4F81-9CF2-25486693358D}"/>
    <cellStyle name="Normal 22 4 2" xfId="7427" xr:uid="{4FD99818-59C6-4C4D-AB63-80E98975A05B}"/>
    <cellStyle name="Normal 22 4 2 2" xfId="9067" xr:uid="{3C3B0A9C-8B3D-485E-B4E5-BBF22CC4BC24}"/>
    <cellStyle name="Normal 22 4 3" xfId="8287" xr:uid="{C6A9E0AF-725A-45C0-B25F-E0D6EABA2455}"/>
    <cellStyle name="Normal 22 5" xfId="6402" xr:uid="{68B4B56F-07C2-4D39-8D42-B3F9CD57CB97}"/>
    <cellStyle name="Normal 22 5 2" xfId="7428" xr:uid="{D9E37A8D-DEC5-45BE-B234-29CF1164A828}"/>
    <cellStyle name="Normal 22 5 2 2" xfId="9068" xr:uid="{1F7E80AB-D47C-46D3-80AD-1CE20EF0E201}"/>
    <cellStyle name="Normal 22 5 3" xfId="8109" xr:uid="{EA6BAD27-60F0-4CE9-823E-CA90765D5EDD}"/>
    <cellStyle name="Normal 22 6" xfId="7074" xr:uid="{23E5CAB4-FDFE-4B2C-AC84-A06429F7E802}"/>
    <cellStyle name="Normal 22 6 2" xfId="8714" xr:uid="{6BC083B7-F912-4FED-9987-8946F57C4600}"/>
    <cellStyle name="Normal 22 7" xfId="7918" xr:uid="{09848995-1F1D-453D-A826-D26FED032AFC}"/>
    <cellStyle name="Normal 22_1_solis_MK Nr 595 " xfId="5895" xr:uid="{A3B20229-5F07-4155-ACDE-AE43B054350F}"/>
    <cellStyle name="Normal 23" xfId="5896" xr:uid="{2FCB96E1-D666-4307-B1D8-3D07FEF4592D}"/>
    <cellStyle name="Normal 23 10" xfId="7919" xr:uid="{20A61E64-F620-4D48-8404-7FA822274326}"/>
    <cellStyle name="Normal 23 2" xfId="5897" xr:uid="{B4E4B1B8-3CB5-481A-A39A-A3393428A64E}"/>
    <cellStyle name="Normal 23 2 2" xfId="5898" xr:uid="{B639AAE7-8F92-4307-9187-E56C3B76BF01}"/>
    <cellStyle name="Normal 23 2 3" xfId="6639" xr:uid="{C6B66C69-EF8A-4223-B980-EA00EDF121BD}"/>
    <cellStyle name="Normal 23 2 3 2" xfId="7429" xr:uid="{ED824136-92BF-4DDB-9907-676C10F285E3}"/>
    <cellStyle name="Normal 23 2 3 2 2" xfId="9069" xr:uid="{F28070DD-D004-489B-A705-866B364A90E7}"/>
    <cellStyle name="Normal 23 2 3 3" xfId="8288" xr:uid="{2CE82026-CE94-4801-A792-D91D3EF3BF59}"/>
    <cellStyle name="Normal 23 2 4" xfId="6640" xr:uid="{CFFC6177-74E9-4375-B27F-A140E1658EE1}"/>
    <cellStyle name="Normal 23 2 4 2" xfId="7430" xr:uid="{E39C2CEE-BB0F-4DB6-99F0-001CCD82245A}"/>
    <cellStyle name="Normal 23 2 4 2 2" xfId="9070" xr:uid="{4BC52B7E-4D38-4413-B9D5-4FF07CE4402B}"/>
    <cellStyle name="Normal 23 2 4 3" xfId="8289" xr:uid="{525C86D1-D088-4491-A95E-41B198CC9B7E}"/>
    <cellStyle name="Normal 23 2 5" xfId="6404" xr:uid="{98CD52BB-88D5-4833-8967-FF3A5DC226FB}"/>
    <cellStyle name="Normal 23 2 5 2" xfId="7431" xr:uid="{6B6A9DE9-CE63-484D-91BE-81C10F416054}"/>
    <cellStyle name="Normal 23 2 5 2 2" xfId="9071" xr:uid="{8255FF01-5933-4AA8-8ED6-D24A64D7D69A}"/>
    <cellStyle name="Normal 23 2 5 3" xfId="8111" xr:uid="{3AADB534-13B4-4F66-AA10-E04ECF12C4F7}"/>
    <cellStyle name="Normal 23 2 6" xfId="7076" xr:uid="{BD22C136-B194-44FB-AFCE-0787AAF68E7F}"/>
    <cellStyle name="Normal 23 2 6 2" xfId="8716" xr:uid="{7642008B-5E55-49BA-87AF-626AEC222806}"/>
    <cellStyle name="Normal 23 2 7" xfId="7920" xr:uid="{5EF1CFBD-2196-49E2-B71E-DF7E29C169A0}"/>
    <cellStyle name="Normal 23 2_1_solis_MK Nr 595 " xfId="5899" xr:uid="{EC062961-0D48-4616-9CB3-0CB27EA67A45}"/>
    <cellStyle name="Normal 23 3" xfId="5900" xr:uid="{A09DA5F1-7979-468B-A02B-2D823D7E79F7}"/>
    <cellStyle name="Normal 23 3 2" xfId="5901" xr:uid="{3F9A225B-A88D-4DBC-800E-991F380BDF49}"/>
    <cellStyle name="Normal 23 3 2 2" xfId="6641" xr:uid="{F25B2F3A-6133-413D-9EBD-B32A5BA1BB0B}"/>
    <cellStyle name="Normal 23 3 2 2 2" xfId="7432" xr:uid="{1FCF965F-E8FE-4B4B-9EA8-90B6428524C1}"/>
    <cellStyle name="Normal 23 3 2 2 2 2" xfId="9072" xr:uid="{3A518C30-C556-4D35-A205-2BF7526BF863}"/>
    <cellStyle name="Normal 23 3 2 2 3" xfId="8290" xr:uid="{413BD92D-9C9B-41DF-A533-2E045BD83C0F}"/>
    <cellStyle name="Normal 23 3 2 3" xfId="6642" xr:uid="{599A401A-453D-41F8-B24F-81E6472C3B53}"/>
    <cellStyle name="Normal 23 3 2 3 2" xfId="7433" xr:uid="{E6A0023E-AEE9-4B82-B172-47C7E39B5F0E}"/>
    <cellStyle name="Normal 23 3 2 3 2 2" xfId="9073" xr:uid="{A1A21733-C96D-4D4C-82DA-4650A6D29930}"/>
    <cellStyle name="Normal 23 3 2 3 3" xfId="8291" xr:uid="{3E1A476F-F9B1-475C-B0B5-E06E8FEBEDD5}"/>
    <cellStyle name="Normal 23 3 2 4" xfId="6406" xr:uid="{BB630EF6-9AC5-49C9-9CE0-BF6B47567DD2}"/>
    <cellStyle name="Normal 23 3 2 4 2" xfId="7434" xr:uid="{63497F8B-6427-40AE-937A-E1F0E0BA6172}"/>
    <cellStyle name="Normal 23 3 2 4 2 2" xfId="9074" xr:uid="{111FA5D3-7F2E-413F-80B0-48A8B09C2C89}"/>
    <cellStyle name="Normal 23 3 2 4 3" xfId="8113" xr:uid="{FD5E984A-5A7C-4618-AB6A-B78F16EB5D78}"/>
    <cellStyle name="Normal 23 3 2 5" xfId="7078" xr:uid="{D8E5AA53-AD00-4773-B9E0-2BDBC15CED8F}"/>
    <cellStyle name="Normal 23 3 2 5 2" xfId="8718" xr:uid="{F8A12924-92C4-483A-AF28-A1BD700CBA46}"/>
    <cellStyle name="Normal 23 3 2 6" xfId="7922" xr:uid="{D3F878FE-317A-4DA4-BFA4-3652347CD322}"/>
    <cellStyle name="Normal 23 3 3" xfId="5902" xr:uid="{CE9CC2D6-ABE2-413C-A440-344969374E57}"/>
    <cellStyle name="Normal 23 3 4" xfId="6643" xr:uid="{63F4642D-A549-47DA-8802-0E286E4E8658}"/>
    <cellStyle name="Normal 23 3 4 2" xfId="7435" xr:uid="{5F38C0F7-8F22-45BE-8AB4-A9DC77A474CC}"/>
    <cellStyle name="Normal 23 3 4 2 2" xfId="9075" xr:uid="{A45C72B2-3ACB-4F73-9B2B-5CF358BE003D}"/>
    <cellStyle name="Normal 23 3 4 3" xfId="8292" xr:uid="{29B5081A-BF72-4FA3-A291-71EBAA11C0BA}"/>
    <cellStyle name="Normal 23 3 5" xfId="6644" xr:uid="{BC0C3110-BBA3-4C28-87D3-EA7EB49244C6}"/>
    <cellStyle name="Normal 23 3 5 2" xfId="7436" xr:uid="{8FFF7750-9039-4D68-AE57-0B0ED35A619F}"/>
    <cellStyle name="Normal 23 3 5 2 2" xfId="9076" xr:uid="{A2ADB768-E8C4-459B-98E3-E4CEBC8DF0F2}"/>
    <cellStyle name="Normal 23 3 5 3" xfId="8293" xr:uid="{D93AB3EB-A091-4F9E-9EAC-7F9BA8E85AAA}"/>
    <cellStyle name="Normal 23 3 6" xfId="6405" xr:uid="{BDDF6698-74A4-4077-A26E-31E45203884B}"/>
    <cellStyle name="Normal 23 3 6 2" xfId="7437" xr:uid="{8392E98E-AA6F-4D83-8D49-1AC2DA1AD033}"/>
    <cellStyle name="Normal 23 3 6 2 2" xfId="9077" xr:uid="{9A038217-266C-4720-8A7C-341513D8DBC8}"/>
    <cellStyle name="Normal 23 3 6 3" xfId="8112" xr:uid="{08970460-FDFA-4928-AD0B-80DD18CC275D}"/>
    <cellStyle name="Normal 23 3 7" xfId="7077" xr:uid="{DB95D29D-6ED8-4695-8F3E-995C6820888F}"/>
    <cellStyle name="Normal 23 3 7 2" xfId="8717" xr:uid="{9BCC19E7-5DB2-45D0-B9C0-10A94F0A5380}"/>
    <cellStyle name="Normal 23 3 8" xfId="7921" xr:uid="{3589859F-0D16-4673-B30E-903B3F14F3AB}"/>
    <cellStyle name="Normal 23 3_1_solis_MK Nr 595 " xfId="5903" xr:uid="{DB51A004-8124-4026-A372-A888F7A4ADDB}"/>
    <cellStyle name="Normal 23 4" xfId="5904" xr:uid="{41FFDB2D-A726-4F9B-91E7-F3E5B9A5523D}"/>
    <cellStyle name="Normal 23 4 2" xfId="6645" xr:uid="{6814CFA0-14DD-4B49-AAA5-1F5593A3CFE3}"/>
    <cellStyle name="Normal 23 4 2 2" xfId="7438" xr:uid="{8E4CFFEE-5434-4A6C-9A17-2B6EF7D0A44D}"/>
    <cellStyle name="Normal 23 4 2 2 2" xfId="9078" xr:uid="{7E1D2C24-6169-435C-AD18-2C2C984B00F7}"/>
    <cellStyle name="Normal 23 4 2 3" xfId="8294" xr:uid="{6156E18A-EF03-495D-AC24-B15E491C18A1}"/>
    <cellStyle name="Normal 23 4 3" xfId="6646" xr:uid="{0FBE7A3A-270C-40D6-B355-9072630E4DB6}"/>
    <cellStyle name="Normal 23 4 3 2" xfId="7439" xr:uid="{067AA967-DDEA-4EF3-8292-0B333F9804FF}"/>
    <cellStyle name="Normal 23 4 3 2 2" xfId="9079" xr:uid="{18ADB5DE-AF72-4AB8-9984-C3A70871DBE6}"/>
    <cellStyle name="Normal 23 4 3 3" xfId="8295" xr:uid="{C5EEDB20-FA88-43AD-B3EB-575C34756870}"/>
    <cellStyle name="Normal 23 4 4" xfId="6407" xr:uid="{7CEABF2C-2873-4995-A05A-D7534CA76300}"/>
    <cellStyle name="Normal 23 4 4 2" xfId="7440" xr:uid="{B7E7612B-B7EE-483A-A13F-EF57D7E93E6A}"/>
    <cellStyle name="Normal 23 4 4 2 2" xfId="9080" xr:uid="{D5BDD86C-6E5E-48FB-9D61-52D30C71A240}"/>
    <cellStyle name="Normal 23 4 4 3" xfId="8114" xr:uid="{A638398E-2944-4189-B80B-2C1DD7235C89}"/>
    <cellStyle name="Normal 23 4 5" xfId="7079" xr:uid="{B6EFDBB8-DF2D-40AB-9C5F-3E0B26C22A57}"/>
    <cellStyle name="Normal 23 4 5 2" xfId="8719" xr:uid="{CFC74233-DC13-44AB-BC82-036F1A88A7A7}"/>
    <cellStyle name="Normal 23 4 6" xfId="7923" xr:uid="{CFE129CE-DC53-4BC4-A487-62FAF2DDFAD7}"/>
    <cellStyle name="Normal 23 5" xfId="5905" xr:uid="{D9A1D324-252C-43E1-A492-1DCFDAA03CA0}"/>
    <cellStyle name="Normal 23 6" xfId="6647" xr:uid="{5EEB8B98-DF5E-44DD-90E1-16172942BDEB}"/>
    <cellStyle name="Normal 23 6 2" xfId="7441" xr:uid="{1362A4F8-539D-4E84-9DBD-69D4070E5232}"/>
    <cellStyle name="Normal 23 6 2 2" xfId="9081" xr:uid="{71AC7CD8-A3B2-4B40-A6EC-45C2426BAB52}"/>
    <cellStyle name="Normal 23 6 3" xfId="8296" xr:uid="{71A87C45-AA19-4143-A0A8-D95618F9F151}"/>
    <cellStyle name="Normal 23 7" xfId="6648" xr:uid="{0F6EBD13-715A-4845-9BC6-BE0C458CD699}"/>
    <cellStyle name="Normal 23 7 2" xfId="7442" xr:uid="{2A83B595-3CCC-4F60-B6C7-C8B86777B604}"/>
    <cellStyle name="Normal 23 7 2 2" xfId="9082" xr:uid="{8ABD0EBD-B69C-4305-BFAA-A52E7415EA9E}"/>
    <cellStyle name="Normal 23 7 3" xfId="8297" xr:uid="{F1554F04-8D1B-4C3F-886C-9C3E88E67FAD}"/>
    <cellStyle name="Normal 23 8" xfId="6403" xr:uid="{E83A6F24-5AB5-4FD2-9190-2F681B6EC562}"/>
    <cellStyle name="Normal 23 8 2" xfId="7443" xr:uid="{BA7E91CD-088A-439A-A545-67CA9348B1C8}"/>
    <cellStyle name="Normal 23 8 2 2" xfId="9083" xr:uid="{D4B2E46A-1CAB-49C0-A5AC-10D2A493EC6B}"/>
    <cellStyle name="Normal 23 8 3" xfId="8110" xr:uid="{2C4E4C33-B98D-4705-AA16-13C636189912}"/>
    <cellStyle name="Normal 23 9" xfId="7075" xr:uid="{8D3D6502-3C9F-4403-A052-AB80ABD3B3E3}"/>
    <cellStyle name="Normal 23 9 2" xfId="8715" xr:uid="{092FD400-0D94-4DC8-8407-9448B273C745}"/>
    <cellStyle name="Normal 23_1_solis_MK Nr 595 " xfId="5906" xr:uid="{56025C13-E04D-4B81-99DE-694B682AA7C9}"/>
    <cellStyle name="Normal 24" xfId="5907" xr:uid="{9DCB614A-8890-490F-A945-7B93D4D912DC}"/>
    <cellStyle name="Normal 24 2" xfId="5908" xr:uid="{75EBE303-2CE7-42DE-8A5C-FB9A964E05B1}"/>
    <cellStyle name="Normal 24 2 2" xfId="5909" xr:uid="{70C24A93-6F0A-40EE-A278-5E6A4FAC13DB}"/>
    <cellStyle name="Normal 24 2 2 2" xfId="5910" xr:uid="{6B49683B-22A8-4334-948C-D09EA19E3EBD}"/>
    <cellStyle name="Normal 24 2 2 3" xfId="6649" xr:uid="{8E5CA716-7643-4F00-9BAD-D6C0A51EBA82}"/>
    <cellStyle name="Normal 24 2 2 3 2" xfId="7444" xr:uid="{9474C117-1DE6-43F1-B19A-9D4DC7805396}"/>
    <cellStyle name="Normal 24 2 2 3 2 2" xfId="9084" xr:uid="{0CF25535-9388-4BC5-B5A1-8E795E13440D}"/>
    <cellStyle name="Normal 24 2 2 3 3" xfId="8298" xr:uid="{7E724ED5-537E-4B4C-A99B-EE83FB4E53F2}"/>
    <cellStyle name="Normal 24 2 2 4" xfId="6650" xr:uid="{04DD9762-3BB5-4A1E-B7A5-B042F84B6845}"/>
    <cellStyle name="Normal 24 2 2 4 2" xfId="7445" xr:uid="{9FC7088D-F524-4E2D-A862-E6E02315C918}"/>
    <cellStyle name="Normal 24 2 2 4 2 2" xfId="9085" xr:uid="{55694749-171B-4428-9566-5F36D185C8B8}"/>
    <cellStyle name="Normal 24 2 2 4 3" xfId="8299" xr:uid="{2EA2F50C-9BCE-440A-835D-A8E65EEB4A17}"/>
    <cellStyle name="Normal 24 2 2 5" xfId="6410" xr:uid="{0B566803-AC5A-4059-B5AA-1D22BD6427E7}"/>
    <cellStyle name="Normal 24 2 2 5 2" xfId="7446" xr:uid="{C0FF1CCE-3BE6-4C27-BFBC-1A1A7B8B4243}"/>
    <cellStyle name="Normal 24 2 2 5 2 2" xfId="9086" xr:uid="{6B9D370A-684E-40F0-9DC5-5348A8FAC393}"/>
    <cellStyle name="Normal 24 2 2 5 3" xfId="8117" xr:uid="{30E9D0E7-CFCD-4584-B2DF-B5D859D019DF}"/>
    <cellStyle name="Normal 24 2 2 6" xfId="7082" xr:uid="{C1792148-DD0B-41ED-9034-9E868C2D77F2}"/>
    <cellStyle name="Normal 24 2 2 6 2" xfId="8722" xr:uid="{C5A5542B-D297-40B8-8A4C-9CECDEFA566E}"/>
    <cellStyle name="Normal 24 2 2 7" xfId="7926" xr:uid="{B46835A1-9227-4DFB-905A-F827B2B0665F}"/>
    <cellStyle name="Normal 24 2 2_1_solis_MK Nr 595 " xfId="5911" xr:uid="{4C1E5367-B39C-41D5-89B2-4EF769A2C01E}"/>
    <cellStyle name="Normal 24 2 3" xfId="5912" xr:uid="{EFF2EF7D-F96B-48FA-9500-1108184884E1}"/>
    <cellStyle name="Normal 24 2 3 10" xfId="6341" xr:uid="{C87152B5-D6A5-492B-8387-B94028170DD2}"/>
    <cellStyle name="Normal 24 2 3 10 2" xfId="7447" xr:uid="{53CB6B0E-8600-4697-AFA4-2DA510C2ACF4}"/>
    <cellStyle name="Normal 24 2 3 10 2 2" xfId="9087" xr:uid="{45331034-EAE7-4E09-81F9-B9FAE4D1A3A9}"/>
    <cellStyle name="Normal 24 2 3 10 3" xfId="8048" xr:uid="{7828871B-765A-4944-B810-8F27FFD4029C}"/>
    <cellStyle name="Normal 24 2 3 11" xfId="7083" xr:uid="{EA6F29BE-9127-4AFC-8A41-6AD43419DE58}"/>
    <cellStyle name="Normal 24 2 3 11 2" xfId="8723" xr:uid="{2BC8C04F-7BC0-4514-BDE5-F8F96EAFC3A9}"/>
    <cellStyle name="Normal 24 2 3 12" xfId="7927" xr:uid="{0554F3DF-90A5-43A9-B86F-14DD24B32B92}"/>
    <cellStyle name="Normal 24 2 3 2" xfId="5913" xr:uid="{1899F832-A7FB-4F50-B589-E0C99A77FA2A}"/>
    <cellStyle name="Normal 24 2 3 2 2" xfId="5914" xr:uid="{F0F65927-4C3B-4065-9076-4AAB1F2D3F66}"/>
    <cellStyle name="Normal 24 2 3 2_1_solis_MK Nr 595 " xfId="5915" xr:uid="{8D3D1368-7066-48CF-8260-91CF65D3218E}"/>
    <cellStyle name="Normal 24 2 3 3" xfId="5916" xr:uid="{F36AF643-61CB-4241-BFF0-583417696AF0}"/>
    <cellStyle name="Normal 24 2 3 3 2" xfId="5917" xr:uid="{34547B1B-5D0C-4850-ADA8-543960D51D32}"/>
    <cellStyle name="Normal 24 2 3 3 2 2" xfId="6651" xr:uid="{43DD3986-22A0-40DF-9B14-A3021FCB90B7}"/>
    <cellStyle name="Normal 24 2 3 3 2 2 2" xfId="6652" xr:uid="{A4CC24BD-2966-46D2-B939-82DA2D5B56F2}"/>
    <cellStyle name="Normal 24 2 3 3 2 2 2 2" xfId="7449" xr:uid="{10904615-710B-493E-B448-AB0CCB75E30D}"/>
    <cellStyle name="Normal 24 2 3 3 2 2 2 2 2" xfId="9089" xr:uid="{D0561BFB-3E1F-4CD4-9352-7B5C650D6E26}"/>
    <cellStyle name="Normal 24 2 3 3 2 2 2 3" xfId="8301" xr:uid="{3966146C-704F-4567-8DC3-DCEF0D6DDBBA}"/>
    <cellStyle name="Normal 24 2 3 3 2 2 3" xfId="7448" xr:uid="{950DB5DB-3E1A-440C-8ADB-C10273499DCB}"/>
    <cellStyle name="Normal 24 2 3 3 2 2 3 2" xfId="9088" xr:uid="{8F770D1F-CFB7-4600-8427-5A4D2D10F30B}"/>
    <cellStyle name="Normal 24 2 3 3 2 2 4" xfId="8300" xr:uid="{A975052B-A795-42C3-9CB7-3862665F97B0}"/>
    <cellStyle name="Normal 24 2 3 3 2 3" xfId="6653" xr:uid="{D1E31CD4-4278-4C69-AE33-BA8AEB877936}"/>
    <cellStyle name="Normal 24 2 3 3 2 3 2" xfId="7450" xr:uid="{B24B14E0-40E4-4E77-B91D-B7A156026797}"/>
    <cellStyle name="Normal 24 2 3 3 2 3 2 2" xfId="9090" xr:uid="{7ECA8FE0-46E9-4EB8-BF6F-EE59EB17DEEA}"/>
    <cellStyle name="Normal 24 2 3 3 2 3 3" xfId="8302" xr:uid="{CE679ABC-B8F6-46AB-A514-020D6A9078A0}"/>
    <cellStyle name="Normal 24 2 3 3 2 4" xfId="6654" xr:uid="{35F77806-A794-465A-85A6-EBF49C67EAC9}"/>
    <cellStyle name="Normal 24 2 3 3 2 4 2" xfId="7451" xr:uid="{1F221A2A-2DB9-4795-B747-01A77AFD1DF6}"/>
    <cellStyle name="Normal 24 2 3 3 2 4 2 2" xfId="9091" xr:uid="{72B03BC7-74AA-4C38-B2BF-8B64A64F6247}"/>
    <cellStyle name="Normal 24 2 3 3 2 4 3" xfId="8303" xr:uid="{4B5563D4-7823-4F4D-900D-31834831C2DD}"/>
    <cellStyle name="Normal 24 2 3 3 2 5" xfId="6413" xr:uid="{34AD8EB4-8068-4B44-BB6D-A4F34C9F6D81}"/>
    <cellStyle name="Normal 24 2 3 3 2 5 2" xfId="7452" xr:uid="{52170E2D-3460-462A-953F-F25D207C7A6B}"/>
    <cellStyle name="Normal 24 2 3 3 2 5 2 2" xfId="9092" xr:uid="{F4269124-E369-4EF9-921C-D8984E1DA5B8}"/>
    <cellStyle name="Normal 24 2 3 3 2 5 3" xfId="8120" xr:uid="{71D13AF8-5991-43D4-9EDC-CD685304BB65}"/>
    <cellStyle name="Normal 24 2 3 3 2 6" xfId="7085" xr:uid="{3C3F2316-7F83-48E7-BB04-FE9E0AD7C6E8}"/>
    <cellStyle name="Normal 24 2 3 3 2 6 2" xfId="8725" xr:uid="{1FBBD6DB-D478-43CE-ADDF-BCCD7E6FC897}"/>
    <cellStyle name="Normal 24 2 3 3 2 7" xfId="7929" xr:uid="{E5B68ADC-358A-4886-89CC-7BA0BF30E05F}"/>
    <cellStyle name="Normal 24 2 3 3 3" xfId="5918" xr:uid="{7E4FFA78-A2CB-4D7F-9AF7-42EB687E43D9}"/>
    <cellStyle name="Normal 24 2 3 3 3 2" xfId="6655" xr:uid="{9651A7B2-EFE1-48B0-AC74-D099B3EFDA6F}"/>
    <cellStyle name="Normal 24 2 3 3 3 2 2" xfId="7453" xr:uid="{6077CA06-C9BA-4E33-B471-6E9D1ED99F5C}"/>
    <cellStyle name="Normal 24 2 3 3 3 2 2 2" xfId="9093" xr:uid="{5D1533ED-2B29-4A7E-A3A8-5AF07EE23E81}"/>
    <cellStyle name="Normal 24 2 3 3 3 2 3" xfId="8304" xr:uid="{8C933BF0-72CD-4D76-9C76-6F36310DA25E}"/>
    <cellStyle name="Normal 24 2 3 3 3 3" xfId="6656" xr:uid="{2E3E5E26-1C4A-4412-92EE-0FBDEA9DBF35}"/>
    <cellStyle name="Normal 24 2 3 3 3 3 2" xfId="7454" xr:uid="{3DD88AF6-73C9-47DB-8962-28137F3C31A3}"/>
    <cellStyle name="Normal 24 2 3 3 3 3 2 2" xfId="9094" xr:uid="{5E8D3E57-F9DB-4BC0-94B3-801226E5F858}"/>
    <cellStyle name="Normal 24 2 3 3 3 3 3" xfId="8305" xr:uid="{F258A78E-6C52-4B88-9871-5935F9E376A1}"/>
    <cellStyle name="Normal 24 2 3 3 3 4" xfId="6414" xr:uid="{3536E5F7-243E-4701-BCA6-760CF038A0DA}"/>
    <cellStyle name="Normal 24 2 3 3 3 4 2" xfId="7455" xr:uid="{F16EE421-68B6-44D9-9747-E9551A595BF4}"/>
    <cellStyle name="Normal 24 2 3 3 3 4 2 2" xfId="9095" xr:uid="{F65304B9-5547-42FF-9ABC-4FF27C53C4ED}"/>
    <cellStyle name="Normal 24 2 3 3 3 4 3" xfId="8121" xr:uid="{6D49B29C-BB28-4BBB-9EFB-E17033E1A74C}"/>
    <cellStyle name="Normal 24 2 3 3 3 5" xfId="7086" xr:uid="{2137804A-3CA9-4B31-861B-E606739DBC34}"/>
    <cellStyle name="Normal 24 2 3 3 3 5 2" xfId="8726" xr:uid="{3F6BE007-B1F3-4792-B15D-0B4D944ACF50}"/>
    <cellStyle name="Normal 24 2 3 3 3 6" xfId="7930" xr:uid="{E68FD7AE-5333-48A1-AF31-51E55723E7FB}"/>
    <cellStyle name="Normal 24 2 3 3 4" xfId="5919" xr:uid="{E531AE50-B4B3-4F40-AB07-2D77CA4D2A1F}"/>
    <cellStyle name="Normal 24 2 3 3 5" xfId="6657" xr:uid="{2DDACDC8-AF59-4F00-9697-16A347945CAE}"/>
    <cellStyle name="Normal 24 2 3 3 5 2" xfId="7456" xr:uid="{0E5A739A-72C9-417A-9E65-D22C717E4082}"/>
    <cellStyle name="Normal 24 2 3 3 5 2 2" xfId="9096" xr:uid="{BD2D2890-5C95-43EE-95F2-E124AF030CC2}"/>
    <cellStyle name="Normal 24 2 3 3 5 3" xfId="8306" xr:uid="{451AA1DC-77E7-4003-BAE3-446E9106D2CA}"/>
    <cellStyle name="Normal 24 2 3 3 6" xfId="6658" xr:uid="{350E3141-479F-446F-B82E-07ABC2296605}"/>
    <cellStyle name="Normal 24 2 3 3 6 2" xfId="7457" xr:uid="{37B1D186-8B8E-49E3-836C-67CFF70853BF}"/>
    <cellStyle name="Normal 24 2 3 3 6 2 2" xfId="9097" xr:uid="{75D80D93-5E2A-4D0A-917B-2CABD8CC7CD0}"/>
    <cellStyle name="Normal 24 2 3 3 6 3" xfId="8307" xr:uid="{8B23C415-E266-4BA7-BB68-3D105ECE0314}"/>
    <cellStyle name="Normal 24 2 3 3 7" xfId="6412" xr:uid="{B5DD598D-C0CD-4E75-8D93-453945CE58E8}"/>
    <cellStyle name="Normal 24 2 3 3 7 2" xfId="7458" xr:uid="{F0B33949-C561-48A6-9169-660988653313}"/>
    <cellStyle name="Normal 24 2 3 3 7 2 2" xfId="9098" xr:uid="{5090CE1A-0718-40B5-AED2-03CC0BA570DD}"/>
    <cellStyle name="Normal 24 2 3 3 7 3" xfId="8119" xr:uid="{8A61214A-2FBF-4DAB-B90A-F1E15E055063}"/>
    <cellStyle name="Normal 24 2 3 3 8" xfId="7084" xr:uid="{E36F0091-D68E-4A4E-8F56-2297FA5F9B34}"/>
    <cellStyle name="Normal 24 2 3 3 8 2" xfId="8724" xr:uid="{CFB733DB-4A23-4761-81E1-782D5070586F}"/>
    <cellStyle name="Normal 24 2 3 3 9" xfId="7928" xr:uid="{00CF795E-FEFE-4073-B4A2-72BB47D11005}"/>
    <cellStyle name="Normal 24 2 3 3_1_solis_MK Nr 595 " xfId="5920" xr:uid="{D09E67A0-4A34-4131-A660-287155F38C72}"/>
    <cellStyle name="Normal 24 2 3 4" xfId="5921" xr:uid="{8E3CD7F8-F5C6-4B3D-BDF6-5560B4EE97A1}"/>
    <cellStyle name="Normal 24 2 3 4 2" xfId="5922" xr:uid="{F6E2E029-9FF5-4B5D-B2F4-E95023F84EBC}"/>
    <cellStyle name="Normal 24 2 3 4 2 2" xfId="5923" xr:uid="{4BDA16B2-A4B8-469F-9E2B-28AA9C97C90C}"/>
    <cellStyle name="Normal 24 2 3 4 2 2 2" xfId="6659" xr:uid="{1DDC18AA-B2F8-4C14-979E-7D054C37D764}"/>
    <cellStyle name="Normal 24 2 3 4 2 2 2 10" xfId="8308" xr:uid="{4DE682CB-4D5F-4325-A433-D20F670D98F0}"/>
    <cellStyle name="Normal 24 2 3 4 2 2 2 2" xfId="6660" xr:uid="{C6D54594-6840-4471-9E17-6597D5550BCB}"/>
    <cellStyle name="Normal 24 2 3 4 2 2 2 2 2" xfId="7460" xr:uid="{9C201761-54B3-45CD-9BDF-61E308B472D0}"/>
    <cellStyle name="Normal 24 2 3 4 2 2 2 2 2 2" xfId="9100" xr:uid="{2B606EF4-001F-4158-B1DD-3E0CCD21264F}"/>
    <cellStyle name="Normal 24 2 3 4 2 2 2 2 3" xfId="8309" xr:uid="{3746EFBA-8E51-4589-A0AC-FD2986ABE29F}"/>
    <cellStyle name="Normal 24 2 3 4 2 2 2 3" xfId="6661" xr:uid="{EEBCF8B0-F5E7-48C1-B6A0-1C7945E952B1}"/>
    <cellStyle name="Normal 24 2 3 4 2 2 2 3 2" xfId="7461" xr:uid="{64068366-5028-4022-8718-4FFAF0CC71F7}"/>
    <cellStyle name="Normal 24 2 3 4 2 2 2 3 2 2" xfId="9101" xr:uid="{6AB9A194-0CE5-485E-859B-968ABCED0460}"/>
    <cellStyle name="Normal 24 2 3 4 2 2 2 3 3" xfId="8310" xr:uid="{1A4F04D0-4DB7-4700-AF87-19E7E1151E3A}"/>
    <cellStyle name="Normal 24 2 3 4 2 2 2 4" xfId="6662" xr:uid="{472836A9-9CD7-45BC-93EE-454F905DAAFC}"/>
    <cellStyle name="Normal 24 2 3 4 2 2 2 4 2" xfId="7462" xr:uid="{0B51BC91-E0EB-4415-A7E3-8B7F451FBC0F}"/>
    <cellStyle name="Normal 24 2 3 4 2 2 2 4 2 2" xfId="9102" xr:uid="{2B946D2F-F4A8-43C6-9670-D788E7769289}"/>
    <cellStyle name="Normal 24 2 3 4 2 2 2 4 3" xfId="8311" xr:uid="{55339D84-4258-4601-9095-5AAE2D65EDB8}"/>
    <cellStyle name="Normal 24 2 3 4 2 2 2 5" xfId="6663" xr:uid="{5AB0FA08-F5B9-491B-8401-D6598206731A}"/>
    <cellStyle name="Normal 24 2 3 4 2 2 2 5 2" xfId="7463" xr:uid="{CA35CFFF-28D8-4041-B962-13B722487822}"/>
    <cellStyle name="Normal 24 2 3 4 2 2 2 5 2 2" xfId="9103" xr:uid="{787C48C2-8CB9-4581-BCA0-E100906BA8DF}"/>
    <cellStyle name="Normal 24 2 3 4 2 2 2 5 3" xfId="8312" xr:uid="{DC997C96-64A6-410C-B9A2-BE3AA2ED322A}"/>
    <cellStyle name="Normal 24 2 3 4 2 2 2 6" xfId="6664" xr:uid="{3C71BD29-844C-41F2-83BE-5AD2B2919843}"/>
    <cellStyle name="Normal 24 2 3 4 2 2 2 6 2" xfId="7464" xr:uid="{2B196481-61ED-4EF2-B6B8-44AC74A999CE}"/>
    <cellStyle name="Normal 24 2 3 4 2 2 2 6 2 2" xfId="9104" xr:uid="{4CEF704E-C0FE-406A-912A-A7920354C831}"/>
    <cellStyle name="Normal 24 2 3 4 2 2 2 6 3" xfId="8313" xr:uid="{3ABD40CB-DE62-41D0-A2E8-089541DC4EA4}"/>
    <cellStyle name="Normal 24 2 3 4 2 2 2 7" xfId="6665" xr:uid="{21088CDE-75F6-4ABF-AF5F-05858234EA13}"/>
    <cellStyle name="Normal 24 2 3 4 2 2 2 7 2" xfId="7465" xr:uid="{DC47D886-AAC9-472E-BF8D-F922EDFC94CE}"/>
    <cellStyle name="Normal 24 2 3 4 2 2 2 7 2 2" xfId="9105" xr:uid="{78DDB277-0A1F-4E8A-B886-F482725F98A4}"/>
    <cellStyle name="Normal 24 2 3 4 2 2 2 7 3" xfId="8314" xr:uid="{6B9B6037-4902-4835-9535-18CCB2367AF6}"/>
    <cellStyle name="Normal 24 2 3 4 2 2 2 8" xfId="6666" xr:uid="{69B51E4D-B8F2-4380-80F8-7BFCE58D15B8}"/>
    <cellStyle name="Normal 24 2 3 4 2 2 2 8 2" xfId="7466" xr:uid="{480CDF58-B6F5-4A5C-A33D-4242215751A5}"/>
    <cellStyle name="Normal 24 2 3 4 2 2 2 8 2 2" xfId="9106" xr:uid="{5A49B752-C8B0-44E7-8800-E4A4B81A43F3}"/>
    <cellStyle name="Normal 24 2 3 4 2 2 2 8 3" xfId="8315" xr:uid="{923F0424-3204-4C07-A5BA-87E405E0E21F}"/>
    <cellStyle name="Normal 24 2 3 4 2 2 2 9" xfId="7459" xr:uid="{54637465-2784-4D02-A4FB-01A453E48DE7}"/>
    <cellStyle name="Normal 24 2 3 4 2 2 2 9 2" xfId="9099" xr:uid="{2FC2ACB2-201A-4DCB-95FC-288F148F372A}"/>
    <cellStyle name="Normal 24 2 3 4 2 2 3" xfId="6667" xr:uid="{E20BE332-2A02-4537-8B14-AEC35DF3C76C}"/>
    <cellStyle name="Normal 24 2 3 4 2 2 3 2" xfId="6668" xr:uid="{AA3B8576-6D23-4B1D-8ABF-161820AD8AFF}"/>
    <cellStyle name="Normal 24 2 3 4 2 2 3 2 2" xfId="7468" xr:uid="{80285500-98AE-4B8E-9AF8-96182B62F4EB}"/>
    <cellStyle name="Normal 24 2 3 4 2 2 3 2 2 2" xfId="9108" xr:uid="{01C71329-E9D3-41B1-B71D-2B199AE85477}"/>
    <cellStyle name="Normal 24 2 3 4 2 2 3 2 3" xfId="8317" xr:uid="{13C8A024-5357-4A0C-BDB9-7B8219FCE845}"/>
    <cellStyle name="Normal 24 2 3 4 2 2 3 3" xfId="6669" xr:uid="{8FB72C2C-1E24-44AB-A900-DAF7C4CF9BC4}"/>
    <cellStyle name="Normal 24 2 3 4 2 2 3 3 2" xfId="7469" xr:uid="{AD2FDAF0-7713-4BDD-9262-B60902F8BC9E}"/>
    <cellStyle name="Normal 24 2 3 4 2 2 3 3 2 2" xfId="9109" xr:uid="{67693534-A115-405E-91A2-062607FA97EF}"/>
    <cellStyle name="Normal 24 2 3 4 2 2 3 3 3" xfId="8318" xr:uid="{1F2FD9A8-BDB7-4318-912D-59CA8619985D}"/>
    <cellStyle name="Normal 24 2 3 4 2 2 3 4" xfId="7467" xr:uid="{2CBC22FE-CFFA-41B3-8819-6CE0CE8141CB}"/>
    <cellStyle name="Normal 24 2 3 4 2 2 3 4 2" xfId="9107" xr:uid="{2FB79041-AE6B-4BC3-8EF4-5F10C89C04DF}"/>
    <cellStyle name="Normal 24 2 3 4 2 2 3 5" xfId="8316" xr:uid="{622820AA-9EF9-4DD9-B853-C9F72FD179EB}"/>
    <cellStyle name="Normal 24 2 3 4 2 2 4" xfId="6670" xr:uid="{1FB6DD14-1659-47BF-B56F-339CF7CFDF8B}"/>
    <cellStyle name="Normal 24 2 3 4 2 2 4 2" xfId="7470" xr:uid="{AAF111DD-5DE6-4ECF-871E-E5DD9279594D}"/>
    <cellStyle name="Normal 24 2 3 4 2 2 4 2 2" xfId="9110" xr:uid="{B36407B1-6382-4FE3-837A-F3B23CAE5EE7}"/>
    <cellStyle name="Normal 24 2 3 4 2 2 4 3" xfId="8319" xr:uid="{BB348034-CEB9-4590-BF7C-D3F5C5E2349B}"/>
    <cellStyle name="Normal 24 2 3 4 2 2 5" xfId="6671" xr:uid="{F9E6C923-CBCB-486D-8076-BADD77817EBD}"/>
    <cellStyle name="Normal 24 2 3 4 2 2 5 2" xfId="7471" xr:uid="{3CAB7543-6BBD-4EEC-AC8E-043DC7B8154E}"/>
    <cellStyle name="Normal 24 2 3 4 2 2 5 2 2" xfId="9111" xr:uid="{65975BF8-3EA6-4183-9D53-A0060C9DF41C}"/>
    <cellStyle name="Normal 24 2 3 4 2 2 5 3" xfId="8320" xr:uid="{8621987B-6B85-4B3F-B562-804E1663D322}"/>
    <cellStyle name="Normal 24 2 3 4 2 2 6" xfId="6672" xr:uid="{7A4F281B-A9B8-4729-A0D9-C3FC892E0038}"/>
    <cellStyle name="Normal 24 2 3 4 2 2 6 2" xfId="7472" xr:uid="{28AA5FD2-469E-4039-BB7D-73CDA3CAA68B}"/>
    <cellStyle name="Normal 24 2 3 4 2 2 6 2 2" xfId="9112" xr:uid="{503A3734-E3E2-4138-BC96-AFFB64F64EED}"/>
    <cellStyle name="Normal 24 2 3 4 2 2 6 3" xfId="8321" xr:uid="{2828EA26-1596-4F92-81F6-E3A4D15B4218}"/>
    <cellStyle name="Normal 24 2 3 4 2 2 7" xfId="6415" xr:uid="{D1B0339F-8F0E-4CD1-847F-14A53C49D5F4}"/>
    <cellStyle name="Normal 24 2 3 4 2 2 7 2" xfId="7473" xr:uid="{7790F5CF-1673-4BF0-A24F-18562F7B7E0D}"/>
    <cellStyle name="Normal 24 2 3 4 2 2 7 2 2" xfId="9113" xr:uid="{0189C5C0-98BC-4999-ADB9-E90B1F9C977F}"/>
    <cellStyle name="Normal 24 2 3 4 2 2 7 3" xfId="8122" xr:uid="{1BDB5677-C365-4029-8F59-7D9E501A2FB0}"/>
    <cellStyle name="Normal 24 2 3 4 2 2 8" xfId="7087" xr:uid="{3B962D5C-3AE3-410C-81E6-9FBEEF6900A1}"/>
    <cellStyle name="Normal 24 2 3 4 2 2 8 2" xfId="8727" xr:uid="{EF59797B-17BF-46BC-A25E-E91819359DB9}"/>
    <cellStyle name="Normal 24 2 3 4 2 2 9" xfId="7931" xr:uid="{88398E09-FEAA-4F6B-B6F5-B3BF252A06CA}"/>
    <cellStyle name="Normal 24 2 3 4 2 3" xfId="6673" xr:uid="{D12D08DD-E896-44BC-9E40-0D21AE740034}"/>
    <cellStyle name="Normal 24 2 3 4 2 3 2" xfId="6674" xr:uid="{5DFF8771-24E1-4B7A-AEF4-4EACA080976A}"/>
    <cellStyle name="Normal 24 2 3 4 2 3 2 2" xfId="7475" xr:uid="{4138E5A3-1499-46DD-884E-6E56954428B4}"/>
    <cellStyle name="Normal 24 2 3 4 2 3 2 2 2" xfId="9115" xr:uid="{BFA0E1D7-889F-44AC-AE73-5E725FDBA333}"/>
    <cellStyle name="Normal 24 2 3 4 2 3 2 3" xfId="8323" xr:uid="{489045BF-3D81-4FF1-98A2-F7C9DFD666E9}"/>
    <cellStyle name="Normal 24 2 3 4 2 3 3" xfId="6675" xr:uid="{95217CE9-5E85-4B9B-88AC-3EE5C2A557D9}"/>
    <cellStyle name="Normal 24 2 3 4 2 3 3 2" xfId="7476" xr:uid="{862BBA26-2338-4ED2-AFE4-12C2ED3BF192}"/>
    <cellStyle name="Normal 24 2 3 4 2 3 3 2 2" xfId="9116" xr:uid="{B97627AD-0699-4B51-B795-E13A59B38CBF}"/>
    <cellStyle name="Normal 24 2 3 4 2 3 3 3" xfId="8324" xr:uid="{9CD3117F-C585-46F5-99C2-2DF5A6866244}"/>
    <cellStyle name="Normal 24 2 3 4 2 3 4" xfId="6676" xr:uid="{2B7AA57E-2B6A-4E85-B508-3DEE086D6016}"/>
    <cellStyle name="Normal 24 2 3 4 2 3 4 2" xfId="7477" xr:uid="{FED9D72C-1422-4A80-AB36-5FE2F324FC4A}"/>
    <cellStyle name="Normal 24 2 3 4 2 3 4 2 2" xfId="9117" xr:uid="{F3EA5D26-996D-4EDB-B1BE-22D5757CAC56}"/>
    <cellStyle name="Normal 24 2 3 4 2 3 4 3" xfId="8325" xr:uid="{70D89913-B228-464E-AE3E-D9284297081D}"/>
    <cellStyle name="Normal 24 2 3 4 2 3 5" xfId="6677" xr:uid="{92F17A85-82AA-43B0-A13D-BB1153419D7D}"/>
    <cellStyle name="Normal 24 2 3 4 2 3 5 2" xfId="6678" xr:uid="{C4BF953E-5BC0-4BBA-A694-CECA9894FF7C}"/>
    <cellStyle name="Normal 24 2 3 4 2 3 5 2 2" xfId="7479" xr:uid="{A6FC541D-A2C4-4728-A4F7-FECB815A6A5C}"/>
    <cellStyle name="Normal 24 2 3 4 2 3 5 2 2 2" xfId="9119" xr:uid="{D94AD151-AAD0-4FE9-BC66-4C8EB3BD17E5}"/>
    <cellStyle name="Normal 24 2 3 4 2 3 5 2 3" xfId="8327" xr:uid="{1302BCDD-E492-4A6C-A1CA-464C8C85DE48}"/>
    <cellStyle name="Normal 24 2 3 4 2 3 5 3" xfId="7478" xr:uid="{3869A6BC-8E36-409A-8D9F-39D51F8C4FA8}"/>
    <cellStyle name="Normal 24 2 3 4 2 3 5 3 2" xfId="9118" xr:uid="{ABD4C55C-69E4-4ECC-A423-F819101ED1E9}"/>
    <cellStyle name="Normal 24 2 3 4 2 3 5 4" xfId="8326" xr:uid="{8A5421F2-2FBA-4429-86E7-349A90D7361E}"/>
    <cellStyle name="Normal 24 2 3 4 2 3 6" xfId="6679" xr:uid="{6B70AD6B-03C9-4818-B956-94F271F3FD78}"/>
    <cellStyle name="Normal 24 2 3 4 2 3 6 2" xfId="7480" xr:uid="{1E1C45F0-17B3-429C-8956-94A61150762B}"/>
    <cellStyle name="Normal 24 2 3 4 2 3 6 2 2" xfId="9120" xr:uid="{4DDBF442-129A-4D4B-BDEA-55646E5F09A7}"/>
    <cellStyle name="Normal 24 2 3 4 2 3 6 3" xfId="8328" xr:uid="{A74F6F03-28AC-49CB-A1B1-3D9DE3D12A9A}"/>
    <cellStyle name="Normal 24 2 3 4 2 3 7" xfId="7474" xr:uid="{551EB199-5E83-4150-99C0-D52F96DC913A}"/>
    <cellStyle name="Normal 24 2 3 4 2 3 7 2" xfId="9114" xr:uid="{71DDFAE3-CECE-48E7-9CA7-FE8A5D44A1AD}"/>
    <cellStyle name="Normal 24 2 3 4 2 3 8" xfId="8322" xr:uid="{3852896B-6469-4331-AE94-AB82CB09F211}"/>
    <cellStyle name="Normal 24 2 3 4 2_1_solis_MK Nr 595 " xfId="5924" xr:uid="{59029ACA-3321-4CB6-8780-6FF8E1E5B2CD}"/>
    <cellStyle name="Normal 24 2 3 4 3" xfId="5925" xr:uid="{C7C456F0-462C-47CE-9210-86B305998E5B}"/>
    <cellStyle name="Normal 24 2 3 4_1_solis_MK Nr 595 " xfId="5926" xr:uid="{9A21D472-D4AA-44C7-8B17-FFD64D573FA2}"/>
    <cellStyle name="Normal 24 2 3 5" xfId="5927" xr:uid="{A34DDEC8-A402-4A96-856C-BC7A60CF03AB}"/>
    <cellStyle name="Normal 24 2 3 5 2" xfId="6680" xr:uid="{885E51C6-4A70-4712-AE47-D1C0C2862402}"/>
    <cellStyle name="Normal 24 2 3 5 2 2" xfId="7481" xr:uid="{F707CCA5-B568-45AF-8BFA-F2A4C34C3ED8}"/>
    <cellStyle name="Normal 24 2 3 5 2 2 2" xfId="9121" xr:uid="{B87F01BC-F41C-4ED4-9201-E2519BFB6E29}"/>
    <cellStyle name="Normal 24 2 3 5 2 3" xfId="8329" xr:uid="{7D223CAC-5187-4B15-928B-DDECDA5C08B0}"/>
    <cellStyle name="Normal 24 2 3 5 3" xfId="6681" xr:uid="{04D527E9-99AE-4445-8069-3B3CE459F096}"/>
    <cellStyle name="Normal 24 2 3 5 3 2" xfId="7482" xr:uid="{65DECE3A-F041-4562-BF8F-B60DA5FDC9B0}"/>
    <cellStyle name="Normal 24 2 3 5 3 2 2" xfId="9122" xr:uid="{910A9462-FAA5-40CA-9597-65BEB3CE1846}"/>
    <cellStyle name="Normal 24 2 3 5 3 3" xfId="8330" xr:uid="{13D6E09B-A9DA-448C-863B-399A61C88ECC}"/>
    <cellStyle name="Normal 24 2 3 5 4" xfId="6416" xr:uid="{BB3BC2F0-C340-4729-B9E6-CD5814534DFA}"/>
    <cellStyle name="Normal 24 2 3 5 4 2" xfId="7483" xr:uid="{9B9FF3E6-62C6-4304-82CC-686AA12B0803}"/>
    <cellStyle name="Normal 24 2 3 5 4 2 2" xfId="9123" xr:uid="{18B13BA7-552E-4E3E-9152-A999494E47A9}"/>
    <cellStyle name="Normal 24 2 3 5 4 3" xfId="8123" xr:uid="{E5F322E3-1754-4D52-97FF-1E33DC512BC8}"/>
    <cellStyle name="Normal 24 2 3 5 5" xfId="7088" xr:uid="{5BE5622F-1F9D-41CC-B646-376D937FEA1C}"/>
    <cellStyle name="Normal 24 2 3 5 5 2" xfId="8728" xr:uid="{ABC6AD04-3707-42D3-9251-AF4978C7B50F}"/>
    <cellStyle name="Normal 24 2 3 5 6" xfId="7932" xr:uid="{B96F62C2-FE14-4DFD-9F57-C180147CB42B}"/>
    <cellStyle name="Normal 24 2 3 6" xfId="5928" xr:uid="{BFBCADC3-0188-41E4-B116-DD1E7ED003BE}"/>
    <cellStyle name="Normal 24 2 3 7" xfId="6682" xr:uid="{B23E9DE3-2765-49AB-8FD1-9905A8EBF394}"/>
    <cellStyle name="Normal 24 2 3 7 2" xfId="7484" xr:uid="{08A5AE51-C598-4279-94F7-9970D9A5CFE4}"/>
    <cellStyle name="Normal 24 2 3 7 2 2" xfId="9124" xr:uid="{F32517B9-2BE5-4454-8D2C-CF4A81815CC7}"/>
    <cellStyle name="Normal 24 2 3 7 3" xfId="8331" xr:uid="{4EDB3555-2281-443F-9D12-E9CE9AF15F38}"/>
    <cellStyle name="Normal 24 2 3 8" xfId="6683" xr:uid="{D258E75E-BA2E-47F6-909F-0A9B026A6A20}"/>
    <cellStyle name="Normal 24 2 3 8 2" xfId="7485" xr:uid="{8356F184-030C-471E-92CA-4100EC4C0FEE}"/>
    <cellStyle name="Normal 24 2 3 8 2 2" xfId="9125" xr:uid="{18E0A0D0-F70D-41A3-BE94-903DA683C50C}"/>
    <cellStyle name="Normal 24 2 3 8 3" xfId="8332" xr:uid="{4BAECCFC-A6B8-4D8D-A6D6-AB2206237DB5}"/>
    <cellStyle name="Normal 24 2 3 9" xfId="6411" xr:uid="{A12E526D-7289-46C3-BA06-7D3C1359B1FD}"/>
    <cellStyle name="Normal 24 2 3 9 2" xfId="7486" xr:uid="{47FBDDA7-131A-451A-9012-8017812591BB}"/>
    <cellStyle name="Normal 24 2 3 9 2 2" xfId="9126" xr:uid="{F1986DBA-617F-42D3-9FA9-FA1AE87FB5E1}"/>
    <cellStyle name="Normal 24 2 3 9 3" xfId="8118" xr:uid="{7CAC86C7-3B0A-46B4-9E13-CA44585818E1}"/>
    <cellStyle name="Normal 24 2 3_1_solis_MK Nr 595 " xfId="5929" xr:uid="{5ED298AA-043B-4DC8-8339-5A9D13EB4DA2}"/>
    <cellStyle name="Normal 24 2 4" xfId="5930" xr:uid="{5CB674E5-07DE-4A97-B69C-78A3E355AFF5}"/>
    <cellStyle name="Normal 24 2 5" xfId="6684" xr:uid="{911F9199-0F2B-4506-944A-8E5D901E7749}"/>
    <cellStyle name="Normal 24 2 5 2" xfId="7487" xr:uid="{9778CA82-90E0-4721-982E-642EA4E122E8}"/>
    <cellStyle name="Normal 24 2 5 2 2" xfId="9127" xr:uid="{21040D23-07D1-4862-A2AB-4CA6E84A550E}"/>
    <cellStyle name="Normal 24 2 5 3" xfId="8333" xr:uid="{C8DD5C11-7CC6-4EEC-9715-7C482057FBB6}"/>
    <cellStyle name="Normal 24 2 6" xfId="6685" xr:uid="{2D812451-46F6-4862-B7D2-BE552C5C6852}"/>
    <cellStyle name="Normal 24 2 6 2" xfId="7488" xr:uid="{15C3CA85-9AA9-4364-BF1F-3D815BD3C501}"/>
    <cellStyle name="Normal 24 2 6 2 2" xfId="9128" xr:uid="{FAB659DB-DCED-482D-A6F1-35A89DE95797}"/>
    <cellStyle name="Normal 24 2 6 3" xfId="8334" xr:uid="{3DFC75E8-20DC-4FA9-AE7B-0F828EFB2DD0}"/>
    <cellStyle name="Normal 24 2 7" xfId="6409" xr:uid="{26A309AB-DF89-4F5F-AEFC-5C8530B30B05}"/>
    <cellStyle name="Normal 24 2 7 2" xfId="7489" xr:uid="{ED69B10B-F4AF-4FC1-92E6-0E2829A0644C}"/>
    <cellStyle name="Normal 24 2 7 2 2" xfId="9129" xr:uid="{DAACDCDE-42BB-4CCE-BE61-23A7068E22AD}"/>
    <cellStyle name="Normal 24 2 7 3" xfId="8116" xr:uid="{5ABCD504-DC27-4E50-9FA4-D5277D292093}"/>
    <cellStyle name="Normal 24 2 8" xfId="7081" xr:uid="{96C414B4-5D43-407E-B43E-5C6DF27A7C41}"/>
    <cellStyle name="Normal 24 2 8 2" xfId="8721" xr:uid="{9F674ED4-67A2-4AC1-A71B-FC3E94FB0117}"/>
    <cellStyle name="Normal 24 2 9" xfId="7925" xr:uid="{03620D23-F9C0-48A6-BB11-BFE88264472C}"/>
    <cellStyle name="Normal 24 2_1_solis_MK Nr 595 " xfId="5931" xr:uid="{6FD35B5D-4302-428D-8E0B-F2C83582F59B}"/>
    <cellStyle name="Normal 24 3" xfId="5932" xr:uid="{79E9E8CD-FA30-43F4-AEDD-A4B639951E9F}"/>
    <cellStyle name="Normal 24 3 2" xfId="5933" xr:uid="{C2071130-7D56-467E-880C-A430B0E819A1}"/>
    <cellStyle name="Normal 24 3 3" xfId="6686" xr:uid="{A0861BFD-CFD5-44BB-B581-97D01A3DE57A}"/>
    <cellStyle name="Normal 24 3 3 2" xfId="7490" xr:uid="{63766925-0E1C-41DF-A34B-E0B7FF610780}"/>
    <cellStyle name="Normal 24 3 3 2 2" xfId="9130" xr:uid="{7B552D56-731B-428C-A637-2F32D572D778}"/>
    <cellStyle name="Normal 24 3 3 3" xfId="8335" xr:uid="{2D21415D-7608-4467-BC90-81B276E1C396}"/>
    <cellStyle name="Normal 24 3 4" xfId="6687" xr:uid="{DAA5DA67-5BEE-48A0-B278-EB48D29282CA}"/>
    <cellStyle name="Normal 24 3 4 2" xfId="7491" xr:uid="{A0871313-FEB5-4030-84FC-A9FE828B9CF4}"/>
    <cellStyle name="Normal 24 3 4 2 2" xfId="9131" xr:uid="{5CD4C4BE-8006-4BA1-A247-1311C2826885}"/>
    <cellStyle name="Normal 24 3 4 3" xfId="8336" xr:uid="{37F357F1-0865-4192-85D8-E147BF86A9AF}"/>
    <cellStyle name="Normal 24 3 5" xfId="6417" xr:uid="{40CD4E03-30BC-489C-BE2B-CB6B642644EC}"/>
    <cellStyle name="Normal 24 3 5 2" xfId="7492" xr:uid="{16AFF5E8-418B-4B58-9385-812EC787406D}"/>
    <cellStyle name="Normal 24 3 5 2 2" xfId="9132" xr:uid="{65D89EB5-91E0-49B7-868E-287913D33E09}"/>
    <cellStyle name="Normal 24 3 5 3" xfId="8124" xr:uid="{F5C3FB14-62CD-4A36-8D2F-5AEFC16240EE}"/>
    <cellStyle name="Normal 24 3 6" xfId="7089" xr:uid="{5AC59953-EDFF-4CB5-9F74-556A01362E7D}"/>
    <cellStyle name="Normal 24 3 6 2" xfId="8729" xr:uid="{2D8226A4-1FC8-4496-B8F7-0052B85449F4}"/>
    <cellStyle name="Normal 24 3 7" xfId="7933" xr:uid="{A723A64C-189A-4B6B-A5A6-CF4AFA2CDCC9}"/>
    <cellStyle name="Normal 24 3_1_solis_MK Nr 595 " xfId="5934" xr:uid="{19833662-1A4F-4422-809F-55CC9871394D}"/>
    <cellStyle name="Normal 24 4" xfId="5935" xr:uid="{D9C1E2F2-3943-4250-A2EE-50CE2E417270}"/>
    <cellStyle name="Normal 24 5" xfId="6688" xr:uid="{A2B21951-C6FC-4B5B-9D37-27C7BC8BB8E8}"/>
    <cellStyle name="Normal 24 5 2" xfId="7493" xr:uid="{D25C546E-736E-4864-AB9C-BA44E1A21A00}"/>
    <cellStyle name="Normal 24 5 2 2" xfId="9133" xr:uid="{9191EEE7-C02C-4058-A859-7A8798D60697}"/>
    <cellStyle name="Normal 24 5 3" xfId="8337" xr:uid="{14682D08-54B7-4D22-A3A0-6A34A5044D4B}"/>
    <cellStyle name="Normal 24 6" xfId="6689" xr:uid="{92B6180D-0C01-4DA9-BC1E-5A0FF33512EA}"/>
    <cellStyle name="Normal 24 6 2" xfId="7494" xr:uid="{CB80D463-CDE0-4638-B2A2-E8FB8A216394}"/>
    <cellStyle name="Normal 24 6 2 2" xfId="9134" xr:uid="{C6484306-5BCC-4A1B-908A-9CB0D66AA62E}"/>
    <cellStyle name="Normal 24 6 3" xfId="8338" xr:uid="{0A9C1E64-D003-4DC1-909F-3B92C4DF0A5E}"/>
    <cellStyle name="Normal 24 7" xfId="6408" xr:uid="{9780610D-63B9-4907-ABD0-8510321179EB}"/>
    <cellStyle name="Normal 24 7 2" xfId="7495" xr:uid="{EB6DD7C3-8188-42A1-A804-365C24A6F138}"/>
    <cellStyle name="Normal 24 7 2 2" xfId="9135" xr:uid="{4B45908E-B874-4E60-83F8-85DA229AED4C}"/>
    <cellStyle name="Normal 24 7 3" xfId="8115" xr:uid="{0200203B-9DE5-4791-B413-3A74A4864DCC}"/>
    <cellStyle name="Normal 24 8" xfId="7080" xr:uid="{B3B348D7-BED6-441D-977C-7F6E7B636A92}"/>
    <cellStyle name="Normal 24 8 2" xfId="8720" xr:uid="{9472AC87-020C-4779-A00D-450BD7947E9C}"/>
    <cellStyle name="Normal 24 9" xfId="7924" xr:uid="{FD5BF487-E3BC-49B2-9FCE-AF6DE23FF5B0}"/>
    <cellStyle name="Normal 24_1_solis_MK Nr 595 " xfId="5936" xr:uid="{B0B9058A-5A98-47DF-94E6-3BA55056FCB8}"/>
    <cellStyle name="Normal 25" xfId="5937" xr:uid="{DC687692-B7DC-4742-844B-30BF0A904A8F}"/>
    <cellStyle name="Normal 25 2" xfId="6690" xr:uid="{81AD1CA3-859D-4978-8D63-D28B01371BDA}"/>
    <cellStyle name="Normal 26" xfId="5938" xr:uid="{A989E726-9A8C-4518-8323-C9F98DE09353}"/>
    <cellStyle name="Normal 26 2" xfId="5939" xr:uid="{537D4359-DF2D-4036-B0FB-89D02C202E77}"/>
    <cellStyle name="Normal 26 3" xfId="5940" xr:uid="{2234B471-5DA7-46D3-8CD0-11C5AC6413BE}"/>
    <cellStyle name="Normal 26 4" xfId="6691" xr:uid="{12A0789E-8C42-420F-A04C-BF2C395C1FFB}"/>
    <cellStyle name="Normal 26 4 2" xfId="7496" xr:uid="{9757F8A8-F0E7-4296-9E46-40FEFE90BA8B}"/>
    <cellStyle name="Normal 26 4 2 2" xfId="9136" xr:uid="{7D24AED8-22C9-45BA-B350-974BA1B05A2F}"/>
    <cellStyle name="Normal 26 4 3" xfId="8339" xr:uid="{3BB1AE74-789F-4ED5-96AC-5A71961BD43D}"/>
    <cellStyle name="Normal 26 5" xfId="6692" xr:uid="{57AFEDEF-22FC-4B0F-9979-324BEFAFF25C}"/>
    <cellStyle name="Normal 26 5 2" xfId="7497" xr:uid="{30397A06-91D3-43E8-B2AA-9DB4D269E7B4}"/>
    <cellStyle name="Normal 26 5 2 2" xfId="9137" xr:uid="{2D7C177F-E984-47B3-B436-784A2E313C0C}"/>
    <cellStyle name="Normal 26 5 3" xfId="8340" xr:uid="{FBEAE81E-92FB-4720-845D-CCA4A31EBCFC}"/>
    <cellStyle name="Normal 26 6" xfId="6418" xr:uid="{9BFD5875-A975-41C4-8A46-367BEB4FBFC6}"/>
    <cellStyle name="Normal 26 6 2" xfId="7498" xr:uid="{75909AB4-51D3-4788-A7A2-42EE7F20F47C}"/>
    <cellStyle name="Normal 26 6 2 2" xfId="9138" xr:uid="{20A20320-4D0C-43CE-8730-3A577A136741}"/>
    <cellStyle name="Normal 26 6 3" xfId="8125" xr:uid="{B8F41A2D-3C12-4C5C-B131-D603C1CE97BF}"/>
    <cellStyle name="Normal 26 7" xfId="7090" xr:uid="{D9242BA6-3BDC-45B7-BA11-2D738A30332A}"/>
    <cellStyle name="Normal 26 7 2" xfId="8730" xr:uid="{71281617-2E0A-462C-ACDE-2EFCEFDA819B}"/>
    <cellStyle name="Normal 26 8" xfId="7934" xr:uid="{AD86C3A0-4CEF-4A74-8C99-BC81B6CA5CEF}"/>
    <cellStyle name="Normal 26_1_solis_MK Nr 595 " xfId="5941" xr:uid="{A6A45442-4FCE-47F6-A797-82C9C8EC5DBE}"/>
    <cellStyle name="Normal 27" xfId="5942" xr:uid="{2887E804-4205-4669-BC0B-AFBA158C82EE}"/>
    <cellStyle name="Normal 27 10" xfId="6419" xr:uid="{AA366667-0E35-4B72-8C97-DD34054AFB88}"/>
    <cellStyle name="Normal 27 10 2" xfId="7499" xr:uid="{C0875860-E10F-4182-8771-930E2C7CE887}"/>
    <cellStyle name="Normal 27 10 2 2" xfId="9139" xr:uid="{1840907C-52DB-4EBD-B811-DAAEAAB92D16}"/>
    <cellStyle name="Normal 27 10 3" xfId="8126" xr:uid="{42ECBF3B-31A2-4852-B1E0-EBC1850DC303}"/>
    <cellStyle name="Normal 27 11" xfId="7091" xr:uid="{D5BFD201-8E7B-41A1-9147-51456F3D960F}"/>
    <cellStyle name="Normal 27 11 2" xfId="8731" xr:uid="{DEFABDB6-365F-452A-85BA-FE3E8A9FCBFE}"/>
    <cellStyle name="Normal 27 12" xfId="7935" xr:uid="{87C584B1-2FCA-4C35-B11F-F7472693E68D}"/>
    <cellStyle name="Normal 27 2" xfId="5943" xr:uid="{DE6F9134-7B08-46DB-9B65-7D5AB5B83CFF}"/>
    <cellStyle name="Normal 27 3" xfId="5944" xr:uid="{297BC4D3-A435-4CD6-9CF0-467D5E306CB9}"/>
    <cellStyle name="Normal 27 4" xfId="5945" xr:uid="{BCE9EBF4-1E2F-4B85-9DD6-04947878FCB4}"/>
    <cellStyle name="Normal 27 5" xfId="5946" xr:uid="{EEB5396A-452C-4E17-8820-EFD7A01E526F}"/>
    <cellStyle name="Normal 27 6" xfId="5947" xr:uid="{B065F2E6-1D50-4259-9295-36A957E43278}"/>
    <cellStyle name="Normal 27 7" xfId="5948" xr:uid="{36066DE1-3FEE-414C-AD80-9D03F42E888A}"/>
    <cellStyle name="Normal 27 8" xfId="6693" xr:uid="{8852BF25-A24B-4F1B-886E-6A4D85E19C62}"/>
    <cellStyle name="Normal 27 8 2" xfId="7500" xr:uid="{A83637F1-38CB-46E0-BEA2-D0BD159BA51E}"/>
    <cellStyle name="Normal 27 8 2 2" xfId="9140" xr:uid="{418DA74D-AC26-4E2D-8A8C-41E1C876579C}"/>
    <cellStyle name="Normal 27 8 3" xfId="8341" xr:uid="{10BDF0F1-123F-4158-81B2-6A11692971DE}"/>
    <cellStyle name="Normal 27 9" xfId="6694" xr:uid="{D09F1850-E7D4-47CF-A431-81C5DE601F90}"/>
    <cellStyle name="Normal 27 9 2" xfId="7501" xr:uid="{19F34C87-714C-49F0-8D75-E8667D7BC07B}"/>
    <cellStyle name="Normal 27 9 2 2" xfId="9141" xr:uid="{20EB4FAA-E529-404D-9934-5EEB61F01D05}"/>
    <cellStyle name="Normal 27 9 3" xfId="8342" xr:uid="{086B2CC7-2743-4E1F-AF22-02CA39875750}"/>
    <cellStyle name="Normal 27_1_solis_MK Nr 595 " xfId="5949" xr:uid="{D0FB2F93-D678-431A-BB31-C8FAD63DC1EB}"/>
    <cellStyle name="Normal 28" xfId="5950" xr:uid="{421EED5C-079A-49CA-ABFD-33A729B41725}"/>
    <cellStyle name="Normal 28 2" xfId="5951" xr:uid="{CCC43D7E-3C57-49E3-9A81-4B1DC499728E}"/>
    <cellStyle name="Normal 28 3" xfId="5952" xr:uid="{F5F0F129-F82A-4D8A-BD1A-4874F0A5D47A}"/>
    <cellStyle name="Normal 28 4" xfId="5953" xr:uid="{848F5611-53EA-453E-935C-315AC5C10D4E}"/>
    <cellStyle name="Normal 28 5" xfId="5954" xr:uid="{71759F2A-E646-41E1-86E3-DCFF70572ADC}"/>
    <cellStyle name="Normal 28 6" xfId="5955" xr:uid="{B4415D31-7805-4DAC-A9F8-6A466CBA4B9C}"/>
    <cellStyle name="Normal 28 7" xfId="5956" xr:uid="{57E46154-F785-46B3-A5FC-35A94B01FC48}"/>
    <cellStyle name="Normal 29" xfId="5957" xr:uid="{D9A9FEC0-10D5-46DD-9658-F48B935577A9}"/>
    <cellStyle name="Normal 29 2" xfId="5958" xr:uid="{37A2DA35-28F8-400A-B975-8D5313B013B5}"/>
    <cellStyle name="Normal 3" xfId="13" xr:uid="{4AB57CD9-4019-431C-94FF-95D11551540F}"/>
    <cellStyle name="Normal 3 10" xfId="61" xr:uid="{1FB360BA-1D9A-41C7-81F2-2E98F2C86785}"/>
    <cellStyle name="Normal 3 10 2" xfId="6695" xr:uid="{3C5CAD31-689F-4A64-BD05-59B05D970DBF}"/>
    <cellStyle name="Normal 3 10 2 2" xfId="7502" xr:uid="{B8385CAE-997F-410B-A9C3-6A82BB35C954}"/>
    <cellStyle name="Normal 3 10 2 2 2" xfId="9142" xr:uid="{E028B951-09C6-4E8F-8F15-12BC16FC29BA}"/>
    <cellStyle name="Normal 3 10 2 3" xfId="8343" xr:uid="{94286244-9606-4727-BC7D-4DA4CC47ACA3}"/>
    <cellStyle name="Normal 3 10 3" xfId="6696" xr:uid="{E3231A55-77B4-4187-AA27-1A0F1F3E5B20}"/>
    <cellStyle name="Normal 3 10 3 2" xfId="7503" xr:uid="{17C7291E-5AFA-4F6B-9D37-B5C55A54C964}"/>
    <cellStyle name="Normal 3 10 3 2 2" xfId="9143" xr:uid="{677406CC-FAB0-453E-AE59-7683C8AF0FC7}"/>
    <cellStyle name="Normal 3 10 3 3" xfId="8344" xr:uid="{EFF1F93A-6525-4351-8C41-D763D99A3640}"/>
    <cellStyle name="Normal 3 10 4" xfId="6420" xr:uid="{2C76E928-E269-4CE3-8A13-43EC2C2EF7AF}"/>
    <cellStyle name="Normal 3 10 4 2" xfId="7504" xr:uid="{82F439B2-9076-4337-9EB2-C28626DC0120}"/>
    <cellStyle name="Normal 3 10 4 2 2" xfId="9144" xr:uid="{95A330DF-8D93-41A9-85D2-E18EC763399C}"/>
    <cellStyle name="Normal 3 10 4 3" xfId="8127" xr:uid="{F506DF20-CF0B-4D58-B8B5-1C67F00CB02D}"/>
    <cellStyle name="Normal 3 10 5" xfId="7092" xr:uid="{6BF94052-B342-4F3B-B116-956B6E2736D3}"/>
    <cellStyle name="Normal 3 10 5 2" xfId="8732" xr:uid="{E36AB142-0EC5-43CB-A889-650414CE1D2F}"/>
    <cellStyle name="Normal 3 10 6" xfId="7936" xr:uid="{905F3100-1A04-4E4E-B1E1-73B6BE51A75C}"/>
    <cellStyle name="Normal 3 11" xfId="27" xr:uid="{69FDD602-3098-4BC2-9A16-81B1180D4F2D}"/>
    <cellStyle name="Normal 3 12" xfId="5959" xr:uid="{47FD3D80-2839-4EED-A144-33F38DD8D207}"/>
    <cellStyle name="Normal 3 13" xfId="5960" xr:uid="{644AB3AC-B022-4AFE-9ADE-E972E90D562A}"/>
    <cellStyle name="Normal 3 14" xfId="5961" xr:uid="{54C5A188-6347-4F38-AFEE-77F70F58AA22}"/>
    <cellStyle name="Normal 3 15" xfId="5962" xr:uid="{F66F55F3-CD99-4685-8E0B-0FD0F014BAD8}"/>
    <cellStyle name="Normal 3 16" xfId="5963" xr:uid="{57ABA78B-0BFA-4C9D-A862-D4787F64ED21}"/>
    <cellStyle name="Normal 3 17" xfId="5964" xr:uid="{8EDE1984-6315-446B-A05D-7E71FF951FBF}"/>
    <cellStyle name="Normal 3 18" xfId="5965" xr:uid="{AEDDBF67-C912-456B-A3E7-704DFC371EF7}"/>
    <cellStyle name="Normal 3 19" xfId="5966" xr:uid="{41BCD268-3D89-4CC9-A6B8-E7A7CBC41136}"/>
    <cellStyle name="Normal 3 2" xfId="22" xr:uid="{3838D83E-4D0C-4EE2-B8DB-6BA132FD74E4}"/>
    <cellStyle name="Normal 3 2 2" xfId="18" xr:uid="{E42AF62B-A7AE-409D-8134-FC03454B04E9}"/>
    <cellStyle name="Normal 3 2 2 2" xfId="5967" xr:uid="{356DF094-F426-49E2-8553-D6E641463EC6}"/>
    <cellStyle name="Normal 3 2 2 2 2" xfId="5968" xr:uid="{8CE3F86A-EE21-4A04-88BB-8B842D4037E4}"/>
    <cellStyle name="Normal 3 2 2 2 2 2" xfId="5969" xr:uid="{C809AFF3-D6FD-44A6-B8EB-DF3F5F77B343}"/>
    <cellStyle name="Normal 3 2 2 2 2 2 2" xfId="6697" xr:uid="{BC8AF2D8-424F-4A45-A1C3-7E2DA1B45F83}"/>
    <cellStyle name="Normal 3 2 2 2 2 2 2 2" xfId="7505" xr:uid="{A5AEE3CE-A5B2-466D-A7FD-1D71991AD45C}"/>
    <cellStyle name="Normal 3 2 2 2 2 2 2 2 2" xfId="9145" xr:uid="{77460B6C-DB75-4151-8FD1-970D3C9EA8CA}"/>
    <cellStyle name="Normal 3 2 2 2 2 2 2 3" xfId="8345" xr:uid="{6066AE4E-361B-4732-A4C6-C38CBBF8DFB7}"/>
    <cellStyle name="Normal 3 2 2 2 2 2 3" xfId="6698" xr:uid="{27580C39-3D96-4DAE-A086-18F8D406C764}"/>
    <cellStyle name="Normal 3 2 2 2 2 2 3 2" xfId="7506" xr:uid="{DC176EAD-6D35-427C-8B79-68729C2947F5}"/>
    <cellStyle name="Normal 3 2 2 2 2 2 3 2 2" xfId="9146" xr:uid="{E7F4DA15-9E36-49D7-A19E-FF792594A021}"/>
    <cellStyle name="Normal 3 2 2 2 2 2 3 3" xfId="8346" xr:uid="{25B92F95-1DE8-41EE-B101-8B84E35452C5}"/>
    <cellStyle name="Normal 3 2 2 2 2 2 4" xfId="6422" xr:uid="{C7A2CA17-0B9B-42AA-B412-6E858BCA0452}"/>
    <cellStyle name="Normal 3 2 2 2 2 2 4 2" xfId="7507" xr:uid="{FBA162C5-0186-4DBE-B3CE-2368F924BA85}"/>
    <cellStyle name="Normal 3 2 2 2 2 2 4 2 2" xfId="9147" xr:uid="{B8F1CA27-1549-41DD-A770-761520E19D76}"/>
    <cellStyle name="Normal 3 2 2 2 2 2 4 3" xfId="8129" xr:uid="{88042F1C-FA75-4572-B1F1-4B411E38502A}"/>
    <cellStyle name="Normal 3 2 2 2 2 2 5" xfId="7094" xr:uid="{402A4996-6460-49D6-8FD1-0E7760540DA5}"/>
    <cellStyle name="Normal 3 2 2 2 2 2 5 2" xfId="8734" xr:uid="{B46CBE9A-5A8A-4B63-9C70-2C5EFF8AC84D}"/>
    <cellStyle name="Normal 3 2 2 2 2 2 6" xfId="7938" xr:uid="{0BC54801-A328-477E-AFFE-222386744E84}"/>
    <cellStyle name="Normal 3 2 2 2 2 3" xfId="5970" xr:uid="{544A8D2C-5767-4728-A7C1-505033B3AEED}"/>
    <cellStyle name="Normal 3 2 2 2 2 3 2" xfId="6699" xr:uid="{F20745A2-73C1-4CB2-8140-AEF720829D48}"/>
    <cellStyle name="Normal 3 2 2 2 2 3 2 2" xfId="7508" xr:uid="{A2683529-2BF9-4603-9908-5EE600C09B4B}"/>
    <cellStyle name="Normal 3 2 2 2 2 3 2 2 2" xfId="9148" xr:uid="{9698BCBE-8BC7-42DA-9F91-2B35C4D0267D}"/>
    <cellStyle name="Normal 3 2 2 2 2 3 2 3" xfId="8347" xr:uid="{4DF9DFE2-90E8-4E26-9724-EACEFF1AEE5D}"/>
    <cellStyle name="Normal 3 2 2 2 2 3 3" xfId="6700" xr:uid="{AEE1E626-189E-4012-8434-54DF075BDAF6}"/>
    <cellStyle name="Normal 3 2 2 2 2 3 3 2" xfId="7509" xr:uid="{6F7977DD-E4A8-4F86-BEFE-89B3E4D2AE17}"/>
    <cellStyle name="Normal 3 2 2 2 2 3 3 2 2" xfId="9149" xr:uid="{E3DE5A4B-7C89-4A0B-AA43-BE5D1127AF69}"/>
    <cellStyle name="Normal 3 2 2 2 2 3 3 3" xfId="8348" xr:uid="{6E6D271A-9E15-4871-8A32-9D4936E3F4E6}"/>
    <cellStyle name="Normal 3 2 2 2 2 3 4" xfId="6423" xr:uid="{CD2D4065-5AFE-45DA-8E69-D2AFD42680D6}"/>
    <cellStyle name="Normal 3 2 2 2 2 3 4 2" xfId="7510" xr:uid="{83F1E7EE-9871-440B-AA09-EEAC0C132A4D}"/>
    <cellStyle name="Normal 3 2 2 2 2 3 4 2 2" xfId="9150" xr:uid="{96D1284C-2425-4DAE-8D63-966F933065C0}"/>
    <cellStyle name="Normal 3 2 2 2 2 3 4 3" xfId="8130" xr:uid="{A2ADEDFB-C5FE-43F9-9273-022A37D56632}"/>
    <cellStyle name="Normal 3 2 2 2 2 3 5" xfId="7095" xr:uid="{14FA7D11-8347-42CC-A70E-6EA3B23D7AF1}"/>
    <cellStyle name="Normal 3 2 2 2 2 3 5 2" xfId="8735" xr:uid="{527814C8-FF61-49FB-9B4A-D9F854C770FA}"/>
    <cellStyle name="Normal 3 2 2 2 2 3 6" xfId="7939" xr:uid="{BB85A2CD-2C86-4230-99AF-FAC24B6155DB}"/>
    <cellStyle name="Normal 3 2 2 2 2 4" xfId="5971" xr:uid="{69183D2A-1098-4C7B-985B-9267B79898EB}"/>
    <cellStyle name="Normal 3 2 2 2 2 4 2" xfId="6701" xr:uid="{55831888-5B2F-4F3C-9173-D0323368957B}"/>
    <cellStyle name="Normal 3 2 2 2 2 4 2 2" xfId="7511" xr:uid="{8C3FF447-9480-4AC2-ACB9-314C63E57F61}"/>
    <cellStyle name="Normal 3 2 2 2 2 4 2 2 2" xfId="9151" xr:uid="{7660E509-A938-43D2-8F66-ECFB0C3490C3}"/>
    <cellStyle name="Normal 3 2 2 2 2 4 2 3" xfId="8349" xr:uid="{AE109C60-859E-4AC8-8CF3-95FE3B4EB320}"/>
    <cellStyle name="Normal 3 2 2 2 2 4 3" xfId="6702" xr:uid="{5E7E51AA-B95D-4910-9DCC-FE6E38944DFE}"/>
    <cellStyle name="Normal 3 2 2 2 2 4 3 2" xfId="7512" xr:uid="{99E7BFA6-E486-496D-8B6B-1B552A8AD8D8}"/>
    <cellStyle name="Normal 3 2 2 2 2 4 3 2 2" xfId="9152" xr:uid="{24CC2780-3587-4340-BDC9-EC5DF6BF9EE7}"/>
    <cellStyle name="Normal 3 2 2 2 2 4 3 3" xfId="8350" xr:uid="{D76BBBC1-BDE0-4FD3-8131-4E7F334FBC53}"/>
    <cellStyle name="Normal 3 2 2 2 2 4 4" xfId="6424" xr:uid="{E7B71903-D622-4E52-A24F-CB1FE4C8A60B}"/>
    <cellStyle name="Normal 3 2 2 2 2 4 4 2" xfId="7513" xr:uid="{2F351606-A829-4718-9F01-309044B617F1}"/>
    <cellStyle name="Normal 3 2 2 2 2 4 4 2 2" xfId="9153" xr:uid="{B434DD3A-AA62-4B57-AA1B-C09CD43B559F}"/>
    <cellStyle name="Normal 3 2 2 2 2 4 4 3" xfId="8131" xr:uid="{C290E7BC-9E81-4D39-970C-AFC9ACA10E4E}"/>
    <cellStyle name="Normal 3 2 2 2 2 4 5" xfId="7096" xr:uid="{E81223BA-4257-4709-9633-029D30355D75}"/>
    <cellStyle name="Normal 3 2 2 2 2 4 5 2" xfId="8736" xr:uid="{A6AB5270-0A26-431C-8565-9A242600EBFA}"/>
    <cellStyle name="Normal 3 2 2 2 2 4 6" xfId="7940" xr:uid="{7A188A91-9695-4AB2-A56F-02FEB3533014}"/>
    <cellStyle name="Normal 3 2 2 2 3" xfId="5972" xr:uid="{6ED45F2E-D122-4B31-A892-6814F045E65A}"/>
    <cellStyle name="Normal 3 2 2 2 4" xfId="5973" xr:uid="{1CA6399D-941D-4D8E-B283-94FE4E2F01C1}"/>
    <cellStyle name="Normal 3 2 2 2 5" xfId="6703" xr:uid="{323F0144-059A-4C67-B74B-91706940A59D}"/>
    <cellStyle name="Normal 3 2 2 2 5 2" xfId="7514" xr:uid="{4A7C179E-AB89-4462-B11D-7AA1331FC7B0}"/>
    <cellStyle name="Normal 3 2 2 2 5 2 2" xfId="9154" xr:uid="{68A9288A-AA37-4DD1-991D-38F9D248CEE8}"/>
    <cellStyle name="Normal 3 2 2 2 5 3" xfId="8351" xr:uid="{8A0D77FD-78B8-4982-BC0F-0F91ECDA8DB5}"/>
    <cellStyle name="Normal 3 2 2 2 6" xfId="6704" xr:uid="{9F0FD787-B6FE-4A32-AADF-CFAB78FA6C8A}"/>
    <cellStyle name="Normal 3 2 2 2 6 2" xfId="7515" xr:uid="{529F77DC-C2CE-4F12-BCA4-C41F1E08A910}"/>
    <cellStyle name="Normal 3 2 2 2 6 2 2" xfId="9155" xr:uid="{B0ECD5CF-3D7F-43C9-B49F-B0B3A00DEBDB}"/>
    <cellStyle name="Normal 3 2 2 2 6 3" xfId="8352" xr:uid="{D2F24B9F-6E6E-46CC-B818-36CB996ABD9E}"/>
    <cellStyle name="Normal 3 2 2 2 7" xfId="6421" xr:uid="{E37D6251-CF4A-4BA9-84F2-E6201985B3D6}"/>
    <cellStyle name="Normal 3 2 2 2 7 2" xfId="7516" xr:uid="{D0EF5D82-71F6-494D-94D0-CFF355044856}"/>
    <cellStyle name="Normal 3 2 2 2 7 2 2" xfId="9156" xr:uid="{3BE8AB10-0428-400F-932D-D8B320EDE425}"/>
    <cellStyle name="Normal 3 2 2 2 7 3" xfId="8128" xr:uid="{6103BFF8-7896-4928-A3E1-8EA926326461}"/>
    <cellStyle name="Normal 3 2 2 2 8" xfId="7093" xr:uid="{FFB500B4-D352-4989-8947-BEA14E10A005}"/>
    <cellStyle name="Normal 3 2 2 2 8 2" xfId="8733" xr:uid="{B3270594-C8EF-44EA-B2D0-B84077BA1A2A}"/>
    <cellStyle name="Normal 3 2 2 2 9" xfId="7937" xr:uid="{B67070F5-A84F-4581-B528-D92D6126B369}"/>
    <cellStyle name="Normal 3 2 2 3" xfId="5974" xr:uid="{D1912976-EDB8-413D-A6B0-2A844D9339AD}"/>
    <cellStyle name="Normal 3 2 2 3 2" xfId="6705" xr:uid="{83441D0B-1B85-4C82-9754-226ACC06B8C0}"/>
    <cellStyle name="Normal 3 2 2 3 2 2" xfId="7517" xr:uid="{DF0474D4-BBAE-49C7-91A6-BB8DF29035D5}"/>
    <cellStyle name="Normal 3 2 2 3 2 2 2" xfId="9157" xr:uid="{FE238AF6-C3BA-48DA-9320-F5DA966E442B}"/>
    <cellStyle name="Normal 3 2 2 3 2 3" xfId="8353" xr:uid="{791F355C-4ABD-4081-BAC4-901430709B38}"/>
    <cellStyle name="Normal 3 2 2 3 3" xfId="6706" xr:uid="{D0E057FA-8E89-43B7-9512-DD370D8F0971}"/>
    <cellStyle name="Normal 3 2 2 3 3 2" xfId="7518" xr:uid="{B44E866F-50E9-41B1-BF02-49DAF0FBC470}"/>
    <cellStyle name="Normal 3 2 2 3 3 2 2" xfId="9158" xr:uid="{556DAEEC-D05D-41AF-B07A-06C9E3737965}"/>
    <cellStyle name="Normal 3 2 2 3 3 3" xfId="8354" xr:uid="{469E24C4-8F88-4719-B398-6CA20F954880}"/>
    <cellStyle name="Normal 3 2 2 3 4" xfId="6425" xr:uid="{7EF889BC-8AB4-4B98-9BBF-406E1D283FF3}"/>
    <cellStyle name="Normal 3 2 2 3 4 2" xfId="7519" xr:uid="{9655DAB0-6C88-42E0-92B8-0069432485BE}"/>
    <cellStyle name="Normal 3 2 2 3 4 2 2" xfId="9159" xr:uid="{5F981E5B-311C-478A-AFF9-DBB7C0345B71}"/>
    <cellStyle name="Normal 3 2 2 3 4 3" xfId="8132" xr:uid="{A0012313-7C72-4357-B15C-503830446945}"/>
    <cellStyle name="Normal 3 2 2 3 5" xfId="7097" xr:uid="{75D5CB30-2962-4389-B486-6B0D9EEE0504}"/>
    <cellStyle name="Normal 3 2 2 3 5 2" xfId="8737" xr:uid="{33DD59C1-4392-4223-8D02-18D06FA32865}"/>
    <cellStyle name="Normal 3 2 2 3 6" xfId="7941" xr:uid="{A68B2BF2-1B33-4FA9-A320-7360F14AF11F}"/>
    <cellStyle name="Normal 3 2 2 4" xfId="5975" xr:uid="{3DB6FD58-6B44-4F16-8557-C9FFE4F6D6A3}"/>
    <cellStyle name="Normal 3 2 2 4 2" xfId="6707" xr:uid="{105CA523-C443-4A27-ABAA-0E7B59103025}"/>
    <cellStyle name="Normal 3 2 2 4 2 2" xfId="7520" xr:uid="{7BBBF360-DBB3-4AB6-B10E-0178B40493CD}"/>
    <cellStyle name="Normal 3 2 2 4 2 2 2" xfId="9160" xr:uid="{8A0AA997-AE59-485D-9B0B-76202A27DF37}"/>
    <cellStyle name="Normal 3 2 2 4 2 3" xfId="8355" xr:uid="{0CAE7927-A501-4C6E-8C19-3B15A949E005}"/>
    <cellStyle name="Normal 3 2 2 4 3" xfId="6708" xr:uid="{A5C2019F-99F7-4BD9-95F7-C223CC725E9B}"/>
    <cellStyle name="Normal 3 2 2 4 3 2" xfId="7521" xr:uid="{4DEFC7BF-BEF3-4A24-90D1-28BEF197908C}"/>
    <cellStyle name="Normal 3 2 2 4 3 2 2" xfId="9161" xr:uid="{414C2AA1-E238-45B4-A16E-94446930B460}"/>
    <cellStyle name="Normal 3 2 2 4 3 3" xfId="8356" xr:uid="{B8F13C85-EC1D-453B-A5C8-1346F4C61EF3}"/>
    <cellStyle name="Normal 3 2 2 4 4" xfId="6426" xr:uid="{4B88D3F8-4A71-45DA-A325-74918C1AF415}"/>
    <cellStyle name="Normal 3 2 2 4 4 2" xfId="7522" xr:uid="{7E25328C-4191-4B80-A7DA-A412703B3407}"/>
    <cellStyle name="Normal 3 2 2 4 4 2 2" xfId="9162" xr:uid="{630A74F1-0BDA-4EB9-98D5-1D778B9DAC15}"/>
    <cellStyle name="Normal 3 2 2 4 4 3" xfId="8133" xr:uid="{0C3CBF4F-98E0-40AC-8702-CB91A741683E}"/>
    <cellStyle name="Normal 3 2 2 4 5" xfId="7098" xr:uid="{DA30BB72-9EE6-44F2-A0CA-460B71EAC3FE}"/>
    <cellStyle name="Normal 3 2 2 4 5 2" xfId="8738" xr:uid="{98E0D4F4-6F7F-4967-AC11-EF5BF070D195}"/>
    <cellStyle name="Normal 3 2 2 4 6" xfId="7942" xr:uid="{3AA77D77-BC5E-467B-93D9-FDEBD9AF3B2D}"/>
    <cellStyle name="Normal 3 2 2 5" xfId="5976" xr:uid="{0C637498-228B-4B14-A460-BF1835B3F5BA}"/>
    <cellStyle name="Normal 3 2 2 5 2" xfId="6709" xr:uid="{E380787E-1521-4AF9-B39C-89072AE8CCA1}"/>
    <cellStyle name="Normal 3 2 2 5 2 2" xfId="7523" xr:uid="{032CDED1-E5B2-479E-9427-EB2F56F7087A}"/>
    <cellStyle name="Normal 3 2 2 5 2 2 2" xfId="9163" xr:uid="{98DEE7C3-E025-42C2-97C7-331EA595A3B2}"/>
    <cellStyle name="Normal 3 2 2 5 2 3" xfId="8357" xr:uid="{1EDE35B7-E5D0-4E0C-B267-2574955AC18B}"/>
    <cellStyle name="Normal 3 2 2 5 3" xfId="6710" xr:uid="{2608A1E2-217C-4FCC-8C73-0F5E0B148CD0}"/>
    <cellStyle name="Normal 3 2 2 5 3 2" xfId="7524" xr:uid="{076BB981-4E78-4CD7-BF08-52FC8EF1B930}"/>
    <cellStyle name="Normal 3 2 2 5 3 2 2" xfId="9164" xr:uid="{445616F7-5D40-4F4B-8B86-2235014C41D6}"/>
    <cellStyle name="Normal 3 2 2 5 3 3" xfId="8358" xr:uid="{7EB5910B-66C1-45E8-933E-0147CA0DC16A}"/>
    <cellStyle name="Normal 3 2 2 5 4" xfId="6427" xr:uid="{7CF2FC9D-D6B3-4F13-ADD0-8F41A40989C0}"/>
    <cellStyle name="Normal 3 2 2 5 4 2" xfId="7525" xr:uid="{1CF1ECBF-D1D7-4A93-AA84-C4BF34E0F0EC}"/>
    <cellStyle name="Normal 3 2 2 5 4 2 2" xfId="9165" xr:uid="{495DD1C2-3384-46B5-A822-C27AF99D35D6}"/>
    <cellStyle name="Normal 3 2 2 5 4 3" xfId="8134" xr:uid="{099946D4-6C10-46C6-946B-D0EA01A9E4A9}"/>
    <cellStyle name="Normal 3 2 2 5 5" xfId="7099" xr:uid="{3A738BAB-B9ED-4037-9635-1B4C29759382}"/>
    <cellStyle name="Normal 3 2 2 5 5 2" xfId="8739" xr:uid="{847ADB14-1C1E-47B8-962B-89B7C5CD7D4D}"/>
    <cellStyle name="Normal 3 2 2 5 6" xfId="7943" xr:uid="{50AF8BF9-7F20-4365-BD9E-ACB75217FF41}"/>
    <cellStyle name="Normal 3 2 3" xfId="73" xr:uid="{9593090C-4861-48E8-A2AA-BA1DA7B24873}"/>
    <cellStyle name="Normal 3 2 3 10" xfId="19504" xr:uid="{2D4066C1-E544-432F-97C0-1C4412C0DA1A}"/>
    <cellStyle name="Normal 3 2 3 2" xfId="5978" xr:uid="{8D5D48E5-0664-4D6D-A5C0-EF68A8508194}"/>
    <cellStyle name="Normal 3 2 3 2 2" xfId="5979" xr:uid="{AC9A7798-CE99-4DAD-B08C-0823233AECA2}"/>
    <cellStyle name="Normal 3 2 3 2 3" xfId="6711" xr:uid="{73949AF3-E5D0-4C8E-9BBA-6F12F7DBD5D3}"/>
    <cellStyle name="Normal 3 2 3 2 3 2" xfId="7526" xr:uid="{92932A16-31A3-4C0E-A3DC-F3350DE2B25E}"/>
    <cellStyle name="Normal 3 2 3 2 3 2 2" xfId="9166" xr:uid="{4A9886E0-636D-47CB-B641-766D55B1BA90}"/>
    <cellStyle name="Normal 3 2 3 2 3 3" xfId="8359" xr:uid="{3E3A3392-F99C-45F0-B7E7-FD138418768C}"/>
    <cellStyle name="Normal 3 2 3 2 4" xfId="6712" xr:uid="{70D65C94-B2BD-42CB-8DA1-C648B0B7BE91}"/>
    <cellStyle name="Normal 3 2 3 2 4 2" xfId="7527" xr:uid="{3E160F55-A20F-4D65-91EA-FE06B1348112}"/>
    <cellStyle name="Normal 3 2 3 2 4 2 2" xfId="9167" xr:uid="{36E2248D-9485-4F09-8C37-ADEAB2C1B97F}"/>
    <cellStyle name="Normal 3 2 3 2 4 3" xfId="8360" xr:uid="{9BC4ADF2-DC00-46C4-87D1-7E60CD365DFC}"/>
    <cellStyle name="Normal 3 2 3 2 5" xfId="6428" xr:uid="{ABFF967D-64A3-4C5B-AF97-40F6C17A7AF6}"/>
    <cellStyle name="Normal 3 2 3 2 5 2" xfId="7528" xr:uid="{0CE33BF3-E41A-4BBF-B532-FD83C44C38D1}"/>
    <cellStyle name="Normal 3 2 3 2 5 2 2" xfId="9168" xr:uid="{F5C53A77-0193-450A-AB2A-2A726DB8FF37}"/>
    <cellStyle name="Normal 3 2 3 2 5 3" xfId="8135" xr:uid="{6D506EF5-4C90-45F8-8302-2A4D58963432}"/>
    <cellStyle name="Normal 3 2 3 2 6" xfId="7100" xr:uid="{235D18B9-0FC7-4CD6-86FD-A5AB2684F6C2}"/>
    <cellStyle name="Normal 3 2 3 2 6 2" xfId="8740" xr:uid="{EF01D3C5-EA4A-4E28-B8B5-88FB3541FA87}"/>
    <cellStyle name="Normal 3 2 3 2 7" xfId="7944" xr:uid="{E4A7E027-F62B-47D0-BCFE-D1DFF89678D4}"/>
    <cellStyle name="Normal 3 2 3 2_1_solis_MK Nr 595 " xfId="5980" xr:uid="{1AC4EB1E-40DC-4414-8270-D5BE36ECC688}"/>
    <cellStyle name="Normal 3 2 3 3" xfId="5981" xr:uid="{C27F4951-CE0C-4E40-AB04-0978882BF6D8}"/>
    <cellStyle name="Normal 3 2 3 3 2" xfId="6713" xr:uid="{CFCE0E75-FEB6-48A1-876B-C69C70111040}"/>
    <cellStyle name="Normal 3 2 3 3 2 2" xfId="7529" xr:uid="{ACAD6FBF-5D51-4150-BE41-91D3D5514187}"/>
    <cellStyle name="Normal 3 2 3 3 2 2 2" xfId="9169" xr:uid="{AA912606-FCF0-48C1-89BC-E65655ABFA18}"/>
    <cellStyle name="Normal 3 2 3 3 2 3" xfId="8361" xr:uid="{3A878955-3C3F-4CEE-AA5E-47A42AA581C5}"/>
    <cellStyle name="Normal 3 2 3 3 3" xfId="6714" xr:uid="{B5F10EB9-245A-47C0-ACFA-89793CDF4049}"/>
    <cellStyle name="Normal 3 2 3 3 3 2" xfId="7530" xr:uid="{6417692F-72DD-40BC-A757-AE0C52781024}"/>
    <cellStyle name="Normal 3 2 3 3 3 2 2" xfId="9170" xr:uid="{8BA9F364-9220-41CB-BD16-EE7A323BCFF3}"/>
    <cellStyle name="Normal 3 2 3 3 3 3" xfId="8362" xr:uid="{70CD1B45-197A-4FA3-B72B-F9F1C9F58F54}"/>
    <cellStyle name="Normal 3 2 3 3 4" xfId="6429" xr:uid="{9741479D-980E-428B-9370-55EF3D8A7C9A}"/>
    <cellStyle name="Normal 3 2 3 3 4 2" xfId="7531" xr:uid="{96DEDFFD-8B9B-4EAA-B763-06F029245658}"/>
    <cellStyle name="Normal 3 2 3 3 4 2 2" xfId="9171" xr:uid="{5A4C9006-2242-431A-A9F8-7D83651C3595}"/>
    <cellStyle name="Normal 3 2 3 3 4 3" xfId="8136" xr:uid="{BAAC36CA-33CF-429D-A4C9-E454A3DEFB43}"/>
    <cellStyle name="Normal 3 2 3 3 5" xfId="7101" xr:uid="{8ADE2D9A-CA03-44A5-BBA1-9F30876AF42D}"/>
    <cellStyle name="Normal 3 2 3 3 5 2" xfId="8741" xr:uid="{EF79047F-49AE-4097-877A-A54F2A60F491}"/>
    <cellStyle name="Normal 3 2 3 3 6" xfId="7945" xr:uid="{010FF96D-A124-42BE-9F9D-0D0D46AFCD9B}"/>
    <cellStyle name="Normal 3 2 3 4" xfId="5982" xr:uid="{DFD9394A-CA54-4D0C-AF1C-E173C4DB2DE0}"/>
    <cellStyle name="Normal 3 2 3 4 2" xfId="6715" xr:uid="{748BA5F5-6919-425F-9D5A-AED89A71B749}"/>
    <cellStyle name="Normal 3 2 3 4 2 2" xfId="7532" xr:uid="{C60FE8A5-7D1F-4C7A-ADFA-0C7B2E290B7F}"/>
    <cellStyle name="Normal 3 2 3 4 2 2 2" xfId="9172" xr:uid="{094462E3-5FE2-40B8-B056-D0700B0A0B65}"/>
    <cellStyle name="Normal 3 2 3 4 2 3" xfId="8363" xr:uid="{CF2CE007-0668-42C3-BDA1-A8DAA11A005F}"/>
    <cellStyle name="Normal 3 2 3 4 3" xfId="6716" xr:uid="{1107CCEC-9628-4879-90E6-0CAC904B70F2}"/>
    <cellStyle name="Normal 3 2 3 4 3 2" xfId="7533" xr:uid="{41BC8399-E4AE-42A9-9680-341912FC57EB}"/>
    <cellStyle name="Normal 3 2 3 4 3 2 2" xfId="9173" xr:uid="{726CEAD0-CF18-4967-99CF-E82884A60F87}"/>
    <cellStyle name="Normal 3 2 3 4 3 3" xfId="8364" xr:uid="{D82AB15B-0990-47F0-80DE-83F97AFE10C0}"/>
    <cellStyle name="Normal 3 2 3 4 4" xfId="6430" xr:uid="{3692D392-4378-4117-B4B5-297AAB1220DD}"/>
    <cellStyle name="Normal 3 2 3 4 4 2" xfId="7534" xr:uid="{85E5BBDA-7F16-49EC-B1AD-8646E370FDAA}"/>
    <cellStyle name="Normal 3 2 3 4 4 2 2" xfId="9174" xr:uid="{87F100A0-361F-44C8-8021-6A84FACE77D4}"/>
    <cellStyle name="Normal 3 2 3 4 4 3" xfId="8137" xr:uid="{11431899-05E8-4631-90A5-C06323C6FF13}"/>
    <cellStyle name="Normal 3 2 3 4 5" xfId="7102" xr:uid="{D29414DD-34B1-449C-A17A-0F57AC9DEA7F}"/>
    <cellStyle name="Normal 3 2 3 4 5 2" xfId="8742" xr:uid="{A170DA07-4DF6-4EA3-A909-43108EBA0666}"/>
    <cellStyle name="Normal 3 2 3 4 6" xfId="7946" xr:uid="{DBE5C265-7566-4300-9346-1BAE4EBEE879}"/>
    <cellStyle name="Normal 3 2 3 5" xfId="5983" xr:uid="{1E5FD184-930C-4999-8FA3-66D908CE4F81}"/>
    <cellStyle name="Normal 3 2 3 6" xfId="5977" xr:uid="{808CE2E8-2D92-48D7-8D76-7B0AC7DDB08C}"/>
    <cellStyle name="Normal 3 2 3 7" xfId="19408" xr:uid="{0C3962EA-DCC7-4444-93BB-9CF239484024}"/>
    <cellStyle name="Normal 3 2 3 8" xfId="19430" xr:uid="{7ABFADD2-E173-4ED5-B50B-33C4024EFF23}"/>
    <cellStyle name="Normal 3 2 3 9" xfId="19499" xr:uid="{6E032171-7A89-4849-AFE0-71B4AAA6033D}"/>
    <cellStyle name="Normal 3 2 3_1_solis_MK Nr 595 " xfId="5984" xr:uid="{CE308226-97D7-4F10-8972-F6BAED39C481}"/>
    <cellStyle name="Normal 3 2 4" xfId="5985" xr:uid="{F98B6F84-6F3D-412C-9896-776EFFD5BC53}"/>
    <cellStyle name="Normal 3 2 5" xfId="5986" xr:uid="{76902F2A-7D9F-4BC6-BDA3-D0A4C39E83BA}"/>
    <cellStyle name="Normal 3 2 6" xfId="6717" xr:uid="{251BCA2C-0DF4-4F75-AC62-757C8FF9C0FD}"/>
    <cellStyle name="Normal 3 2 7" xfId="19500" xr:uid="{5066DB37-90A7-4023-ABF2-163129C99C25}"/>
    <cellStyle name="Normal 3 20" xfId="5987" xr:uid="{53904D2E-BCC2-44EF-966B-E951434B10E3}"/>
    <cellStyle name="Normal 3 21" xfId="5988" xr:uid="{A18F3651-E736-4EE6-BD07-424FA9E0905E}"/>
    <cellStyle name="Normal 3 22" xfId="5989" xr:uid="{2D37FAB3-7432-4E55-BC63-A4E588290DBC}"/>
    <cellStyle name="Normal 3 23" xfId="5990" xr:uid="{0EB4DB86-2F74-4CE1-8232-C3C9593ADA21}"/>
    <cellStyle name="Normal 3 24" xfId="5991" xr:uid="{11473473-73DB-4D33-84EF-32CBB10D978D}"/>
    <cellStyle name="Normal 3 24 10" xfId="5992" xr:uid="{B37816FB-501E-4BB6-86CD-3C6E66E7EF5B}"/>
    <cellStyle name="Normal 3 24 11" xfId="5993" xr:uid="{6AC4600C-4FCB-4E43-BE93-66B9D7D0C79A}"/>
    <cellStyle name="Normal 3 24 12" xfId="5994" xr:uid="{33C48F69-E250-4DB1-83B6-6EF570E179B3}"/>
    <cellStyle name="Normal 3 24 13" xfId="5995" xr:uid="{A77708CD-CA1F-4D02-9BCF-B066D6999C2E}"/>
    <cellStyle name="Normal 3 24 14" xfId="5996" xr:uid="{BB3A01D3-6590-4442-9413-4C961F2F1D03}"/>
    <cellStyle name="Normal 3 24 15" xfId="5997" xr:uid="{A19CC20F-030E-431D-8A66-E580A8376ADD}"/>
    <cellStyle name="Normal 3 24 16" xfId="5998" xr:uid="{046DCA70-563F-4F48-8504-95005001E26A}"/>
    <cellStyle name="Normal 3 24 17" xfId="5999" xr:uid="{4217BD23-BB10-42FA-8458-39F64D310105}"/>
    <cellStyle name="Normal 3 24 18" xfId="6000" xr:uid="{BC726003-4FF5-4D1F-AD91-550E2327D86B}"/>
    <cellStyle name="Normal 3 24 19" xfId="6001" xr:uid="{F5DFC234-6782-4C40-852A-8BC9D46DF517}"/>
    <cellStyle name="Normal 3 24 2" xfId="6002" xr:uid="{B61ADCC7-DA37-4B3F-9BBC-BA3C98D1DBCC}"/>
    <cellStyle name="Normal 3 24 20" xfId="6003" xr:uid="{62B7C937-27E8-4500-8325-7A623DF7049D}"/>
    <cellStyle name="Normal 3 24 3" xfId="6004" xr:uid="{CEC524AD-E1B6-4D5E-98C6-D720C920E379}"/>
    <cellStyle name="Normal 3 24 4" xfId="6005" xr:uid="{83867A42-17AD-4406-AA69-9DEE108A6750}"/>
    <cellStyle name="Normal 3 24 5" xfId="6006" xr:uid="{4B152BC7-EBE5-47E7-998E-8035B7AECC57}"/>
    <cellStyle name="Normal 3 24 6" xfId="6007" xr:uid="{E969C201-703C-40EF-A24D-6125F352382F}"/>
    <cellStyle name="Normal 3 24 7" xfId="6008" xr:uid="{34E74E36-3B7A-4222-A9F8-27C395470A3C}"/>
    <cellStyle name="Normal 3 24 8" xfId="6009" xr:uid="{81D5D93E-8234-4358-92D8-AD8253DBAC99}"/>
    <cellStyle name="Normal 3 24 9" xfId="6010" xr:uid="{4BD98D56-8D7E-452E-B4B5-EF369F4F80CB}"/>
    <cellStyle name="Normal 3 25" xfId="6011" xr:uid="{92E1AEEF-FBA9-427D-A450-72F0E77160AF}"/>
    <cellStyle name="Normal 3 26" xfId="6012" xr:uid="{EFBA1BCF-CC0B-48DD-B10B-2E5C4B3EBB46}"/>
    <cellStyle name="Normal 3 27" xfId="6013" xr:uid="{2699A8CF-94D0-4313-B5ED-88545C0D24D1}"/>
    <cellStyle name="Normal 3 28" xfId="6014" xr:uid="{CB1D8ACF-1769-4171-BE90-5DC5613BF21B}"/>
    <cellStyle name="Normal 3 29" xfId="6015" xr:uid="{27E06843-7960-4845-90FD-D1BFC8F0371C}"/>
    <cellStyle name="Normal 3 3" xfId="14" xr:uid="{F7112885-6588-44A8-87B0-921FB93E5FD4}"/>
    <cellStyle name="Normal 3 3 2" xfId="37" xr:uid="{3532928D-E920-485A-806E-97BB1D3481FD}"/>
    <cellStyle name="Normal 3 3 2 2" xfId="7535" xr:uid="{00AC0763-5222-4725-A386-0CC8AA6D7CBC}"/>
    <cellStyle name="Normal 3 3 2 2 2" xfId="9175" xr:uid="{2D87C3A0-856E-4FCE-9483-13E893F7AF0C}"/>
    <cellStyle name="Normal 3 3 2 3" xfId="8176" xr:uid="{A5B1A1FD-1CD3-4351-930E-0274FCE89560}"/>
    <cellStyle name="Normal 3 3 3" xfId="12" xr:uid="{7C9DC35F-770D-4010-A656-05B086DA807F}"/>
    <cellStyle name="Normal 3 3 3 2" xfId="6016" xr:uid="{C7F23F77-4FEF-4B83-8DF4-56BE2343E950}"/>
    <cellStyle name="Normal 3 3 3 4" xfId="77" xr:uid="{4EA75B2E-FF54-4E83-A588-4CDFE7F5C0C4}"/>
    <cellStyle name="Normal 3 3 4" xfId="19407" xr:uid="{E41F196A-17FE-43E9-9D9A-8D04FBD03C13}"/>
    <cellStyle name="Normal 3 30" xfId="6017" xr:uid="{9A1080FB-3CF8-4035-B4A2-AE745ECE19B7}"/>
    <cellStyle name="Normal 3 31" xfId="6018" xr:uid="{718F8342-A31F-4BEC-B021-74BD1FAC05A4}"/>
    <cellStyle name="Normal 3 32" xfId="6019" xr:uid="{A8BB58D0-9CFF-4392-8617-2CA223953893}"/>
    <cellStyle name="Normal 3 33" xfId="6020" xr:uid="{95AE1169-54CF-42EE-83E9-CF696C771CEC}"/>
    <cellStyle name="Normal 3 34" xfId="6021" xr:uid="{53635DAA-D133-4249-B5F4-7E9247DF98DF}"/>
    <cellStyle name="Normal 3 35" xfId="6022" xr:uid="{D4A32BB0-6CD0-4F65-98AB-9E5EB91BD736}"/>
    <cellStyle name="Normal 3 36" xfId="6023" xr:uid="{B7878660-1444-4132-87DC-565503A87B38}"/>
    <cellStyle name="Normal 3 37" xfId="6024" xr:uid="{FBDCEB18-C1FE-4999-BF1B-CFE6D653C92E}"/>
    <cellStyle name="Normal 3 38" xfId="6025" xr:uid="{8BF304FD-C20A-46CE-987E-E8366F7EF562}"/>
    <cellStyle name="Normal 3 38 10" xfId="6026" xr:uid="{71781E30-892E-440F-AA7A-907D46BD97BA}"/>
    <cellStyle name="Normal 3 38 11" xfId="6027" xr:uid="{D7B4395B-3127-4BDD-A217-6CCEAF63189D}"/>
    <cellStyle name="Normal 3 38 12" xfId="6028" xr:uid="{2BE06E8C-F583-46EC-B10F-E8A7E638E493}"/>
    <cellStyle name="Normal 3 38 13" xfId="6029" xr:uid="{F3FD2D68-E05D-4FCC-83CE-169987A13681}"/>
    <cellStyle name="Normal 3 38 14" xfId="6030" xr:uid="{59DB8071-24DB-48DE-85BD-011EFA979F4F}"/>
    <cellStyle name="Normal 3 38 15" xfId="6031" xr:uid="{165ACDD9-FC65-4F49-AACB-0DF78C423A2B}"/>
    <cellStyle name="Normal 3 38 16" xfId="6032" xr:uid="{2D080398-A0C9-4CB6-AC17-2F1CA5FCCBD4}"/>
    <cellStyle name="Normal 3 38 17" xfId="6033" xr:uid="{CD29EE3A-B626-444F-98C5-88D33393C935}"/>
    <cellStyle name="Normal 3 38 18" xfId="6034" xr:uid="{F76F3F7A-8D2B-4BBC-8707-2B304F57D0D5}"/>
    <cellStyle name="Normal 3 38 19" xfId="6035" xr:uid="{29B77490-C047-478A-A5CF-6AB51FBF7D90}"/>
    <cellStyle name="Normal 3 38 2" xfId="6036" xr:uid="{EA57687A-0D88-423E-93CE-5139DD1CB0D7}"/>
    <cellStyle name="Normal 3 38 3" xfId="6037" xr:uid="{DBD56DF2-7E61-4274-B17F-AF4073E56709}"/>
    <cellStyle name="Normal 3 38 4" xfId="6038" xr:uid="{0985FC3B-9220-478E-8B3B-5933AAE7F779}"/>
    <cellStyle name="Normal 3 38 5" xfId="6039" xr:uid="{438E4EA6-2A50-4561-B8AD-EC8495275269}"/>
    <cellStyle name="Normal 3 38 6" xfId="6040" xr:uid="{52294B20-9464-432D-A779-6B53D1E9F28E}"/>
    <cellStyle name="Normal 3 38 7" xfId="6041" xr:uid="{EDC812F1-22E8-45F6-A33E-DF42AFB90336}"/>
    <cellStyle name="Normal 3 38 8" xfId="6042" xr:uid="{AB845267-EA99-4C8F-9B56-4FE19EF4D904}"/>
    <cellStyle name="Normal 3 38 9" xfId="6043" xr:uid="{5D90F23B-6516-41EE-A9C2-2AC72AC8C180}"/>
    <cellStyle name="Normal 3 39" xfId="6044" xr:uid="{1EF406C0-A566-4B51-9FFD-8FC78E89AE99}"/>
    <cellStyle name="Normal 3 39 10" xfId="6045" xr:uid="{A684076D-5218-4FA8-87C8-A298D6F2CA88}"/>
    <cellStyle name="Normal 3 39 11" xfId="6046" xr:uid="{F486A358-D76E-45E2-AFBD-5208ED44F932}"/>
    <cellStyle name="Normal 3 39 12" xfId="6047" xr:uid="{9269F3A6-561C-4804-9DF0-4A33284E2A0D}"/>
    <cellStyle name="Normal 3 39 13" xfId="6048" xr:uid="{7A49002E-ABB6-44B9-9296-7768A96CC716}"/>
    <cellStyle name="Normal 3 39 14" xfId="6049" xr:uid="{483D4356-951B-421F-80F5-3BC653E22363}"/>
    <cellStyle name="Normal 3 39 15" xfId="6050" xr:uid="{3EE05BF5-CCD6-4612-B4B7-A8076D49415D}"/>
    <cellStyle name="Normal 3 39 16" xfId="6051" xr:uid="{A583A62B-1957-4513-8327-3E73D43E9321}"/>
    <cellStyle name="Normal 3 39 17" xfId="6052" xr:uid="{0535ED42-20F1-4217-82EE-1D84D19930F2}"/>
    <cellStyle name="Normal 3 39 18" xfId="6053" xr:uid="{0F0344A6-EE50-4ABF-BB4A-816164B90657}"/>
    <cellStyle name="Normal 3 39 19" xfId="6054" xr:uid="{9928A085-FB81-49F2-9F43-2BC2A742AC60}"/>
    <cellStyle name="Normal 3 39 2" xfId="6055" xr:uid="{C12164F2-84CE-4C1C-BE43-0D7E7334AA8C}"/>
    <cellStyle name="Normal 3 39 3" xfId="6056" xr:uid="{842E082C-08DA-402F-A9D0-CC71FA20D921}"/>
    <cellStyle name="Normal 3 39 4" xfId="6057" xr:uid="{0F23C9BD-9DA8-4FF6-99A1-35AB9C223940}"/>
    <cellStyle name="Normal 3 39 5" xfId="6058" xr:uid="{89654EF0-0E52-43EA-83FD-741679D67988}"/>
    <cellStyle name="Normal 3 39 6" xfId="6059" xr:uid="{CED9B76A-A1FA-4728-A75B-8C352821CFAB}"/>
    <cellStyle name="Normal 3 39 7" xfId="6060" xr:uid="{211BFF41-37F7-4DB2-8F0C-903780D4897F}"/>
    <cellStyle name="Normal 3 39 8" xfId="6061" xr:uid="{A3DF8EA7-0FEF-46E0-8AE4-2E7E2DF62C7A}"/>
    <cellStyle name="Normal 3 39 9" xfId="6062" xr:uid="{783BA4E7-2B9B-4585-A2BC-D6799B1A68FE}"/>
    <cellStyle name="Normal 3 4" xfId="36" xr:uid="{AB1B4432-A2B1-4BAB-A6C1-D7D7CA545BC5}"/>
    <cellStyle name="Normal 3 4 2" xfId="6718" xr:uid="{CCEA823D-C900-4886-87FF-7B67DC128E81}"/>
    <cellStyle name="Normal 3 4 2 2" xfId="7536" xr:uid="{F23C580D-C027-417A-9A57-7FB4ED7E0EA4}"/>
    <cellStyle name="Normal 3 4 2 2 2" xfId="9176" xr:uid="{D5D1C028-4834-4C3B-82AD-F29484FE7798}"/>
    <cellStyle name="Normal 3 4 2 3" xfId="8365" xr:uid="{FFF79045-F7FD-4B27-993D-C32C196B78B9}"/>
    <cellStyle name="Normal 3 4 3" xfId="6719" xr:uid="{B86161F5-B0C7-4BD2-8D9F-57E6DCFB604C}"/>
    <cellStyle name="Normal 3 4 3 2" xfId="7537" xr:uid="{BEB4165E-6839-4F0F-B2E3-87AE1728DEE2}"/>
    <cellStyle name="Normal 3 4 3 2 2" xfId="9177" xr:uid="{BD90ECA6-C59F-4FF8-A6CC-2A5DE093EEF2}"/>
    <cellStyle name="Normal 3 4 3 3" xfId="8366" xr:uid="{521E0FF0-FE46-4B2D-B810-8B9A796D2A04}"/>
    <cellStyle name="Normal 3 4 4" xfId="6431" xr:uid="{F4E7F5B9-D4B2-4D18-8F14-7F90ACAC255A}"/>
    <cellStyle name="Normal 3 4 4 2" xfId="7538" xr:uid="{C9381F81-7E58-4628-8316-C51850724C3C}"/>
    <cellStyle name="Normal 3 4 4 2 2" xfId="9178" xr:uid="{7C3F0EDF-7570-40B8-BD32-339930A7470C}"/>
    <cellStyle name="Normal 3 4 4 3" xfId="8138" xr:uid="{29008A14-97D1-4CC9-A9F7-A79D92C08E6E}"/>
    <cellStyle name="Normal 3 4 5" xfId="7103" xr:uid="{6C3F6E91-B12B-4D3A-B4CA-80E41ABB71DB}"/>
    <cellStyle name="Normal 3 4 5 2" xfId="8743" xr:uid="{A61DE8D4-9DEF-4BE3-8993-542C57E4A56E}"/>
    <cellStyle name="Normal 3 4 6" xfId="7947" xr:uid="{FD0C6EDC-9799-427B-AC38-FD18E145E956}"/>
    <cellStyle name="Normal 3 40" xfId="6337" xr:uid="{9E8AAEF3-EE74-436F-8B57-8B0446A9A546}"/>
    <cellStyle name="Normal 3 40 2" xfId="6720" xr:uid="{B50BDE04-7DF8-4061-84A5-639C18417BBA}"/>
    <cellStyle name="Normal 3 40 2 2" xfId="7539" xr:uid="{7DA773F3-1998-43C1-B4EC-F0C220AB43FB}"/>
    <cellStyle name="Normal 3 40 2 2 2" xfId="9179" xr:uid="{376024D0-48C6-4FF8-9E59-9C493F88F062}"/>
    <cellStyle name="Normal 3 40 2 3" xfId="8367" xr:uid="{078E15A1-6C9C-44DC-9390-6A8B63A4DD39}"/>
    <cellStyle name="Normal 3 40 3" xfId="6721" xr:uid="{AEDB0D98-3E1B-45BE-BD0F-DDA514D1EBD7}"/>
    <cellStyle name="Normal 3 40 3 2" xfId="7540" xr:uid="{0AEA9CE0-7991-4B24-B993-BFB4EEC808C9}"/>
    <cellStyle name="Normal 3 40 3 2 2" xfId="9180" xr:uid="{E608C9DB-9B3F-4648-9865-E11F9558DF1D}"/>
    <cellStyle name="Normal 3 40 3 3" xfId="8368" xr:uid="{CC32DA8D-7E80-4D75-82BD-BBDBC0A03620}"/>
    <cellStyle name="Normal 3 40 4" xfId="6460" xr:uid="{EF351F6E-5105-4005-AF7D-BEF8B28DF1A4}"/>
    <cellStyle name="Normal 3 40 4 2" xfId="7541" xr:uid="{A7CE25DF-A9C7-4CBC-99D4-6C712AD2C69D}"/>
    <cellStyle name="Normal 3 40 4 2 2" xfId="9181" xr:uid="{8E80AC5E-AD4C-4AD6-BEFC-E61371CF055D}"/>
    <cellStyle name="Normal 3 40 4 3" xfId="8165" xr:uid="{9414B91B-706C-484B-AA9A-ABFEBF0FE078}"/>
    <cellStyle name="Normal 3 40 5" xfId="7207" xr:uid="{CC9EEE72-55D0-4838-A726-7B2F0B7C162C}"/>
    <cellStyle name="Normal 3 40 5 2" xfId="8847" xr:uid="{1A708E4D-6AA6-4DDE-BA1C-B0221DB193BC}"/>
    <cellStyle name="Normal 3 41" xfId="6461" xr:uid="{44A83258-AFD6-4FFD-A704-B7828EF7C73A}"/>
    <cellStyle name="Normal 3 42" xfId="6462" xr:uid="{07A5F098-81DB-420D-A0D3-8EF283A9950B}"/>
    <cellStyle name="Normal 3 43" xfId="6459" xr:uid="{7829809F-DD77-47F2-A284-64370286DC6D}"/>
    <cellStyle name="Normal 3 44" xfId="6938" xr:uid="{AB518907-EFF2-4962-8719-E246F1332E81}"/>
    <cellStyle name="Normal 3 45" xfId="9821" xr:uid="{587A89B5-3295-407F-AF5B-65A509E80294}"/>
    <cellStyle name="Normal 3 46" xfId="157" xr:uid="{55B87334-7B9A-4DB8-862C-B5EA085F623C}"/>
    <cellStyle name="Normal 3 47" xfId="19406" xr:uid="{CAE50A46-EA2B-4963-B373-F8E3347E3D3D}"/>
    <cellStyle name="Normal 3 5" xfId="11" xr:uid="{95BC7B5A-7CEC-4763-B623-BEA2AD0DEC41}"/>
    <cellStyle name="Normal 3 5 2" xfId="49" xr:uid="{46770771-A14E-43B2-BA94-8385156495FB}"/>
    <cellStyle name="Normal 3 5 2 2" xfId="76" xr:uid="{B190A015-79F0-4075-AE72-342F7F47F1DE}"/>
    <cellStyle name="Normal 3 5 3" xfId="64" xr:uid="{94317405-D70B-4FE0-8EA7-91277F0B0B58}"/>
    <cellStyle name="Normal 3 5 4" xfId="6063" xr:uid="{3106FDD8-EBD3-4219-8234-123C9DF39B10}"/>
    <cellStyle name="Normal 3 6" xfId="63" xr:uid="{D7C310FB-9AD5-4B6F-9147-0F1ADB4F6230}"/>
    <cellStyle name="Normal 3 6 2" xfId="6722" xr:uid="{3C716EC1-DD78-4709-B765-995429DBC189}"/>
    <cellStyle name="Normal 3 6 2 2" xfId="7542" xr:uid="{81962DDE-9BA2-4446-A94B-8FFDFEAC46A0}"/>
    <cellStyle name="Normal 3 6 2 2 2" xfId="9182" xr:uid="{098521BB-627D-42F1-8241-B04ABBDAFD8F}"/>
    <cellStyle name="Normal 3 6 2 3" xfId="8369" xr:uid="{29E05D53-2119-45A4-94F8-7ACA454A5E80}"/>
    <cellStyle name="Normal 3 6 3" xfId="6723" xr:uid="{6F022661-15FB-49ED-9D3D-2C135BAFEBF8}"/>
    <cellStyle name="Normal 3 6 3 2" xfId="7543" xr:uid="{2920A350-507B-425F-8CC7-642B7327826E}"/>
    <cellStyle name="Normal 3 6 3 2 2" xfId="9183" xr:uid="{4242EDD0-690C-46B8-9D3D-B745F45047AD}"/>
    <cellStyle name="Normal 3 6 3 3" xfId="8370" xr:uid="{04636D98-6B06-449C-8D96-510F962DA34B}"/>
    <cellStyle name="Normal 3 6 4" xfId="6432" xr:uid="{E0BDBDAB-271B-45B5-8A59-30C207BB9B52}"/>
    <cellStyle name="Normal 3 6 4 2" xfId="7544" xr:uid="{3C0A242B-7204-4092-9ACC-4DF1787EE6E7}"/>
    <cellStyle name="Normal 3 6 4 2 2" xfId="9184" xr:uid="{FD4AD4BE-E049-4E0E-9DED-1EB25DB8320B}"/>
    <cellStyle name="Normal 3 6 4 3" xfId="8139" xr:uid="{F914ED8F-E6BF-4C27-90E6-D1EA642AA884}"/>
    <cellStyle name="Normal 3 6 5" xfId="7104" xr:uid="{E98EE150-F408-472C-9AF1-98B108F49787}"/>
    <cellStyle name="Normal 3 6 5 2" xfId="8744" xr:uid="{BD425DC2-F3A1-4BDA-A86E-123B36A3C8BA}"/>
    <cellStyle name="Normal 3 6 6" xfId="7948" xr:uid="{7A3C1746-8590-476C-B158-739CA3C1F77C}"/>
    <cellStyle name="Normal 3 6 7" xfId="6064" xr:uid="{66812983-32E2-4076-8119-F63E9AA88737}"/>
    <cellStyle name="Normal 3 7" xfId="6065" xr:uid="{2EE8AE7B-8075-4A49-83E9-8A182CA17995}"/>
    <cellStyle name="Normal 3 7 2" xfId="6724" xr:uid="{174A17CA-18D8-4A17-B8B1-9C789B208AA5}"/>
    <cellStyle name="Normal 3 7 2 2" xfId="7545" xr:uid="{D9FACDE4-0F42-4EAF-BF66-6148C98342CB}"/>
    <cellStyle name="Normal 3 7 2 2 2" xfId="9185" xr:uid="{0E807AF5-0D72-45D5-95FC-0E0CB5A1F38E}"/>
    <cellStyle name="Normal 3 7 2 3" xfId="8371" xr:uid="{53FBE4A8-595F-4905-A042-724028F1E53F}"/>
    <cellStyle name="Normal 3 7 3" xfId="6725" xr:uid="{65C33C34-F103-4AFA-952F-5A874E3D54E3}"/>
    <cellStyle name="Normal 3 7 3 2" xfId="7546" xr:uid="{5A43A93F-D29F-493E-A575-09D536F4BCF0}"/>
    <cellStyle name="Normal 3 7 3 2 2" xfId="9186" xr:uid="{D5E888E7-C728-4455-A791-D06CE7259AF6}"/>
    <cellStyle name="Normal 3 7 3 3" xfId="8372" xr:uid="{BD74AE8D-A558-47D5-B1C7-8196CEA66FF4}"/>
    <cellStyle name="Normal 3 7 4" xfId="6433" xr:uid="{AFBEFC99-53D0-4E61-ADAE-C2A340AA2A59}"/>
    <cellStyle name="Normal 3 7 4 2" xfId="7547" xr:uid="{2B204D01-2EB0-4669-88DC-163E1CE83931}"/>
    <cellStyle name="Normal 3 7 4 2 2" xfId="9187" xr:uid="{46313763-C26B-4888-8E24-84C8EBE10FD5}"/>
    <cellStyle name="Normal 3 7 4 3" xfId="8140" xr:uid="{AA7413AD-18A9-4705-85FF-60285022AD9C}"/>
    <cellStyle name="Normal 3 7 5" xfId="7105" xr:uid="{E70AC0A8-00A4-4769-AE01-C5FBD27EF02C}"/>
    <cellStyle name="Normal 3 7 5 2" xfId="8745" xr:uid="{F46CE80E-44D4-4F9B-9AC6-5AB7E58D0A49}"/>
    <cellStyle name="Normal 3 7 6" xfId="7949" xr:uid="{DB54477E-5651-466A-B46D-4E8311BD00AE}"/>
    <cellStyle name="Normal 3 8" xfId="6066" xr:uid="{3867DD29-B3C3-46D9-9BC0-B3A04EF08ED6}"/>
    <cellStyle name="Normal 3 8 2" xfId="6726" xr:uid="{942339AF-EDFE-4466-8F47-296557016092}"/>
    <cellStyle name="Normal 3 8 2 2" xfId="7548" xr:uid="{120E79ED-6CDD-499D-A9B2-4E8372F53489}"/>
    <cellStyle name="Normal 3 8 2 2 2" xfId="9188" xr:uid="{906EA18C-27B6-4B6A-8C59-95C3FDAF9E4E}"/>
    <cellStyle name="Normal 3 8 2 3" xfId="8373" xr:uid="{317A1814-23DA-4638-8227-41EB3F88111A}"/>
    <cellStyle name="Normal 3 8 3" xfId="6727" xr:uid="{D6328C10-58F8-4D93-A385-33ADDA0CF0C4}"/>
    <cellStyle name="Normal 3 8 3 2" xfId="7549" xr:uid="{1AF659E9-037F-4090-826D-BBF02BA92DFE}"/>
    <cellStyle name="Normal 3 8 3 2 2" xfId="9189" xr:uid="{33AC14D1-EF9A-464D-BF9C-87F5DD5281AA}"/>
    <cellStyle name="Normal 3 8 3 3" xfId="8374" xr:uid="{C9493285-DCAB-4A8A-825E-16CEFD7E08BB}"/>
    <cellStyle name="Normal 3 8 4" xfId="6434" xr:uid="{20ACB15D-2A76-4DFB-A5DE-492D13A00989}"/>
    <cellStyle name="Normal 3 8 4 2" xfId="7550" xr:uid="{EF6A8503-7DB0-4CF5-B1C3-6F8FA712FD5E}"/>
    <cellStyle name="Normal 3 8 4 2 2" xfId="9190" xr:uid="{BA7970EB-1786-4183-8DEE-BB477B7C2C73}"/>
    <cellStyle name="Normal 3 8 4 3" xfId="8141" xr:uid="{0366EE50-8011-4B35-8019-710909E04B56}"/>
    <cellStyle name="Normal 3 8 5" xfId="7106" xr:uid="{D56F80DC-FD82-4FA7-A23A-71567AE914D6}"/>
    <cellStyle name="Normal 3 8 5 2" xfId="8746" xr:uid="{0B9F0B23-D2B7-4B9A-9300-6785D62F5389}"/>
    <cellStyle name="Normal 3 8 6" xfId="7950" xr:uid="{377A0D5D-2212-43EE-AE2F-A408B3EED536}"/>
    <cellStyle name="Normal 3 9" xfId="6067" xr:uid="{D4E7FAD7-B34D-4B25-8C47-14DD75A73274}"/>
    <cellStyle name="Normal 3 9 2" xfId="6728" xr:uid="{658BD60B-042F-423C-ABE5-475DC07CC007}"/>
    <cellStyle name="Normal 3 9 2 2" xfId="7551" xr:uid="{DEB25613-C586-4E58-9E47-3890A757480F}"/>
    <cellStyle name="Normal 3 9 2 2 2" xfId="9191" xr:uid="{2DFA64AE-9DC6-4EC1-A498-43E1BA8939EA}"/>
    <cellStyle name="Normal 3 9 2 3" xfId="8375" xr:uid="{1B44BF1E-1205-4C1C-AB90-D319649E7452}"/>
    <cellStyle name="Normal 3 9 3" xfId="6729" xr:uid="{5CCF061D-1613-4AFC-83B4-7BF3921DBD7E}"/>
    <cellStyle name="Normal 3 9 3 2" xfId="7552" xr:uid="{1276A2E2-F232-41A7-B802-D07B04431709}"/>
    <cellStyle name="Normal 3 9 3 2 2" xfId="9192" xr:uid="{E73E3B9B-EE1E-4CD0-966F-B2FA690425FB}"/>
    <cellStyle name="Normal 3 9 3 3" xfId="8376" xr:uid="{54A9B686-77E2-4A7C-BF20-418B07624CD4}"/>
    <cellStyle name="Normal 3 9 4" xfId="6435" xr:uid="{D7E822DC-9D4B-473D-8CF9-FF3B8D9AF6CC}"/>
    <cellStyle name="Normal 3 9 4 2" xfId="7553" xr:uid="{786BD7E6-34E7-4A34-A9C9-ECEE72A39A30}"/>
    <cellStyle name="Normal 3 9 4 2 2" xfId="9193" xr:uid="{8C07D5B5-40AC-4BB6-9455-A59CBD7DB838}"/>
    <cellStyle name="Normal 3 9 4 3" xfId="8142" xr:uid="{D7BCB878-2E33-4FAE-B9FE-77879A3BD8C3}"/>
    <cellStyle name="Normal 3 9 5" xfId="7107" xr:uid="{E936DEBD-7D0F-4249-A75A-F024F6FE8302}"/>
    <cellStyle name="Normal 3 9 5 2" xfId="8747" xr:uid="{14AAD0AE-BD3E-4776-8F7A-C13F58F51796}"/>
    <cellStyle name="Normal 3 9 6" xfId="7951" xr:uid="{E2075D49-2027-42A9-9777-32A14E9A812B}"/>
    <cellStyle name="Normal 30" xfId="6068" xr:uid="{A5CC86F3-DF86-4E02-8C46-44E2EE471B3A}"/>
    <cellStyle name="Normal 30 2" xfId="6069" xr:uid="{CFC8CBD8-E530-4DE6-9011-23CDF636B021}"/>
    <cellStyle name="Normal 30 3" xfId="6070" xr:uid="{AE1633DD-9382-4496-8BBB-E36D5EB0B4F8}"/>
    <cellStyle name="Normal 30_1_solis_MK Nr 595 " xfId="6071" xr:uid="{513E1E35-251A-4A2C-88F1-22ECE9FB56B9}"/>
    <cellStyle name="Normal 31" xfId="6072" xr:uid="{60170008-569D-4656-A2A5-A7CEF8BCFF54}"/>
    <cellStyle name="Normal 32" xfId="6073" xr:uid="{45584DF6-3F8E-4368-A62B-3B8A56708C50}"/>
    <cellStyle name="Normal 32 2" xfId="6074" xr:uid="{A7AC0A6E-B659-4D75-A633-CC41A2493596}"/>
    <cellStyle name="Normal 32 2 2" xfId="6730" xr:uid="{2591852F-F052-470E-A480-82CE32565410}"/>
    <cellStyle name="Normal 32 2 2 2" xfId="7554" xr:uid="{79434056-F479-4BC5-B72B-40A9FA878B78}"/>
    <cellStyle name="Normal 32 2 2 2 2" xfId="9194" xr:uid="{66CCEDF7-0E21-40EA-AFB6-4F3F2CA6C779}"/>
    <cellStyle name="Normal 32 2 2 3" xfId="8377" xr:uid="{1D98A4F9-D52D-4AB1-8351-C35357B3C493}"/>
    <cellStyle name="Normal 32 2 3" xfId="6731" xr:uid="{EB20DF97-BA68-41E8-BE26-71D11371DE1B}"/>
    <cellStyle name="Normal 32 2 3 2" xfId="7555" xr:uid="{94F92EB9-A8AD-4DC1-B9FF-42DAB3EBD735}"/>
    <cellStyle name="Normal 32 2 3 2 2" xfId="9195" xr:uid="{D71391E5-C766-4D3D-9249-98A1E6CBFC0A}"/>
    <cellStyle name="Normal 32 2 3 3" xfId="8378" xr:uid="{164D9AF6-F96D-47E8-BC59-5089EA8C39CA}"/>
    <cellStyle name="Normal 32 2 4" xfId="6437" xr:uid="{63CEEE55-C769-4134-B876-196389B48396}"/>
    <cellStyle name="Normal 32 2 4 2" xfId="7556" xr:uid="{44381697-91DC-4F34-916F-FC241EAD1D40}"/>
    <cellStyle name="Normal 32 2 4 2 2" xfId="9196" xr:uid="{C790E112-0354-4305-8AEF-81BECA520AB6}"/>
    <cellStyle name="Normal 32 2 4 3" xfId="8144" xr:uid="{B7B8F7ED-CD8B-4818-A94A-38580BFFF7FD}"/>
    <cellStyle name="Normal 32 2 5" xfId="7109" xr:uid="{5F062160-0FFE-4FDD-8B91-A0222603818C}"/>
    <cellStyle name="Normal 32 2 5 2" xfId="8749" xr:uid="{1092E45C-810A-455A-9E51-FD523347DC3E}"/>
    <cellStyle name="Normal 32 2 6" xfId="7953" xr:uid="{7CA0BC95-80F5-4E60-B9EA-3CB6631D4FAD}"/>
    <cellStyle name="Normal 32 3" xfId="6075" xr:uid="{502B5971-4FE5-4B51-9036-E2FA39C7C26D}"/>
    <cellStyle name="Normal 32 3 2" xfId="6732" xr:uid="{5886E3DD-52E7-44F0-BF82-80292289717A}"/>
    <cellStyle name="Normal 32 3 2 2" xfId="7557" xr:uid="{B0EB5261-0D72-4381-9D23-0E9D89A769C7}"/>
    <cellStyle name="Normal 32 3 2 2 2" xfId="9197" xr:uid="{9E047B58-ED65-43AD-A4B4-EBCB5B665514}"/>
    <cellStyle name="Normal 32 3 2 3" xfId="8379" xr:uid="{6765E86A-44D8-4B6F-B136-3C0252C09260}"/>
    <cellStyle name="Normal 32 3 3" xfId="6733" xr:uid="{BFA52005-7C4A-4E3D-BC7B-8932AA60C9CE}"/>
    <cellStyle name="Normal 32 3 3 2" xfId="7558" xr:uid="{27AA453C-2124-4FBD-A081-803475C07865}"/>
    <cellStyle name="Normal 32 3 3 2 2" xfId="9198" xr:uid="{1AE162E4-F5EC-4C5F-A519-C8E37004949A}"/>
    <cellStyle name="Normal 32 3 3 3" xfId="8380" xr:uid="{FC9D4BEC-675E-483C-875E-04A3BE196F2B}"/>
    <cellStyle name="Normal 32 3 4" xfId="6438" xr:uid="{60F4E7E7-7ABB-4F82-97CC-71F270A32C5D}"/>
    <cellStyle name="Normal 32 3 4 2" xfId="7559" xr:uid="{63ABA9A6-593E-4CF4-B581-ACDE0853C422}"/>
    <cellStyle name="Normal 32 3 4 2 2" xfId="9199" xr:uid="{8D677047-186A-4305-9014-0E4CF31FF48E}"/>
    <cellStyle name="Normal 32 3 4 3" xfId="8145" xr:uid="{B5C4E970-8F99-4803-8247-497C05E5575E}"/>
    <cellStyle name="Normal 32 3 5" xfId="7110" xr:uid="{E565CE00-202F-4EF5-AA94-90FB8CC2A567}"/>
    <cellStyle name="Normal 32 3 5 2" xfId="8750" xr:uid="{8FB8516E-F661-4A9C-9CD4-973F518DE831}"/>
    <cellStyle name="Normal 32 3 6" xfId="7954" xr:uid="{D2584CB3-F4DC-4DB6-BA00-927DDAF2133E}"/>
    <cellStyle name="Normal 32 4" xfId="6076" xr:uid="{E23627D1-C251-47C5-B273-7F7F6D07F1A4}"/>
    <cellStyle name="Normal 32 4 2" xfId="6734" xr:uid="{3B8A581E-FDEE-4230-8907-F13B58FC82D1}"/>
    <cellStyle name="Normal 32 4 2 2" xfId="7560" xr:uid="{4005ED29-8E36-4BC9-899C-960783D4094D}"/>
    <cellStyle name="Normal 32 4 2 2 2" xfId="9200" xr:uid="{0291A6F9-9C92-4274-8371-344433ECFE5A}"/>
    <cellStyle name="Normal 32 4 2 3" xfId="8381" xr:uid="{48256F81-DFC6-415C-BE82-0E0526B3E1F4}"/>
    <cellStyle name="Normal 32 4 3" xfId="6735" xr:uid="{1F1E59C3-467F-4394-A0A2-16C4D7E8C20E}"/>
    <cellStyle name="Normal 32 4 3 2" xfId="7561" xr:uid="{EC8273B1-7E05-498D-A6CD-2D60EE56E4D6}"/>
    <cellStyle name="Normal 32 4 3 2 2" xfId="9201" xr:uid="{7659623B-407E-42E0-9A4B-BC644003FA01}"/>
    <cellStyle name="Normal 32 4 3 3" xfId="8382" xr:uid="{0837B39A-56D9-4D34-A04E-77D432AD2D51}"/>
    <cellStyle name="Normal 32 4 4" xfId="6439" xr:uid="{2F131B96-5EB8-4551-87DD-ED7B0EC3CA94}"/>
    <cellStyle name="Normal 32 4 4 2" xfId="7562" xr:uid="{7BD29F47-5013-41C2-880E-9353DA6DF10B}"/>
    <cellStyle name="Normal 32 4 4 2 2" xfId="9202" xr:uid="{1164B7F8-608A-4F09-A4CB-01E57F70E530}"/>
    <cellStyle name="Normal 32 4 4 3" xfId="8146" xr:uid="{B11F683F-4513-4B95-BED7-A621A6277DED}"/>
    <cellStyle name="Normal 32 4 5" xfId="7111" xr:uid="{CF464DE2-399C-41E9-8828-B2C7C9DE85E5}"/>
    <cellStyle name="Normal 32 4 5 2" xfId="8751" xr:uid="{C8829E37-B382-4C4C-A492-3852DD343AA8}"/>
    <cellStyle name="Normal 32 4 6" xfId="7955" xr:uid="{3EF62EB1-4323-4AAB-B204-FE83643DD396}"/>
    <cellStyle name="Normal 32 5" xfId="6736" xr:uid="{081CDB77-B1A4-4689-B4F9-D8E43E06B118}"/>
    <cellStyle name="Normal 32 5 2" xfId="7563" xr:uid="{837818EB-B6A3-474E-A474-7907E20B9ECC}"/>
    <cellStyle name="Normal 32 5 2 2" xfId="9203" xr:uid="{0918889A-A5CD-4DAD-B05B-A118B8BC9119}"/>
    <cellStyle name="Normal 32 5 3" xfId="8383" xr:uid="{DC0F999A-F0B0-47B6-8D32-062BFEAF88AC}"/>
    <cellStyle name="Normal 32 6" xfId="6737" xr:uid="{ACEED2D9-F4D9-437D-9110-416211E9FF4C}"/>
    <cellStyle name="Normal 32 6 2" xfId="7564" xr:uid="{5010008D-8F01-4905-9090-0B6EACFAB8A3}"/>
    <cellStyle name="Normal 32 6 2 2" xfId="9204" xr:uid="{265F35E6-44C9-4ABB-B7C3-95013887CB37}"/>
    <cellStyle name="Normal 32 6 3" xfId="8384" xr:uid="{84F407AA-4653-46D4-96A0-35BFB67EE820}"/>
    <cellStyle name="Normal 32 7" xfId="6436" xr:uid="{68338DAA-509C-44B4-AF09-6C908F0FDB32}"/>
    <cellStyle name="Normal 32 7 2" xfId="7565" xr:uid="{C4AABAE7-1324-4BF3-A56E-44C805497F01}"/>
    <cellStyle name="Normal 32 7 2 2" xfId="9205" xr:uid="{5EB66DE3-9B57-43EC-9BF8-CA815EA242B6}"/>
    <cellStyle name="Normal 32 7 3" xfId="8143" xr:uid="{6550048C-4706-45FE-9432-0F0EA3FD8CCD}"/>
    <cellStyle name="Normal 32 8" xfId="7108" xr:uid="{6D69A126-10BD-4163-87FA-30327BCDB42A}"/>
    <cellStyle name="Normal 32 8 2" xfId="8748" xr:uid="{1579BFC4-E70C-4AE7-9EAD-BD06C6B15F0C}"/>
    <cellStyle name="Normal 32 9" xfId="7952" xr:uid="{5F9992F1-570B-4C11-8419-EDC2DD85E535}"/>
    <cellStyle name="Normal 33" xfId="6077" xr:uid="{1E46C0B0-3B4F-446C-8343-215367018535}"/>
    <cellStyle name="Normal 33 2" xfId="6738" xr:uid="{3D3F6F67-0921-40DE-8482-B047119A4FED}"/>
    <cellStyle name="Normal 33 2 2" xfId="7566" xr:uid="{1F7E792B-588B-467C-B2D3-F0BD7E4A342E}"/>
    <cellStyle name="Normal 33 2 2 2" xfId="9206" xr:uid="{97FB9BF7-D063-4B03-9AA6-1845A10975A0}"/>
    <cellStyle name="Normal 33 2 3" xfId="8385" xr:uid="{177A23D5-A207-4E08-9497-D1ECFEA05AFF}"/>
    <cellStyle name="Normal 33 3" xfId="6739" xr:uid="{7E5E04EB-C9BA-45C4-A6D7-E59BCA3C00FE}"/>
    <cellStyle name="Normal 33 3 2" xfId="7567" xr:uid="{EB34A680-AD39-4925-8138-F1E779140B79}"/>
    <cellStyle name="Normal 33 3 2 2" xfId="9207" xr:uid="{215F07A2-7A3B-40AB-877A-FCBB557A8628}"/>
    <cellStyle name="Normal 33 3 3" xfId="8386" xr:uid="{0FD748F0-8EB0-4502-93FE-03EFC377835D}"/>
    <cellStyle name="Normal 33 4" xfId="6440" xr:uid="{8CDB3B87-BD87-4A37-A5C6-093EA1EB268A}"/>
    <cellStyle name="Normal 33 4 2" xfId="7568" xr:uid="{038F33B0-6D1D-4E8D-A2F1-2634A25D45D8}"/>
    <cellStyle name="Normal 33 4 2 2" xfId="9208" xr:uid="{8D4DC447-5995-4596-90BC-3F67E1163D1B}"/>
    <cellStyle name="Normal 33 4 3" xfId="8147" xr:uid="{6343B699-6295-4D1B-8700-36A13E6F5600}"/>
    <cellStyle name="Normal 33 5" xfId="7112" xr:uid="{4A23E6FB-BF08-4B6A-BBE2-3BF753CA80C7}"/>
    <cellStyle name="Normal 33 5 2" xfId="8752" xr:uid="{8E83819B-C862-470A-832C-5AECBF91348E}"/>
    <cellStyle name="Normal 33 6" xfId="7956" xr:uid="{8A2E0C27-16C4-48F5-9CE5-4F601D1F1949}"/>
    <cellStyle name="Normal 34" xfId="90" xr:uid="{6DD05335-A20E-41B9-BFD4-0431F268D819}"/>
    <cellStyle name="Normal 34 2" xfId="6513" xr:uid="{3A94BC73-ECBD-4372-950E-1507CDF3FDA6}"/>
    <cellStyle name="Normal 35" xfId="83" xr:uid="{39B1C849-1B96-48B9-9B2E-8F53BFC22B29}"/>
    <cellStyle name="Normal 35 2" xfId="6514" xr:uid="{052DC69D-5043-47A6-8434-5A26A2DA801E}"/>
    <cellStyle name="Normal 36" xfId="118" xr:uid="{2F6FCEEF-A258-429D-9373-91C840A66E51}"/>
    <cellStyle name="Normal 36 2" xfId="6515" xr:uid="{4F62EC75-F3A7-4D35-89C3-B2D70CF17C9D}"/>
    <cellStyle name="Normal 37" xfId="145" xr:uid="{EF4D7E5E-C278-47DB-854B-5C244D91AB93}"/>
    <cellStyle name="Normal 37 2" xfId="6516" xr:uid="{8C523550-C2AB-4A2A-9D2B-22A19B64F6D5}"/>
    <cellStyle name="Normal 38" xfId="6078" xr:uid="{C2E809D0-CB1A-4827-BD30-AE27C7A0B42A}"/>
    <cellStyle name="Normal 38 2" xfId="6740" xr:uid="{75723DA6-0CB7-486D-BB13-682625D7EBB4}"/>
    <cellStyle name="Normal 38 2 2" xfId="7569" xr:uid="{031FAB51-701B-4BC2-A3FF-F66EE53025D5}"/>
    <cellStyle name="Normal 38 2 2 2" xfId="9209" xr:uid="{14D50F40-045B-4F3D-B49B-B4C84239BBA9}"/>
    <cellStyle name="Normal 38 2 3" xfId="8387" xr:uid="{CA7D311E-9960-4832-9E02-9022B9FC8B79}"/>
    <cellStyle name="Normal 38 3" xfId="6741" xr:uid="{03B25BE0-7052-44A7-AFE1-84C47F532D04}"/>
    <cellStyle name="Normal 38 3 2" xfId="7570" xr:uid="{F5C26B84-CF9C-458E-96D1-8CDF78F05788}"/>
    <cellStyle name="Normal 38 3 2 2" xfId="9210" xr:uid="{56764534-F7D5-4299-B709-7370E55FDF85}"/>
    <cellStyle name="Normal 38 3 3" xfId="8388" xr:uid="{5EAEF515-27FD-437C-97CF-5B5E126004BD}"/>
    <cellStyle name="Normal 38 4" xfId="6441" xr:uid="{2EF46876-9922-4F4D-83EA-36946ED9F539}"/>
    <cellStyle name="Normal 38 4 2" xfId="7571" xr:uid="{ECCC97B5-DCCA-4B6F-9FC7-A853ABEAA604}"/>
    <cellStyle name="Normal 38 4 2 2" xfId="9211" xr:uid="{8406A2DC-55F2-485A-8727-9493E1DF52D4}"/>
    <cellStyle name="Normal 38 4 3" xfId="8148" xr:uid="{6C28CCA2-1B5F-4C46-AEAF-90FA9A7173F0}"/>
    <cellStyle name="Normal 38 5" xfId="7113" xr:uid="{1BBA16C3-1FAC-4A2F-85E6-872F54A01EC8}"/>
    <cellStyle name="Normal 38 5 2" xfId="8753" xr:uid="{EF56869F-5754-4615-A5FA-B7A7E642D23C}"/>
    <cellStyle name="Normal 38 6" xfId="7957" xr:uid="{6EAE8219-612B-444C-BBC2-6CC7978CE3AF}"/>
    <cellStyle name="Normal 39" xfId="6079" xr:uid="{5CC93BF7-54FB-41A6-B61C-E3D3C3522B7E}"/>
    <cellStyle name="Normal 39 2" xfId="6742" xr:uid="{7A4DEAB4-2008-4830-B162-25B784E8287B}"/>
    <cellStyle name="Normal 39 2 2" xfId="7572" xr:uid="{64108A0F-9207-4AC9-9949-4721625599C5}"/>
    <cellStyle name="Normal 39 2 2 2" xfId="9212" xr:uid="{4F08E2F9-6606-49DA-8D2F-87C23215EB79}"/>
    <cellStyle name="Normal 39 2 3" xfId="8389" xr:uid="{96BC84CC-B9C6-4142-BB93-343E8BDC0E55}"/>
    <cellStyle name="Normal 39 3" xfId="6743" xr:uid="{A649860F-3CA8-4167-ACEE-4A219D9383A8}"/>
    <cellStyle name="Normal 39 3 2" xfId="7573" xr:uid="{E1C1B50B-AD94-4195-AEBF-3676D369AFE7}"/>
    <cellStyle name="Normal 39 3 2 2" xfId="9213" xr:uid="{65460C47-9009-47DE-8FB0-26E768E1C4DF}"/>
    <cellStyle name="Normal 39 3 3" xfId="8390" xr:uid="{B605C90A-41CD-47E5-B06D-3C935E5E0565}"/>
    <cellStyle name="Normal 39 4" xfId="6442" xr:uid="{891F2303-4580-4A12-9893-2E01C8A88E53}"/>
    <cellStyle name="Normal 39 4 2" xfId="7574" xr:uid="{312A6D28-730D-46CE-AB6E-3475C2CC21F3}"/>
    <cellStyle name="Normal 39 4 2 2" xfId="9214" xr:uid="{8E11B41F-8EF2-4F66-9606-701DBEC189E9}"/>
    <cellStyle name="Normal 39 4 3" xfId="8149" xr:uid="{7AE2D0C1-3A30-46EC-A413-46D83D9A4E75}"/>
    <cellStyle name="Normal 39 5" xfId="7114" xr:uid="{8A1E58DD-B8BE-49BB-876B-9FA645D53DD7}"/>
    <cellStyle name="Normal 39 5 2" xfId="8754" xr:uid="{D2F2F0B8-776C-4F9D-A5C9-8E4C0D290AD6}"/>
    <cellStyle name="Normal 39 6" xfId="7958" xr:uid="{9983E094-8BAA-414D-BC0D-BDE905105496}"/>
    <cellStyle name="Normal 39 9" xfId="17" xr:uid="{F5C0C775-82BC-4084-803A-22D1ADC217DC}"/>
    <cellStyle name="Normal 4" xfId="8" xr:uid="{1D8FF766-1D48-4687-B372-EE759AA31695}"/>
    <cellStyle name="Normal 4 10" xfId="6080" xr:uid="{2CD28742-F554-49BC-B00F-F48B1D588DD5}"/>
    <cellStyle name="Normal 4 11" xfId="6081" xr:uid="{ACC36CDE-5FFB-46E5-96BE-60067AF1C4E6}"/>
    <cellStyle name="Normal 4 12" xfId="6082" xr:uid="{0ED86E93-B711-444D-9618-5F91474ADC9F}"/>
    <cellStyle name="Normal 4 13" xfId="6083" xr:uid="{E6B2872C-E7A8-4532-8478-E9EA63D10FEC}"/>
    <cellStyle name="Normal 4 14" xfId="6084" xr:uid="{C3F14A3E-EB0D-4DDF-9225-2544CF6F0B06}"/>
    <cellStyle name="Normal 4 15" xfId="6085" xr:uid="{0967E113-4DC3-47D2-9FD0-F371502FE532}"/>
    <cellStyle name="Normal 4 16" xfId="6086" xr:uid="{D33FFFEE-9D99-4B19-BA1F-12143E5BAC09}"/>
    <cellStyle name="Normal 4 17" xfId="6087" xr:uid="{79397AC5-9A0A-4BAF-BDE1-3E2FBABD7070}"/>
    <cellStyle name="Normal 4 18" xfId="6088" xr:uid="{38CC8A87-1CB4-41C2-A130-B62C111A86CE}"/>
    <cellStyle name="Normal 4 18 10" xfId="6089" xr:uid="{9F81CF8A-6FAF-4E5B-826A-677811FA00DD}"/>
    <cellStyle name="Normal 4 18 11" xfId="6090" xr:uid="{D1AA9F73-5BCD-4E59-BC98-023C2A11898A}"/>
    <cellStyle name="Normal 4 18 12" xfId="6091" xr:uid="{D315C864-A44F-46BB-A829-4F5315F92661}"/>
    <cellStyle name="Normal 4 18 13" xfId="6092" xr:uid="{E5CCCF97-7EBC-4B15-A899-81EF40C0F15F}"/>
    <cellStyle name="Normal 4 18 14" xfId="6093" xr:uid="{E77DD831-C273-4095-895B-0D131FDE5D8B}"/>
    <cellStyle name="Normal 4 18 15" xfId="6094" xr:uid="{B9D96F16-893B-4A4C-B64E-DC221B35AF9E}"/>
    <cellStyle name="Normal 4 18 16" xfId="6095" xr:uid="{7DA5E9B5-5EAB-49F4-A080-DD1AEEC6F763}"/>
    <cellStyle name="Normal 4 18 17" xfId="6096" xr:uid="{09B9A9C6-8260-4A20-AA45-0CAC6A6B38CA}"/>
    <cellStyle name="Normal 4 18 18" xfId="6097" xr:uid="{0BB83F10-002B-4C80-9399-E0AA2C0267C5}"/>
    <cellStyle name="Normal 4 18 19" xfId="6098" xr:uid="{DC1C2D92-ED95-4172-A578-4CB2FA72EC71}"/>
    <cellStyle name="Normal 4 18 2" xfId="6099" xr:uid="{2A815DFB-600A-4002-A20A-BEABCD86683E}"/>
    <cellStyle name="Normal 4 18 20" xfId="6100" xr:uid="{49F2B9BD-1F27-4A6D-A0FA-E81912C3C979}"/>
    <cellStyle name="Normal 4 18 3" xfId="6101" xr:uid="{A2FD233E-78C4-4C7D-A2A0-BB78B0FAF57E}"/>
    <cellStyle name="Normal 4 18 4" xfId="6102" xr:uid="{D40D4449-69E6-4113-9241-35D4CCD21688}"/>
    <cellStyle name="Normal 4 18 5" xfId="6103" xr:uid="{EDB5BFA0-C123-4DCA-ABC8-6CCA0E09515B}"/>
    <cellStyle name="Normal 4 18 6" xfId="6104" xr:uid="{C218263C-F6EA-4F21-9783-5442E6E582CE}"/>
    <cellStyle name="Normal 4 18 7" xfId="6105" xr:uid="{64BCDFF7-CFB5-49ED-B0EE-E1E7230F89FA}"/>
    <cellStyle name="Normal 4 18 8" xfId="6106" xr:uid="{55F93F96-DD23-44B9-909E-F48312AE0FE9}"/>
    <cellStyle name="Normal 4 18 9" xfId="6107" xr:uid="{A791D7AD-A83C-420D-ABF0-8647C1CEA801}"/>
    <cellStyle name="Normal 4 19" xfId="6108" xr:uid="{97AE6A04-6503-4904-8910-9B30EB06CC47}"/>
    <cellStyle name="Normal 4 2" xfId="33" xr:uid="{E7DCEDD9-6009-4078-880F-F3E62FF5887B}"/>
    <cellStyle name="Normal 4 2 2" xfId="6463" xr:uid="{30BFAD09-AB0F-47C9-A510-D2EE87B3BE74}"/>
    <cellStyle name="Normal 4 2 3" xfId="6443" xr:uid="{01370A33-5C17-4FF4-894D-A446B5A1EE4A}"/>
    <cellStyle name="Normal 4 2 3 2" xfId="7575" xr:uid="{98F57831-8655-4E46-800A-7D367490DE11}"/>
    <cellStyle name="Normal 4 2 3 2 2" xfId="9215" xr:uid="{F7B990CD-1A97-43A0-A3FA-C4751F8877A8}"/>
    <cellStyle name="Normal 4 2 3 3" xfId="8150" xr:uid="{ECD1B0E8-F52F-4A22-95F4-804B47EE7AF3}"/>
    <cellStyle name="Normal 4 2 4" xfId="7115" xr:uid="{D5A818CB-8A83-4D41-B7C1-E9086631976A}"/>
    <cellStyle name="Normal 4 2 4 2" xfId="8755" xr:uid="{9BC3B31D-3D85-4E8E-A67B-A83F4A7F60EF}"/>
    <cellStyle name="Normal 4 2 5" xfId="7766" xr:uid="{842C3C1C-D4D4-48D3-ABBA-CCB3D29D135B}"/>
    <cellStyle name="Normal 4 2 6" xfId="144" xr:uid="{C2E2A4D4-5100-4B5C-86C4-FF43F101095A}"/>
    <cellStyle name="Normal 4 20" xfId="6109" xr:uid="{AD061251-246C-4986-A687-1D2A2F0BC688}"/>
    <cellStyle name="Normal 4 21" xfId="6110" xr:uid="{A60CE10D-4038-4776-8DDB-12B1FE51742C}"/>
    <cellStyle name="Normal 4 22" xfId="6111" xr:uid="{92D60115-B26A-4817-87BB-40B6AE1D3E72}"/>
    <cellStyle name="Normal 4 23" xfId="6112" xr:uid="{E2530DC1-44B3-4822-9702-2EC01A062606}"/>
    <cellStyle name="Normal 4 24" xfId="6113" xr:uid="{1F0E88C9-C240-4E78-887D-8CA60F5CAE5C}"/>
    <cellStyle name="Normal 4 25" xfId="6114" xr:uid="{3A42EDFC-EB4D-446E-A041-FE7994CE8F93}"/>
    <cellStyle name="Normal 4 26" xfId="6744" xr:uid="{0AEC7404-E791-42F6-A129-A3F1ABDBEA32}"/>
    <cellStyle name="Normal 4 27" xfId="6965" xr:uid="{A22BFD89-35C6-4C5F-BD2B-9A732C96C0B0}"/>
    <cellStyle name="Normal 4 27 2" xfId="8604" xr:uid="{8B09B81E-0AC1-4476-B9C7-63EC28077A50}"/>
    <cellStyle name="Normal 4 28" xfId="116" xr:uid="{59570A66-C7BD-4A68-8BC7-5150ECA8BC4B}"/>
    <cellStyle name="Normal 4 29" xfId="156" xr:uid="{6A5F6E0D-4BB2-416A-B69A-F4872079EAFE}"/>
    <cellStyle name="Normal 4 3" xfId="24" xr:uid="{A0DEFC41-7A28-46C8-BEE3-AFF12B16B6E6}"/>
    <cellStyle name="Normal 4 3 2" xfId="6116" xr:uid="{9547CF5C-7597-41A8-B58F-20AD297C1CE1}"/>
    <cellStyle name="Normal 4 3 3" xfId="6464" xr:uid="{8F1F8630-E8A9-4193-B514-3E408D48184B}"/>
    <cellStyle name="Normal 4 3 4" xfId="6115" xr:uid="{C5673FD2-B3E7-4883-B4A3-17BA6243CB68}"/>
    <cellStyle name="Normal 4 3_1_solis_MK Nr 595 " xfId="6117" xr:uid="{4A6D4DBD-6317-4579-A1E8-77119A0823A5}"/>
    <cellStyle name="Normal 4 30" xfId="19601" xr:uid="{A8C57FAD-F81D-4455-B42A-09EF1B1DAA65}"/>
    <cellStyle name="Normal 4 4" xfId="6118" xr:uid="{6D691816-37B1-4DF7-9210-DD58F23FEFF8}"/>
    <cellStyle name="Normal 4 5" xfId="6119" xr:uid="{890DEDEE-F2B4-4888-9E50-6857574E2EBA}"/>
    <cellStyle name="Normal 4 6" xfId="6120" xr:uid="{7D332C58-8182-4D0C-A733-492E08420315}"/>
    <cellStyle name="Normal 4 7" xfId="6121" xr:uid="{5DA1843A-4C8B-4AAE-8735-F762F25B1E2C}"/>
    <cellStyle name="Normal 4 8" xfId="6122" xr:uid="{F0532651-186A-49CB-8D4A-66223275F4B9}"/>
    <cellStyle name="Normal 4 9" xfId="6123" xr:uid="{54023198-42F8-47D3-B6F0-86E31DFC84E3}"/>
    <cellStyle name="Normal 40" xfId="128" xr:uid="{14000BA7-FECB-46E1-A5DD-1C15E0BEC3BF}"/>
    <cellStyle name="Normal 40 2" xfId="6517" xr:uid="{CCE1F108-27CB-471B-90F9-85F3240650C0}"/>
    <cellStyle name="Normal 41" xfId="6124" xr:uid="{4A326EB6-806A-4D0A-886F-918C319B5AA4}"/>
    <cellStyle name="Normal 41 2" xfId="6465" xr:uid="{F0A48E8A-0AD9-45F0-9C28-C297E443F1A8}"/>
    <cellStyle name="Normal 41 3" xfId="6518" xr:uid="{BA397E28-E306-4C65-A832-94F7017CB7A3}"/>
    <cellStyle name="Normal 41 3 2" xfId="6745" xr:uid="{083662BF-28B7-4249-934B-81302C9C07EE}"/>
    <cellStyle name="Normal 41 3 2 2" xfId="7576" xr:uid="{DF158552-8426-4DA0-99ED-0F94E199849D}"/>
    <cellStyle name="Normal 41 3 2 2 2" xfId="9216" xr:uid="{886A49A4-6E17-4DFE-B600-F9D29F29B499}"/>
    <cellStyle name="Normal 41 3 2 3" xfId="8391" xr:uid="{D37F4E5F-9380-45EA-9BAE-AC4CDD312E05}"/>
    <cellStyle name="Normal 41 3 3" xfId="7208" xr:uid="{3AC4081C-6372-41CC-83A6-69148DE603CC}"/>
    <cellStyle name="Normal 41 3 3 2" xfId="8848" xr:uid="{893EA03E-93AB-4B2B-A66A-A6C3F3824315}"/>
    <cellStyle name="Normal 41 3 4" xfId="8174" xr:uid="{6BCA1CFE-5751-4819-8A8F-21B790B84FF6}"/>
    <cellStyle name="Normal 41 4" xfId="6746" xr:uid="{02106F39-AAF8-4D98-850B-7D0B8F13A4EC}"/>
    <cellStyle name="Normal 41 4 2" xfId="7577" xr:uid="{D4ADE6F9-2499-4ED0-8F27-DA835FFC1441}"/>
    <cellStyle name="Normal 41 4 2 2" xfId="9217" xr:uid="{E5C1023F-68BB-4167-A1AB-6BEAFC1118B0}"/>
    <cellStyle name="Normal 41 4 3" xfId="8392" xr:uid="{61C65654-A0B4-47EF-95B8-35F0DB95AF2D}"/>
    <cellStyle name="Normal 42" xfId="6335" xr:uid="{2C45B6D3-465D-4F9A-8094-A776F2DF0BFC}"/>
    <cellStyle name="Normal 42 2" xfId="6747" xr:uid="{4ED0B183-6CAB-4921-B935-400976C0BFA9}"/>
    <cellStyle name="Normal 42 2 2" xfId="7579" xr:uid="{BC49F0EB-513D-48AB-8C61-FE5C88B6E7BA}"/>
    <cellStyle name="Normal 42 2 2 2" xfId="9219" xr:uid="{32B4A1B4-F367-4089-AC88-D35D4333B4FC}"/>
    <cellStyle name="Normal 42 2 3" xfId="8393" xr:uid="{A17A2F8C-83FC-4F87-8F17-4040412AA197}"/>
    <cellStyle name="Normal 42 3" xfId="6525" xr:uid="{0596CF58-523B-4B3C-B4BD-768B49485F08}"/>
    <cellStyle name="Normal 42 4" xfId="6444" xr:uid="{2A483962-E5E6-4946-A0DB-0E6A5AE78FB6}"/>
    <cellStyle name="Normal 42 4 2" xfId="7580" xr:uid="{9EB47A53-24C9-48C9-9DEE-265234681E3C}"/>
    <cellStyle name="Normal 42 4 2 2" xfId="9220" xr:uid="{0AB38A43-1D58-4CE3-90F0-10761426527A}"/>
    <cellStyle name="Normal 42 4 3" xfId="8151" xr:uid="{3D9B2D59-3570-428D-8548-8267EC47CC80}"/>
    <cellStyle name="Normal 42 5" xfId="7578" xr:uid="{31EFFDC7-827E-4875-81A1-0F97EB417926}"/>
    <cellStyle name="Normal 42 5 2" xfId="9218" xr:uid="{C42B93D6-ADDE-46C9-9315-EEA0FFC882BE}"/>
    <cellStyle name="Normal 42 6" xfId="8043" xr:uid="{37A49345-E716-4C89-88C7-D955A862E680}"/>
    <cellStyle name="Normal 43" xfId="89" xr:uid="{32501776-AD0B-454B-91BA-3E431DF037EB}"/>
    <cellStyle name="Normal 43 2" xfId="6519" xr:uid="{97D8D3E5-8194-43BD-B61D-784A4769BD27}"/>
    <cellStyle name="Normal 44" xfId="160" xr:uid="{01CA6031-2BC9-4F98-AFF5-0C60377412DC}"/>
    <cellStyle name="Normal 44 2" xfId="6520" xr:uid="{9B046433-CC5A-496C-A8E1-32D48C06E7F1}"/>
    <cellStyle name="Normal 45" xfId="6125" xr:uid="{CCA00D7F-7B30-4552-A3F2-387470FE0FC2}"/>
    <cellStyle name="Normal 45 10" xfId="6748" xr:uid="{EF098919-1A2A-4428-AC9E-EA63008F4B9C}"/>
    <cellStyle name="Normal 45 10 2" xfId="7581" xr:uid="{BBB44AFB-CBAE-47C5-9028-131EF11BF175}"/>
    <cellStyle name="Normal 45 10 2 2" xfId="9221" xr:uid="{227FA679-6FBA-4FFE-A289-80F5D340707A}"/>
    <cellStyle name="Normal 45 10 3" xfId="8394" xr:uid="{54821F5C-664C-474F-9BC4-EECB39F24D5B}"/>
    <cellStyle name="Normal 45 11" xfId="6749" xr:uid="{6BA3FB90-C20C-4FE5-9F09-1B19FA6526E9}"/>
    <cellStyle name="Normal 45 11 2" xfId="7582" xr:uid="{2D55F361-6F87-4296-A69A-7E8FB9D7AA66}"/>
    <cellStyle name="Normal 45 11 2 2" xfId="9222" xr:uid="{5549CDA1-7878-4CDE-8915-D96F0F02DB00}"/>
    <cellStyle name="Normal 45 11 3" xfId="8395" xr:uid="{494F4049-6744-41C1-A0B2-2BC26A9833AF}"/>
    <cellStyle name="Normal 45 12" xfId="6750" xr:uid="{FBCAE6FB-F0A5-48D8-899F-086454639A5F}"/>
    <cellStyle name="Normal 45 12 2" xfId="7583" xr:uid="{12CEADE0-A01B-452A-A3CA-4D06020F42E8}"/>
    <cellStyle name="Normal 45 12 2 2" xfId="9223" xr:uid="{3899AF3A-9F90-40F9-9BA3-CE641A04E593}"/>
    <cellStyle name="Normal 45 12 3" xfId="8396" xr:uid="{7FF3C5F5-1151-46BA-A787-B93F6AD54651}"/>
    <cellStyle name="Normal 45 2" xfId="6126" xr:uid="{BBB555CE-9343-44D2-8838-D4C212BA9936}"/>
    <cellStyle name="Normal 45 2 2" xfId="6751" xr:uid="{1B4C9B19-6796-467B-81C7-A50F41FDC0A4}"/>
    <cellStyle name="Normal 45 2 2 2" xfId="7584" xr:uid="{1AFBD192-494C-431D-8500-1BD8814F7355}"/>
    <cellStyle name="Normal 45 2 2 2 2" xfId="9224" xr:uid="{890341A0-C5BE-4F80-9162-5F860ACA919A}"/>
    <cellStyle name="Normal 45 2 2 3" xfId="8397" xr:uid="{BD3D1397-E1E2-4452-9FA9-1C29BC43D51E}"/>
    <cellStyle name="Normal 45 2 3" xfId="6752" xr:uid="{53C766D3-7F34-4892-BB52-345E82CB7917}"/>
    <cellStyle name="Normal 45 2 3 2" xfId="7585" xr:uid="{6EE9EBEB-1934-4E24-AB86-3CE9E66387E2}"/>
    <cellStyle name="Normal 45 2 3 2 2" xfId="9225" xr:uid="{C62A542A-B354-4999-934E-AA2103F171B6}"/>
    <cellStyle name="Normal 45 2 3 3" xfId="8398" xr:uid="{0399EB6C-3911-49FF-B8E4-13F004EFA1D2}"/>
    <cellStyle name="Normal 45 2 4" xfId="6445" xr:uid="{C830E8F1-A206-481A-92EA-59011D8B6AF5}"/>
    <cellStyle name="Normal 45 2 4 2" xfId="7586" xr:uid="{EDE310F1-D236-47C7-A21F-48FBA04F1A08}"/>
    <cellStyle name="Normal 45 2 4 2 2" xfId="9226" xr:uid="{6084AA24-0934-48AD-8A85-4D33D2D0156A}"/>
    <cellStyle name="Normal 45 2 4 3" xfId="8152" xr:uid="{FFA69C5A-6052-408F-B104-62A4B2F8CE3E}"/>
    <cellStyle name="Normal 45 2 5" xfId="7116" xr:uid="{40007B39-6631-4C02-BD23-FB947DF31A9E}"/>
    <cellStyle name="Normal 45 2 5 2" xfId="8756" xr:uid="{8BF73296-AD35-443A-9008-96A229300F9C}"/>
    <cellStyle name="Normal 45 2 6" xfId="7959" xr:uid="{87DA1A7F-AAB0-4E63-8854-C388BB86DBAA}"/>
    <cellStyle name="Normal 45 3" xfId="6127" xr:uid="{9EF87380-4ADA-4890-859B-CF4E25969871}"/>
    <cellStyle name="Normal 45 3 2" xfId="6753" xr:uid="{7F9D0EF0-742E-4AB7-A088-C9D4B817FB28}"/>
    <cellStyle name="Normal 45 3 2 2" xfId="7587" xr:uid="{A7DF612E-5CDE-479A-96D1-BFED38D2BE66}"/>
    <cellStyle name="Normal 45 3 2 2 2" xfId="9227" xr:uid="{C410B072-0037-44F5-92A6-4A797B7F7799}"/>
    <cellStyle name="Normal 45 3 2 3" xfId="8399" xr:uid="{AE566775-A739-4999-A4DD-2049A056E72F}"/>
    <cellStyle name="Normal 45 3 3" xfId="6754" xr:uid="{7C17ADDA-6371-48D0-9632-4644189C98D3}"/>
    <cellStyle name="Normal 45 3 3 2" xfId="7588" xr:uid="{F09B8001-637F-43AD-8175-2D37F6FA99AA}"/>
    <cellStyle name="Normal 45 3 3 2 2" xfId="9228" xr:uid="{000A1B00-13DF-4C5C-B46A-EBC395CA9C8F}"/>
    <cellStyle name="Normal 45 3 3 3" xfId="8400" xr:uid="{77BF2597-837B-48D1-89AA-077F3298DE0D}"/>
    <cellStyle name="Normal 45 3 4" xfId="6446" xr:uid="{3A547D84-5936-488F-9AC5-28CCBCD777D4}"/>
    <cellStyle name="Normal 45 3 4 2" xfId="7589" xr:uid="{9CD583C2-989A-43CE-B50B-50BC1E2F2AF2}"/>
    <cellStyle name="Normal 45 3 4 2 2" xfId="9229" xr:uid="{482A01AE-8B64-4897-99F8-F5F4DD59D501}"/>
    <cellStyle name="Normal 45 3 4 3" xfId="8153" xr:uid="{A47D9FF4-6865-49C6-B765-11A142B2908C}"/>
    <cellStyle name="Normal 45 3 5" xfId="7117" xr:uid="{BDBB2586-B918-43C7-847A-8ACE9015C0E8}"/>
    <cellStyle name="Normal 45 3 5 2" xfId="8757" xr:uid="{F2358CE1-E7B1-4DD9-B94A-7C2361F9A79B}"/>
    <cellStyle name="Normal 45 3 6" xfId="7960" xr:uid="{B2B4E3F0-9E0A-42FA-BF74-97092F0C84D9}"/>
    <cellStyle name="Normal 45 4" xfId="6128" xr:uid="{EE4602EB-BF27-41A1-B9F9-C88095CEE017}"/>
    <cellStyle name="Normal 45 4 2" xfId="6755" xr:uid="{4C22A499-1786-40FB-88E3-9C6F2DE17F06}"/>
    <cellStyle name="Normal 45 4 2 2" xfId="7590" xr:uid="{E5D0334A-3ED1-49D6-B894-034459BA996B}"/>
    <cellStyle name="Normal 45 4 2 2 2" xfId="9230" xr:uid="{1784E791-C1AE-4FC3-859B-F8FAC78D213A}"/>
    <cellStyle name="Normal 45 4 2 3" xfId="8401" xr:uid="{33848AFC-9399-4D76-BFA0-F3BFE0D066DA}"/>
    <cellStyle name="Normal 45 4 3" xfId="6756" xr:uid="{E2994519-3E4D-4D62-A1FE-020839B14692}"/>
    <cellStyle name="Normal 45 4 3 2" xfId="7591" xr:uid="{E83AECB0-DE81-4246-987D-4F8CDF5BEDA2}"/>
    <cellStyle name="Normal 45 4 3 2 2" xfId="9231" xr:uid="{3488B9A4-E546-416A-805B-6C41C4E3C2C2}"/>
    <cellStyle name="Normal 45 4 3 3" xfId="8402" xr:uid="{F3C731E5-4DBA-4EEE-9C6C-E215E85069D3}"/>
    <cellStyle name="Normal 45 4 4" xfId="6447" xr:uid="{01041016-325E-432A-A188-D4FAD0F548C1}"/>
    <cellStyle name="Normal 45 4 4 2" xfId="7592" xr:uid="{B4653459-4A9E-4FB4-AC0E-D7B72BF9961A}"/>
    <cellStyle name="Normal 45 4 4 2 2" xfId="9232" xr:uid="{EE3B13A0-9F6B-4C88-9961-DC0725D1BFD7}"/>
    <cellStyle name="Normal 45 4 4 3" xfId="8154" xr:uid="{7F5A2221-D488-46A5-B92F-F6497B7E4D62}"/>
    <cellStyle name="Normal 45 4 5" xfId="7118" xr:uid="{DDAEF541-FFC2-481C-B515-D5E9845F713B}"/>
    <cellStyle name="Normal 45 4 5 2" xfId="8758" xr:uid="{857AB202-716B-42F1-95E2-9DD22135ACD1}"/>
    <cellStyle name="Normal 45 4 6" xfId="7961" xr:uid="{23B129AC-C8B5-4BF9-850E-E186AA12B22A}"/>
    <cellStyle name="Normal 45 5" xfId="6757" xr:uid="{84D449EC-9051-4AAD-9456-CA51E2CA1635}"/>
    <cellStyle name="Normal 45 5 2" xfId="6758" xr:uid="{8DC0BAB8-1EC2-4829-84F9-AD4984A509CC}"/>
    <cellStyle name="Normal 45 5 2 2" xfId="7594" xr:uid="{95CA16C7-7676-4578-A791-9FAD1458A088}"/>
    <cellStyle name="Normal 45 5 2 2 2" xfId="9234" xr:uid="{16FCDD61-7043-4840-81E8-82BACA4FE871}"/>
    <cellStyle name="Normal 45 5 2 3" xfId="8404" xr:uid="{7D43CFF0-F5C5-466D-9DF4-8DADD9468678}"/>
    <cellStyle name="Normal 45 5 3" xfId="6759" xr:uid="{A5A4164B-A44C-4568-8E89-FBD8AF2B1BBE}"/>
    <cellStyle name="Normal 45 5 3 2" xfId="7595" xr:uid="{DAE9EC10-2B4E-45AE-B914-042B6ADE264A}"/>
    <cellStyle name="Normal 45 5 3 2 2" xfId="9235" xr:uid="{42654C3A-D4B5-4C9D-9C41-193271508A2C}"/>
    <cellStyle name="Normal 45 5 3 3" xfId="8405" xr:uid="{779EFD21-36CC-4810-9B0C-54A8021EE1CE}"/>
    <cellStyle name="Normal 45 5 4" xfId="6760" xr:uid="{307B9A84-DED0-4EA2-AB03-F280241CA4F1}"/>
    <cellStyle name="Normal 45 5 4 2" xfId="7596" xr:uid="{61CAD81B-3D6B-43D0-9F08-1AF484AFF17D}"/>
    <cellStyle name="Normal 45 5 4 2 2" xfId="9236" xr:uid="{3AE78C9F-17B7-4849-994B-DB9324BF1C83}"/>
    <cellStyle name="Normal 45 5 4 3" xfId="8406" xr:uid="{C9C6591B-40F0-41B1-A865-94683B92E91D}"/>
    <cellStyle name="Normal 45 5 5" xfId="7593" xr:uid="{468D9B47-6CBF-4427-93BA-656ABA37F03F}"/>
    <cellStyle name="Normal 45 5 5 2" xfId="9233" xr:uid="{7C6DE19E-7983-4A98-9CBC-771AA97FAD58}"/>
    <cellStyle name="Normal 45 5 6" xfId="8403" xr:uid="{7BF751CB-AD35-4310-9746-405F476BBFF0}"/>
    <cellStyle name="Normal 45 6" xfId="6761" xr:uid="{377C2036-3BA5-4897-A9DF-A0232ED4B235}"/>
    <cellStyle name="Normal 45 6 2" xfId="7597" xr:uid="{9676E69D-5324-405B-9676-B272DA8E5914}"/>
    <cellStyle name="Normal 45 6 2 2" xfId="9237" xr:uid="{F4C0C8CF-5654-44F6-8426-8F3366317CF4}"/>
    <cellStyle name="Normal 45 6 3" xfId="8407" xr:uid="{5D36E480-EC76-486B-A5E4-8CFBA5867455}"/>
    <cellStyle name="Normal 45 7" xfId="6762" xr:uid="{9C23A536-ADFE-41A4-A3D5-E389D35C0D90}"/>
    <cellStyle name="Normal 45 7 2" xfId="7598" xr:uid="{8A18521A-AD88-4C26-B9A3-5BFF1BB6CADD}"/>
    <cellStyle name="Normal 45 7 2 2" xfId="9238" xr:uid="{56E1CF19-7D47-47E5-9648-B9593B946ADD}"/>
    <cellStyle name="Normal 45 7 3" xfId="8408" xr:uid="{33D27252-9B45-4801-932C-4117CE8EC480}"/>
    <cellStyle name="Normal 45 8" xfId="6763" xr:uid="{2B294C03-8610-466B-B1D1-4AEC527E3002}"/>
    <cellStyle name="Normal 45 8 2" xfId="7599" xr:uid="{33B77154-D674-498E-881B-0C69E9F17151}"/>
    <cellStyle name="Normal 45 8 2 2" xfId="9239" xr:uid="{23B8CB35-55AF-407E-BCC5-8AE1A6C760C7}"/>
    <cellStyle name="Normal 45 8 3" xfId="8409" xr:uid="{058E7117-7977-432E-94AB-CFF801954CE0}"/>
    <cellStyle name="Normal 45 9" xfId="6764" xr:uid="{E43F84E6-2FD2-4AC8-B3C4-73AA4FB96719}"/>
    <cellStyle name="Normal 46" xfId="6765" xr:uid="{542030FC-2C19-4978-8BDA-938200143182}"/>
    <cellStyle name="Normal 46 2" xfId="6766" xr:uid="{855B2181-9CBF-4056-A412-64627423DC26}"/>
    <cellStyle name="Normal 46 2 2" xfId="7601" xr:uid="{7A7409B1-F6F5-4EF3-BC0C-2D101855D45E}"/>
    <cellStyle name="Normal 46 2 2 2" xfId="9241" xr:uid="{8808A97A-4787-45EC-88F2-12FAEC4C9135}"/>
    <cellStyle name="Normal 46 2 3" xfId="8411" xr:uid="{5F8F92A6-D757-4851-9B54-902EB13C3CC1}"/>
    <cellStyle name="Normal 46 3" xfId="7600" xr:uid="{7745D6F6-AA59-49EB-B620-ED8E2218C8AF}"/>
    <cellStyle name="Normal 46 3 2" xfId="9240" xr:uid="{3C0A90B1-F6A6-41C4-8D42-47AA28A51D2D}"/>
    <cellStyle name="Normal 46 4" xfId="8410" xr:uid="{43F33D7B-B05D-481A-A02B-A85E845B8A7A}"/>
    <cellStyle name="Normal 47" xfId="6767" xr:uid="{E3C142DA-7DFC-4CC1-94B0-91144A60B614}"/>
    <cellStyle name="Normal 47 2" xfId="6768" xr:uid="{BD5ABAD0-9244-4DA2-B105-103265D17A87}"/>
    <cellStyle name="Normal 47 2 2" xfId="7603" xr:uid="{8F26B7EC-3CC8-45E2-A740-395CC2251981}"/>
    <cellStyle name="Normal 47 2 2 2" xfId="9243" xr:uid="{D0ABA5A2-D1C5-4917-A357-232672AED729}"/>
    <cellStyle name="Normal 47 2 3" xfId="8413" xr:uid="{2227CE52-7D9C-41CC-92D3-3EAFEDEED364}"/>
    <cellStyle name="Normal 47 3" xfId="6769" xr:uid="{A3C34330-27B1-4871-A4C9-713A5498983F}"/>
    <cellStyle name="Normal 47 3 2" xfId="7604" xr:uid="{8171F9F7-E23B-44E6-82DD-E3E77AF22D6C}"/>
    <cellStyle name="Normal 47 3 2 2" xfId="9244" xr:uid="{226C7C9F-87A6-4C55-85ED-6E74341D2D02}"/>
    <cellStyle name="Normal 47 3 3" xfId="8414" xr:uid="{B38CABAF-B6E0-4EF4-B502-68CB4F7E7712}"/>
    <cellStyle name="Normal 47 4" xfId="6770" xr:uid="{A1E84376-51A4-43E7-8C50-8022BDFB7436}"/>
    <cellStyle name="Normal 47 4 2" xfId="7605" xr:uid="{DBB0C92D-637D-4D3E-BBAE-098581BDAABE}"/>
    <cellStyle name="Normal 47 4 2 2" xfId="9245" xr:uid="{7B1E7096-6093-495E-AC34-F46D72EE3713}"/>
    <cellStyle name="Normal 47 4 3" xfId="8415" xr:uid="{3CAE75FB-5978-4C4C-BA96-8F3363EDD46D}"/>
    <cellStyle name="Normal 47 5" xfId="6771" xr:uid="{A70CE6E5-32F5-4A30-870C-7F8CCBAFDF11}"/>
    <cellStyle name="Normal 47 5 2" xfId="7606" xr:uid="{230AA179-C1F6-437F-91A5-3FBA8507749B}"/>
    <cellStyle name="Normal 47 5 2 2" xfId="9246" xr:uid="{896BED0C-4F2F-4D5C-A7F5-2B561D5CF05B}"/>
    <cellStyle name="Normal 47 5 3" xfId="8416" xr:uid="{6BB1ABF2-FC99-48DC-BD53-2C1727DB45CE}"/>
    <cellStyle name="Normal 47 6" xfId="6772" xr:uid="{A3C5020E-46F1-4906-B4B6-1DA17D1A68E1}"/>
    <cellStyle name="Normal 47 6 2" xfId="7607" xr:uid="{A5FE287A-DA35-45AA-86A8-22999AC6A596}"/>
    <cellStyle name="Normal 47 6 2 2" xfId="9247" xr:uid="{0E9D38C3-9168-41AB-826C-21A51C2B0513}"/>
    <cellStyle name="Normal 47 6 3" xfId="8417" xr:uid="{90EA176C-C796-463C-83E9-15B8D76774CB}"/>
    <cellStyle name="Normal 47 7" xfId="7602" xr:uid="{55941BAB-EB50-4F44-825E-A76AB10B3D9E}"/>
    <cellStyle name="Normal 47 7 2" xfId="9242" xr:uid="{1314C701-880C-4228-83E4-6BB5AC23B3AB}"/>
    <cellStyle name="Normal 47 8" xfId="8412" xr:uid="{67B1204D-A3D8-4007-BDB8-28D4723267C9}"/>
    <cellStyle name="Normal 48" xfId="6773" xr:uid="{7612B872-A593-4542-9CCB-813E4C4A6209}"/>
    <cellStyle name="Normal 48 2" xfId="6774" xr:uid="{0A44C06D-484E-4F65-9FD2-4A50E20FDEB3}"/>
    <cellStyle name="Normal 48 2 2" xfId="7609" xr:uid="{7B481540-99CC-48AD-82E3-3D769932C80D}"/>
    <cellStyle name="Normal 48 2 2 2" xfId="9249" xr:uid="{1C76DD3D-64F6-4B04-A78B-2483FB146A3B}"/>
    <cellStyle name="Normal 48 2 3" xfId="8419" xr:uid="{72C0B482-182B-4859-9665-96D212710985}"/>
    <cellStyle name="Normal 48 3" xfId="6775" xr:uid="{FF0AA465-A907-428A-BD85-C98901984C5C}"/>
    <cellStyle name="Normal 48 3 2" xfId="7610" xr:uid="{1AA06B20-C9EB-4CB9-B583-B1D119AFDAE0}"/>
    <cellStyle name="Normal 48 3 2 2" xfId="9250" xr:uid="{6D9D6627-E171-4DCE-B9E5-FC6F356E1973}"/>
    <cellStyle name="Normal 48 3 3" xfId="8420" xr:uid="{E42C9567-AD50-4D63-B945-45D800A5210D}"/>
    <cellStyle name="Normal 48 4" xfId="6776" xr:uid="{F9D6C777-F423-4C36-B4A6-58E21F1A191C}"/>
    <cellStyle name="Normal 48 4 2" xfId="7611" xr:uid="{756BB98F-DB29-493C-BD49-00219891A732}"/>
    <cellStyle name="Normal 48 4 2 2" xfId="9251" xr:uid="{117E9A3E-693A-42D2-BE10-4D7B9F84E0F7}"/>
    <cellStyle name="Normal 48 4 3" xfId="8421" xr:uid="{B6D801A4-A997-42F3-8821-E64998CD3330}"/>
    <cellStyle name="Normal 48 5" xfId="6777" xr:uid="{75079EF7-14DE-4F6D-98FC-2B2A2A18CCB4}"/>
    <cellStyle name="Normal 48 5 2" xfId="7612" xr:uid="{7A18C616-10EE-4C19-B471-DB74E199AA0B}"/>
    <cellStyle name="Normal 48 5 2 2" xfId="9252" xr:uid="{871A246F-6037-4A77-B86C-7C85672F7DC4}"/>
    <cellStyle name="Normal 48 5 3" xfId="8422" xr:uid="{DFC8A287-8F48-44B1-85BA-16F802F686DE}"/>
    <cellStyle name="Normal 48 6" xfId="7608" xr:uid="{C6D751B0-038B-43DB-87F4-08DB4A98BBE3}"/>
    <cellStyle name="Normal 48 6 2" xfId="9248" xr:uid="{9E752A52-1C53-4588-867A-136E2698A4A4}"/>
    <cellStyle name="Normal 48 7" xfId="8418" xr:uid="{9569D838-3107-4C2B-A4BD-106BED897290}"/>
    <cellStyle name="Normal 49" xfId="6778" xr:uid="{D2C03C5A-0E34-4B5B-96C3-8D37D854696C}"/>
    <cellStyle name="Normal 49 2" xfId="6779" xr:uid="{505C234C-2C07-4E4E-B839-3F2D60C823E8}"/>
    <cellStyle name="Normal 49 2 2" xfId="7614" xr:uid="{1F0100DC-DB39-40B0-8213-31E7021988A8}"/>
    <cellStyle name="Normal 49 2 2 2" xfId="9254" xr:uid="{E4EF4EF7-6D9C-47D9-96FE-3A0F9A49F5E4}"/>
    <cellStyle name="Normal 49 2 3" xfId="8424" xr:uid="{316EB848-8F15-46CB-91AD-073BBACECFFB}"/>
    <cellStyle name="Normal 49 3" xfId="6780" xr:uid="{C7A8AB41-ED2E-4AA0-B4B3-45647449C47A}"/>
    <cellStyle name="Normal 49 3 2" xfId="7615" xr:uid="{049D2DFA-1E69-4E03-AEF1-2831FB91B2E1}"/>
    <cellStyle name="Normal 49 3 2 2" xfId="9255" xr:uid="{663A6A40-CE13-4766-B778-B941214EDA30}"/>
    <cellStyle name="Normal 49 3 3" xfId="8425" xr:uid="{0A948A0F-0570-4BBF-B953-B0671210565A}"/>
    <cellStyle name="Normal 49 4" xfId="7613" xr:uid="{085F62EB-A8A3-4A3D-AAB0-0EBC37ACBEFF}"/>
    <cellStyle name="Normal 49 4 2" xfId="9253" xr:uid="{2BFBD3E3-B6BA-445C-8CA5-6BDCBFA22452}"/>
    <cellStyle name="Normal 49 5" xfId="8423" xr:uid="{AC2E04A4-B5C2-4752-985A-E4BBD1A25BEF}"/>
    <cellStyle name="Normal 5" xfId="34" xr:uid="{ABDBD4E1-D076-46F4-AAF0-D3B01C3C65A6}"/>
    <cellStyle name="Normal 5 10" xfId="6129" xr:uid="{45319650-9A42-4DF5-8B05-074418A7EF6F}"/>
    <cellStyle name="Normal 5 11" xfId="6130" xr:uid="{AE739D69-D6D7-42B4-A92B-6629A16C57D3}"/>
    <cellStyle name="Normal 5 12" xfId="6131" xr:uid="{5BFD6FB4-5C0F-4512-B8F7-02A481332911}"/>
    <cellStyle name="Normal 5 13" xfId="6132" xr:uid="{92001F50-064E-4CE0-9BE2-92F2B4D1F8CC}"/>
    <cellStyle name="Normal 5 14" xfId="6133" xr:uid="{1314E043-44EE-4DCE-B97E-FBE3ACBB9214}"/>
    <cellStyle name="Normal 5 15" xfId="6134" xr:uid="{C16C442F-CBB0-4CF1-85DB-478FDF0E6477}"/>
    <cellStyle name="Normal 5 16" xfId="6135" xr:uid="{A0954FCE-214E-42ED-9B6B-4C2F366E920B}"/>
    <cellStyle name="Normal 5 17" xfId="6136" xr:uid="{4233607B-09A9-4791-963C-1D5ECFCC8256}"/>
    <cellStyle name="Normal 5 18" xfId="6137" xr:uid="{CF35701A-BECB-4566-80CF-FD16F1021FD4}"/>
    <cellStyle name="Normal 5 19" xfId="6138" xr:uid="{86F15754-C60A-4EBC-A7E0-5EFA1E7CAC8D}"/>
    <cellStyle name="Normal 5 2" xfId="35" xr:uid="{F6BE7C24-19FA-4CF6-9FAA-CF95CB12024C}"/>
    <cellStyle name="Normal 5 2 2" xfId="6139" xr:uid="{C9E2039D-9A42-49BE-A657-B1CA893BA665}"/>
    <cellStyle name="Normal 5 2 3" xfId="6781" xr:uid="{7C3286CA-1A76-47BB-AD92-037232BE807F}"/>
    <cellStyle name="Normal 5 2 3 2" xfId="7616" xr:uid="{C672F7B5-E118-4089-B9EE-28D3A99761D9}"/>
    <cellStyle name="Normal 5 2 3 2 2" xfId="9256" xr:uid="{18C44F13-BAE5-4A92-ABA8-446AD394D55F}"/>
    <cellStyle name="Normal 5 2 3 3" xfId="8426" xr:uid="{DE03B581-6D38-423C-8845-FD8CDA17FA81}"/>
    <cellStyle name="Normal 5 2 4" xfId="6782" xr:uid="{8811C2A2-2723-438E-AB4B-8972CA3A831D}"/>
    <cellStyle name="Normal 5 2 4 2" xfId="7617" xr:uid="{5EFD9B58-AA1E-43BB-9E8D-19A4A9BF999E}"/>
    <cellStyle name="Normal 5 2 4 2 2" xfId="9257" xr:uid="{8082C48B-81E5-42F8-8BF4-4435B973622E}"/>
    <cellStyle name="Normal 5 2 4 3" xfId="8427" xr:uid="{19091EE8-821B-467A-9256-403C72FCC4A9}"/>
    <cellStyle name="Normal 5 2 5" xfId="6448" xr:uid="{8190377C-46F0-42BD-863A-056FDA6BA8F7}"/>
    <cellStyle name="Normal 5 2 5 2" xfId="7618" xr:uid="{E1EF358E-867A-44FC-956D-1B006C77A3B4}"/>
    <cellStyle name="Normal 5 2 5 2 2" xfId="9258" xr:uid="{F4F78DC8-6436-4311-9FC4-91D7711EC6AA}"/>
    <cellStyle name="Normal 5 2 5 3" xfId="8155" xr:uid="{082BFE9C-32B6-4841-98D7-6471756BC38C}"/>
    <cellStyle name="Normal 5 2 6" xfId="7119" xr:uid="{09DF8B27-79AD-4BFD-99F5-8A1499FA3033}"/>
    <cellStyle name="Normal 5 2 6 2" xfId="8759" xr:uid="{9F46C51A-4C3E-496F-A555-8D163E13DB43}"/>
    <cellStyle name="Normal 5 2 7" xfId="7764" xr:uid="{1833CDF6-446F-4C54-82EE-90DDC76BAA9E}"/>
    <cellStyle name="Normal 5 2_1_solis_MK Nr 595 " xfId="6140" xr:uid="{0D7BA49C-9B29-44CC-96AD-44523C19FB12}"/>
    <cellStyle name="Normal 5 20" xfId="6141" xr:uid="{BB071982-513B-4814-92EF-09D0C1EAE878}"/>
    <cellStyle name="Normal 5 21" xfId="6142" xr:uid="{A3737021-BFD1-4AEC-8D31-ED1ADD254B1F}"/>
    <cellStyle name="Normal 5 22" xfId="6143" xr:uid="{4DB7A89B-8D9A-4502-8560-090F758A9B29}"/>
    <cellStyle name="Normal 5 23" xfId="6144" xr:uid="{8F205DE3-C314-4F59-9577-4C0C26B41331}"/>
    <cellStyle name="Normal 5 24" xfId="6145" xr:uid="{29AFAB10-1BC0-4420-B2D6-97CA20526028}"/>
    <cellStyle name="Normal 5 25" xfId="6146" xr:uid="{7B482B5A-19CE-4D5A-A403-01FBE41E59DC}"/>
    <cellStyle name="Normal 5 26" xfId="6147" xr:uid="{95ECEB8D-51D1-4DB0-9088-58FD44F6CE9B}"/>
    <cellStyle name="Normal 5 27" xfId="6148" xr:uid="{D0FA4A6D-C8AF-4DBA-9918-43EAF0074732}"/>
    <cellStyle name="Normal 5 28" xfId="6149" xr:uid="{F92D18A7-9221-456D-8464-AF47E2A507DE}"/>
    <cellStyle name="Normal 5 29" xfId="6150" xr:uid="{759880EB-92AA-4B8F-8EA3-51C5CBE6CBA6}"/>
    <cellStyle name="Normal 5 3" xfId="45" xr:uid="{F651D29D-6928-4D89-8C0E-CD643B2A4F79}"/>
    <cellStyle name="Normal 5 3 2" xfId="6151" xr:uid="{2FCFBDD8-236D-43DE-9FE3-8A3096D049DE}"/>
    <cellStyle name="Normal 5 30" xfId="6152" xr:uid="{D4C04179-1289-4CF0-9827-45D743590966}"/>
    <cellStyle name="Normal 5 31" xfId="6153" xr:uid="{7B030BF3-F774-4237-B330-B50E5DF454DE}"/>
    <cellStyle name="Normal 5 32" xfId="6154" xr:uid="{213D5775-21B1-474A-B90A-73DD55DE25D4}"/>
    <cellStyle name="Normal 5 33" xfId="6155" xr:uid="{58C2483D-741C-41D4-BAEE-71F64942E699}"/>
    <cellStyle name="Normal 5 34" xfId="6156" xr:uid="{312A22D6-7688-4C8D-A66D-44F14489E6C9}"/>
    <cellStyle name="Normal 5 35" xfId="6157" xr:uid="{66DD8542-D828-48A2-957F-9E8411B60507}"/>
    <cellStyle name="Normal 5 36" xfId="6158" xr:uid="{9642FF30-D30C-4B09-9789-3C35D52B2492}"/>
    <cellStyle name="Normal 5 37" xfId="6159" xr:uid="{40B09AFF-EC5F-42A9-A0E4-92615A0D7C40}"/>
    <cellStyle name="Normal 5 38" xfId="6160" xr:uid="{41508805-FDC8-45F9-A3E9-FBB524E8D1D5}"/>
    <cellStyle name="Normal 5 39" xfId="6161" xr:uid="{AE37656E-C8B7-410D-AB6F-3CC7BD19E16B}"/>
    <cellStyle name="Normal 5 4" xfId="6162" xr:uid="{20DCC5BC-1318-48AB-9C68-40A3DB67EC8A}"/>
    <cellStyle name="Normal 5 40" xfId="6163" xr:uid="{17A28A27-655B-4912-BC8A-A2126883FD36}"/>
    <cellStyle name="Normal 5 41" xfId="6164" xr:uid="{0DE6FF25-6630-42D3-9C0A-27B740A49B5C}"/>
    <cellStyle name="Normal 5 42" xfId="6165" xr:uid="{861DF091-8E67-481F-86CF-58871AA9376D}"/>
    <cellStyle name="Normal 5 43" xfId="6166" xr:uid="{AB5C2EB2-2CD9-49CA-A806-435DFB44DB5D}"/>
    <cellStyle name="Normal 5 44" xfId="6167" xr:uid="{F07A13A2-5A9D-4950-B50D-081B712EB2EC}"/>
    <cellStyle name="Normal 5 45" xfId="6168" xr:uid="{F681903C-62A7-4A12-AA83-C154C8B50A97}"/>
    <cellStyle name="Normal 5 46" xfId="6169" xr:uid="{63803937-BC2C-4384-8DB1-187B41663A1B}"/>
    <cellStyle name="Normal 5 47" xfId="6170" xr:uid="{5454A776-DB56-44F0-A87C-B240982DE3C8}"/>
    <cellStyle name="Normal 5 48" xfId="6171" xr:uid="{FEEF95D7-C2AB-4B42-B7F6-6A4881102D9C}"/>
    <cellStyle name="Normal 5 49" xfId="6172" xr:uid="{AE96C551-664E-44ED-AD05-FA22D5F9749E}"/>
    <cellStyle name="Normal 5 5" xfId="6173" xr:uid="{92DB2CDF-3C46-428C-A915-D0B912782C52}"/>
    <cellStyle name="Normal 5 50" xfId="6174" xr:uid="{351E4011-1CE6-4F9A-AD17-3739EB0F3038}"/>
    <cellStyle name="Normal 5 51" xfId="6175" xr:uid="{73DF3468-E87D-452A-9EA3-2B5AB71C7347}"/>
    <cellStyle name="Normal 5 52" xfId="6176" xr:uid="{A2FD2561-E1A8-4FA7-971A-7024901AA8A3}"/>
    <cellStyle name="Normal 5 53" xfId="6177" xr:uid="{4697F1D3-0FE5-45B2-B4CE-344E52DA94FF}"/>
    <cellStyle name="Normal 5 54" xfId="6966" xr:uid="{FD9370BB-9D1B-4233-9C25-0697BAC79FD1}"/>
    <cellStyle name="Normal 5 54 2" xfId="8605" xr:uid="{D3F0C45B-9B8B-45C9-B6E7-43B5822B7F5F}"/>
    <cellStyle name="Normal 5 55" xfId="19495" xr:uid="{7746C1CB-9F61-4FC8-AB03-E765F2D19B0A}"/>
    <cellStyle name="Normal 5 56" xfId="19496" xr:uid="{C4CA646D-4EB2-4E4A-9990-7AD1A921E2E2}"/>
    <cellStyle name="Normal 5 57" xfId="19503" xr:uid="{27FEF1DC-83AA-4D6A-A50B-2852A875871F}"/>
    <cellStyle name="Normal 5 58" xfId="19494" xr:uid="{D78ACFD1-F901-420B-A4B9-E1E8393D4C0B}"/>
    <cellStyle name="Normal 5 6" xfId="6178" xr:uid="{AC4A0758-3985-4B39-B47A-24AB06791BC6}"/>
    <cellStyle name="Normal 5 7" xfId="6179" xr:uid="{ADF2B308-BB22-4D78-9A4B-FB1916186D40}"/>
    <cellStyle name="Normal 5 8" xfId="6180" xr:uid="{1571DD67-85F6-4B82-AE18-B64E962B5548}"/>
    <cellStyle name="Normal 5 9" xfId="6181" xr:uid="{8DBFF490-271C-4982-9CF5-345930FC24E4}"/>
    <cellStyle name="Normal 50" xfId="6783" xr:uid="{4A877269-ACBD-4FD8-8993-93AFA6532661}"/>
    <cellStyle name="Normal 50 2" xfId="6182" xr:uid="{69BBCCD5-00F2-4DD6-906D-7A55061C0F41}"/>
    <cellStyle name="Normal 50 2 2" xfId="6784" xr:uid="{8783182B-8E6F-4926-B0E3-CFDA2FEEA311}"/>
    <cellStyle name="Normal 50 2 2 2" xfId="7619" xr:uid="{27C3DEAF-3630-49CF-8E3C-BB8E9888CB46}"/>
    <cellStyle name="Normal 50 2 2 2 2" xfId="9259" xr:uid="{E9F15E1C-14E9-43B7-B4FD-D32B4330902F}"/>
    <cellStyle name="Normal 50 2 2 3" xfId="8428" xr:uid="{7131806A-7530-4B1E-9BA4-C36A6A88BB7A}"/>
    <cellStyle name="Normal 50 2 3" xfId="6785" xr:uid="{1D78766C-E6D5-49EC-A154-B72C9F0C5534}"/>
    <cellStyle name="Normal 50 2 3 2" xfId="7620" xr:uid="{CA4FB257-6D55-4911-99CB-E5BEF526BE1F}"/>
    <cellStyle name="Normal 50 2 3 2 2" xfId="9260" xr:uid="{5ED936DA-70B9-45F4-A39C-5C792F7A372C}"/>
    <cellStyle name="Normal 50 2 3 3" xfId="8429" xr:uid="{150E5A6F-BED6-4B4F-B0E3-BDF6D548C384}"/>
    <cellStyle name="Normal 50 2 4" xfId="6449" xr:uid="{3D334917-4B9F-4F49-9FDD-3FC632DBB6AC}"/>
    <cellStyle name="Normal 50 2 4 2" xfId="7621" xr:uid="{7C6F70B4-E3FF-4A7C-8412-7EEF7FFED700}"/>
    <cellStyle name="Normal 50 2 4 2 2" xfId="9261" xr:uid="{03F9DB42-CD4B-46ED-B943-9AF3668CE9E4}"/>
    <cellStyle name="Normal 50 2 4 3" xfId="8156" xr:uid="{BDF8D7AD-589D-41D1-A77E-A1C3192BDFE2}"/>
    <cellStyle name="Normal 50 2 5" xfId="7120" xr:uid="{7D05968E-DEF2-48A0-83EC-A6A8E619A1FF}"/>
    <cellStyle name="Normal 50 2 5 2" xfId="8760" xr:uid="{38DF5204-77F6-43EF-B800-184C14451EA9}"/>
    <cellStyle name="Normal 50 2 6" xfId="7962" xr:uid="{0939859B-1F7F-4DEE-A119-5F24B7C2C321}"/>
    <cellStyle name="Normal 50 3" xfId="6183" xr:uid="{C3CD98B6-45E1-4BF1-9C7C-FAB8438AC80A}"/>
    <cellStyle name="Normal 50 3 2" xfId="6786" xr:uid="{39848353-40B1-4F47-8369-219AF95B2A76}"/>
    <cellStyle name="Normal 50 3 2 2" xfId="7622" xr:uid="{31C37EA1-FE88-44E1-9167-8301B9121DFF}"/>
    <cellStyle name="Normal 50 3 2 2 2" xfId="9262" xr:uid="{F9D324E7-0ED9-403D-AF5F-949B376F689E}"/>
    <cellStyle name="Normal 50 3 2 3" xfId="8430" xr:uid="{8DEF537B-60A0-4B9D-9B68-E74D16040789}"/>
    <cellStyle name="Normal 50 3 3" xfId="6787" xr:uid="{8E113C0E-66B9-4139-91D2-1AF9E04EA195}"/>
    <cellStyle name="Normal 50 3 3 2" xfId="7623" xr:uid="{4B7B3819-84B8-4DC1-ABD8-D94C585D2A0B}"/>
    <cellStyle name="Normal 50 3 3 2 2" xfId="9263" xr:uid="{88053E89-70CF-4C24-B191-95CF252BAF87}"/>
    <cellStyle name="Normal 50 3 3 3" xfId="8431" xr:uid="{8564BA73-9B72-42D1-92ED-F34B3477758E}"/>
    <cellStyle name="Normal 50 3 4" xfId="6450" xr:uid="{21577B3F-429E-4087-ADD3-8B04833DEB49}"/>
    <cellStyle name="Normal 50 3 4 2" xfId="7624" xr:uid="{068048C0-9D8C-4C0A-BAE3-1D607E746D12}"/>
    <cellStyle name="Normal 50 3 4 2 2" xfId="9264" xr:uid="{52C63431-9E4D-4EAA-B5E7-D9DF7AC37DED}"/>
    <cellStyle name="Normal 50 3 4 3" xfId="8157" xr:uid="{E6D72D36-F0AA-4DD6-9D01-FFB256C8B903}"/>
    <cellStyle name="Normal 50 3 5" xfId="7121" xr:uid="{ACC48521-C005-4871-BC3D-06FC9A57A728}"/>
    <cellStyle name="Normal 50 3 5 2" xfId="8761" xr:uid="{1826D15C-1B1D-4418-9411-00507725A9A5}"/>
    <cellStyle name="Normal 50 3 6" xfId="7963" xr:uid="{4229D287-489E-40CF-B7AA-4091008E4718}"/>
    <cellStyle name="Normal 51" xfId="29" xr:uid="{7882E20B-A1DF-4409-8AD0-539FDC5A6A60}"/>
    <cellStyle name="Normal 51 2" xfId="6184" xr:uid="{119A8106-5367-48F5-8ECD-2A3A7812DEF5}"/>
    <cellStyle name="Normal 51 2 2" xfId="6788" xr:uid="{766B26A4-780E-4E26-9A58-EF3A24527328}"/>
    <cellStyle name="Normal 51 2 2 2" xfId="7626" xr:uid="{6B375AAB-B013-474B-9060-FA4BC16DEC34}"/>
    <cellStyle name="Normal 51 2 2 2 2" xfId="9266" xr:uid="{06E9740B-7B8E-4E97-A33A-997B1FF370EC}"/>
    <cellStyle name="Normal 51 2 2 3" xfId="8433" xr:uid="{AE58DD6A-4C37-4C4F-8E52-C2715A75C6EC}"/>
    <cellStyle name="Normal 51 2 3" xfId="6789" xr:uid="{712FC076-6A77-40DD-98EA-17B327D3BA15}"/>
    <cellStyle name="Normal 51 2 3 2" xfId="7627" xr:uid="{DDC77FFF-7407-43E4-8C09-0C80A0649B23}"/>
    <cellStyle name="Normal 51 2 3 2 2" xfId="9267" xr:uid="{61C7B089-0484-4DC5-8B81-3D769AF368DD}"/>
    <cellStyle name="Normal 51 2 3 3" xfId="8434" xr:uid="{D7027FFB-918A-4165-959C-EE00075EDDA2}"/>
    <cellStyle name="Normal 51 2 4" xfId="6451" xr:uid="{09787561-6EC6-425F-BBF7-C264795D6CAD}"/>
    <cellStyle name="Normal 51 2 4 2" xfId="7628" xr:uid="{AFC7532E-0718-42A0-89E5-C63CB020A757}"/>
    <cellStyle name="Normal 51 2 4 2 2" xfId="9268" xr:uid="{44AF98EB-912C-47D7-B154-ECDC39E1A1A8}"/>
    <cellStyle name="Normal 51 2 4 3" xfId="8158" xr:uid="{16831BF2-78B7-402D-94AB-C54F138769A8}"/>
    <cellStyle name="Normal 51 2 5" xfId="7122" xr:uid="{8CA7C795-A18A-4EF3-8F9B-DB12A1AE0758}"/>
    <cellStyle name="Normal 51 2 5 2" xfId="8762" xr:uid="{182CCEB1-E009-4578-A61C-9AFDEFA4FD11}"/>
    <cellStyle name="Normal 51 2 6" xfId="7964" xr:uid="{0E66A38B-1D66-4409-BF9F-8A702A6D9DD8}"/>
    <cellStyle name="Normal 51 3" xfId="6185" xr:uid="{65D9593F-FD17-4BBE-9788-C75C020A6882}"/>
    <cellStyle name="Normal 51 3 2" xfId="6790" xr:uid="{E9024698-5405-4627-9EED-8FDC4BD54DD5}"/>
    <cellStyle name="Normal 51 3 2 2" xfId="7629" xr:uid="{2526E065-EEE5-4AB9-A9B9-096B09424214}"/>
    <cellStyle name="Normal 51 3 2 2 2" xfId="9269" xr:uid="{B5A838EF-EBA4-4F01-8C7C-D4FB3797C05B}"/>
    <cellStyle name="Normal 51 3 2 3" xfId="8435" xr:uid="{F9BF8704-8656-46CF-8E9D-FE23EBAD4450}"/>
    <cellStyle name="Normal 51 3 3" xfId="6791" xr:uid="{4DE8F196-AB77-408F-B154-227871938BE0}"/>
    <cellStyle name="Normal 51 3 3 2" xfId="7630" xr:uid="{3F59D6D9-C89B-4809-9F82-4F2A6F16E316}"/>
    <cellStyle name="Normal 51 3 3 2 2" xfId="9270" xr:uid="{1FB78DB2-7F20-42EE-B00E-0A36B4D9D437}"/>
    <cellStyle name="Normal 51 3 3 3" xfId="8436" xr:uid="{83937E79-B154-4449-95C2-D901892AA02D}"/>
    <cellStyle name="Normal 51 3 4" xfId="6452" xr:uid="{19BB8924-0965-4D42-A555-CED5057BCE1C}"/>
    <cellStyle name="Normal 51 3 4 2" xfId="7631" xr:uid="{F387B3F1-0C75-43AB-B739-F1677C275F77}"/>
    <cellStyle name="Normal 51 3 4 2 2" xfId="9271" xr:uid="{F0D3311D-E7D6-4D38-AFA2-240A74274147}"/>
    <cellStyle name="Normal 51 3 4 3" xfId="8159" xr:uid="{A4DE1AAB-5ABF-4EDF-B901-E25C71035BF6}"/>
    <cellStyle name="Normal 51 3 5" xfId="7123" xr:uid="{5AAA1673-4738-403F-81AF-783994B99846}"/>
    <cellStyle name="Normal 51 3 5 2" xfId="8763" xr:uid="{3D42F597-7FFA-492F-B532-E2C63CCEF6E7}"/>
    <cellStyle name="Normal 51 3 6" xfId="7965" xr:uid="{EF727442-EA90-47EF-89FD-94F74FD473BF}"/>
    <cellStyle name="Normal 51 4" xfId="7625" xr:uid="{FF25BB6E-7369-42C7-BAF5-12964A96496C}"/>
    <cellStyle name="Normal 51 4 2" xfId="9265" xr:uid="{3122835A-B836-4627-A3F6-ED0932C69307}"/>
    <cellStyle name="Normal 51 5" xfId="8432" xr:uid="{3533D47B-C710-494D-995F-884BDCA16AF2}"/>
    <cellStyle name="Normal 52" xfId="6792" xr:uid="{8EA41A57-DF12-4704-979B-F6F46046A8AF}"/>
    <cellStyle name="Normal 52 2" xfId="7632" xr:uid="{BEB7CCAE-E84E-4178-BDC6-4A652B9C1B9E}"/>
    <cellStyle name="Normal 52 2 2" xfId="9272" xr:uid="{72DB7309-81B2-45D8-AA3B-0C31F34DC612}"/>
    <cellStyle name="Normal 52 3" xfId="8437" xr:uid="{57F9C393-5E45-48A1-8C9E-91C1F3A74C95}"/>
    <cellStyle name="Normal 53" xfId="6793" xr:uid="{ADF484D0-C81F-4E6E-9406-FBFFCDB29C3C}"/>
    <cellStyle name="Normal 53 2" xfId="7633" xr:uid="{5E5175EC-F2E4-4239-931E-207F714EBE82}"/>
    <cellStyle name="Normal 53 2 2" xfId="9273" xr:uid="{803B4A07-A133-4710-8EC7-31BB5203B863}"/>
    <cellStyle name="Normal 53 3" xfId="8438" xr:uid="{166C512E-4E23-4DB8-BA0C-2C9FCB592C61}"/>
    <cellStyle name="Normal 54" xfId="6794" xr:uid="{796310AC-465B-482F-BDCE-AF4826CA16E3}"/>
    <cellStyle name="Normal 54 2" xfId="7634" xr:uid="{B4D00612-1793-4FB5-ADA3-E77D26B89218}"/>
    <cellStyle name="Normal 54 2 2" xfId="9274" xr:uid="{48EBF814-9BCF-4818-B2C2-71426B2A7E83}"/>
    <cellStyle name="Normal 54 3" xfId="8439" xr:uid="{218B0849-D0BB-43F6-AA5D-DC141588DCC8}"/>
    <cellStyle name="Normal 55" xfId="6795" xr:uid="{A1006DC8-D7E2-4625-8FEF-46D3CA43751E}"/>
    <cellStyle name="Normal 56" xfId="6796" xr:uid="{1491E421-048A-4FDD-9445-5A50B411E0A3}"/>
    <cellStyle name="Normal 56 2" xfId="7635" xr:uid="{8470ED15-25CF-49A5-8E45-05EB55E06637}"/>
    <cellStyle name="Normal 56 2 2" xfId="9275" xr:uid="{2609E10A-E3B0-4783-8BC3-9D12DB44DA4F}"/>
    <cellStyle name="Normal 56 3" xfId="8440" xr:uid="{C107046A-5CC2-4B18-B008-3D9884DB3787}"/>
    <cellStyle name="Normal 57" xfId="6797" xr:uid="{9F29B95B-6811-494A-B0BB-B2401D0399B1}"/>
    <cellStyle name="Normal 57 2" xfId="7636" xr:uid="{74647007-F382-4387-86E7-F23160C6EB2B}"/>
    <cellStyle name="Normal 57 2 2" xfId="9276" xr:uid="{E900D2FB-D9BA-4462-ADDF-0FE26D9746CA}"/>
    <cellStyle name="Normal 57 3" xfId="8441" xr:uid="{4E88B359-4D0E-4BA8-8A46-4403B867D254}"/>
    <cellStyle name="Normal 58" xfId="6798" xr:uid="{18C68844-C9A9-4B5E-83B2-CD6F4C2E76E6}"/>
    <cellStyle name="Normal 58 2" xfId="7637" xr:uid="{51DEDECD-2945-4BC0-B2BA-D5B13E7165D6}"/>
    <cellStyle name="Normal 58 2 2" xfId="9277" xr:uid="{75D3E189-E7A9-4B3C-97FC-C7B2C26146A0}"/>
    <cellStyle name="Normal 58 3" xfId="8442" xr:uid="{BCF44585-305F-4C8A-94E6-6F03B15E153B}"/>
    <cellStyle name="Normal 59" xfId="6339" xr:uid="{89B9B45B-3F54-4AFE-9AF6-1891B9B1B4FA}"/>
    <cellStyle name="Normal 59 2" xfId="7638" xr:uid="{84570177-F50A-49B2-B803-A8DA4E8E55C1}"/>
    <cellStyle name="Normal 59 2 2" xfId="9278" xr:uid="{19C2487B-4863-49EC-BA0F-B7928A12BB19}"/>
    <cellStyle name="Normal 59 3" xfId="8046" xr:uid="{6D56FFB0-FFF8-4A85-87C8-06EF52F9A743}"/>
    <cellStyle name="Normal 6" xfId="38" xr:uid="{11ACBC39-BD9C-4628-8D2B-34918B32BB75}"/>
    <cellStyle name="Normal 6 10" xfId="19405" xr:uid="{DE9CD2D2-401F-4294-BF93-78DD52CE39C8}"/>
    <cellStyle name="Normal 6 2" xfId="6186" xr:uid="{AD8F5C4A-232E-403C-B1A2-0A17E4319071}"/>
    <cellStyle name="Normal 6 2 2" xfId="6799" xr:uid="{F06CE032-5329-4F0C-86E1-429F004D3E8B}"/>
    <cellStyle name="Normal 6 2 2 2" xfId="7639" xr:uid="{7FB2FD0E-AA91-4708-A665-7C24D2074B52}"/>
    <cellStyle name="Normal 6 2 2 2 2" xfId="9279" xr:uid="{692EA68F-BE8D-42C7-8591-088706DE5066}"/>
    <cellStyle name="Normal 6 2 2 3" xfId="8443" xr:uid="{79194699-28E5-4226-8B3B-D683E4BAA397}"/>
    <cellStyle name="Normal 6 2 3" xfId="6800" xr:uid="{24E180BE-696B-452F-BA68-AE3760AF6A68}"/>
    <cellStyle name="Normal 6 2 3 2" xfId="7640" xr:uid="{FE0DF421-AB28-47EC-8AA8-7AEFDCED26ED}"/>
    <cellStyle name="Normal 6 2 3 2 2" xfId="9280" xr:uid="{EA4EB830-D9F0-4DDA-A7FF-270BBF18D3BC}"/>
    <cellStyle name="Normal 6 2 3 3" xfId="8444" xr:uid="{FD2A4C09-B137-4542-9192-C5336062E709}"/>
    <cellStyle name="Normal 6 2 4" xfId="6454" xr:uid="{822C7BEA-79EE-40AF-B266-39AC2D2EA71F}"/>
    <cellStyle name="Normal 6 2 4 2" xfId="7641" xr:uid="{444B55A3-FAFA-4940-B2F6-87FAEBAB5E5F}"/>
    <cellStyle name="Normal 6 2 4 2 2" xfId="9281" xr:uid="{AEB6CAF4-0469-4805-9972-01CC4B190E77}"/>
    <cellStyle name="Normal 6 2 4 3" xfId="8161" xr:uid="{5BC89A46-E746-4AFD-ACC9-1E38449891DE}"/>
    <cellStyle name="Normal 6 2 5" xfId="7124" xr:uid="{A9C6B025-78D6-4D8D-A4CD-07FA2D6C115E}"/>
    <cellStyle name="Normal 6 2 5 2" xfId="8764" xr:uid="{1CB8988B-6C13-4A75-B2A6-B4C77749ED08}"/>
    <cellStyle name="Normal 6 2 6" xfId="7966" xr:uid="{C981F831-C9D7-4F5E-AECD-84CC2452E18E}"/>
    <cellStyle name="Normal 6 3" xfId="6187" xr:uid="{88378157-1EC6-407D-A501-3AA7AF732B77}"/>
    <cellStyle name="Normal 6 4" xfId="6188" xr:uid="{129F6164-C839-4989-9919-B21BCA70ACC5}"/>
    <cellStyle name="Normal 6 5" xfId="6801" xr:uid="{94271FE5-599C-40F2-BDE6-5AC14B3905AF}"/>
    <cellStyle name="Normal 6 5 2" xfId="7642" xr:uid="{8B152542-FFE2-4193-992A-226C0D89F9A2}"/>
    <cellStyle name="Normal 6 5 2 2" xfId="9282" xr:uid="{3A54BF9B-6D1B-4C3D-8149-76447E965AE0}"/>
    <cellStyle name="Normal 6 5 3" xfId="8445" xr:uid="{C6BDFB18-D776-4664-8530-0925C693AD7F}"/>
    <cellStyle name="Normal 6 6" xfId="6802" xr:uid="{BC17238F-C4DF-451E-AB58-AB5954D2E383}"/>
    <cellStyle name="Normal 6 6 2" xfId="7643" xr:uid="{0762A364-E516-4866-8F40-2C1A32D01C4B}"/>
    <cellStyle name="Normal 6 6 2 2" xfId="9283" xr:uid="{08F3DF81-D3E0-4E93-A4A6-39FF6041E5F9}"/>
    <cellStyle name="Normal 6 6 3" xfId="8446" xr:uid="{388EAC78-2BC7-4C08-9622-4292AD7996C5}"/>
    <cellStyle name="Normal 6 7" xfId="6453" xr:uid="{264A6954-F6A5-4646-B9BC-8B26ED6882E0}"/>
    <cellStyle name="Normal 6 7 2" xfId="7644" xr:uid="{20074503-04F5-4CCF-B45A-DABC4D661608}"/>
    <cellStyle name="Normal 6 7 2 2" xfId="9284" xr:uid="{03BEA4D1-9D5E-4EF6-9FF0-BB0555B736AC}"/>
    <cellStyle name="Normal 6 7 3" xfId="8160" xr:uid="{5F25AF6B-274E-4500-A7AE-2E1B58456E56}"/>
    <cellStyle name="Normal 6 8" xfId="6964" xr:uid="{FC25638A-9479-4459-9AB5-305AA6EA661E}"/>
    <cellStyle name="Normal 6 8 2" xfId="8603" xr:uid="{D37F389D-2D14-4010-A3EC-F5473B2947D9}"/>
    <cellStyle name="Normal 6 9" xfId="7765" xr:uid="{356340F2-13E7-47BF-B1CF-9FB5C9F695CD}"/>
    <cellStyle name="Normal 6_1_solis_MK Nr 595 " xfId="6189" xr:uid="{BFEAD77F-68A9-444B-9A95-0631E397B419}"/>
    <cellStyle name="Normal 60" xfId="6940" xr:uid="{21A5F203-D124-4F18-AA35-3A0C602A1188}"/>
    <cellStyle name="Normal 60 2" xfId="6190" xr:uid="{B1D12120-63CE-4E10-BA24-CF0763994AFE}"/>
    <cellStyle name="Normal 60 2 2" xfId="6803" xr:uid="{D76C8D52-3358-4282-9772-0CF29D6C438F}"/>
    <cellStyle name="Normal 60 2 2 2" xfId="7645" xr:uid="{A215DF47-E989-40E1-998D-A4A842F9461D}"/>
    <cellStyle name="Normal 60 2 2 2 2" xfId="9285" xr:uid="{E6143740-59C2-4533-915D-42A30973756C}"/>
    <cellStyle name="Normal 60 2 2 3" xfId="8447" xr:uid="{32D73D35-2A56-455C-B870-A2385C85A210}"/>
    <cellStyle name="Normal 60 2 3" xfId="6804" xr:uid="{4D76BF30-A207-4BD9-B955-CB65BCEBA528}"/>
    <cellStyle name="Normal 60 2 3 2" xfId="7646" xr:uid="{A3B67713-1C97-49BD-99F3-422CA27008BF}"/>
    <cellStyle name="Normal 60 2 3 2 2" xfId="9286" xr:uid="{9EE0342C-1E96-475C-BBDD-EF25F274E552}"/>
    <cellStyle name="Normal 60 2 3 3" xfId="8448" xr:uid="{A62F6576-610C-4F25-BD2F-5457B8E0AAF9}"/>
    <cellStyle name="Normal 60 2 4" xfId="6455" xr:uid="{7D4EF31A-416A-42FE-A240-85A84064BE88}"/>
    <cellStyle name="Normal 60 2 4 2" xfId="7647" xr:uid="{65AB138B-1961-4686-B193-0EFBD98ECC53}"/>
    <cellStyle name="Normal 60 2 4 2 2" xfId="9287" xr:uid="{C2CC7732-5FC1-43BD-AAF2-D189FF211B59}"/>
    <cellStyle name="Normal 60 2 4 3" xfId="8162" xr:uid="{27547657-C37D-45AC-8F5C-21B9606D12C1}"/>
    <cellStyle name="Normal 60 2 5" xfId="7125" xr:uid="{B72364F8-9CC7-407E-8D70-EF12E8D1344C}"/>
    <cellStyle name="Normal 60 2 5 2" xfId="8765" xr:uid="{75409EDB-F84F-4148-9F4C-CFA70D71A97D}"/>
    <cellStyle name="Normal 60 2 6" xfId="7967" xr:uid="{2DFA9F91-81C7-4C4C-876E-114E2635ADD3}"/>
    <cellStyle name="Normal 60 3" xfId="19" xr:uid="{4E08CD79-6A37-4A88-A537-62B15AF164F0}"/>
    <cellStyle name="Normal 60 4" xfId="7738" xr:uid="{D671A930-3B23-4D24-9254-E66CF9DB29F3}"/>
    <cellStyle name="Normal 60 4 2" xfId="9378" xr:uid="{395DBCDE-399C-4535-849B-DE9F04E12543}"/>
    <cellStyle name="Normal 60 5" xfId="8579" xr:uid="{5405BA86-BA67-45E3-9E76-FAE6BA8C5F23}"/>
    <cellStyle name="Normal 61" xfId="6942" xr:uid="{A7C38C4C-72CC-4959-B639-62A505CBF0CC}"/>
    <cellStyle name="Normal 61 2" xfId="6960" xr:uid="{385E5611-882B-4128-AAED-019EC49DE3EE}"/>
    <cellStyle name="Normal 61 2 2" xfId="7754" xr:uid="{B82788DB-4F56-4D78-9787-35F1BAE41FE8}"/>
    <cellStyle name="Normal 61 2 2 2" xfId="9391" xr:uid="{993E2E78-01AD-46A4-8FF3-3295ADDF483C}"/>
    <cellStyle name="Normal 61 2 3" xfId="7763" xr:uid="{C8D336FB-5520-4C53-8107-65B386AC1C1D}"/>
    <cellStyle name="Normal 61 2 3 2" xfId="9400" xr:uid="{53933298-D75D-480A-8244-7C3055145DFA}"/>
    <cellStyle name="Normal 61 2 4" xfId="8599" xr:uid="{DD6EAC49-C8C1-4A3F-8FBE-5E18173FA8C3}"/>
    <cellStyle name="Normal 61 3" xfId="7740" xr:uid="{8F0B3589-5CD2-4BE8-9EFB-BED182D4BC90}"/>
    <cellStyle name="Normal 61 3 2" xfId="9380" xr:uid="{60B9B4BE-76A4-471D-8A31-1788CAE056DA}"/>
    <cellStyle name="Normal 61 4" xfId="8581" xr:uid="{E9FD0759-2DE5-4669-BD5C-5C3CAD8BA597}"/>
    <cellStyle name="Normal 62" xfId="28" xr:uid="{64F54B75-AA76-47DE-A657-4110DA9297B6}"/>
    <cellStyle name="Normal 62 2" xfId="6961" xr:uid="{AADD4F27-9296-4F16-A947-1859F55C6151}"/>
    <cellStyle name="Normal 62 2 2" xfId="7755" xr:uid="{9330AA63-B879-467C-BD70-AAE9FBEA125B}"/>
    <cellStyle name="Normal 62 2 2 2" xfId="9392" xr:uid="{AAFE307A-D8BD-4094-B9FE-18FE1840677E}"/>
    <cellStyle name="Normal 62 2 3" xfId="7762" xr:uid="{3635E44B-8456-4304-9476-0DBF1F448C36}"/>
    <cellStyle name="Normal 62 2 3 2" xfId="9399" xr:uid="{07777898-F38F-4264-9D29-BA854CA50CFF}"/>
    <cellStyle name="Normal 62 2 4" xfId="8600" xr:uid="{7E9A163D-8A00-4501-BD3D-D9521F00DCAB}"/>
    <cellStyle name="Normal 62 3" xfId="7741" xr:uid="{A2A1B07C-4B3C-46E1-B2DB-723F62EC255C}"/>
    <cellStyle name="Normal 62 3 2" xfId="9381" xr:uid="{672DF14F-A6F4-4118-B3E5-558C0E28F1EB}"/>
    <cellStyle name="Normal 62 4" xfId="8583" xr:uid="{03198CB8-3A07-4E2A-8A4A-1EEB7E959AD0}"/>
    <cellStyle name="Normal 63" xfId="6943" xr:uid="{2967B910-CD2E-4F16-8F18-76305639385D}"/>
    <cellStyle name="Normal 63 2" xfId="7751" xr:uid="{361C34D4-6FC1-48A9-BB4D-189329C844D4}"/>
    <cellStyle name="Normal 63 2 2" xfId="9388" xr:uid="{93CE5C61-37A0-481B-9795-23B033D74F5C}"/>
    <cellStyle name="Normal 63 3" xfId="7742" xr:uid="{D9EAEBFC-2B7B-438F-BB55-1257172A3146}"/>
    <cellStyle name="Normal 63 4" xfId="8582" xr:uid="{063F12E2-8F71-4DD1-B5E2-68A8D3CFAF49}"/>
    <cellStyle name="Normal 64" xfId="6944" xr:uid="{6BB5DF66-3032-4807-A990-695FA38B8544}"/>
    <cellStyle name="Normal 64 2" xfId="7744" xr:uid="{879DD9D7-41E2-40CB-8E8A-D3644D5E2B36}"/>
    <cellStyle name="Normal 64 3" xfId="8584" xr:uid="{E97292CA-F57E-4B1A-B4A6-18E2B1B1E6C3}"/>
    <cellStyle name="Normal 65" xfId="6946" xr:uid="{326041AB-CFBC-4930-BABE-824C35760CCE}"/>
    <cellStyle name="Normal 65 2" xfId="7745" xr:uid="{48CDB7A6-CD45-4920-95C0-A2FBF4569FD2}"/>
    <cellStyle name="Normal 65 2 2" xfId="9382" xr:uid="{18C13C30-C683-426A-8B4B-B0E88122C743}"/>
    <cellStyle name="Normal 65 3" xfId="8586" xr:uid="{B7BEF82F-15AA-47E2-8EC9-96E3F2CB44EB}"/>
    <cellStyle name="Normal 66" xfId="6947" xr:uid="{0881D69D-4F38-45B6-BD95-52A0C2D61639}"/>
    <cellStyle name="Normal 66 2" xfId="6954" xr:uid="{FE926FAE-636C-4019-8576-414F1935CA06}"/>
    <cellStyle name="Normal 66 2 2" xfId="16" xr:uid="{E96B6D4E-1B2A-4B16-BF47-4D4B125543A0}"/>
    <cellStyle name="Normal 66 2 2 2" xfId="9395" xr:uid="{97625DCF-F9B1-4656-8EAF-E7DA7DDB9B63}"/>
    <cellStyle name="Normal 66 2 2 3" xfId="7758" xr:uid="{D40E3548-F1EF-414A-A93E-A86697565956}"/>
    <cellStyle name="Normal 66 2 3" xfId="8594" xr:uid="{1225F042-9C75-4664-A8F6-2A6711FB8756}"/>
    <cellStyle name="Normal 66 3" xfId="7746" xr:uid="{06278A85-1BA0-4F12-A330-FF1CB987B32B}"/>
    <cellStyle name="Normal 66 3 2" xfId="9383" xr:uid="{ADE2A2D2-15C8-46BD-9127-58637858D7E4}"/>
    <cellStyle name="Normal 66 4" xfId="8587" xr:uid="{DE905FA2-DB57-43BD-8186-35061985CB79}"/>
    <cellStyle name="Normal 67" xfId="6948" xr:uid="{EB9F83F8-A066-4A49-B568-B78F6D9A0422}"/>
    <cellStyle name="Normal 67 2" xfId="7747" xr:uid="{1A312EF4-86FD-4BD0-AD2F-273A92EFCEC0}"/>
    <cellStyle name="Normal 67 2 2" xfId="9384" xr:uid="{4FC468EB-1B25-4A00-BF5F-97BF286C7652}"/>
    <cellStyle name="Normal 67 3" xfId="8588" xr:uid="{5F469B9E-4610-4B46-8340-9A03905F1AE1}"/>
    <cellStyle name="Normal 68" xfId="6949" xr:uid="{B1333049-B23A-4735-B278-F211522ABCB6}"/>
    <cellStyle name="Normal 68 2" xfId="6955" xr:uid="{14F9569B-B78D-488A-A832-59BA0313F3E9}"/>
    <cellStyle name="Normal 68 2 2" xfId="7759" xr:uid="{4F1DDC81-34F5-480D-8307-43537C752374}"/>
    <cellStyle name="Normal 68 2 2 2" xfId="9396" xr:uid="{C6903FCC-9583-4268-B52D-F3AFA0301560}"/>
    <cellStyle name="Normal 68 2 3" xfId="8595" xr:uid="{FAE720D9-5A39-4487-BAD8-30B0DD52EB58}"/>
    <cellStyle name="Normal 68 3" xfId="7748" xr:uid="{32EE251E-4E10-4DDA-99C8-E4780C43D795}"/>
    <cellStyle name="Normal 68 3 2" xfId="9385" xr:uid="{C3AC6D67-4CF0-477D-97FA-FE8C219F4CF6}"/>
    <cellStyle name="Normal 68 4" xfId="8589" xr:uid="{240E1C82-590C-45F9-BDC8-16F2471466F5}"/>
    <cellStyle name="Normal 69" xfId="6939" xr:uid="{C3CBC2D2-34C7-48A1-88E6-5C58F8644AE6}"/>
    <cellStyle name="Normal 69 2" xfId="7739" xr:uid="{F1C1240A-9419-4817-9D53-C2DB3CED2728}"/>
    <cellStyle name="Normal 69 2 2" xfId="9379" xr:uid="{94C08AE0-5D18-42AB-B90D-A30085D3FB9A}"/>
    <cellStyle name="Normal 69 3" xfId="7750" xr:uid="{CA26DAC4-B365-4342-8B71-0BD9FC79BEB9}"/>
    <cellStyle name="Normal 69 3 2" xfId="9387" xr:uid="{AFCED7E3-5F7C-4687-842A-ADA2E40FCD82}"/>
    <cellStyle name="Normal 69 4" xfId="7215" xr:uid="{B10E2734-569B-4206-872D-7A40C4E456B8}"/>
    <cellStyle name="Normal 69 4 2" xfId="8855" xr:uid="{642557B2-1A6D-48DF-836D-534D425F6B6B}"/>
    <cellStyle name="Normal 69 5" xfId="8578" xr:uid="{12698C2F-21FD-4AC4-920F-53A25C2CEF1E}"/>
    <cellStyle name="Normal 7" xfId="40" xr:uid="{1E1D6D85-B900-4013-BA22-9FDC80D5CB65}"/>
    <cellStyle name="Normal 7 2" xfId="6191" xr:uid="{803D8DAC-4D55-44AE-B2EA-1846BCEDF754}"/>
    <cellStyle name="Normal 7 3" xfId="88" xr:uid="{E19CF1EF-AA94-41E7-BEA6-4B346A772C81}"/>
    <cellStyle name="Normal 7 4" xfId="19498" xr:uid="{07B24460-3156-4723-A7C6-1F18F2C6A016}"/>
    <cellStyle name="Normal 70" xfId="6192" xr:uid="{02D053A5-8937-4546-89E7-08DDC5DCFE92}"/>
    <cellStyle name="Normal 71" xfId="6193" xr:uid="{EA6B69E9-CD07-4730-BB12-7D2A0352E8B2}"/>
    <cellStyle name="Normal 72" xfId="6950" xr:uid="{E02C6E63-F9E3-4D40-B438-7525BF2D686A}"/>
    <cellStyle name="Normal 72 2" xfId="6959" xr:uid="{DE96A4A1-C6B3-4F48-A63A-2A2C7076CB6D}"/>
    <cellStyle name="Normal 72 2 2" xfId="8598" xr:uid="{14E749C8-68C4-4679-A44C-437DC03948B9}"/>
    <cellStyle name="Normal 72 3" xfId="7752" xr:uid="{392373C7-EDD7-4A60-9615-6210B6A0DA13}"/>
    <cellStyle name="Normal 72 3 2" xfId="9389" xr:uid="{504A0E0D-AD47-45AB-9E7B-1E2B0C8CBABA}"/>
    <cellStyle name="Normal 72 4" xfId="8590" xr:uid="{AC9F714B-5FCA-4FC5-AFD5-50AD141BC7DF}"/>
    <cellStyle name="Normal 73" xfId="6952" xr:uid="{A83413B5-27CB-4764-B67F-34BC049C5638}"/>
    <cellStyle name="Normal 73 2" xfId="8592" xr:uid="{7BEFB9E3-4469-412D-AE9F-A1E376AED97B}"/>
    <cellStyle name="Normal 74" xfId="7756" xr:uid="{5BE4EDBD-5B38-41BE-ACEE-8045BC159952}"/>
    <cellStyle name="Normal 74 2" xfId="9393" xr:uid="{15343016-76E0-4DFE-98BB-D39384152CB8}"/>
    <cellStyle name="Normal 75" xfId="9816" xr:uid="{8EDE74A2-1FFE-4B45-9051-05EA55ABF01D}"/>
    <cellStyle name="Normal 75 2" xfId="19410" xr:uid="{36EF5E21-7857-43E3-B862-36FF69E84331}"/>
    <cellStyle name="Normal 76" xfId="6" xr:uid="{DD156002-C6D5-4570-9B10-421E3FEBC47E}"/>
    <cellStyle name="Normal 77" xfId="9817" xr:uid="{5BCF82D8-28D3-4551-9B14-6CC81B430DEB}"/>
    <cellStyle name="Normal 78" xfId="9818" xr:uid="{5D4A2654-ADAE-4510-ABD4-A00EA6605038}"/>
    <cellStyle name="Normal 79" xfId="9819" xr:uid="{03BFDD61-F3BA-4BFF-A69F-0E1F3238135C}"/>
    <cellStyle name="Normal 8" xfId="20" xr:uid="{E95FC7EA-DEE4-44C8-867D-4566811737A8}"/>
    <cellStyle name="Normal 8 2" xfId="44" xr:uid="{E92FE809-FE6F-4303-8383-946A2F749F72}"/>
    <cellStyle name="Normal 8 3" xfId="6194" xr:uid="{49058E47-1C73-492D-B712-A2EA0CCBC77B}"/>
    <cellStyle name="Normal 8 4" xfId="6521" xr:uid="{19C0D597-DF77-41CA-B5E3-AF79DF41ADFE}"/>
    <cellStyle name="Normal 8 4 2" xfId="7209" xr:uid="{5CAE11B0-D08F-449F-A292-6C5E838C9247}"/>
    <cellStyle name="Normal 8 4 2 2" xfId="8849" xr:uid="{F9F349AA-A1FE-4C54-8E10-C2FD2E87DD6A}"/>
    <cellStyle name="Normal 8 4 3" xfId="8175" xr:uid="{3988BAE9-76CD-408C-B66F-FD930D96F7AA}"/>
    <cellStyle name="Normal 8 5" xfId="6805" xr:uid="{8D90F83C-08E2-4E5A-9F96-87CCD0848442}"/>
    <cellStyle name="Normal 8 5 2" xfId="7648" xr:uid="{59B1D207-744F-43E3-8B60-9364F2BDCAB3}"/>
    <cellStyle name="Normal 8 5 2 2" xfId="9288" xr:uid="{C46BD1B2-719D-447F-B7F0-E53EC5EB44EE}"/>
    <cellStyle name="Normal 8 5 3" xfId="8449" xr:uid="{4512D55C-56BC-42AC-BE77-C6E435F2AD1D}"/>
    <cellStyle name="Normal 8 6" xfId="19501" xr:uid="{75CF56D9-DF77-43D2-873D-86CE83747F0D}"/>
    <cellStyle name="Normal 8_1_solis_MK Nr 595 " xfId="6195" xr:uid="{FC8AD210-12D9-4820-A631-D4640CB40C32}"/>
    <cellStyle name="Normal 80" xfId="9820" xr:uid="{55CF674F-B2EB-4D4B-A713-3986AD2F8D3C}"/>
    <cellStyle name="Normal 81" xfId="9822" xr:uid="{3EBF2214-0AB8-46C7-911A-9FCAEE164D34}"/>
    <cellStyle name="Normal 82" xfId="58" xr:uid="{8F119F66-AFCB-4459-9C47-3DD1FBC957CB}"/>
    <cellStyle name="Normal 82 2" xfId="106" xr:uid="{C9A9F851-B201-48BF-BE10-08E290A4D4E7}"/>
    <cellStyle name="Normal 83" xfId="6951" xr:uid="{ABC92FF2-68ED-43D9-A61F-688229EEA43A}"/>
    <cellStyle name="Normal 83 2" xfId="8591" xr:uid="{7582D467-BEC3-449F-A3E9-63B0AF47E14D}"/>
    <cellStyle name="Normal 84" xfId="146" xr:uid="{F040CFFD-3265-4422-A08A-B1A01D0F3E05}"/>
    <cellStyle name="Normal 85" xfId="11946" xr:uid="{0521FB26-B4E1-4859-A3F2-943B73FD7009}"/>
    <cellStyle name="Normal 86" xfId="10871" xr:uid="{AEAB5BD5-87E4-4198-A984-A808708D0D5B}"/>
    <cellStyle name="Normal 87" xfId="11551" xr:uid="{C487EF6A-38C3-44EB-8C66-3122CA3D12B2}"/>
    <cellStyle name="Normal 88" xfId="11188" xr:uid="{D8760E8A-D972-4A63-8277-5A9CCD638D66}"/>
    <cellStyle name="Normal 89" xfId="12867" xr:uid="{6789EDD9-3EC7-4FB9-9D33-9CBF18596236}"/>
    <cellStyle name="Normal 9" xfId="66" xr:uid="{D25B3741-B1F9-4018-B5BC-92FE373D1EB3}"/>
    <cellStyle name="Normal 9 2" xfId="6196" xr:uid="{DAE02CCE-FADD-43E5-BCFA-6F9BAC071233}"/>
    <cellStyle name="Normal 9 3" xfId="6197" xr:uid="{93B53887-B00C-4CE4-8C5D-13A1D05E7152}"/>
    <cellStyle name="Normal 9 4" xfId="6522" xr:uid="{75CF2F70-B94E-4E1B-AE59-9D3CF7B1CA2E}"/>
    <cellStyle name="Normal 9 5" xfId="135" xr:uid="{35E4D814-F33A-49BA-B861-EB78CC5B4AE9}"/>
    <cellStyle name="Normal 9_1_solis_MK Nr 595 " xfId="6198" xr:uid="{38303AF6-E16E-4D87-A8D2-73FE6B726AEF}"/>
    <cellStyle name="Normal 90" xfId="10108" xr:uid="{B66204B5-BFEE-41A0-9B1E-4C4AA4A0557D}"/>
    <cellStyle name="Normal 91" xfId="19404" xr:uid="{F94C8E45-ED9A-4A65-AD4C-AFF556C40995}"/>
    <cellStyle name="Normal 92" xfId="19414" xr:uid="{0797D5A5-53FD-416A-9525-89C5E0DA7F3F}"/>
    <cellStyle name="Normal 93" xfId="19409" xr:uid="{D3C4D3F7-9F5B-4E16-B012-18704CF414FD}"/>
    <cellStyle name="Normal 94" xfId="19411" xr:uid="{AB49E381-BC74-440E-88C5-AA876707476F}"/>
    <cellStyle name="Normal 95" xfId="19412" xr:uid="{CAD886EC-E2E5-4740-923A-DF4340BC6E75}"/>
    <cellStyle name="Normal 96" xfId="19413" xr:uid="{425006B0-C19F-4A8F-A40A-75CB524BB6E0}"/>
    <cellStyle name="Note 10" xfId="6199" xr:uid="{3B9E4A47-6CAA-4463-B0C5-FA0FE6F09FB3}"/>
    <cellStyle name="Note 10 10" xfId="13641" xr:uid="{CBC08796-DE0A-4DE5-8F38-025029C41EE4}"/>
    <cellStyle name="Note 10 11" xfId="14618" xr:uid="{8AB8D31E-4F3D-465A-8264-B00A60CA44B3}"/>
    <cellStyle name="Note 10 12" xfId="15571" xr:uid="{A46D82CF-581E-4989-82BB-32AB7B7BC95E}"/>
    <cellStyle name="Note 10 2" xfId="6842" xr:uid="{14D1B4C8-77E4-42E7-B983-9106CBBF7EE3}"/>
    <cellStyle name="Note 10 2 10" xfId="11048" xr:uid="{206776D4-9C31-441A-A7A5-864477E1EDEE}"/>
    <cellStyle name="Note 10 2 11" xfId="11967" xr:uid="{76D21BD7-C9E9-4486-A11C-E90D467E7CF8}"/>
    <cellStyle name="Note 10 2 2" xfId="7649" xr:uid="{05D608BD-9AC0-4002-B384-6C551EF40037}"/>
    <cellStyle name="Note 10 2 2 10" xfId="18135" xr:uid="{A9183606-66D3-4BAF-85A4-64C9A70E8635}"/>
    <cellStyle name="Note 10 2 2 2" xfId="9289" xr:uid="{27DC7228-305C-4A59-B471-D219A665F6A8}"/>
    <cellStyle name="Note 10 2 2 2 2" xfId="13723" xr:uid="{04613950-BDF0-4D10-8372-CA4E1E838D0C}"/>
    <cellStyle name="Note 10 2 2 2 3" xfId="14685" xr:uid="{31E97DFB-DBF1-4AFD-9E1C-B8BD4B033E55}"/>
    <cellStyle name="Note 10 2 2 2 4" xfId="15637" xr:uid="{FA5F4B8B-0D6B-4E9D-BD65-4FB9E10B30D5}"/>
    <cellStyle name="Note 10 2 2 2 5" xfId="16517" xr:uid="{68E833EC-8734-495C-9972-3455999D9203}"/>
    <cellStyle name="Note 10 2 2 2 6" xfId="17383" xr:uid="{09833244-9240-4E70-AA40-DD4F6BA64B3B}"/>
    <cellStyle name="Note 10 2 2 2 7" xfId="18159" xr:uid="{CB5FF618-62B0-4988-AEA9-5C05D24C73F1}"/>
    <cellStyle name="Note 10 2 2 2 8" xfId="18916" xr:uid="{25E0FE41-8CD3-4368-87CF-1502482F1FAA}"/>
    <cellStyle name="Note 10 2 2 3" xfId="9743" xr:uid="{0F1CE23B-49B0-41A6-A747-17F68491DF1D}"/>
    <cellStyle name="Note 10 2 2 3 2" xfId="14147" xr:uid="{FF6AB21F-A77D-4A20-B92B-0B7553B8187B}"/>
    <cellStyle name="Note 10 2 2 3 3" xfId="15107" xr:uid="{BF322CFE-F403-44D2-9EBE-077ECD1F2FE9}"/>
    <cellStyle name="Note 10 2 2 3 4" xfId="16059" xr:uid="{05ECD744-838C-4981-BA84-B4C010AB14A8}"/>
    <cellStyle name="Note 10 2 2 3 5" xfId="16933" xr:uid="{7F19E696-0EE4-415A-9A4B-724B4C09AB8D}"/>
    <cellStyle name="Note 10 2 2 3 6" xfId="17798" xr:uid="{78BDABDF-CF0F-419E-9A68-2216D8D30756}"/>
    <cellStyle name="Note 10 2 2 3 7" xfId="18574" xr:uid="{6F3BFF7E-AA5A-4214-993D-862BB7905E3A}"/>
    <cellStyle name="Note 10 2 2 3 8" xfId="19331" xr:uid="{B014114D-8B52-4DDA-A4AF-ABEB2FD6FBDB}"/>
    <cellStyle name="Note 10 2 2 4" xfId="12707" xr:uid="{60AA1780-BA3D-48BD-8072-EF66365FBC20}"/>
    <cellStyle name="Note 10 2 2 5" xfId="13531" xr:uid="{3F1E2CA9-DC6A-4727-9E25-A7E0B1CC35B1}"/>
    <cellStyle name="Note 10 2 2 6" xfId="14535" xr:uid="{1A5BF15F-74B6-42EA-AEAB-81800801BCA3}"/>
    <cellStyle name="Note 10 2 2 7" xfId="15493" xr:uid="{4DC20088-9607-4F7D-8BB1-2BB015408FE5}"/>
    <cellStyle name="Note 10 2 2 8" xfId="16418" xr:uid="{81F054B7-B98F-4A03-A3DF-788C5E2F2F89}"/>
    <cellStyle name="Note 10 2 2 9" xfId="17289" xr:uid="{206A3DE6-4D7B-4E27-9070-0589A17FDC35}"/>
    <cellStyle name="Note 10 2 3" xfId="8482" xr:uid="{850BA022-A071-41AE-9EF2-F84FFF26A124}"/>
    <cellStyle name="Note 10 2 3 2" xfId="13222" xr:uid="{D67BBE9A-2555-4E88-887F-6927AC1B0F43}"/>
    <cellStyle name="Note 10 2 3 3" xfId="14242" xr:uid="{D7CAB0DE-2CD9-44BB-86D1-D65E67AB41D6}"/>
    <cellStyle name="Note 10 2 3 4" xfId="15202" xr:uid="{32432314-289E-4B59-9FC9-47D5C56F0492}"/>
    <cellStyle name="Note 10 2 3 5" xfId="16151" xr:uid="{0A87A278-528C-4021-9C94-488BC8EBC04C}"/>
    <cellStyle name="Note 10 2 3 6" xfId="17024" xr:uid="{C9608857-3660-4567-B47E-5D463B9DE37A}"/>
    <cellStyle name="Note 10 2 3 7" xfId="17889" xr:uid="{A39E8786-8315-4AFD-931D-B50F21B64B69}"/>
    <cellStyle name="Note 10 2 3 8" xfId="18665" xr:uid="{700B2587-8EF6-4735-B3D4-88A66DAF5613}"/>
    <cellStyle name="Note 10 2 4" xfId="9492" xr:uid="{70E671A0-4513-4146-947D-25C609781305}"/>
    <cellStyle name="Note 10 2 4 2" xfId="13896" xr:uid="{B052AF1D-22EF-4AE6-9DDE-25B6779C7ACD}"/>
    <cellStyle name="Note 10 2 4 3" xfId="14856" xr:uid="{DC7D8288-B092-4B94-AB1F-36C852D0F1B0}"/>
    <cellStyle name="Note 10 2 4 4" xfId="15808" xr:uid="{23F3934F-C6BE-45F9-A0F9-44072F7568BC}"/>
    <cellStyle name="Note 10 2 4 5" xfId="16682" xr:uid="{4C808A71-0A24-4E8C-A7E5-8C04F601862D}"/>
    <cellStyle name="Note 10 2 4 6" xfId="17547" xr:uid="{35D07A35-DC7F-480B-A82F-1A868FA512BE}"/>
    <cellStyle name="Note 10 2 4 7" xfId="18323" xr:uid="{1C914832-1834-45EB-8070-ED747E1A86B1}"/>
    <cellStyle name="Note 10 2 4 8" xfId="19080" xr:uid="{3DBC0C8C-4F3F-4CD6-8744-9917D32CB4EC}"/>
    <cellStyle name="Note 10 2 5" xfId="12193" xr:uid="{3FD56FE7-788C-4621-A6CF-5CE16E4E6B6E}"/>
    <cellStyle name="Note 10 2 6" xfId="10672" xr:uid="{1382183E-2E5E-48D9-90F5-014322A47CF2}"/>
    <cellStyle name="Note 10 2 7" xfId="12591" xr:uid="{88847522-09CC-4F1F-B3D8-8C697DF6E34F}"/>
    <cellStyle name="Note 10 2 8" xfId="10313" xr:uid="{2C54D758-2ECB-4DAD-BE5E-68AE9F952C71}"/>
    <cellStyle name="Note 10 2 9" xfId="11749" xr:uid="{EBDD8ADB-A1D5-43FA-B0D4-F3C2FA4BD02D}"/>
    <cellStyle name="Note 10 3" xfId="7126" xr:uid="{9966B024-9EE2-4477-AFE8-AA6DA26A7DA3}"/>
    <cellStyle name="Note 10 3 10" xfId="11562" xr:uid="{707E01E2-F24B-4777-9CB3-1FECBA1CD982}"/>
    <cellStyle name="Note 10 3 2" xfId="8766" xr:uid="{77AF4868-AD21-48E5-9B3C-7068CA18174D}"/>
    <cellStyle name="Note 10 3 2 2" xfId="13426" xr:uid="{E2552E65-B139-4C8A-B00F-AA739A272FC7}"/>
    <cellStyle name="Note 10 3 2 3" xfId="14432" xr:uid="{418FB567-BA94-4AA9-A281-FC603B1D8F63}"/>
    <cellStyle name="Note 10 3 2 4" xfId="15390" xr:uid="{90815FCF-0E05-4D6B-BA8E-C6B46407C0CF}"/>
    <cellStyle name="Note 10 3 2 5" xfId="16317" xr:uid="{9C65A135-2481-420B-B63A-5B068B6B8E52}"/>
    <cellStyle name="Note 10 3 2 6" xfId="17188" xr:uid="{5D156B79-E3F3-41A1-8A17-5A0B7D8C0651}"/>
    <cellStyle name="Note 10 3 2 7" xfId="18035" xr:uid="{8FAACC7E-3683-49E8-B028-87BC71AAB478}"/>
    <cellStyle name="Note 10 3 2 8" xfId="18802" xr:uid="{92618812-E4F9-42A4-ADAD-1927AA5986D5}"/>
    <cellStyle name="Note 10 3 3" xfId="9629" xr:uid="{97A43362-FDFB-4533-A256-F40317E3A8D7}"/>
    <cellStyle name="Note 10 3 3 2" xfId="14033" xr:uid="{F7C3377D-54ED-4CE2-A14E-56B4B739501A}"/>
    <cellStyle name="Note 10 3 3 3" xfId="14993" xr:uid="{81EB2C0A-9048-49D6-9AE0-7AB6E5434F75}"/>
    <cellStyle name="Note 10 3 3 4" xfId="15945" xr:uid="{37B04511-4114-43F4-8BBE-0E0824D97FAD}"/>
    <cellStyle name="Note 10 3 3 5" xfId="16819" xr:uid="{C864A80F-6D59-466C-B7D7-AFC203293776}"/>
    <cellStyle name="Note 10 3 3 6" xfId="17684" xr:uid="{D50DABE5-5CE5-4528-A929-F1DAFE6CF804}"/>
    <cellStyle name="Note 10 3 3 7" xfId="18460" xr:uid="{291D6DDC-6A34-4F8F-8E8F-46AB52621DDC}"/>
    <cellStyle name="Note 10 3 3 8" xfId="19217" xr:uid="{F7A55C87-C0E5-4DED-81FA-6FCCA704BAAF}"/>
    <cellStyle name="Note 10 3 4" xfId="12396" xr:uid="{7DCCC99C-D787-4766-81CE-5F565193CDFB}"/>
    <cellStyle name="Note 10 3 5" xfId="10482" xr:uid="{3E79BFAE-1845-4A1D-A3A5-AECD9B6CCC34}"/>
    <cellStyle name="Note 10 3 6" xfId="11698" xr:uid="{FEF6FA3B-AD1C-4744-8299-A02DD0D93FFB}"/>
    <cellStyle name="Note 10 3 7" xfId="11088" xr:uid="{9FF94066-B75C-4C4F-BBC6-F369936BD589}"/>
    <cellStyle name="Note 10 3 8" xfId="11965" xr:uid="{7AB3EA58-184D-45C8-8DBE-48E355414100}"/>
    <cellStyle name="Note 10 3 9" xfId="10860" xr:uid="{E87F8A39-777C-4CC9-8C3D-2E3B3BE0DB3B}"/>
    <cellStyle name="Note 10 4" xfId="7968" xr:uid="{5EF9B4D2-9D7A-4BBD-83D6-5E8D2A1CD67D}"/>
    <cellStyle name="Note 10 4 2" xfId="12937" xr:uid="{10740CE7-B343-4980-BFE9-0456664FA900}"/>
    <cellStyle name="Note 10 4 3" xfId="10052" xr:uid="{65D489DB-F69C-400F-9E67-0B4ADD383CF4}"/>
    <cellStyle name="Note 10 4 4" xfId="13707" xr:uid="{0503F1CE-6946-4C90-B30A-34CF5E2526AB}"/>
    <cellStyle name="Note 10 4 5" xfId="14671" xr:uid="{320812BE-18B6-4A5C-815E-E30BB77FCF74}"/>
    <cellStyle name="Note 10 4 6" xfId="15623" xr:uid="{4F7D6FAA-6136-4832-930C-FBA839BA0D1B}"/>
    <cellStyle name="Note 10 4 7" xfId="16505" xr:uid="{28C76E64-9A58-484F-9ECE-C0554C9B3E64}"/>
    <cellStyle name="Note 10 4 8" xfId="17373" xr:uid="{336F5CC0-44A9-4E3E-87E1-9798281A8756}"/>
    <cellStyle name="Note 10 5" xfId="9401" xr:uid="{C229443D-C0C9-4657-9310-927142EDC7F8}"/>
    <cellStyle name="Note 10 5 2" xfId="13805" xr:uid="{B767AE41-3288-476F-A500-A6DB1185F566}"/>
    <cellStyle name="Note 10 5 3" xfId="14765" xr:uid="{2A196F2C-4DFE-4831-8B3D-CE702D94E981}"/>
    <cellStyle name="Note 10 5 4" xfId="15717" xr:uid="{67028C6F-99F0-4DC7-B601-D8D206B5722E}"/>
    <cellStyle name="Note 10 5 5" xfId="16591" xr:uid="{666AC19A-B668-40AC-94D2-27186B6F5A05}"/>
    <cellStyle name="Note 10 5 6" xfId="17456" xr:uid="{9ECBC270-F061-42A2-94A4-D7DBF4B7B4E7}"/>
    <cellStyle name="Note 10 5 7" xfId="18232" xr:uid="{50CA7230-5300-4E9E-A21C-70F907F47E75}"/>
    <cellStyle name="Note 10 5 8" xfId="18989" xr:uid="{AD304D21-A49F-451E-9C5E-C52BE30ED9B8}"/>
    <cellStyle name="Note 10 6" xfId="11841" xr:uid="{B292E2F3-341D-4879-9A83-8DFC11ED5350}"/>
    <cellStyle name="Note 10 7" xfId="10972" xr:uid="{2EE4FFDF-59B3-4485-B7E9-26A47CE9B829}"/>
    <cellStyle name="Note 10 8" xfId="12363" xr:uid="{D7855603-CF47-485A-86FC-DF4CEDC6F3E6}"/>
    <cellStyle name="Note 10 9" xfId="10510" xr:uid="{E609B15F-AB55-4BFF-A58B-8459A93AD8E1}"/>
    <cellStyle name="Note 11" xfId="6200" xr:uid="{01B8D82F-441C-4ABF-A7EF-27E1FCBFC499}"/>
    <cellStyle name="Note 11 10" xfId="15362" xr:uid="{5B035B47-9A54-4C63-A937-A4C95CEE5C23}"/>
    <cellStyle name="Note 11 11" xfId="16297" xr:uid="{BF899556-0E06-4581-8810-8567E19AA4EF}"/>
    <cellStyle name="Note 11 12" xfId="17169" xr:uid="{72F66A6F-FE8A-4EF0-A6FE-6BE8AFAD193B}"/>
    <cellStyle name="Note 11 2" xfId="6841" xr:uid="{24BC8916-D8C6-42C8-88F0-C7512D08639C}"/>
    <cellStyle name="Note 11 2 10" xfId="11182" xr:uid="{6DC1B1B1-42D4-46B2-A78D-526605C65028}"/>
    <cellStyle name="Note 11 2 11" xfId="13568" xr:uid="{641C2A82-6F1B-4ED6-B45B-1FF5D25867AD}"/>
    <cellStyle name="Note 11 2 2" xfId="7650" xr:uid="{DEF35154-EB32-46AF-84B1-B93F258814C0}"/>
    <cellStyle name="Note 11 2 2 10" xfId="9860" xr:uid="{1D1A0046-3186-4194-B178-86AC891E1545}"/>
    <cellStyle name="Note 11 2 2 2" xfId="9290" xr:uid="{3CF1F4B2-F00A-462D-9794-D7EBA3805B1C}"/>
    <cellStyle name="Note 11 2 2 2 2" xfId="13724" xr:uid="{AFC2F28F-B4C1-4CC5-B961-34CA408E07AF}"/>
    <cellStyle name="Note 11 2 2 2 3" xfId="14686" xr:uid="{F70C13C1-CE4C-4F80-B3FF-96BFD5B59AA0}"/>
    <cellStyle name="Note 11 2 2 2 4" xfId="15638" xr:uid="{2D3FC4BA-6EB2-404D-9FB5-5015007C53B7}"/>
    <cellStyle name="Note 11 2 2 2 5" xfId="16518" xr:uid="{0B90DC76-355F-4BC1-A5C3-C75438E5FDED}"/>
    <cellStyle name="Note 11 2 2 2 6" xfId="17384" xr:uid="{3C3D3045-30D1-4FD4-A78E-6C03D6B26AB5}"/>
    <cellStyle name="Note 11 2 2 2 7" xfId="18160" xr:uid="{1622A31C-E8EB-4F54-B631-3C2B627F3CF0}"/>
    <cellStyle name="Note 11 2 2 2 8" xfId="18917" xr:uid="{55E19192-8CE4-4025-8F46-BFA6EB02E18E}"/>
    <cellStyle name="Note 11 2 2 3" xfId="9744" xr:uid="{84B73AA6-312F-43E1-9D6E-15A971C5B229}"/>
    <cellStyle name="Note 11 2 2 3 2" xfId="14148" xr:uid="{7C303B43-8872-4080-B9B2-BAE2DC946403}"/>
    <cellStyle name="Note 11 2 2 3 3" xfId="15108" xr:uid="{ECF4E7BB-74A9-4F47-8493-AEB6ED2DEBA8}"/>
    <cellStyle name="Note 11 2 2 3 4" xfId="16060" xr:uid="{0A2BD651-208E-4C59-B960-DDB45ABEAA49}"/>
    <cellStyle name="Note 11 2 2 3 5" xfId="16934" xr:uid="{290F65E4-904D-4AFC-9781-45B1BC301367}"/>
    <cellStyle name="Note 11 2 2 3 6" xfId="17799" xr:uid="{270044C5-B21E-481A-B7BD-0FC1DD0721DB}"/>
    <cellStyle name="Note 11 2 2 3 7" xfId="18575" xr:uid="{3F7CD1D2-2991-470B-8DBE-904B340F2700}"/>
    <cellStyle name="Note 11 2 2 3 8" xfId="19332" xr:uid="{216B7305-C68D-4745-8B68-88EC4D029AFC}"/>
    <cellStyle name="Note 11 2 2 4" xfId="12708" xr:uid="{68F00CD4-9B86-4903-952A-BD0C46C9995B}"/>
    <cellStyle name="Note 11 2 2 5" xfId="12503" xr:uid="{F50B499F-A2BC-46FF-848B-5717AA01640A}"/>
    <cellStyle name="Note 11 2 2 6" xfId="10378" xr:uid="{686D3DDA-956C-4DC8-8AF3-08B24EB17EF6}"/>
    <cellStyle name="Note 11 2 2 7" xfId="12923" xr:uid="{373EC561-2313-4AC5-A727-462EA0DB3635}"/>
    <cellStyle name="Note 11 2 2 8" xfId="10061" xr:uid="{1E230CF9-F03A-4938-8A9C-FF3A8DF0F22B}"/>
    <cellStyle name="Note 11 2 2 9" xfId="13177" xr:uid="{3D6B20A9-0302-461F-925F-6E187F63B253}"/>
    <cellStyle name="Note 11 2 3" xfId="8481" xr:uid="{16015A57-262F-4D1A-8EEE-89C76973C1E2}"/>
    <cellStyle name="Note 11 2 3 2" xfId="13221" xr:uid="{F0C5695B-66FC-4D9A-A717-2A794026B9BF}"/>
    <cellStyle name="Note 11 2 3 3" xfId="14241" xr:uid="{D33C04CA-5CBA-48B3-98FD-8F1121E96C52}"/>
    <cellStyle name="Note 11 2 3 4" xfId="15201" xr:uid="{1CF7B6F2-4728-43DA-A1A4-EAE4D8F62DDC}"/>
    <cellStyle name="Note 11 2 3 5" xfId="16150" xr:uid="{2A81AEE7-A8DD-4781-9C11-A64058ADDA2B}"/>
    <cellStyle name="Note 11 2 3 6" xfId="17023" xr:uid="{7039297F-B263-4FCC-8585-2E5D220862E6}"/>
    <cellStyle name="Note 11 2 3 7" xfId="17888" xr:uid="{B39A25A1-0D68-45CA-A29F-7B7ED625AA11}"/>
    <cellStyle name="Note 11 2 3 8" xfId="18664" xr:uid="{BC34A3A1-AB0B-4149-9A25-7F0982DF7F38}"/>
    <cellStyle name="Note 11 2 4" xfId="9491" xr:uid="{4BAF1B34-FA79-432F-8284-8AE89586D5C6}"/>
    <cellStyle name="Note 11 2 4 2" xfId="13895" xr:uid="{95EAA748-2B13-4CF0-8FF2-38CC476CDB4B}"/>
    <cellStyle name="Note 11 2 4 3" xfId="14855" xr:uid="{0116A44D-9C93-431D-9049-AE769FDDD687}"/>
    <cellStyle name="Note 11 2 4 4" xfId="15807" xr:uid="{E4A1C9EE-3839-4C24-8F1F-E50B73F15E3B}"/>
    <cellStyle name="Note 11 2 4 5" xfId="16681" xr:uid="{7CCD3917-0697-4910-95DD-6BE58FA18B32}"/>
    <cellStyle name="Note 11 2 4 6" xfId="17546" xr:uid="{FFB86272-F7BA-4729-BCC2-00BA0A35C21B}"/>
    <cellStyle name="Note 11 2 4 7" xfId="18322" xr:uid="{30C880AF-278E-441D-A55D-911532F40F0E}"/>
    <cellStyle name="Note 11 2 4 8" xfId="19079" xr:uid="{DD7F834D-2C85-4DD4-9866-53ED72B12F23}"/>
    <cellStyle name="Note 11 2 5" xfId="12192" xr:uid="{B03720C6-101A-4EBE-9D5E-EAB8B5368AA9}"/>
    <cellStyle name="Note 11 2 6" xfId="10673" xr:uid="{2873C651-71B5-4021-A61A-20D293DB02FF}"/>
    <cellStyle name="Note 11 2 7" xfId="11976" xr:uid="{5719B03B-37D2-46C1-978E-3B1166D17774}"/>
    <cellStyle name="Note 11 2 8" xfId="10852" xr:uid="{11157D33-94FA-491B-BC91-46D156FEDB97}"/>
    <cellStyle name="Note 11 2 9" xfId="11570" xr:uid="{CC073985-465E-4F6F-8258-0DCB9BE0C390}"/>
    <cellStyle name="Note 11 3" xfId="7127" xr:uid="{30F08257-C772-44D0-88C5-E4CA6C6CE3C3}"/>
    <cellStyle name="Note 11 3 10" xfId="11638" xr:uid="{626024E2-0FB8-42C1-9976-351B0B85EBE5}"/>
    <cellStyle name="Note 11 3 2" xfId="8767" xr:uid="{2A6420F8-A41C-4810-9829-5CA461C90410}"/>
    <cellStyle name="Note 11 3 2 2" xfId="13427" xr:uid="{4BE4C307-A74A-44A0-B92A-F79958DFDC22}"/>
    <cellStyle name="Note 11 3 2 3" xfId="14433" xr:uid="{64FE9AAD-14A0-4450-84BF-AFDB1968023B}"/>
    <cellStyle name="Note 11 3 2 4" xfId="15391" xr:uid="{F22441A2-4075-417A-A3F4-848F2D6A74DA}"/>
    <cellStyle name="Note 11 3 2 5" xfId="16318" xr:uid="{061C48FD-F62B-44E6-84A2-3BFA52FA0776}"/>
    <cellStyle name="Note 11 3 2 6" xfId="17189" xr:uid="{5CC87F5F-CB3B-492C-8823-C850B86AEEEB}"/>
    <cellStyle name="Note 11 3 2 7" xfId="18036" xr:uid="{741D00A0-1C4E-41BB-970C-04DF6742C9F5}"/>
    <cellStyle name="Note 11 3 2 8" xfId="18803" xr:uid="{4E2245B1-E0FE-46F7-B12F-326F0E68F100}"/>
    <cellStyle name="Note 11 3 3" xfId="9630" xr:uid="{FF7B56AB-62B7-4E53-879E-EB836382229B}"/>
    <cellStyle name="Note 11 3 3 2" xfId="14034" xr:uid="{3FC7A7F2-26F2-4B38-B989-A85202FDB235}"/>
    <cellStyle name="Note 11 3 3 3" xfId="14994" xr:uid="{2EAE0878-FA31-4371-9539-EC77154A3BAA}"/>
    <cellStyle name="Note 11 3 3 4" xfId="15946" xr:uid="{A8E38150-EC2E-42EB-8E02-4CD6D49136F8}"/>
    <cellStyle name="Note 11 3 3 5" xfId="16820" xr:uid="{51FEF2FF-B0E8-47C7-BD0F-5DD872DE2DCD}"/>
    <cellStyle name="Note 11 3 3 6" xfId="17685" xr:uid="{E4314093-A8CD-40D4-B889-63E95287020B}"/>
    <cellStyle name="Note 11 3 3 7" xfId="18461" xr:uid="{0AF9F1DF-E3A9-41F6-843D-174E40F66028}"/>
    <cellStyle name="Note 11 3 3 8" xfId="19218" xr:uid="{59EA25F3-4DB6-4143-8E8A-ED9C429C625E}"/>
    <cellStyle name="Note 11 3 4" xfId="12397" xr:uid="{AF82A656-9744-479A-893D-23BBAE820F2A}"/>
    <cellStyle name="Note 11 3 5" xfId="10481" xr:uid="{B27D8ABF-7921-48A6-8624-D632824E5E13}"/>
    <cellStyle name="Note 11 3 6" xfId="12108" xr:uid="{530AB2E8-1980-4647-A65F-33685CB8A84E}"/>
    <cellStyle name="Note 11 3 7" xfId="10744" xr:uid="{9ECC4E7A-EA9E-4E12-93CF-005930E243A3}"/>
    <cellStyle name="Note 11 3 8" xfId="12072" xr:uid="{41EC386C-81A4-4DBF-A996-C07E96E63664}"/>
    <cellStyle name="Note 11 3 9" xfId="10776" xr:uid="{B26C74E9-E742-4DBD-9E1C-FAD9365B751F}"/>
    <cellStyle name="Note 11 4" xfId="7969" xr:uid="{EB578149-1120-4B12-A5B1-9CB1F6AABB75}"/>
    <cellStyle name="Note 11 4 2" xfId="12938" xr:uid="{75E759E0-6CDB-48DC-A4C6-E4B79EC2435C}"/>
    <cellStyle name="Note 11 4 3" xfId="10051" xr:uid="{2E144DFB-EE95-42B6-A675-A68CC1336917}"/>
    <cellStyle name="Note 11 4 4" xfId="13182" xr:uid="{5786010B-811A-4AA2-ABD5-833A02E555D8}"/>
    <cellStyle name="Note 11 4 5" xfId="9856" xr:uid="{105348BF-0F51-41EE-87BE-9059D111D0F6}"/>
    <cellStyle name="Note 11 4 6" xfId="13062" xr:uid="{3EBB325D-471B-44B1-88EE-461D48D9F3B7}"/>
    <cellStyle name="Note 11 4 7" xfId="9943" xr:uid="{9AE7C64A-D589-4B56-9FAF-C0C61F3242F7}"/>
    <cellStyle name="Note 11 4 8" xfId="12703" xr:uid="{7FD52EFB-F518-4C4B-ADB7-AEDFDB064560}"/>
    <cellStyle name="Note 11 5" xfId="9402" xr:uid="{36C52FBE-A0D9-4162-8D9D-0D92699585A3}"/>
    <cellStyle name="Note 11 5 2" xfId="13806" xr:uid="{510E776E-6FB0-4953-8FF4-440F1CE3C6B9}"/>
    <cellStyle name="Note 11 5 3" xfId="14766" xr:uid="{6009FA1C-BBDA-4E29-95B3-574031D7025A}"/>
    <cellStyle name="Note 11 5 4" xfId="15718" xr:uid="{3109E1E4-F029-4CEA-9657-FB085D21050C}"/>
    <cellStyle name="Note 11 5 5" xfId="16592" xr:uid="{AED353CC-B4E0-44FD-855F-A57B54DB82D9}"/>
    <cellStyle name="Note 11 5 6" xfId="17457" xr:uid="{251BEC89-327F-40C3-9281-7B8D395AE98D}"/>
    <cellStyle name="Note 11 5 7" xfId="18233" xr:uid="{B82D373F-0C51-4C04-B1AB-6C01C165F421}"/>
    <cellStyle name="Note 11 5 8" xfId="18990" xr:uid="{1A68177A-E30F-4CEF-A000-6A3B8C0819E2}"/>
    <cellStyle name="Note 11 6" xfId="11842" xr:uid="{62EE4686-ECC9-4E90-BD4D-975B4313FC91}"/>
    <cellStyle name="Note 11 7" xfId="10971" xr:uid="{519C226B-C1CB-43A3-97BA-8562062F8D9E}"/>
    <cellStyle name="Note 11 8" xfId="13395" xr:uid="{91977F4B-9984-4DCB-B852-225F59F89FA7}"/>
    <cellStyle name="Note 11 9" xfId="14404" xr:uid="{D583B79E-52BC-4954-BF84-703F07677E39}"/>
    <cellStyle name="Note 12" xfId="6201" xr:uid="{CF965845-801F-45C6-8351-7777E671125C}"/>
    <cellStyle name="Note 12 10" xfId="12142" xr:uid="{0927A7DF-0DC9-4DB1-A5BB-C78E318E142E}"/>
    <cellStyle name="Note 12 11" xfId="10716" xr:uid="{A0C1373E-987E-47BD-BABB-EF93DB0A2865}"/>
    <cellStyle name="Note 12 12" xfId="13031" xr:uid="{0DB83A72-7226-4B0F-B4C0-4054CED9442E}"/>
    <cellStyle name="Note 12 2" xfId="6840" xr:uid="{E51A118E-B8B4-4362-9AC7-4745924D52F8}"/>
    <cellStyle name="Note 12 2 10" xfId="11596" xr:uid="{2195B0EF-B932-4630-950C-255483013362}"/>
    <cellStyle name="Note 12 2 11" xfId="11163" xr:uid="{94FE2A7C-26F6-47C0-959F-6A9DA155247F}"/>
    <cellStyle name="Note 12 2 2" xfId="7651" xr:uid="{4028E2B9-20D7-4A2B-A115-4EA7698ABF90}"/>
    <cellStyle name="Note 12 2 2 10" xfId="11292" xr:uid="{FD58CA25-4940-4355-82B8-7982B7D627BB}"/>
    <cellStyle name="Note 12 2 2 2" xfId="9291" xr:uid="{775A812A-329C-4DFD-88C8-E88EA8F2A434}"/>
    <cellStyle name="Note 12 2 2 2 2" xfId="13725" xr:uid="{ACBE2490-1C9D-4892-BAEB-03F571A630BB}"/>
    <cellStyle name="Note 12 2 2 2 3" xfId="14687" xr:uid="{FF5583B7-82EA-4040-BBA2-B2DC43B564D7}"/>
    <cellStyle name="Note 12 2 2 2 4" xfId="15639" xr:uid="{A7A500AC-9C27-4079-A6D7-4A719212FD27}"/>
    <cellStyle name="Note 12 2 2 2 5" xfId="16519" xr:uid="{FA467BE1-A25C-439E-A1C2-2B1BFB77AB91}"/>
    <cellStyle name="Note 12 2 2 2 6" xfId="17385" xr:uid="{C56CD0B6-1FDC-4D5F-A52F-CD5BBE9A4B61}"/>
    <cellStyle name="Note 12 2 2 2 7" xfId="18161" xr:uid="{2B3BCDC2-C2B7-4AF9-A734-9EB04539998C}"/>
    <cellStyle name="Note 12 2 2 2 8" xfId="18918" xr:uid="{6C87C2B2-C1D8-474D-925C-1999EE22ADA9}"/>
    <cellStyle name="Note 12 2 2 3" xfId="9745" xr:uid="{CA4783D4-3C79-4656-A8EB-AEE02CAD43DE}"/>
    <cellStyle name="Note 12 2 2 3 2" xfId="14149" xr:uid="{69720485-42D5-4958-A71E-42DEE89167BB}"/>
    <cellStyle name="Note 12 2 2 3 3" xfId="15109" xr:uid="{B55BED35-727C-4627-AF48-C5E08A1A56F9}"/>
    <cellStyle name="Note 12 2 2 3 4" xfId="16061" xr:uid="{A4CD2F3C-B10D-4055-ADD5-1113A63B40A1}"/>
    <cellStyle name="Note 12 2 2 3 5" xfId="16935" xr:uid="{17689C8D-0A30-4761-836A-7F5229C38603}"/>
    <cellStyle name="Note 12 2 2 3 6" xfId="17800" xr:uid="{CE58398B-3126-4DDE-9AF4-297821E28E97}"/>
    <cellStyle name="Note 12 2 2 3 7" xfId="18576" xr:uid="{3C63337B-69DF-41F2-BA73-C54AE7A0C3E7}"/>
    <cellStyle name="Note 12 2 2 3 8" xfId="19333" xr:uid="{9EB2BCFC-6974-4F4D-9D12-0EC65EC81625}"/>
    <cellStyle name="Note 12 2 2 4" xfId="12709" xr:uid="{9C3872AD-E996-424C-935F-8D5D9C01213D}"/>
    <cellStyle name="Note 12 2 2 5" xfId="12036" xr:uid="{EDD57293-4973-46A1-BE32-1D3CDE88BA2F}"/>
    <cellStyle name="Note 12 2 2 6" xfId="10798" xr:uid="{666DD206-B777-4576-A13A-CA9DD259B76C}"/>
    <cellStyle name="Note 12 2 2 7" xfId="11620" xr:uid="{EFD0E6E1-CE19-48AE-8501-6D8A902458EA}"/>
    <cellStyle name="Note 12 2 2 8" xfId="11139" xr:uid="{4C8C7F61-3B78-4946-9459-F91611DE20D1}"/>
    <cellStyle name="Note 12 2 2 9" xfId="11435" xr:uid="{73E0FEA7-EB8D-46C0-A20D-8450855FD5CF}"/>
    <cellStyle name="Note 12 2 3" xfId="8480" xr:uid="{867ADEFD-8EB1-47D1-B8A9-2E0C0B00E5E6}"/>
    <cellStyle name="Note 12 2 3 2" xfId="13220" xr:uid="{FDCC326E-685B-4EAA-BD76-9B1412AAD71A}"/>
    <cellStyle name="Note 12 2 3 3" xfId="14240" xr:uid="{C6A41A74-05F5-4630-B18E-AC76AA0574B7}"/>
    <cellStyle name="Note 12 2 3 4" xfId="15200" xr:uid="{2F11C0C4-4830-4EA0-8CB4-296D8A8AE45D}"/>
    <cellStyle name="Note 12 2 3 5" xfId="16149" xr:uid="{C76CE55C-AFEE-40B1-8B49-657D8999C80D}"/>
    <cellStyle name="Note 12 2 3 6" xfId="17022" xr:uid="{48193288-432A-4F86-9A6B-D8ADDB8ECB16}"/>
    <cellStyle name="Note 12 2 3 7" xfId="17887" xr:uid="{BD30C354-1085-4E30-BADE-0FB26004CF7C}"/>
    <cellStyle name="Note 12 2 3 8" xfId="18663" xr:uid="{5C77E863-4371-4A2A-BF16-73793ADAF14E}"/>
    <cellStyle name="Note 12 2 4" xfId="9490" xr:uid="{6FE33B22-6E72-4F2E-A813-9598485B568E}"/>
    <cellStyle name="Note 12 2 4 2" xfId="13894" xr:uid="{9C8AF5A5-7054-414A-915E-17F5C047DCCD}"/>
    <cellStyle name="Note 12 2 4 3" xfId="14854" xr:uid="{1A324065-4A8F-4B54-9D94-1392574A22DE}"/>
    <cellStyle name="Note 12 2 4 4" xfId="15806" xr:uid="{ABB61B24-3775-4147-AF09-9429F5D96892}"/>
    <cellStyle name="Note 12 2 4 5" xfId="16680" xr:uid="{195B1CD4-E8AD-404A-943A-7AA6BDC21686}"/>
    <cellStyle name="Note 12 2 4 6" xfId="17545" xr:uid="{C4480BEC-7152-4D81-BB56-36949CFC4B6D}"/>
    <cellStyle name="Note 12 2 4 7" xfId="18321" xr:uid="{1277C572-00D5-4D08-8E94-FC002949D224}"/>
    <cellStyle name="Note 12 2 4 8" xfId="19078" xr:uid="{32F8E4D9-64EA-4DF9-A297-905A886A691F}"/>
    <cellStyle name="Note 12 2 5" xfId="12191" xr:uid="{91D16F00-56CD-443D-9345-1571930BF874}"/>
    <cellStyle name="Note 12 2 6" xfId="10674" xr:uid="{7929713D-E123-484B-8ED6-BD481118D100}"/>
    <cellStyle name="Note 12 2 7" xfId="13112" xr:uid="{6CBE58F6-C41F-4FBF-9844-82127261F7B6}"/>
    <cellStyle name="Note 12 2 8" xfId="12008" xr:uid="{82C25C1B-EBCF-4584-BBB0-4E8B861136E9}"/>
    <cellStyle name="Note 12 2 9" xfId="10825" xr:uid="{8C713269-8AAE-4E45-8AB9-7F492AAF43F7}"/>
    <cellStyle name="Note 12 3" xfId="7128" xr:uid="{12B54176-865D-46B3-B55B-950FEF91133B}"/>
    <cellStyle name="Note 12 3 10" xfId="13666" xr:uid="{073C5052-517D-4E65-B494-B9147C49C270}"/>
    <cellStyle name="Note 12 3 2" xfId="8768" xr:uid="{52148B90-5DBA-43D8-A3E0-5C758DBC2186}"/>
    <cellStyle name="Note 12 3 2 2" xfId="13428" xr:uid="{F962072F-B349-4B26-A644-2E6B9224E62B}"/>
    <cellStyle name="Note 12 3 2 3" xfId="14434" xr:uid="{04FBFC66-4421-43D8-AAD2-0889367A82A7}"/>
    <cellStyle name="Note 12 3 2 4" xfId="15392" xr:uid="{AE2D08EB-D80E-4EF2-9C78-79F657FB7D84}"/>
    <cellStyle name="Note 12 3 2 5" xfId="16319" xr:uid="{D34BAD3C-CE0D-474E-A8A0-F775D121FD6D}"/>
    <cellStyle name="Note 12 3 2 6" xfId="17190" xr:uid="{D72EE062-7266-460B-B77D-306D3DE2330B}"/>
    <cellStyle name="Note 12 3 2 7" xfId="18037" xr:uid="{13FD1D35-9097-4019-95C1-54C2F4413CF5}"/>
    <cellStyle name="Note 12 3 2 8" xfId="18804" xr:uid="{CDB66D63-6B74-465D-83A6-82F2F07E986F}"/>
    <cellStyle name="Note 12 3 3" xfId="9631" xr:uid="{FCD221D4-E6F0-478C-AFF5-6D3E8DFD771C}"/>
    <cellStyle name="Note 12 3 3 2" xfId="14035" xr:uid="{736EA7D0-8113-4F94-8331-38DD1C39D511}"/>
    <cellStyle name="Note 12 3 3 3" xfId="14995" xr:uid="{0413E6E3-83AF-4C12-B1D3-31EC7E7E7DDB}"/>
    <cellStyle name="Note 12 3 3 4" xfId="15947" xr:uid="{EC146142-E617-468E-BB8F-52871A247E4F}"/>
    <cellStyle name="Note 12 3 3 5" xfId="16821" xr:uid="{8A8C8C6A-B366-4074-B41B-2EC5BE8624D6}"/>
    <cellStyle name="Note 12 3 3 6" xfId="17686" xr:uid="{5F0ACFE6-F0B8-4FFB-BE83-D229E5C245B8}"/>
    <cellStyle name="Note 12 3 3 7" xfId="18462" xr:uid="{207CE61E-0E2C-4C04-8807-5300C7A8C318}"/>
    <cellStyle name="Note 12 3 3 8" xfId="19219" xr:uid="{3CF42B09-18E4-4B2A-AA71-C80B1889565C}"/>
    <cellStyle name="Note 12 3 4" xfId="12398" xr:uid="{292F5624-1EB5-490A-9CDD-3AD975C9F506}"/>
    <cellStyle name="Note 12 3 5" xfId="10480" xr:uid="{9E7B4D38-4073-4288-AD46-676F5D7C7D35}"/>
    <cellStyle name="Note 12 3 6" xfId="11699" xr:uid="{B8820ECF-FF2C-41C4-B878-610EDF17BD79}"/>
    <cellStyle name="Note 12 3 7" xfId="11087" xr:uid="{09879631-8BD8-4945-B166-040F33706BF5}"/>
    <cellStyle name="Note 12 3 8" xfId="12556" xr:uid="{8216B7DB-569B-4432-A692-1CCD43EF57F3}"/>
    <cellStyle name="Note 12 3 9" xfId="10339" xr:uid="{327C82A4-4F16-40F6-8F32-80B39411A6CA}"/>
    <cellStyle name="Note 12 4" xfId="7970" xr:uid="{BFDDF70E-625E-478C-8BFF-F8BE9F0668BE}"/>
    <cellStyle name="Note 12 4 2" xfId="12939" xr:uid="{6724EBEF-E850-42CC-AF44-979F154AC14C}"/>
    <cellStyle name="Note 12 4 3" xfId="10050" xr:uid="{36EBBF19-79D3-4DFF-98B0-DDB14F1E7036}"/>
    <cellStyle name="Note 12 4 4" xfId="12154" xr:uid="{D7B9087C-7AA3-48FA-A748-927EA6D10023}"/>
    <cellStyle name="Note 12 4 5" xfId="10706" xr:uid="{878A4FB3-EA8D-403E-BCAA-8F0700D49C7D}"/>
    <cellStyle name="Note 12 4 6" xfId="12366" xr:uid="{33A49EC9-45C8-48D8-9465-26DA3AAAFF88}"/>
    <cellStyle name="Note 12 4 7" xfId="10508" xr:uid="{00868607-E06E-4F87-A945-31803044B518}"/>
    <cellStyle name="Note 12 4 8" xfId="11693" xr:uid="{2BFF90F8-14C6-4398-8066-7BB12ABEEE16}"/>
    <cellStyle name="Note 12 5" xfId="9403" xr:uid="{8380797B-DDD6-4DF3-B256-DDCB97CFEF21}"/>
    <cellStyle name="Note 12 5 2" xfId="13807" xr:uid="{2E06E5D1-CACF-4918-87D9-6CE34448B6B8}"/>
    <cellStyle name="Note 12 5 3" xfId="14767" xr:uid="{F9D4615C-C660-4904-B0FB-55D574443D54}"/>
    <cellStyle name="Note 12 5 4" xfId="15719" xr:uid="{91C1E829-94D3-49D6-A33E-25F76C0E3EDD}"/>
    <cellStyle name="Note 12 5 5" xfId="16593" xr:uid="{24FCAB03-467D-446F-9F77-0D37D2EED85F}"/>
    <cellStyle name="Note 12 5 6" xfId="17458" xr:uid="{4E3C17C5-8386-4DC4-82B3-FA6B6A60CCDC}"/>
    <cellStyle name="Note 12 5 7" xfId="18234" xr:uid="{991A8724-90CE-4009-B599-2ABC4865CF71}"/>
    <cellStyle name="Note 12 5 8" xfId="18991" xr:uid="{F214A77B-BA87-4BD0-A8E5-65196FBF2D28}"/>
    <cellStyle name="Note 12 6" xfId="11843" xr:uid="{CD25C25A-2E07-413E-8D14-F3B589B50582}"/>
    <cellStyle name="Note 12 7" xfId="10970" xr:uid="{8F46DDC1-48C5-4E23-AF12-D1F979A713A3}"/>
    <cellStyle name="Note 12 8" xfId="12883" xr:uid="{CBD81947-409B-4615-A408-FD1B57818FA7}"/>
    <cellStyle name="Note 12 9" xfId="10098" xr:uid="{15CDEAE7-DB2E-4B3D-8A38-A81254A9ED5F}"/>
    <cellStyle name="Note 13" xfId="6202" xr:uid="{6FA49930-136E-41A1-B5AF-B935E6E622F0}"/>
    <cellStyle name="Note 13 10" xfId="12040" xr:uid="{1BB11478-A6A5-4EEB-9E86-BE5F64D4F44B}"/>
    <cellStyle name="Note 13 11" xfId="10796" xr:uid="{454C20A4-5975-4616-AA0A-51C2A4774F20}"/>
    <cellStyle name="Note 13 12" xfId="11622" xr:uid="{66D1F94E-DE3C-4848-A9C9-94D6F8D3BE4D}"/>
    <cellStyle name="Note 13 2" xfId="6839" xr:uid="{16772DBF-1F7C-416D-A399-2983CD0D2A3C}"/>
    <cellStyle name="Note 13 2 10" xfId="16442" xr:uid="{EBF8CA01-10C3-4775-9F24-16B31260F6FE}"/>
    <cellStyle name="Note 13 2 11" xfId="17313" xr:uid="{3FBECFF2-4D29-4705-9E9C-6586187695E8}"/>
    <cellStyle name="Note 13 2 2" xfId="7652" xr:uid="{A5E7AEF1-CCA3-4D42-91E2-2C1E6BCF4437}"/>
    <cellStyle name="Note 13 2 2 10" xfId="13674" xr:uid="{8F47E030-B845-4B3C-AAC1-5570CF11AE73}"/>
    <cellStyle name="Note 13 2 2 2" xfId="9292" xr:uid="{F8258C57-73E2-46E6-AD4E-314826E015C5}"/>
    <cellStyle name="Note 13 2 2 2 2" xfId="13726" xr:uid="{28DBEFF6-2583-4DA3-8099-BB3217BDEA0C}"/>
    <cellStyle name="Note 13 2 2 2 3" xfId="14688" xr:uid="{94871C04-C059-472A-9DDA-844D23A67FC4}"/>
    <cellStyle name="Note 13 2 2 2 4" xfId="15640" xr:uid="{B7A2E2EA-8EEB-461C-8F58-ECEE7E423C44}"/>
    <cellStyle name="Note 13 2 2 2 5" xfId="16520" xr:uid="{A46DAEFC-FE8A-4A54-9A1C-525BFD8E35D0}"/>
    <cellStyle name="Note 13 2 2 2 6" xfId="17386" xr:uid="{70D58E36-F29E-4807-897E-BF786D916B0F}"/>
    <cellStyle name="Note 13 2 2 2 7" xfId="18162" xr:uid="{96DB19BC-C226-4F11-AEF7-C8294BD93F2D}"/>
    <cellStyle name="Note 13 2 2 2 8" xfId="18919" xr:uid="{BB88EA27-402A-4B54-8DE5-35166C5326DE}"/>
    <cellStyle name="Note 13 2 2 3" xfId="9746" xr:uid="{FA70B2CA-5CC4-4D14-A730-3BE7C6ADE0A2}"/>
    <cellStyle name="Note 13 2 2 3 2" xfId="14150" xr:uid="{364D5ADD-EC6D-4B61-866A-F609F4F458F4}"/>
    <cellStyle name="Note 13 2 2 3 3" xfId="15110" xr:uid="{F45B0C2F-73CD-4781-AD8B-F65559F1C11E}"/>
    <cellStyle name="Note 13 2 2 3 4" xfId="16062" xr:uid="{4DAD5352-89DD-40FF-911A-3C7F80F476D2}"/>
    <cellStyle name="Note 13 2 2 3 5" xfId="16936" xr:uid="{7AF55C23-6AA9-47E6-9574-0882B3B43AD7}"/>
    <cellStyle name="Note 13 2 2 3 6" xfId="17801" xr:uid="{86D1434F-5BF4-441D-9C3D-F665BAC1882B}"/>
    <cellStyle name="Note 13 2 2 3 7" xfId="18577" xr:uid="{4CF2BCC1-CD8A-4AAD-AD96-F8728FAFE755}"/>
    <cellStyle name="Note 13 2 2 3 8" xfId="19334" xr:uid="{7DE48E09-2425-46E8-B7B8-2727D564A3D3}"/>
    <cellStyle name="Note 13 2 2 4" xfId="12710" xr:uid="{D59C1F2A-1F7D-4A0C-8300-C7F1636C569E}"/>
    <cellStyle name="Note 13 2 2 5" xfId="10221" xr:uid="{663289F3-B223-41E9-BBB0-C55F6F091F82}"/>
    <cellStyle name="Note 13 2 2 6" xfId="12662" xr:uid="{64488F57-DE36-4160-BAE4-088D9313AF7E}"/>
    <cellStyle name="Note 13 2 2 7" xfId="10255" xr:uid="{2D63CCDA-B338-4238-B5F5-7348C68A11ED}"/>
    <cellStyle name="Note 13 2 2 8" xfId="12656" xr:uid="{75573C67-EE76-4E1D-90DA-FC503286CA0E}"/>
    <cellStyle name="Note 13 2 2 9" xfId="10260" xr:uid="{902A6CCA-98D1-4069-A42F-789A52187DE5}"/>
    <cellStyle name="Note 13 2 3" xfId="8479" xr:uid="{E6566399-CA52-4F2C-9AF5-26873B41C8C8}"/>
    <cellStyle name="Note 13 2 3 2" xfId="13219" xr:uid="{9C8C1BFB-31FD-4073-B7C8-53988266081C}"/>
    <cellStyle name="Note 13 2 3 3" xfId="14239" xr:uid="{5471D7F3-2E46-49D4-8C27-55D038D02C93}"/>
    <cellStyle name="Note 13 2 3 4" xfId="15199" xr:uid="{6FDE8A78-92AB-43D1-A3F7-C87BF850BE81}"/>
    <cellStyle name="Note 13 2 3 5" xfId="16148" xr:uid="{B6A6DB81-DF28-4BA4-95D6-2E1ECDA8247A}"/>
    <cellStyle name="Note 13 2 3 6" xfId="17021" xr:uid="{B27A6274-DFC1-448A-BAC8-3A7CA4E6CF8F}"/>
    <cellStyle name="Note 13 2 3 7" xfId="17886" xr:uid="{8BD1338F-A418-4F2D-B0C5-76510DA16306}"/>
    <cellStyle name="Note 13 2 3 8" xfId="18662" xr:uid="{4040F0AA-573C-4383-9B0D-2361F50F5717}"/>
    <cellStyle name="Note 13 2 4" xfId="9489" xr:uid="{4E8E081B-9225-4036-A2CB-59B02B5FF7D0}"/>
    <cellStyle name="Note 13 2 4 2" xfId="13893" xr:uid="{AFFC0632-AE5A-40E4-B240-D80FBA426611}"/>
    <cellStyle name="Note 13 2 4 3" xfId="14853" xr:uid="{C6BBB76F-1098-4983-BAD0-50CEF620BF5A}"/>
    <cellStyle name="Note 13 2 4 4" xfId="15805" xr:uid="{C21D7411-93FA-42D8-BAD2-A5661BE4C04C}"/>
    <cellStyle name="Note 13 2 4 5" xfId="16679" xr:uid="{95592B36-0C19-4E71-A53A-76BCDB3B452B}"/>
    <cellStyle name="Note 13 2 4 6" xfId="17544" xr:uid="{387F24DD-BCC5-4670-AE09-D624ADBFA6F4}"/>
    <cellStyle name="Note 13 2 4 7" xfId="18320" xr:uid="{54B39A5A-52B6-4935-8CB8-DB5D8AE4D118}"/>
    <cellStyle name="Note 13 2 4 8" xfId="19077" xr:uid="{CC796D83-BFA0-4537-B688-970C4049770F}"/>
    <cellStyle name="Note 13 2 5" xfId="12190" xr:uid="{B824DD13-D6EE-46AA-9E6B-6603D2DCEE3C}"/>
    <cellStyle name="Note 13 2 6" xfId="10675" xr:uid="{08A30682-68C0-4A58-9FC1-1B5CFF24D162}"/>
    <cellStyle name="Note 13 2 7" xfId="13612" xr:uid="{07D2AFC0-E084-44B3-9FA0-298D7ADFE6DE}"/>
    <cellStyle name="Note 13 2 8" xfId="14590" xr:uid="{28E7A9ED-1647-4ADB-9ADC-701CD8E72012}"/>
    <cellStyle name="Note 13 2 9" xfId="15543" xr:uid="{CE25AFEA-F410-437A-A150-1F62A408F4C6}"/>
    <cellStyle name="Note 13 3" xfId="7129" xr:uid="{20502208-9FCB-4CE2-9864-A346010D2F65}"/>
    <cellStyle name="Note 13 3 10" xfId="15526" xr:uid="{CFFD3301-0B59-4335-BC85-AA2E6D4C7B75}"/>
    <cellStyle name="Note 13 3 2" xfId="8769" xr:uid="{5C98AFD7-A108-4478-AE72-F8100FD065EB}"/>
    <cellStyle name="Note 13 3 2 2" xfId="13429" xr:uid="{F6F64002-ADC7-4F72-922B-7E2C1AF142CF}"/>
    <cellStyle name="Note 13 3 2 3" xfId="14435" xr:uid="{C1A3F7EA-55FA-4E6E-ABB4-37A0179E7481}"/>
    <cellStyle name="Note 13 3 2 4" xfId="15393" xr:uid="{C031C65E-3392-4C7C-8C37-086A329D0038}"/>
    <cellStyle name="Note 13 3 2 5" xfId="16320" xr:uid="{B7C0F893-00F6-4EE9-966A-11D61BF77401}"/>
    <cellStyle name="Note 13 3 2 6" xfId="17191" xr:uid="{310B917B-13F1-4E5F-93D7-B9F18CFB2ACE}"/>
    <cellStyle name="Note 13 3 2 7" xfId="18038" xr:uid="{04720598-88BD-4419-92A7-69248CFC17F2}"/>
    <cellStyle name="Note 13 3 2 8" xfId="18805" xr:uid="{8C973896-CCA7-4B5A-ADCA-653685E0B9B2}"/>
    <cellStyle name="Note 13 3 3" xfId="9632" xr:uid="{B885EF5E-FAF8-4F90-AF5B-15F830E2FC10}"/>
    <cellStyle name="Note 13 3 3 2" xfId="14036" xr:uid="{9D78A9B4-A090-4C76-8AD3-8701B6AB0D57}"/>
    <cellStyle name="Note 13 3 3 3" xfId="14996" xr:uid="{05D04BE1-0A23-4680-BDD0-D57D1A1EB434}"/>
    <cellStyle name="Note 13 3 3 4" xfId="15948" xr:uid="{23A9E192-E917-43BE-B3E1-BF76EB27B1E0}"/>
    <cellStyle name="Note 13 3 3 5" xfId="16822" xr:uid="{A8C86ADE-49F7-4175-937F-735CC7CE8DAD}"/>
    <cellStyle name="Note 13 3 3 6" xfId="17687" xr:uid="{317D0618-40E1-45BE-8A87-190F4499406F}"/>
    <cellStyle name="Note 13 3 3 7" xfId="18463" xr:uid="{4707A55C-BE3F-47B8-BF25-3B8FFB501ACC}"/>
    <cellStyle name="Note 13 3 3 8" xfId="19220" xr:uid="{1FCA75F5-EA7C-4B35-9404-2F9F8E469A25}"/>
    <cellStyle name="Note 13 3 4" xfId="12399" xr:uid="{7389B647-D5C2-46E5-ACE4-54B39415150C}"/>
    <cellStyle name="Note 13 3 5" xfId="10479" xr:uid="{658FA88A-E606-431F-808B-3BD59CE249AB}"/>
    <cellStyle name="Note 13 3 6" xfId="11700" xr:uid="{5982C1B2-7CA9-4C15-B6B8-40A625B067D9}"/>
    <cellStyle name="Note 13 3 7" xfId="11086" xr:uid="{4793F17A-6416-4E7B-BF2D-B6CC39EC7B42}"/>
    <cellStyle name="Note 13 3 8" xfId="13581" xr:uid="{5DD64CF2-63E7-401E-9BD7-1DFC926AD775}"/>
    <cellStyle name="Note 13 3 9" xfId="14569" xr:uid="{5A05C05B-1FB3-494E-A8BF-14D9B4ADB90A}"/>
    <cellStyle name="Note 13 4" xfId="7971" xr:uid="{6B3595E2-8C54-4BDA-B476-884BD9566DD7}"/>
    <cellStyle name="Note 13 4 2" xfId="12940" xr:uid="{8B1A2644-53D2-4952-B628-A8573548B148}"/>
    <cellStyle name="Note 13 4 3" xfId="10049" xr:uid="{DE3CF4BA-C65C-47E8-937B-6295B41946EE}"/>
    <cellStyle name="Note 13 4 4" xfId="12687" xr:uid="{ECAE9F76-C151-44B6-A7E9-1E5CE9F47063}"/>
    <cellStyle name="Note 13 4 5" xfId="10234" xr:uid="{C2C7B674-FA4E-47B4-8E1E-2834C94BD2DF}"/>
    <cellStyle name="Note 13 4 6" xfId="12660" xr:uid="{472CA1BF-A810-43D0-94CB-8B448631979E}"/>
    <cellStyle name="Note 13 4 7" xfId="10257" xr:uid="{49B285C4-444D-4CE8-A381-D7F41C7B7EAD}"/>
    <cellStyle name="Note 13 4 8" xfId="11768" xr:uid="{046C22D8-3C5A-44CA-B1E3-863716BC734A}"/>
    <cellStyle name="Note 13 5" xfId="9404" xr:uid="{2F53A461-0B63-4F2D-BE81-867D25682BBC}"/>
    <cellStyle name="Note 13 5 2" xfId="13808" xr:uid="{B0030243-C022-4A4B-828D-AC8EADD3886D}"/>
    <cellStyle name="Note 13 5 3" xfId="14768" xr:uid="{34671699-6C23-43B8-B4E5-9470891BB9A4}"/>
    <cellStyle name="Note 13 5 4" xfId="15720" xr:uid="{FA459A04-721A-4ACD-9C8A-ED2FA4249553}"/>
    <cellStyle name="Note 13 5 5" xfId="16594" xr:uid="{C0FBC8FD-F88F-49C7-9317-68B4E60F3B14}"/>
    <cellStyle name="Note 13 5 6" xfId="17459" xr:uid="{E6BFAB0C-AAB7-48DA-9F32-CCE1D5306C9D}"/>
    <cellStyle name="Note 13 5 7" xfId="18235" xr:uid="{A128BF2E-F7B4-494C-A04B-972A422EC8B5}"/>
    <cellStyle name="Note 13 5 8" xfId="18992" xr:uid="{84FE1BFE-C625-4EBD-83E7-880956B01B83}"/>
    <cellStyle name="Note 13 6" xfId="11844" xr:uid="{C8021766-3998-4126-A337-7D82A4669598}"/>
    <cellStyle name="Note 13 7" xfId="10969" xr:uid="{BD3B958A-A716-4AAF-A830-1234E6537B2A}"/>
    <cellStyle name="Note 13 8" xfId="11463" xr:uid="{71B39364-83F6-4331-91A3-DE770FE0AE65}"/>
    <cellStyle name="Note 13 9" xfId="11266" xr:uid="{6FCAD856-282D-4D81-A130-3081C7AE8503}"/>
    <cellStyle name="Note 14" xfId="6203" xr:uid="{01CE8987-7CD5-4B96-8542-9978D43CF34D}"/>
    <cellStyle name="Note 14 10" xfId="12526" xr:uid="{A117F262-E24C-4A5F-81C9-22043DA19C1F}"/>
    <cellStyle name="Note 14 11" xfId="10357" xr:uid="{F80D038C-EC2D-4070-8180-B68230926C1C}"/>
    <cellStyle name="Note 14 12" xfId="13663" xr:uid="{49A2B256-080A-4CB0-8654-F2E2BEF9423A}"/>
    <cellStyle name="Note 14 2" xfId="6838" xr:uid="{1845DDA6-22D4-4FB3-89B4-9A087B6319BC}"/>
    <cellStyle name="Note 14 2 10" xfId="11049" xr:uid="{9AFDA7A8-6D21-4B62-84F1-18897CDDCF5E}"/>
    <cellStyle name="Note 14 2 11" xfId="13095" xr:uid="{9B59BE00-E50A-4917-81C6-BDDE86CB0B5A}"/>
    <cellStyle name="Note 14 2 2" xfId="7653" xr:uid="{7FBB208B-459B-43DA-9898-49CF1250A953}"/>
    <cellStyle name="Note 14 2 2 10" xfId="10920" xr:uid="{6DF6447A-1A1B-44B2-9CC2-B30C08AFE131}"/>
    <cellStyle name="Note 14 2 2 2" xfId="9293" xr:uid="{C9A8B5C7-CA6E-45BA-806B-2FD7D266A86A}"/>
    <cellStyle name="Note 14 2 2 2 2" xfId="13727" xr:uid="{7CC33B51-798B-4BD7-8CF4-80713389DFD3}"/>
    <cellStyle name="Note 14 2 2 2 3" xfId="14689" xr:uid="{6070334A-0EC4-40E0-B927-6B8FCB6B76E1}"/>
    <cellStyle name="Note 14 2 2 2 4" xfId="15641" xr:uid="{32F183BA-E07A-455A-9E3E-B26844FD9B30}"/>
    <cellStyle name="Note 14 2 2 2 5" xfId="16521" xr:uid="{E4B59E97-BED2-4DFB-96F8-80B0CF670D62}"/>
    <cellStyle name="Note 14 2 2 2 6" xfId="17387" xr:uid="{77367090-4D8D-4DC2-86BF-A98F765A617D}"/>
    <cellStyle name="Note 14 2 2 2 7" xfId="18163" xr:uid="{13DF7695-7828-4C10-8579-2B7A5AC493C9}"/>
    <cellStyle name="Note 14 2 2 2 8" xfId="18920" xr:uid="{9C38C697-D5A8-4698-81CD-DBB757DD4088}"/>
    <cellStyle name="Note 14 2 2 3" xfId="9747" xr:uid="{804BB163-46DB-483F-B46E-F3D92B083BA6}"/>
    <cellStyle name="Note 14 2 2 3 2" xfId="14151" xr:uid="{D58766CC-257F-4277-8080-13587793F44A}"/>
    <cellStyle name="Note 14 2 2 3 3" xfId="15111" xr:uid="{911DE098-48B8-48D8-91EA-0F23D6298E1F}"/>
    <cellStyle name="Note 14 2 2 3 4" xfId="16063" xr:uid="{3EA17E17-F3D9-4F2A-8CE0-865A53E59744}"/>
    <cellStyle name="Note 14 2 2 3 5" xfId="16937" xr:uid="{872674C9-2C8D-4DED-84C2-0A5342E1C24C}"/>
    <cellStyle name="Note 14 2 2 3 6" xfId="17802" xr:uid="{118C1C4C-096D-4595-9C95-A4C26ACDF18E}"/>
    <cellStyle name="Note 14 2 2 3 7" xfId="18578" xr:uid="{D040BB15-0CE9-4035-8603-DBA4176BB310}"/>
    <cellStyle name="Note 14 2 2 3 8" xfId="19335" xr:uid="{8FC122A6-18F8-464D-A56A-5009C046C769}"/>
    <cellStyle name="Note 14 2 2 4" xfId="12711" xr:uid="{3C79428B-022B-4369-884B-556E69507A19}"/>
    <cellStyle name="Note 14 2 2 5" xfId="13072" xr:uid="{746E2876-1C5E-4975-A292-1BA7BD625B3D}"/>
    <cellStyle name="Note 14 2 2 6" xfId="9935" xr:uid="{93FE1243-4458-44CE-945F-D0D7F8AAA157}"/>
    <cellStyle name="Note 14 2 2 7" xfId="13198" xr:uid="{05D3CE61-670A-47BE-A665-847192178473}"/>
    <cellStyle name="Note 14 2 2 8" xfId="9843" xr:uid="{2FF2FDB3-02B5-4691-973E-A5711732969A}"/>
    <cellStyle name="Note 14 2 2 9" xfId="11895" xr:uid="{E2256AE7-6582-4478-A7D2-DB7C84CBEE83}"/>
    <cellStyle name="Note 14 2 3" xfId="8478" xr:uid="{BB35F3C2-70BC-458A-A40D-A10D9B279925}"/>
    <cellStyle name="Note 14 2 3 2" xfId="13218" xr:uid="{1A180824-9793-4C53-94ED-ECCB1155266C}"/>
    <cellStyle name="Note 14 2 3 3" xfId="14238" xr:uid="{D0A4AD0B-D43D-43E6-A49A-24A7CD5CCE77}"/>
    <cellStyle name="Note 14 2 3 4" xfId="15198" xr:uid="{4436E597-9B0C-4183-AC94-C7B147B07682}"/>
    <cellStyle name="Note 14 2 3 5" xfId="16147" xr:uid="{0431ECF6-DB9F-46DA-8744-CCE032C789E1}"/>
    <cellStyle name="Note 14 2 3 6" xfId="17020" xr:uid="{B3515E8B-CC7D-4E09-BA82-77A4B8A96860}"/>
    <cellStyle name="Note 14 2 3 7" xfId="17885" xr:uid="{62E31194-DBD4-4A96-A2EF-DD332B151823}"/>
    <cellStyle name="Note 14 2 3 8" xfId="18661" xr:uid="{41EEFB31-BEBD-4C0D-916B-4BCD22C78ED0}"/>
    <cellStyle name="Note 14 2 4" xfId="9488" xr:uid="{27D312CC-D2AD-418F-8370-14236A7155AC}"/>
    <cellStyle name="Note 14 2 4 2" xfId="13892" xr:uid="{94099FF3-638E-4204-9DBE-D2FA6622E36D}"/>
    <cellStyle name="Note 14 2 4 3" xfId="14852" xr:uid="{C2431CB7-EF6A-4ECE-8690-973D0CD48268}"/>
    <cellStyle name="Note 14 2 4 4" xfId="15804" xr:uid="{96682ACA-D749-4E54-81B2-E3B88018AA20}"/>
    <cellStyle name="Note 14 2 4 5" xfId="16678" xr:uid="{725DBB9E-4FBC-4BF4-992F-B8F11376EA78}"/>
    <cellStyle name="Note 14 2 4 6" xfId="17543" xr:uid="{7A6341AD-B9BB-4ECF-B59A-7A2A0D4562A6}"/>
    <cellStyle name="Note 14 2 4 7" xfId="18319" xr:uid="{A045DFDA-164D-4C96-A320-7B5E5C96777B}"/>
    <cellStyle name="Note 14 2 4 8" xfId="19076" xr:uid="{C9A7351C-AD6B-4815-9B4A-E4DE216A488B}"/>
    <cellStyle name="Note 14 2 5" xfId="12189" xr:uid="{BBC65C9F-7C5F-4472-9B0A-A7BE4B727770}"/>
    <cellStyle name="Note 14 2 6" xfId="10676" xr:uid="{578B3615-0B31-4BFE-8EF3-1D842882B071}"/>
    <cellStyle name="Note 14 2 7" xfId="12590" xr:uid="{0C0C7686-E47F-4B61-AC60-242B5D190CA2}"/>
    <cellStyle name="Note 14 2 8" xfId="10314" xr:uid="{27CAE164-B1AB-41C6-B191-996DD7C0054C}"/>
    <cellStyle name="Note 14 2 9" xfId="11748" xr:uid="{3760C9B5-84FC-43A1-8281-8F40EF93890C}"/>
    <cellStyle name="Note 14 3" xfId="7130" xr:uid="{CEA55B06-E171-428D-B0E5-3E7F40206BA4}"/>
    <cellStyle name="Note 14 3 10" xfId="13060" xr:uid="{ECEE04CC-207E-408A-B989-FACC1359C592}"/>
    <cellStyle name="Note 14 3 2" xfId="8770" xr:uid="{109188FC-2027-494E-9862-56BAB7CC56E6}"/>
    <cellStyle name="Note 14 3 2 2" xfId="13430" xr:uid="{90AD2F25-FB63-4BA6-BAB0-61D3B7D6F24F}"/>
    <cellStyle name="Note 14 3 2 3" xfId="14436" xr:uid="{8D7600BF-4BCC-43B7-89F1-DE806F5AE00D}"/>
    <cellStyle name="Note 14 3 2 4" xfId="15394" xr:uid="{1236EB06-F7EE-4F8A-80ED-C486D19FAFAB}"/>
    <cellStyle name="Note 14 3 2 5" xfId="16321" xr:uid="{3B5E4154-8702-4BA9-87BA-A9FE7654D8DA}"/>
    <cellStyle name="Note 14 3 2 6" xfId="17192" xr:uid="{5A3AB885-90D6-47C0-AB56-0AC087E545A0}"/>
    <cellStyle name="Note 14 3 2 7" xfId="18039" xr:uid="{33D53045-14DA-4163-99FD-332A5C2B88F4}"/>
    <cellStyle name="Note 14 3 2 8" xfId="18806" xr:uid="{FBFD8D3C-7490-4833-A40A-7FF995B90E97}"/>
    <cellStyle name="Note 14 3 3" xfId="9633" xr:uid="{C8FF78E3-1613-4DF9-9A82-6770966AFC85}"/>
    <cellStyle name="Note 14 3 3 2" xfId="14037" xr:uid="{1C401084-EC6D-4F06-A7D0-D276BB494EFA}"/>
    <cellStyle name="Note 14 3 3 3" xfId="14997" xr:uid="{6CD9E097-ABE1-48EE-A1F0-A8C761DE4DEC}"/>
    <cellStyle name="Note 14 3 3 4" xfId="15949" xr:uid="{1BCF2863-99F4-4096-BD61-61F68EF354A5}"/>
    <cellStyle name="Note 14 3 3 5" xfId="16823" xr:uid="{C74B21E1-B4C8-4E28-8D68-188FC9F0A9A5}"/>
    <cellStyle name="Note 14 3 3 6" xfId="17688" xr:uid="{3DF78EBF-CB7D-4EDF-8C67-879C401F78B0}"/>
    <cellStyle name="Note 14 3 3 7" xfId="18464" xr:uid="{DCD28775-9B4E-4C42-AA4B-FA796422238E}"/>
    <cellStyle name="Note 14 3 3 8" xfId="19221" xr:uid="{7E8C6F57-707B-4BD8-9DC9-8BED63695516}"/>
    <cellStyle name="Note 14 3 4" xfId="12400" xr:uid="{C8C57842-C589-4DF1-838D-65C7B1CABB37}"/>
    <cellStyle name="Note 14 3 5" xfId="10478" xr:uid="{EEA9F054-D959-400D-BBAC-C03D0ED067D6}"/>
    <cellStyle name="Note 14 3 6" xfId="11701" xr:uid="{5D7FCFCA-086A-4493-B2D9-13D8AEC069B5}"/>
    <cellStyle name="Note 14 3 7" xfId="11085" xr:uid="{F6C822C1-1650-486B-A219-5D1D2BA3B8A1}"/>
    <cellStyle name="Note 14 3 8" xfId="13025" xr:uid="{421C30E2-F0E7-4C2B-A35E-0CBD791EDBC8}"/>
    <cellStyle name="Note 14 3 9" xfId="9972" xr:uid="{B2773D65-E1A5-4C1F-BEFC-25830B287B25}"/>
    <cellStyle name="Note 14 4" xfId="7972" xr:uid="{67E4D926-0AFD-4D8F-B8F6-49D1A54A557A}"/>
    <cellStyle name="Note 14 4 2" xfId="12941" xr:uid="{F6E74CC5-3FDC-4FD2-82DB-1718536CA695}"/>
    <cellStyle name="Note 14 4 3" xfId="10048" xr:uid="{36614E5D-0845-4478-A373-0D2FB3ACECAA}"/>
    <cellStyle name="Note 14 4 4" xfId="13708" xr:uid="{C8855F85-8E9E-4C03-8737-5CDCDCB6730D}"/>
    <cellStyle name="Note 14 4 5" xfId="14672" xr:uid="{71FF8048-836F-4D35-9DF4-8491C8488FC7}"/>
    <cellStyle name="Note 14 4 6" xfId="15624" xr:uid="{62F50D41-52DA-4095-92DC-EF56A534AD93}"/>
    <cellStyle name="Note 14 4 7" xfId="16506" xr:uid="{BC9A3EF0-6DB4-49A9-B3FE-92416E49DDDD}"/>
    <cellStyle name="Note 14 4 8" xfId="17374" xr:uid="{93BA0819-30D1-4E38-AD13-9A874DCFE32E}"/>
    <cellStyle name="Note 14 5" xfId="9405" xr:uid="{AD8BFA8B-2B42-4938-AD19-A42FDE628E43}"/>
    <cellStyle name="Note 14 5 2" xfId="13809" xr:uid="{61A9A63E-5648-4687-9847-1AEEE8BB56B8}"/>
    <cellStyle name="Note 14 5 3" xfId="14769" xr:uid="{9301118B-9355-4FE4-ACAE-8A926FE15D3F}"/>
    <cellStyle name="Note 14 5 4" xfId="15721" xr:uid="{A8EAC264-E898-4AF6-8016-DB04678BB41D}"/>
    <cellStyle name="Note 14 5 5" xfId="16595" xr:uid="{F4C093F0-63D5-499B-9100-3242F5B27C71}"/>
    <cellStyle name="Note 14 5 6" xfId="17460" xr:uid="{D158F542-3A71-4131-9F2F-4D1A54A69561}"/>
    <cellStyle name="Note 14 5 7" xfId="18236" xr:uid="{5C14817B-8BBA-406E-B3CD-6740C37A7260}"/>
    <cellStyle name="Note 14 5 8" xfId="18993" xr:uid="{868FFDE6-8BAD-4290-BEDD-86CF87DB5227}"/>
    <cellStyle name="Note 14 6" xfId="11845" xr:uid="{B57ED5BC-06CC-4BC2-AA40-77592B9B3BB2}"/>
    <cellStyle name="Note 14 7" xfId="10968" xr:uid="{A80DB673-4201-44ED-9DA7-15928593CEA5}"/>
    <cellStyle name="Note 14 8" xfId="11464" xr:uid="{93B14DEB-B86F-4376-A8E8-4FABC9BB0F9D}"/>
    <cellStyle name="Note 14 9" xfId="11265" xr:uid="{FCBD3E7C-5F30-4363-B40A-5B422146665F}"/>
    <cellStyle name="Note 15" xfId="6204" xr:uid="{AF4E448F-7A2F-4AD0-9010-BE71E0CCCC88}"/>
    <cellStyle name="Note 15 10" xfId="13555" xr:uid="{FE71DD69-2B1F-44CC-9CCF-763FE461A549}"/>
    <cellStyle name="Note 15 11" xfId="14556" xr:uid="{BF97FA08-2F58-4A6B-B16E-5890B6FBD99B}"/>
    <cellStyle name="Note 15 12" xfId="15514" xr:uid="{6AD39E21-42BC-4FFD-B736-25314E70580A}"/>
    <cellStyle name="Note 15 2" xfId="6837" xr:uid="{B32CECF0-39F0-4F45-A6B5-53C90B512A31}"/>
    <cellStyle name="Note 15 2 10" xfId="11134" xr:uid="{A89B5283-6262-4AD0-9B1D-73861F770231}"/>
    <cellStyle name="Note 15 2 11" xfId="13087" xr:uid="{2FB61F8D-5F4C-4009-9C56-C65CF1718404}"/>
    <cellStyle name="Note 15 2 2" xfId="7654" xr:uid="{99322646-5862-4386-B273-74918FB58F27}"/>
    <cellStyle name="Note 15 2 2 10" xfId="18134" xr:uid="{6CD0D710-C814-40A1-A1E0-928A5BF23885}"/>
    <cellStyle name="Note 15 2 2 2" xfId="9294" xr:uid="{DBE07D89-A6BD-4F70-901E-C07C73D9C8B6}"/>
    <cellStyle name="Note 15 2 2 2 2" xfId="13728" xr:uid="{9C488F3C-1DCD-46E1-B779-E9EEFD40E176}"/>
    <cellStyle name="Note 15 2 2 2 3" xfId="14690" xr:uid="{554C2118-1A7A-4BAB-87B5-12E3C2194D45}"/>
    <cellStyle name="Note 15 2 2 2 4" xfId="15642" xr:uid="{DB0D5968-2C84-4073-89A2-A375EB9E4AC1}"/>
    <cellStyle name="Note 15 2 2 2 5" xfId="16522" xr:uid="{526C5E0E-8A14-40EF-AFB6-BB59A5AEB67B}"/>
    <cellStyle name="Note 15 2 2 2 6" xfId="17388" xr:uid="{67AD4DC9-2CA7-4CB4-AC39-53A21F601F24}"/>
    <cellStyle name="Note 15 2 2 2 7" xfId="18164" xr:uid="{A7EDCC84-23ED-4AEF-9618-AFB890CAA924}"/>
    <cellStyle name="Note 15 2 2 2 8" xfId="18921" xr:uid="{14C97C1D-0F15-4FD1-8AEB-DF7EF02874E4}"/>
    <cellStyle name="Note 15 2 2 3" xfId="9748" xr:uid="{5E08C2C7-6CE7-42F0-A3A9-5C29853A597C}"/>
    <cellStyle name="Note 15 2 2 3 2" xfId="14152" xr:uid="{153D06BC-DD5A-40A4-B4F8-1A3DD5C9D80C}"/>
    <cellStyle name="Note 15 2 2 3 3" xfId="15112" xr:uid="{081386EB-CCC7-4439-A9D8-10CABCC94955}"/>
    <cellStyle name="Note 15 2 2 3 4" xfId="16064" xr:uid="{03D3F052-97AB-40EA-B274-54132DEB3BA0}"/>
    <cellStyle name="Note 15 2 2 3 5" xfId="16938" xr:uid="{86C536E2-7341-4AFF-90CE-1834DA5E9306}"/>
    <cellStyle name="Note 15 2 2 3 6" xfId="17803" xr:uid="{445DC33A-2A49-42F5-8866-8C1C16169B11}"/>
    <cellStyle name="Note 15 2 2 3 7" xfId="18579" xr:uid="{9AC1FD7F-41C8-4E29-9A18-86CC3ED7DFD8}"/>
    <cellStyle name="Note 15 2 2 3 8" xfId="19336" xr:uid="{21582D7F-F024-4EE8-9BD6-1EE0D6444B80}"/>
    <cellStyle name="Note 15 2 2 4" xfId="12712" xr:uid="{EE39E710-92FE-41D0-9700-CAB3F2223ACC}"/>
    <cellStyle name="Note 15 2 2 5" xfId="13530" xr:uid="{EF226D1E-3D0E-4A7D-A887-50EC900058BF}"/>
    <cellStyle name="Note 15 2 2 6" xfId="14534" xr:uid="{511FAE6E-AD77-46A6-9A5D-DF7033958A2C}"/>
    <cellStyle name="Note 15 2 2 7" xfId="15492" xr:uid="{61135DCA-7E5A-4642-983D-6DCD37C70C26}"/>
    <cellStyle name="Note 15 2 2 8" xfId="16417" xr:uid="{F3C911BC-8C44-463F-944B-06A6456501C8}"/>
    <cellStyle name="Note 15 2 2 9" xfId="17288" xr:uid="{D2DDDCD0-AE80-4EA3-83E6-532B75608676}"/>
    <cellStyle name="Note 15 2 3" xfId="8477" xr:uid="{1205F4AA-B653-4146-AAA1-85404C7BFDCB}"/>
    <cellStyle name="Note 15 2 3 2" xfId="13217" xr:uid="{1797B857-31DB-4EDC-BC05-CF4DF0C1F185}"/>
    <cellStyle name="Note 15 2 3 3" xfId="14237" xr:uid="{EAAA706A-70FF-4CC3-A236-3F7F7A94CCAC}"/>
    <cellStyle name="Note 15 2 3 4" xfId="15197" xr:uid="{6CAA07BE-1D58-461F-AAC4-39CE24DA7078}"/>
    <cellStyle name="Note 15 2 3 5" xfId="16146" xr:uid="{BC0A6814-DFAB-4178-A8BE-F654FA1661FE}"/>
    <cellStyle name="Note 15 2 3 6" xfId="17019" xr:uid="{05BA4807-FFEB-415E-86B2-1D78BE0966D3}"/>
    <cellStyle name="Note 15 2 3 7" xfId="17884" xr:uid="{0ACCFAA6-6677-4DAC-B749-59300205A3D4}"/>
    <cellStyle name="Note 15 2 3 8" xfId="18660" xr:uid="{8C41083E-F11A-4C85-86FA-632C43051C60}"/>
    <cellStyle name="Note 15 2 4" xfId="9487" xr:uid="{DE30BA6F-55E6-4531-BDD7-145265F13E95}"/>
    <cellStyle name="Note 15 2 4 2" xfId="13891" xr:uid="{DCB5D59F-DF7A-46DE-A04F-22775F7B30C6}"/>
    <cellStyle name="Note 15 2 4 3" xfId="14851" xr:uid="{30548AB0-4B8E-4F63-A6B1-9D72D177D70C}"/>
    <cellStyle name="Note 15 2 4 4" xfId="15803" xr:uid="{E8EF6BE6-A8B1-4F26-B3DD-17FCEF0466D6}"/>
    <cellStyle name="Note 15 2 4 5" xfId="16677" xr:uid="{6BD298B6-2161-4327-B808-9DE3B468B25D}"/>
    <cellStyle name="Note 15 2 4 6" xfId="17542" xr:uid="{CE5AEFA2-E9B6-41A2-AEA7-F0E92F554FE4}"/>
    <cellStyle name="Note 15 2 4 7" xfId="18318" xr:uid="{5EDD2C66-2985-439B-B9EC-2591A1D95FA5}"/>
    <cellStyle name="Note 15 2 4 8" xfId="19075" xr:uid="{8ECB28C7-98EE-4247-AB15-050973F67D16}"/>
    <cellStyle name="Note 15 2 5" xfId="12188" xr:uid="{B5288978-6C68-4FA7-81BA-F9F6FF3A0905}"/>
    <cellStyle name="Note 15 2 6" xfId="10677" xr:uid="{C8023DD6-1E90-4C4E-8BDB-A1857CB9BFBC}"/>
    <cellStyle name="Note 15 2 7" xfId="12079" xr:uid="{0C0D548D-C065-4EBE-9C3F-A7354B1586D2}"/>
    <cellStyle name="Note 15 2 8" xfId="10771" xr:uid="{5CCF82CA-9DC4-433F-A036-D38FF549C546}"/>
    <cellStyle name="Note 15 2 9" xfId="11643" xr:uid="{0B8ABDCB-C745-4AA2-A0A4-D9E31BC2758B}"/>
    <cellStyle name="Note 15 3" xfId="7131" xr:uid="{EE192B19-0310-4002-90AE-132C0C5F123F}"/>
    <cellStyle name="Note 15 3 10" xfId="11742" xr:uid="{10A617C7-E485-42C2-84E9-F624C158527B}"/>
    <cellStyle name="Note 15 3 2" xfId="8771" xr:uid="{52129409-0A41-4FD3-9718-41FF46FB9218}"/>
    <cellStyle name="Note 15 3 2 2" xfId="13431" xr:uid="{8812E1CA-1E7F-4446-B62C-6F0D4BEF2D37}"/>
    <cellStyle name="Note 15 3 2 3" xfId="14437" xr:uid="{9E1D56D2-07D2-4D4B-86F9-B86720944A08}"/>
    <cellStyle name="Note 15 3 2 4" xfId="15395" xr:uid="{D62DEEE4-1D67-4CE6-872B-7F89FD3FAE7E}"/>
    <cellStyle name="Note 15 3 2 5" xfId="16322" xr:uid="{401C8272-D06D-488B-814D-22F2C10DC2DE}"/>
    <cellStyle name="Note 15 3 2 6" xfId="17193" xr:uid="{4609433F-D556-4E8A-8623-90BE71670576}"/>
    <cellStyle name="Note 15 3 2 7" xfId="18040" xr:uid="{3012C05F-5E22-49CE-AE9F-AEBDFA3BD333}"/>
    <cellStyle name="Note 15 3 2 8" xfId="18807" xr:uid="{3B3E1007-F42B-4257-A27A-82404F4189D5}"/>
    <cellStyle name="Note 15 3 3" xfId="9634" xr:uid="{6978E33C-EB8F-4FD1-8D8D-093EFF86BE20}"/>
    <cellStyle name="Note 15 3 3 2" xfId="14038" xr:uid="{6F260B21-4DC3-4543-B679-AC4B574CEBCB}"/>
    <cellStyle name="Note 15 3 3 3" xfId="14998" xr:uid="{B3763DE2-F7F0-4CEF-A9A5-825E6ACA6FC7}"/>
    <cellStyle name="Note 15 3 3 4" xfId="15950" xr:uid="{0EA70AC7-F2B2-41F8-8D29-689771149BC5}"/>
    <cellStyle name="Note 15 3 3 5" xfId="16824" xr:uid="{8D8EF9A5-680E-4E73-B990-7FB6D6606171}"/>
    <cellStyle name="Note 15 3 3 6" xfId="17689" xr:uid="{E6008645-1EF5-4490-8745-ADEEF9E74EFA}"/>
    <cellStyle name="Note 15 3 3 7" xfId="18465" xr:uid="{F3795394-8AE8-42D5-A316-CE5E89079EF0}"/>
    <cellStyle name="Note 15 3 3 8" xfId="19222" xr:uid="{67CA5999-B17C-4AC6-A5B5-AD5737141ED5}"/>
    <cellStyle name="Note 15 3 4" xfId="12401" xr:uid="{9A7B6D42-4279-4881-83AF-36C1D7D41140}"/>
    <cellStyle name="Note 15 3 5" xfId="10477" xr:uid="{A9DA0FB2-3893-4126-A3FD-CBB2A2083582}"/>
    <cellStyle name="Note 15 3 6" xfId="12109" xr:uid="{C703C9DF-0E40-41F5-9256-422FCE93AE35}"/>
    <cellStyle name="Note 15 3 7" xfId="10743" xr:uid="{906C2D0F-AA57-466D-B963-019EB2BAC360}"/>
    <cellStyle name="Note 15 3 8" xfId="12580" xr:uid="{139F78FD-D8F3-4672-AB23-578FBC0ADFEB}"/>
    <cellStyle name="Note 15 3 9" xfId="10321" xr:uid="{75B198FC-E3CD-4E59-A1F6-5D9539C00B47}"/>
    <cellStyle name="Note 15 4" xfId="7973" xr:uid="{32267279-7E83-4540-8C0C-F652BBC9E2FA}"/>
    <cellStyle name="Note 15 4 2" xfId="12942" xr:uid="{CE7DA4E9-4FCB-4E68-A543-5857DA15927E}"/>
    <cellStyle name="Note 15 4 3" xfId="10047" xr:uid="{25C2A6BF-5C83-4D3F-AA5B-EE3F5814250B}"/>
    <cellStyle name="Note 15 4 4" xfId="13183" xr:uid="{4FB6AF28-49EA-40D7-A75A-63BE1A668B6B}"/>
    <cellStyle name="Note 15 4 5" xfId="9855" xr:uid="{1D125C1F-6E2C-49F6-A415-FEBE33971FAD}"/>
    <cellStyle name="Note 15 4 6" xfId="12436" xr:uid="{FF85E4C8-23A6-4058-AE87-8684A1D1BDF9}"/>
    <cellStyle name="Note 15 4 7" xfId="10442" xr:uid="{114E81BD-69DE-47D5-AA6F-94D45107DDB3}"/>
    <cellStyle name="Note 15 4 8" xfId="12632" xr:uid="{9CC69AA5-146A-41FF-ADDC-AA5794E1FF45}"/>
    <cellStyle name="Note 15 5" xfId="9406" xr:uid="{60D48B7B-C1E2-4CBD-AA2E-02D733C8F358}"/>
    <cellStyle name="Note 15 5 2" xfId="13810" xr:uid="{B8D7C15F-DFE1-448D-9556-55337DB472FB}"/>
    <cellStyle name="Note 15 5 3" xfId="14770" xr:uid="{9D40BEBD-339A-4ED0-B6FA-8C27E3D33B89}"/>
    <cellStyle name="Note 15 5 4" xfId="15722" xr:uid="{3D7723E3-9D6B-4F7F-A74D-BAD67A30756E}"/>
    <cellStyle name="Note 15 5 5" xfId="16596" xr:uid="{882AE7C8-7E0F-4002-867B-90DCD5A52F3F}"/>
    <cellStyle name="Note 15 5 6" xfId="17461" xr:uid="{BF979DD2-14F2-482B-B62F-D91023C55DB7}"/>
    <cellStyle name="Note 15 5 7" xfId="18237" xr:uid="{57EB3934-0715-4EB2-B3A4-305B3BCD5E23}"/>
    <cellStyle name="Note 15 5 8" xfId="18994" xr:uid="{CA9ABE7B-9AB3-4C76-89F1-B6EFE6C20609}"/>
    <cellStyle name="Note 15 6" xfId="11846" xr:uid="{7D028303-FD92-4961-A020-6AC22711407B}"/>
    <cellStyle name="Note 15 7" xfId="10967" xr:uid="{EA6E623D-5229-4F2E-B410-7EC3C3669C2F}"/>
    <cellStyle name="Note 15 8" xfId="11465" xr:uid="{96E0E754-811B-4D14-B468-42C9098D6700}"/>
    <cellStyle name="Note 15 9" xfId="11264" xr:uid="{838BC1C6-6D93-4FDF-9A0F-ADD3A2559F4F}"/>
    <cellStyle name="Note 16" xfId="6205" xr:uid="{6DDC0F33-13D1-43DE-80E3-C42B004B7974}"/>
    <cellStyle name="Note 16 10" xfId="13076" xr:uid="{717E4035-34F7-4BA0-8702-B200AD11A2E4}"/>
    <cellStyle name="Note 16 11" xfId="9933" xr:uid="{9FD8293C-9893-4312-93A2-627EBB952717}"/>
    <cellStyle name="Note 16 12" xfId="12936" xr:uid="{CDB977A0-4670-4D2A-BD8F-048E2C22A1FE}"/>
    <cellStyle name="Note 16 2" xfId="6836" xr:uid="{C28AABEF-B995-4D12-8348-FAF256245458}"/>
    <cellStyle name="Note 16 2 10" xfId="10977" xr:uid="{CE81AF38-1339-42FC-8082-C6A75013152E}"/>
    <cellStyle name="Note 16 2 11" xfId="13102" xr:uid="{BEE64114-4379-476C-AE49-2CE64F7D3F1D}"/>
    <cellStyle name="Note 16 2 2" xfId="7655" xr:uid="{DF50ED01-6EB3-4ABD-9057-CB6AA6A25600}"/>
    <cellStyle name="Note 16 2 2 10" xfId="16310" xr:uid="{59AC1F1E-79FC-4EFE-AD80-81FBA473272D}"/>
    <cellStyle name="Note 16 2 2 2" xfId="9295" xr:uid="{01EB454D-BC66-4044-8200-6094D4FACC94}"/>
    <cellStyle name="Note 16 2 2 2 2" xfId="13729" xr:uid="{90EC1005-FB01-450A-97A7-210C057B137E}"/>
    <cellStyle name="Note 16 2 2 2 3" xfId="14691" xr:uid="{B230F6D1-FF9C-46C7-B59A-447056130065}"/>
    <cellStyle name="Note 16 2 2 2 4" xfId="15643" xr:uid="{90686160-EEB7-4762-A9CA-0B3CB3897767}"/>
    <cellStyle name="Note 16 2 2 2 5" xfId="16523" xr:uid="{0B9F5A59-456A-4744-B773-888373295C6D}"/>
    <cellStyle name="Note 16 2 2 2 6" xfId="17389" xr:uid="{AD71E5A6-1204-4776-B50F-B6288434EE4A}"/>
    <cellStyle name="Note 16 2 2 2 7" xfId="18165" xr:uid="{81955113-6F8F-4563-B480-D09353191B2C}"/>
    <cellStyle name="Note 16 2 2 2 8" xfId="18922" xr:uid="{69B7A0EA-35DA-46C0-9AEA-94A5FDBD3E0C}"/>
    <cellStyle name="Note 16 2 2 3" xfId="9749" xr:uid="{311CF8CD-90F9-4BBE-BCA1-09197A0ECB12}"/>
    <cellStyle name="Note 16 2 2 3 2" xfId="14153" xr:uid="{7CA4E53D-ABF5-4751-AC23-F8D89D91085B}"/>
    <cellStyle name="Note 16 2 2 3 3" xfId="15113" xr:uid="{B51E9EBC-9A5D-47B9-8A7E-EAF9A12EAC80}"/>
    <cellStyle name="Note 16 2 2 3 4" xfId="16065" xr:uid="{F2304392-3920-4C74-A969-94802C2F2050}"/>
    <cellStyle name="Note 16 2 2 3 5" xfId="16939" xr:uid="{19CE347F-198D-45BB-BF3D-E35EBF04258F}"/>
    <cellStyle name="Note 16 2 2 3 6" xfId="17804" xr:uid="{0C40FD26-E2D1-4D50-ADFA-1ABCB7AE4E04}"/>
    <cellStyle name="Note 16 2 2 3 7" xfId="18580" xr:uid="{A3763294-AC96-4141-8289-4D2BF77CB0EB}"/>
    <cellStyle name="Note 16 2 2 3 8" xfId="19337" xr:uid="{C220C372-AB43-40D5-A5E9-461FCE8BCF66}"/>
    <cellStyle name="Note 16 2 2 4" xfId="12713" xr:uid="{ADA76720-58A8-47BD-B597-A2B3666AAC21}"/>
    <cellStyle name="Note 16 2 2 5" xfId="12502" xr:uid="{AB47F8B0-8876-495B-B889-9E149E7EFBCA}"/>
    <cellStyle name="Note 16 2 2 6" xfId="10379" xr:uid="{D2AB22D4-F349-4999-B9B8-8D75E18972F3}"/>
    <cellStyle name="Note 16 2 2 7" xfId="13412" xr:uid="{B5334B95-22C6-4180-8079-B0CEA6782A80}"/>
    <cellStyle name="Note 16 2 2 8" xfId="14421" xr:uid="{BE78E16B-F860-4352-8384-13AE63C40845}"/>
    <cellStyle name="Note 16 2 2 9" xfId="15379" xr:uid="{84DAFF8E-5DC6-46B7-8EFE-C0A0E44574E6}"/>
    <cellStyle name="Note 16 2 3" xfId="8476" xr:uid="{AE36DF79-9481-4445-A325-9BD3D5D7069B}"/>
    <cellStyle name="Note 16 2 3 2" xfId="13216" xr:uid="{FC6D9008-C48F-4B8C-8968-3476E4139121}"/>
    <cellStyle name="Note 16 2 3 3" xfId="14236" xr:uid="{9FA4D2A2-BF92-4C7C-A8A2-942AD61260F5}"/>
    <cellStyle name="Note 16 2 3 4" xfId="15196" xr:uid="{E101C4F8-EBBC-4BDC-8117-D3AB9EDE8E0A}"/>
    <cellStyle name="Note 16 2 3 5" xfId="16145" xr:uid="{C9669FFB-4A16-49CE-B022-060806DEF1A1}"/>
    <cellStyle name="Note 16 2 3 6" xfId="17018" xr:uid="{46FA25A9-6276-4AF0-ADE9-C9A24030CF5E}"/>
    <cellStyle name="Note 16 2 3 7" xfId="17883" xr:uid="{BE47CC7B-D90F-45BC-AC6B-E23C624352EF}"/>
    <cellStyle name="Note 16 2 3 8" xfId="18659" xr:uid="{EC5FC2CA-71BA-43CC-9DB0-E8424331A970}"/>
    <cellStyle name="Note 16 2 4" xfId="9486" xr:uid="{23667B0D-5EDE-45F1-B8C9-39A51DCDF424}"/>
    <cellStyle name="Note 16 2 4 2" xfId="13890" xr:uid="{8358F3A9-5642-47E7-ACE2-13141A795EF7}"/>
    <cellStyle name="Note 16 2 4 3" xfId="14850" xr:uid="{D8C5E8AA-768B-41DF-9AC8-529B331FDDCB}"/>
    <cellStyle name="Note 16 2 4 4" xfId="15802" xr:uid="{3DA7B1BD-10E5-4FFC-B34C-86A08D32D2FC}"/>
    <cellStyle name="Note 16 2 4 5" xfId="16676" xr:uid="{118C79B1-E235-4A80-81C7-A0A4427DB239}"/>
    <cellStyle name="Note 16 2 4 6" xfId="17541" xr:uid="{588CB085-5199-4B95-81C8-B842266D5204}"/>
    <cellStyle name="Note 16 2 4 7" xfId="18317" xr:uid="{CDCFEE58-8B1D-4597-AE6D-DBB4F9BC0840}"/>
    <cellStyle name="Note 16 2 4 8" xfId="19074" xr:uid="{AF07B2E5-078D-4ABA-9CAD-7C1661236FCB}"/>
    <cellStyle name="Note 16 2 5" xfId="12187" xr:uid="{5B5E075C-714A-45E4-8A43-5B1D949DA46C}"/>
    <cellStyle name="Note 16 2 6" xfId="10678" xr:uid="{03AACD63-4815-426C-99C6-4FB8E72D29D3}"/>
    <cellStyle name="Note 16 2 7" xfId="13111" xr:uid="{09309424-0D33-442B-8B29-A7BBF625C409}"/>
    <cellStyle name="Note 16 2 8" xfId="9914" xr:uid="{C749FED5-5DD8-4E89-8A6F-7F9F6103E8E1}"/>
    <cellStyle name="Note 16 2 9" xfId="11835" xr:uid="{8ECA9C00-1C6D-44A0-9FED-6F667ECCFD40}"/>
    <cellStyle name="Note 16 3" xfId="7132" xr:uid="{BFF6C462-8D37-46D7-8FB4-1D228FE7413A}"/>
    <cellStyle name="Note 16 3 10" xfId="13606" xr:uid="{DA59E35C-0ABE-4CC9-8CF4-7983F3363638}"/>
    <cellStyle name="Note 16 3 2" xfId="8772" xr:uid="{D282B575-FAE5-4FB1-BA67-D5F7EAE88D1D}"/>
    <cellStyle name="Note 16 3 2 2" xfId="13432" xr:uid="{D92DB4DC-0D22-48C0-87E5-102CD39A469A}"/>
    <cellStyle name="Note 16 3 2 3" xfId="14438" xr:uid="{F42E9775-67F2-4875-B4B1-1F15CF20C00F}"/>
    <cellStyle name="Note 16 3 2 4" xfId="15396" xr:uid="{AA2F4536-1FB0-412C-9FF0-873641907C5D}"/>
    <cellStyle name="Note 16 3 2 5" xfId="16323" xr:uid="{BD080AFC-2675-4A04-98FF-FF3A55030FD4}"/>
    <cellStyle name="Note 16 3 2 6" xfId="17194" xr:uid="{01F9F0E6-AEA1-4C83-9FC4-371CFA43B90D}"/>
    <cellStyle name="Note 16 3 2 7" xfId="18041" xr:uid="{4FB0DA95-9311-47E9-AB3C-417BD151BE8A}"/>
    <cellStyle name="Note 16 3 2 8" xfId="18808" xr:uid="{3DCB0895-CB07-4D8C-9529-34809538BD38}"/>
    <cellStyle name="Note 16 3 3" xfId="9635" xr:uid="{0DA6BD0A-7407-4129-A46B-35E62F149102}"/>
    <cellStyle name="Note 16 3 3 2" xfId="14039" xr:uid="{BB7BB330-10F3-420F-92BA-7A17E6909254}"/>
    <cellStyle name="Note 16 3 3 3" xfId="14999" xr:uid="{860F6E12-A330-4CFE-AE51-55EA284E6552}"/>
    <cellStyle name="Note 16 3 3 4" xfId="15951" xr:uid="{538CA782-0698-43C9-86DB-8506E4D43B13}"/>
    <cellStyle name="Note 16 3 3 5" xfId="16825" xr:uid="{F0A347CF-33BA-4A77-923A-F622C1E38839}"/>
    <cellStyle name="Note 16 3 3 6" xfId="17690" xr:uid="{68117D57-4DF1-4BD4-BEEB-D1E311A0C499}"/>
    <cellStyle name="Note 16 3 3 7" xfId="18466" xr:uid="{973FADB1-F6DC-4669-BB3B-F892B95B36A2}"/>
    <cellStyle name="Note 16 3 3 8" xfId="19223" xr:uid="{F646C101-58F0-493B-9503-EE6CB2DD5ADB}"/>
    <cellStyle name="Note 16 3 4" xfId="12402" xr:uid="{94736D05-EBD8-46FC-B49B-DA3BA185C1CC}"/>
    <cellStyle name="Note 16 3 5" xfId="10476" xr:uid="{4719065C-AA9F-4F7D-81CD-C14275658055}"/>
    <cellStyle name="Note 16 3 6" xfId="12627" xr:uid="{6ABF9024-22F7-4390-B707-90BCA1CE0956}"/>
    <cellStyle name="Note 16 3 7" xfId="10282" xr:uid="{7DAC1FFC-D39D-44DF-B5F6-56DDBFE0BAF9}"/>
    <cellStyle name="Note 16 3 8" xfId="12125" xr:uid="{24E3F9E6-F5BF-4929-B43A-A7406E297511}"/>
    <cellStyle name="Note 16 3 9" xfId="10730" xr:uid="{8894162D-3B43-4161-81A1-FC124F3792B0}"/>
    <cellStyle name="Note 16 4" xfId="7974" xr:uid="{25F4208C-CE59-4C03-924C-EF0BFE643584}"/>
    <cellStyle name="Note 16 4 2" xfId="12943" xr:uid="{3650AAA2-92A6-4556-A923-981BA6DB1FC2}"/>
    <cellStyle name="Note 16 4 3" xfId="10046" xr:uid="{B80FC645-2CB4-4986-BC9E-56C203BA55F8}"/>
    <cellStyle name="Note 16 4 4" xfId="12155" xr:uid="{7458D70E-9A1B-41D4-97B1-34B9F39558AB}"/>
    <cellStyle name="Note 16 4 5" xfId="10705" xr:uid="{EEF4ED66-4D71-4208-A5ED-136A65D9A36C}"/>
    <cellStyle name="Note 16 4 6" xfId="13399" xr:uid="{C02EB984-CD4B-400D-B652-093C38CBFECC}"/>
    <cellStyle name="Note 16 4 7" xfId="14408" xr:uid="{0C4E1AEB-BE8B-4514-9E7B-903FA83778E9}"/>
    <cellStyle name="Note 16 4 8" xfId="15366" xr:uid="{4054A078-3654-4B52-95DA-E6F938747A8B}"/>
    <cellStyle name="Note 16 5" xfId="9407" xr:uid="{1AD9DC0D-D3B0-46B0-A3E0-FF20D1B3C3DC}"/>
    <cellStyle name="Note 16 5 2" xfId="13811" xr:uid="{DA5E3EB1-9EDD-441B-A6C0-894A9B2004E4}"/>
    <cellStyle name="Note 16 5 3" xfId="14771" xr:uid="{0EAF1C82-AA4D-43EE-8B54-2526AD1ADAB3}"/>
    <cellStyle name="Note 16 5 4" xfId="15723" xr:uid="{461B4FAC-71B8-4964-BB71-5CBDB586B2EC}"/>
    <cellStyle name="Note 16 5 5" xfId="16597" xr:uid="{6CE311E2-2E2B-4A99-B5CE-419903731722}"/>
    <cellStyle name="Note 16 5 6" xfId="17462" xr:uid="{D197C9C5-69BC-4856-97ED-4895818A6213}"/>
    <cellStyle name="Note 16 5 7" xfId="18238" xr:uid="{1D9C1208-1D31-4680-B881-45314738C794}"/>
    <cellStyle name="Note 16 5 8" xfId="18995" xr:uid="{E678091E-3CB4-4926-92C0-4108209B7074}"/>
    <cellStyle name="Note 16 6" xfId="11847" xr:uid="{529CC628-AA6B-43C0-A014-B9FEB5681C72}"/>
    <cellStyle name="Note 16 7" xfId="10966" xr:uid="{C0D27B9B-D367-4A50-AA6D-5B104FEB5F50}"/>
    <cellStyle name="Note 16 8" xfId="11466" xr:uid="{6963CCE9-E259-40D0-9F1A-34AB93948891}"/>
    <cellStyle name="Note 16 9" xfId="11263" xr:uid="{8C236BCC-4990-4FD1-A29C-6C0B5A61623F}"/>
    <cellStyle name="Note 17" xfId="6206" xr:uid="{B2821101-BD45-436F-880E-C33813C284DB}"/>
    <cellStyle name="Note 17 10" xfId="11957" xr:uid="{21B45344-796B-4A4F-9AC2-C9E277DF415D}"/>
    <cellStyle name="Note 17 11" xfId="10865" xr:uid="{B116F8CD-7478-4E7A-B1BD-D054CC7500F6}"/>
    <cellStyle name="Note 17 12" xfId="11557" xr:uid="{C4C75E22-95E8-4B1E-8147-5823D7076D81}"/>
    <cellStyle name="Note 17 2" xfId="6835" xr:uid="{FB201310-8BE8-486D-9A62-12D503F0D4AB}"/>
    <cellStyle name="Note 17 2 10" xfId="16441" xr:uid="{5CC5E44B-6080-44D8-AA2E-DEA88B447742}"/>
    <cellStyle name="Note 17 2 11" xfId="17312" xr:uid="{7351B387-D478-400A-BCFB-0DE94A411A2D}"/>
    <cellStyle name="Note 17 2 2" xfId="7656" xr:uid="{1E75C655-DB76-4A9D-A7A0-E8A93C018D39}"/>
    <cellStyle name="Note 17 2 2 10" xfId="11293" xr:uid="{2F403C68-252D-4EA9-BA36-64D1C00248AD}"/>
    <cellStyle name="Note 17 2 2 2" xfId="9296" xr:uid="{4D09E22E-3634-4428-9E46-84C18A1A73B6}"/>
    <cellStyle name="Note 17 2 2 2 2" xfId="13730" xr:uid="{8371E62E-19EE-476F-86D3-1C897EE06D17}"/>
    <cellStyle name="Note 17 2 2 2 3" xfId="14692" xr:uid="{A5FE64C8-3530-4818-9E61-2A4FDC870CAC}"/>
    <cellStyle name="Note 17 2 2 2 4" xfId="15644" xr:uid="{0034CBCA-A113-4BD8-ABB0-D39CDB39ED0D}"/>
    <cellStyle name="Note 17 2 2 2 5" xfId="16524" xr:uid="{EDED1336-F356-4AB3-A833-FE256FB884DD}"/>
    <cellStyle name="Note 17 2 2 2 6" xfId="17390" xr:uid="{1993D5D9-6BEE-454B-893D-7A5645BB8F34}"/>
    <cellStyle name="Note 17 2 2 2 7" xfId="18166" xr:uid="{D5B6F59B-6F0B-4D8B-B89A-3EE3017139F6}"/>
    <cellStyle name="Note 17 2 2 2 8" xfId="18923" xr:uid="{326D4EAB-F40C-4C16-9D6C-03F9FDBF88D4}"/>
    <cellStyle name="Note 17 2 2 3" xfId="9750" xr:uid="{F75A5C2C-6763-44C6-B272-89D4E5A1308F}"/>
    <cellStyle name="Note 17 2 2 3 2" xfId="14154" xr:uid="{C8DA2916-C679-40A1-B690-0DEBA4D7C5BE}"/>
    <cellStyle name="Note 17 2 2 3 3" xfId="15114" xr:uid="{6246001B-5D46-4FB7-BE74-DCE2F24BFE79}"/>
    <cellStyle name="Note 17 2 2 3 4" xfId="16066" xr:uid="{419BF41C-99D7-43A7-9A92-C185B0304EDE}"/>
    <cellStyle name="Note 17 2 2 3 5" xfId="16940" xr:uid="{89B0344E-F938-4616-ACD6-EFD2AD2584DA}"/>
    <cellStyle name="Note 17 2 2 3 6" xfId="17805" xr:uid="{9568F35B-79AE-40CF-B9E6-061ADD8E7FC4}"/>
    <cellStyle name="Note 17 2 2 3 7" xfId="18581" xr:uid="{0E1D2418-67A7-42CE-9D55-D101D560145B}"/>
    <cellStyle name="Note 17 2 2 3 8" xfId="19338" xr:uid="{81415FAC-053A-47C7-BA0E-E00C88D284B9}"/>
    <cellStyle name="Note 17 2 2 4" xfId="12714" xr:uid="{D8BF85F4-2597-4BA8-9B02-AFD2F45991B8}"/>
    <cellStyle name="Note 17 2 2 5" xfId="12035" xr:uid="{1622FDDD-63B7-4EE9-A949-E2E02B59B2F3}"/>
    <cellStyle name="Note 17 2 2 6" xfId="10799" xr:uid="{F0835CFD-9ABE-4167-BF7D-27F9C7C85B45}"/>
    <cellStyle name="Note 17 2 2 7" xfId="11619" xr:uid="{F1E64BD2-37F9-4936-B75D-986B5F2DFDDC}"/>
    <cellStyle name="Note 17 2 2 8" xfId="11140" xr:uid="{F6647F14-7BE6-4C17-A805-198B541ABAAE}"/>
    <cellStyle name="Note 17 2 2 9" xfId="11434" xr:uid="{26F1F7C3-D55F-4FE4-8658-530918DD01E8}"/>
    <cellStyle name="Note 17 2 3" xfId="8475" xr:uid="{093BA58F-8138-4E22-987E-DBA83B40921B}"/>
    <cellStyle name="Note 17 2 3 2" xfId="13215" xr:uid="{D14B382B-2F31-4521-91FB-4CD985B10D58}"/>
    <cellStyle name="Note 17 2 3 3" xfId="14235" xr:uid="{CF7424BD-4900-460A-A104-E9A58303E689}"/>
    <cellStyle name="Note 17 2 3 4" xfId="15195" xr:uid="{5B40AA9A-B79D-40A9-A173-2E2802D410FD}"/>
    <cellStyle name="Note 17 2 3 5" xfId="16144" xr:uid="{2C29F5DE-0404-40D6-80CF-0B00CD5EF1A9}"/>
    <cellStyle name="Note 17 2 3 6" xfId="17017" xr:uid="{4C00BB91-F1D7-4389-8993-F335A56200E2}"/>
    <cellStyle name="Note 17 2 3 7" xfId="17882" xr:uid="{002CDE1F-51E4-4BF2-8B2E-A2C4D55F6709}"/>
    <cellStyle name="Note 17 2 3 8" xfId="18658" xr:uid="{618D1144-DA13-4045-A904-75F431E3E338}"/>
    <cellStyle name="Note 17 2 4" xfId="9485" xr:uid="{11B42FDA-2F42-482B-B61F-EA3DE3A52531}"/>
    <cellStyle name="Note 17 2 4 2" xfId="13889" xr:uid="{21B7D352-0D2E-4861-BB02-64C21AED2C4D}"/>
    <cellStyle name="Note 17 2 4 3" xfId="14849" xr:uid="{237D5900-7687-4622-869A-9D3FD9FC5162}"/>
    <cellStyle name="Note 17 2 4 4" xfId="15801" xr:uid="{4E6E7578-BAF4-4CC4-A18D-582D73EB9134}"/>
    <cellStyle name="Note 17 2 4 5" xfId="16675" xr:uid="{8C6F435E-0AE0-495E-84DE-714E31A0EFD5}"/>
    <cellStyle name="Note 17 2 4 6" xfId="17540" xr:uid="{E0638B16-E8B8-42F6-9D0E-88198F71CFD3}"/>
    <cellStyle name="Note 17 2 4 7" xfId="18316" xr:uid="{68324C01-CB6B-4C33-8CD6-84A3B3D8F97A}"/>
    <cellStyle name="Note 17 2 4 8" xfId="19073" xr:uid="{E81B8124-23ED-4DC4-866F-6BAF3A333C7C}"/>
    <cellStyle name="Note 17 2 5" xfId="12186" xr:uid="{1AAA3B6B-1A33-45E1-A82E-F06FFC4535A7}"/>
    <cellStyle name="Note 17 2 6" xfId="10679" xr:uid="{484C08B0-AE75-49F1-B02F-ED93747749B0}"/>
    <cellStyle name="Note 17 2 7" xfId="13611" xr:uid="{396B49EB-9359-45A1-855D-EC119FB97940}"/>
    <cellStyle name="Note 17 2 8" xfId="14589" xr:uid="{A89AC8AC-92A8-4A5A-883F-7371613FEC69}"/>
    <cellStyle name="Note 17 2 9" xfId="15542" xr:uid="{153E5E93-7F85-436D-B417-273080DD231E}"/>
    <cellStyle name="Note 17 3" xfId="7133" xr:uid="{57FB925B-CBF7-4C1F-92D1-19A6469ED6F9}"/>
    <cellStyle name="Note 17 3 10" xfId="17339" xr:uid="{A9D70BAF-2F95-4450-B746-C0607DFF2C14}"/>
    <cellStyle name="Note 17 3 2" xfId="8773" xr:uid="{7C5CA40F-20D3-42E8-B916-8BF96CB4B57E}"/>
    <cellStyle name="Note 17 3 2 2" xfId="13433" xr:uid="{7C8CA7F7-F5F8-407D-B08D-DD8FA0B85041}"/>
    <cellStyle name="Note 17 3 2 3" xfId="14439" xr:uid="{2785A2E9-A26A-472B-A22A-523E522FA6C6}"/>
    <cellStyle name="Note 17 3 2 4" xfId="15397" xr:uid="{E9F347B4-7B4D-4A01-A7C4-5937BFE1D330}"/>
    <cellStyle name="Note 17 3 2 5" xfId="16324" xr:uid="{FF1E7192-A10C-4974-BB3F-18D6E816D38A}"/>
    <cellStyle name="Note 17 3 2 6" xfId="17195" xr:uid="{2F110E9F-467B-4B3E-ADEC-213D30BF08B6}"/>
    <cellStyle name="Note 17 3 2 7" xfId="18042" xr:uid="{3742DA41-3275-474D-972C-06B1D6A7DFB1}"/>
    <cellStyle name="Note 17 3 2 8" xfId="18809" xr:uid="{2449E062-F347-4462-9DC4-49CA51D7BFF0}"/>
    <cellStyle name="Note 17 3 3" xfId="9636" xr:uid="{0A2CC6C9-9B2A-4A32-9CA6-BDB3F06D2E28}"/>
    <cellStyle name="Note 17 3 3 2" xfId="14040" xr:uid="{60103BB5-6BDE-4926-B209-120C5015472C}"/>
    <cellStyle name="Note 17 3 3 3" xfId="15000" xr:uid="{89663052-23E9-415F-A058-48FACC0A7A28}"/>
    <cellStyle name="Note 17 3 3 4" xfId="15952" xr:uid="{1D45000F-66DA-493C-8BAD-0CE5E773F538}"/>
    <cellStyle name="Note 17 3 3 5" xfId="16826" xr:uid="{47D06283-763D-4AE5-A703-774BEBF655AE}"/>
    <cellStyle name="Note 17 3 3 6" xfId="17691" xr:uid="{20A5DF0F-8B6E-4757-AB05-B1D05EBF5DC8}"/>
    <cellStyle name="Note 17 3 3 7" xfId="18467" xr:uid="{9C5475AC-D9B8-48CA-B29C-761010BF89E7}"/>
    <cellStyle name="Note 17 3 3 8" xfId="19224" xr:uid="{F97DE496-2569-451B-B8B4-E2CBAA6641E2}"/>
    <cellStyle name="Note 17 3 4" xfId="12403" xr:uid="{E5F8A350-FF7C-4F25-A018-193FDB60B488}"/>
    <cellStyle name="Note 17 3 5" xfId="10475" xr:uid="{A14ECED0-00A6-40EC-8A12-BC4502042995}"/>
    <cellStyle name="Note 17 3 6" xfId="13647" xr:uid="{8500C8F7-3B5F-43D8-B59F-8A25F49F80DB}"/>
    <cellStyle name="Note 17 3 7" xfId="14623" xr:uid="{0976E369-4C9E-4E0F-BEFA-13A66DF264EF}"/>
    <cellStyle name="Note 17 3 8" xfId="15575" xr:uid="{B5E4B616-2842-4147-BD90-8F9F37D29AF9}"/>
    <cellStyle name="Note 17 3 9" xfId="16470" xr:uid="{9AD5DE52-F494-47A2-B1BF-87540E9B5DF9}"/>
    <cellStyle name="Note 17 4" xfId="7975" xr:uid="{5706FB5B-93EB-4F0E-A843-5226D69F45F7}"/>
    <cellStyle name="Note 17 4 2" xfId="12944" xr:uid="{44491403-9470-446B-9C15-B841FDC1FFF0}"/>
    <cellStyle name="Note 17 4 3" xfId="10045" xr:uid="{9C459807-835D-41EA-B41E-1B70CC8F7C76}"/>
    <cellStyle name="Note 17 4 4" xfId="12688" xr:uid="{E4C38817-038E-4BA1-AA73-4185799D253D}"/>
    <cellStyle name="Note 17 4 5" xfId="10233" xr:uid="{D67A9C2A-4843-430E-AAEA-23D5CCD12762}"/>
    <cellStyle name="Note 17 4 6" xfId="13679" xr:uid="{A7EE48F4-79F4-4595-9213-BD6A3BF247D5}"/>
    <cellStyle name="Note 17 4 7" xfId="14648" xr:uid="{DE318632-658B-491F-8C78-6F258C9A4D13}"/>
    <cellStyle name="Note 17 4 8" xfId="15600" xr:uid="{6030D9BB-76BF-43ED-8581-349D9124D654}"/>
    <cellStyle name="Note 17 5" xfId="9408" xr:uid="{4A0ECAE3-F4E3-42FE-AEF9-EE5DDD47906D}"/>
    <cellStyle name="Note 17 5 2" xfId="13812" xr:uid="{BF234C04-CC40-4C26-8AC6-F0797BFA4EE8}"/>
    <cellStyle name="Note 17 5 3" xfId="14772" xr:uid="{C917720C-8AA9-41D9-A19E-4AB9B0CA6EBA}"/>
    <cellStyle name="Note 17 5 4" xfId="15724" xr:uid="{6C40789B-39F1-469A-A7CB-11D211BE6323}"/>
    <cellStyle name="Note 17 5 5" xfId="16598" xr:uid="{E1312CE6-5ADD-40C7-B3A0-A4C44B96BD29}"/>
    <cellStyle name="Note 17 5 6" xfId="17463" xr:uid="{3E6E7B97-79B7-4C20-B526-81C9D525AABA}"/>
    <cellStyle name="Note 17 5 7" xfId="18239" xr:uid="{C7177DFB-E5AF-49B5-B40E-596DBE885F22}"/>
    <cellStyle name="Note 17 5 8" xfId="18996" xr:uid="{46310780-F88D-405C-B172-5556DAB5FA30}"/>
    <cellStyle name="Note 17 6" xfId="11848" xr:uid="{1DFF3D5F-3F0E-4E0A-963D-B998149D1244}"/>
    <cellStyle name="Note 17 7" xfId="10965" xr:uid="{B6588184-69CB-4D77-B090-55C6E67C4E9B}"/>
    <cellStyle name="Note 17 8" xfId="11467" xr:uid="{F041F1BE-7068-4582-BD0C-B6DE361DAD86}"/>
    <cellStyle name="Note 17 9" xfId="11262" xr:uid="{900661E1-9CE6-42F0-B5F8-3EB90FC5DF3C}"/>
    <cellStyle name="Note 18" xfId="6207" xr:uid="{419BE9F3-E4EF-4472-8F21-168D39C90428}"/>
    <cellStyle name="Note 18 10" xfId="11261" xr:uid="{99C9027E-F633-4AB1-A61D-8DAF64A5B775}"/>
    <cellStyle name="Note 18 11" xfId="12527" xr:uid="{DFFBB4CF-A28E-4F04-8C2E-C06EA46D578E}"/>
    <cellStyle name="Note 18 12" xfId="10356" xr:uid="{A9EC95DF-E20C-4A39-8951-C4FA236D4BD6}"/>
    <cellStyle name="Note 18 13" xfId="13151" xr:uid="{044C9A9F-CEC3-4ED7-B670-23EF54A7D98B}"/>
    <cellStyle name="Note 18 2" xfId="6208" xr:uid="{48F410C0-BBA2-4763-AEBC-EBDBE53BBD42}"/>
    <cellStyle name="Note 18 2 10" xfId="13556" xr:uid="{4D66C0EF-1E97-49C7-B1ED-106086945DD4}"/>
    <cellStyle name="Note 18 2 11" xfId="14557" xr:uid="{70E939DA-5216-41B2-96B0-E36DE9215E9C}"/>
    <cellStyle name="Note 18 2 12" xfId="15515" xr:uid="{CF3A2990-C7A3-4B6B-B443-CE1555A5015D}"/>
    <cellStyle name="Note 18 2 2" xfId="6833" xr:uid="{70B484EE-FE65-4AC8-8A0F-04CCDFBACA06}"/>
    <cellStyle name="Note 18 2 2 10" xfId="11135" xr:uid="{537E0BC0-633D-4EB0-BDC6-50CA5464425A}"/>
    <cellStyle name="Note 18 2 2 11" xfId="13575" xr:uid="{14923C74-C3D5-49F5-B896-177186B8B5B1}"/>
    <cellStyle name="Note 18 2 2 2" xfId="7657" xr:uid="{F4FF85FF-734D-44BE-A157-27A6693E25F6}"/>
    <cellStyle name="Note 18 2 2 2 10" xfId="10329" xr:uid="{60C5C83B-8B79-4DC2-A3F1-90096D2F2F2B}"/>
    <cellStyle name="Note 18 2 2 2 2" xfId="9297" xr:uid="{550A2DAB-B819-4DDA-A673-0F164A7C3B80}"/>
    <cellStyle name="Note 18 2 2 2 2 2" xfId="13731" xr:uid="{F569D49F-7F7D-40C4-B0F8-D8BCA449AF9E}"/>
    <cellStyle name="Note 18 2 2 2 2 3" xfId="14693" xr:uid="{8B06DA2C-CEBE-478E-9EF1-F3A1C3C15460}"/>
    <cellStyle name="Note 18 2 2 2 2 4" xfId="15645" xr:uid="{A910A5B7-24CB-4473-872B-7C91BE8D375E}"/>
    <cellStyle name="Note 18 2 2 2 2 5" xfId="16525" xr:uid="{EAFD25BA-D44E-48A5-B2B9-7E01F2AB2F91}"/>
    <cellStyle name="Note 18 2 2 2 2 6" xfId="17391" xr:uid="{7844C7CF-94A0-41D1-A724-16E7DA27AD26}"/>
    <cellStyle name="Note 18 2 2 2 2 7" xfId="18167" xr:uid="{9F3474C2-E503-4824-A2B6-81CEA203B982}"/>
    <cellStyle name="Note 18 2 2 2 2 8" xfId="18924" xr:uid="{BD5EF375-3C62-403A-82E1-EA1C8E4D67B6}"/>
    <cellStyle name="Note 18 2 2 2 3" xfId="9751" xr:uid="{036B431F-FDE9-446E-822A-131844692486}"/>
    <cellStyle name="Note 18 2 2 2 3 2" xfId="14155" xr:uid="{8F44E5C2-03C4-40CF-A212-C7D70D236691}"/>
    <cellStyle name="Note 18 2 2 2 3 3" xfId="15115" xr:uid="{C5544999-A15D-4FBF-8EEF-D8713E4D0FB1}"/>
    <cellStyle name="Note 18 2 2 2 3 4" xfId="16067" xr:uid="{D627691E-A9CA-4064-8343-2948DB6AF0ED}"/>
    <cellStyle name="Note 18 2 2 2 3 5" xfId="16941" xr:uid="{A34B642E-7077-4D6C-98AB-577A83887ACC}"/>
    <cellStyle name="Note 18 2 2 2 3 6" xfId="17806" xr:uid="{F1BC221F-6741-41C6-A2B7-3DE7EBAA4408}"/>
    <cellStyle name="Note 18 2 2 2 3 7" xfId="18582" xr:uid="{1BD3DE93-5FBF-4D8C-BC66-4D53A221FBA9}"/>
    <cellStyle name="Note 18 2 2 2 3 8" xfId="19339" xr:uid="{B5294EE0-50E5-4999-818D-258F4209F2D0}"/>
    <cellStyle name="Note 18 2 2 2 4" xfId="12715" xr:uid="{FB67FEAF-F673-47A4-BC29-A08337A36DBA}"/>
    <cellStyle name="Note 18 2 2 2 5" xfId="12823" xr:uid="{F1BF4A91-430B-4472-87B4-8F8861CC34D8}"/>
    <cellStyle name="Note 18 2 2 2 6" xfId="10151" xr:uid="{2D5C5E57-B286-4568-827D-C60EC06252DA}"/>
    <cellStyle name="Note 18 2 2 2 7" xfId="11796" xr:uid="{DD945361-7DE6-471C-AA68-86665A614A74}"/>
    <cellStyle name="Note 18 2 2 2 8" xfId="11008" xr:uid="{511EC4C1-4AE0-4288-8CC9-7F99FBF48CAE}"/>
    <cellStyle name="Note 18 2 2 2 9" xfId="12570" xr:uid="{7408EE2B-D605-4A02-8567-3FBAD6042A36}"/>
    <cellStyle name="Note 18 2 2 3" xfId="8473" xr:uid="{21A7E991-9339-4C34-8599-63D15E74E9A1}"/>
    <cellStyle name="Note 18 2 2 3 2" xfId="13213" xr:uid="{F90DCCF9-2E8E-496D-9693-8DA7C55A1B37}"/>
    <cellStyle name="Note 18 2 2 3 3" xfId="14233" xr:uid="{840B5A39-ACD8-4AA0-919C-C192B03C43D4}"/>
    <cellStyle name="Note 18 2 2 3 4" xfId="15193" xr:uid="{7D1847D6-CF45-408F-8C6A-DD14E2C16893}"/>
    <cellStyle name="Note 18 2 2 3 5" xfId="16142" xr:uid="{1F4E9246-0604-40FD-B696-F9AC3D1561F9}"/>
    <cellStyle name="Note 18 2 2 3 6" xfId="17015" xr:uid="{722602CC-B4A1-4F4F-B5FC-C63D196161CB}"/>
    <cellStyle name="Note 18 2 2 3 7" xfId="17880" xr:uid="{B40A1867-6268-435C-A370-05E8C70DB4D8}"/>
    <cellStyle name="Note 18 2 2 3 8" xfId="18656" xr:uid="{92D178E4-5C69-408D-8220-006BCD55E384}"/>
    <cellStyle name="Note 18 2 2 4" xfId="9483" xr:uid="{E8CD4552-6009-4C97-8213-9673307B5B0E}"/>
    <cellStyle name="Note 18 2 2 4 2" xfId="13887" xr:uid="{44442A8C-3C29-4687-BEE5-1EBB6D81B3DE}"/>
    <cellStyle name="Note 18 2 2 4 3" xfId="14847" xr:uid="{98662F18-5FC9-4859-85C5-7AAE6D93C2A7}"/>
    <cellStyle name="Note 18 2 2 4 4" xfId="15799" xr:uid="{951AEC89-31E9-46BA-A292-1C0C246031C4}"/>
    <cellStyle name="Note 18 2 2 4 5" xfId="16673" xr:uid="{73902120-F631-478D-B00C-8A8DE5E9ACD8}"/>
    <cellStyle name="Note 18 2 2 4 6" xfId="17538" xr:uid="{D266822B-4957-42A1-A8D4-3DB7DE4B3E3F}"/>
    <cellStyle name="Note 18 2 2 4 7" xfId="18314" xr:uid="{736DFFB6-7597-4F1F-A660-0C14624795A7}"/>
    <cellStyle name="Note 18 2 2 4 8" xfId="19071" xr:uid="{FAAE04A3-19E7-451C-826E-ACA7D80A7833}"/>
    <cellStyle name="Note 18 2 2 5" xfId="12184" xr:uid="{1CFCAD31-19F5-4112-BD1F-7147D9E15C55}"/>
    <cellStyle name="Note 18 2 2 6" xfId="10681" xr:uid="{490DB845-B280-436C-AC14-4B10462E80DE}"/>
    <cellStyle name="Note 18 2 2 7" xfId="12078" xr:uid="{93A216DB-B085-4F4C-BFD3-C3095BC95588}"/>
    <cellStyle name="Note 18 2 2 8" xfId="10772" xr:uid="{CE5ED558-8D54-4202-8173-241F2DE41284}"/>
    <cellStyle name="Note 18 2 2 9" xfId="11642" xr:uid="{CA5DBC6D-9861-4811-85C9-C272C7C1D8F6}"/>
    <cellStyle name="Note 18 2 3" xfId="7135" xr:uid="{FF6289C2-3992-47C9-9C28-838621D82803}"/>
    <cellStyle name="Note 18 2 3 10" xfId="15538" xr:uid="{26778607-65E9-4899-A9D4-BDE1F34FC505}"/>
    <cellStyle name="Note 18 2 3 2" xfId="8775" xr:uid="{7B9A26B4-1669-44E4-995F-A05A1B74B098}"/>
    <cellStyle name="Note 18 2 3 2 2" xfId="13435" xr:uid="{DE63D278-0F7F-4570-8274-1D19A99704A7}"/>
    <cellStyle name="Note 18 2 3 2 3" xfId="14441" xr:uid="{D68E66D9-310E-4EBB-9904-E162208D7918}"/>
    <cellStyle name="Note 18 2 3 2 4" xfId="15399" xr:uid="{81D9B22F-55E1-49DB-BD6C-2E9784573F9B}"/>
    <cellStyle name="Note 18 2 3 2 5" xfId="16326" xr:uid="{4EAC2FC3-CACA-4402-AC05-4582EDBA6B16}"/>
    <cellStyle name="Note 18 2 3 2 6" xfId="17197" xr:uid="{72343A5A-1460-4A38-876A-E48F869B444D}"/>
    <cellStyle name="Note 18 2 3 2 7" xfId="18044" xr:uid="{22624C47-CB2E-4615-B8C6-E0E2EA57CD4A}"/>
    <cellStyle name="Note 18 2 3 2 8" xfId="18811" xr:uid="{ACB9FDCC-5EF9-467A-B6E9-0BFAE64D7CFD}"/>
    <cellStyle name="Note 18 2 3 3" xfId="9638" xr:uid="{9ACB188C-2DDF-4C2A-AFBC-04B9B7FBBE5B}"/>
    <cellStyle name="Note 18 2 3 3 2" xfId="14042" xr:uid="{354F3380-5038-4399-A775-EA5CAE17C223}"/>
    <cellStyle name="Note 18 2 3 3 3" xfId="15002" xr:uid="{26F68AAC-98E4-466F-ABCA-C410FF3317E9}"/>
    <cellStyle name="Note 18 2 3 3 4" xfId="15954" xr:uid="{01C542BD-BBE9-43A5-8456-9E8410C4100A}"/>
    <cellStyle name="Note 18 2 3 3 5" xfId="16828" xr:uid="{E8BB8C23-C0E3-42E4-85A8-A2C650D8FCB6}"/>
    <cellStyle name="Note 18 2 3 3 6" xfId="17693" xr:uid="{B92934ED-E48B-4BD7-9DD9-D1FA98045D90}"/>
    <cellStyle name="Note 18 2 3 3 7" xfId="18469" xr:uid="{8F6ADEBA-DA18-42FF-8099-D44E4BF4E5B5}"/>
    <cellStyle name="Note 18 2 3 3 8" xfId="19226" xr:uid="{601F66B3-B1B1-4874-B6F3-86A278DBA774}"/>
    <cellStyle name="Note 18 2 3 4" xfId="12405" xr:uid="{E9C45A70-59B5-42DB-BC8A-42BB84326102}"/>
    <cellStyle name="Note 18 2 3 5" xfId="10473" xr:uid="{D770D6BD-317E-41B1-B4E1-D844BEFB71E5}"/>
    <cellStyle name="Note 18 2 3 6" xfId="12110" xr:uid="{796623C7-8C33-42FD-BA57-CFE00E1A779D}"/>
    <cellStyle name="Note 18 2 3 7" xfId="10742" xr:uid="{C4A76F80-F800-449E-A326-1BA1D0D8DC13}"/>
    <cellStyle name="Note 18 2 3 8" xfId="13604" xr:uid="{49650D66-0792-48FD-AF25-6CAAE704FE1F}"/>
    <cellStyle name="Note 18 2 3 9" xfId="14585" xr:uid="{B1E808E8-F7CF-4255-83D7-8BB6BF4BDB86}"/>
    <cellStyle name="Note 18 2 4" xfId="7977" xr:uid="{A36A6402-2DA7-45F8-913E-4C97AD4492D7}"/>
    <cellStyle name="Note 18 2 4 2" xfId="12946" xr:uid="{A14784C1-34A7-4BFA-BFE6-F4E09E38B787}"/>
    <cellStyle name="Note 18 2 4 3" xfId="12013" xr:uid="{DD198034-1D5B-4088-8EB7-74CC0FCD0FA6}"/>
    <cellStyle name="Note 18 2 4 4" xfId="10820" xr:uid="{22E5390F-9E69-4290-909D-2BD57EE95DFE}"/>
    <cellStyle name="Note 18 2 4 5" xfId="11601" xr:uid="{27EEE021-E8B0-4DBE-A382-FEE6D745A479}"/>
    <cellStyle name="Note 18 2 4 6" xfId="11158" xr:uid="{778959A4-DAA5-4211-AE08-9E386BD2638B}"/>
    <cellStyle name="Note 18 2 4 7" xfId="13572" xr:uid="{5673CD52-7371-4B3F-9E60-80ED57CAC210}"/>
    <cellStyle name="Note 18 2 4 8" xfId="14568" xr:uid="{FFC1BD5F-06DF-404A-8B5C-52E756C6DF20}"/>
    <cellStyle name="Note 18 2 5" xfId="9410" xr:uid="{DF39D04E-AA08-48A3-85B5-6EDD4897945D}"/>
    <cellStyle name="Note 18 2 5 2" xfId="13814" xr:uid="{76EF7DC1-B8B5-42E1-9276-498E0F55B84B}"/>
    <cellStyle name="Note 18 2 5 3" xfId="14774" xr:uid="{47037729-2B81-4FDF-9662-6911F1145DEA}"/>
    <cellStyle name="Note 18 2 5 4" xfId="15726" xr:uid="{21702915-1249-498A-839C-37FE944A747A}"/>
    <cellStyle name="Note 18 2 5 5" xfId="16600" xr:uid="{6BE3770E-A62B-493B-8102-2DC4589AF126}"/>
    <cellStyle name="Note 18 2 5 6" xfId="17465" xr:uid="{3A064D87-3F23-42BB-9AAE-0032654B5E53}"/>
    <cellStyle name="Note 18 2 5 7" xfId="18241" xr:uid="{F8716521-B136-4F07-ACF6-FDBBEF82D459}"/>
    <cellStyle name="Note 18 2 5 8" xfId="18998" xr:uid="{8910C9A5-AB31-45A5-9FC1-E05536EF2777}"/>
    <cellStyle name="Note 18 2 6" xfId="11850" xr:uid="{E0D91DDB-79DC-4378-BF28-44D04BE5EED4}"/>
    <cellStyle name="Note 18 2 7" xfId="10963" xr:uid="{C8AD594B-BD3F-4248-8FD1-FA5A429F4070}"/>
    <cellStyle name="Note 18 2 8" xfId="11469" xr:uid="{9B08EE61-070B-400A-868C-95EA43754CAD}"/>
    <cellStyle name="Note 18 2 9" xfId="11260" xr:uid="{E99DDB99-EC6A-4476-8578-648D9AF6B2B3}"/>
    <cellStyle name="Note 18 3" xfId="6834" xr:uid="{BDE5DE99-300B-4296-BAC1-C6FA6F140FA9}"/>
    <cellStyle name="Note 18 3 10" xfId="11050" xr:uid="{60C97169-3668-44F0-8DE7-DE36EF6BB19E}"/>
    <cellStyle name="Note 18 3 11" xfId="13588" xr:uid="{3D73C3AA-4EDB-4162-BA2F-D38F65FC1021}"/>
    <cellStyle name="Note 18 3 2" xfId="7658" xr:uid="{C936F241-4910-407D-889A-10A13811ACAE}"/>
    <cellStyle name="Note 18 3 2 10" xfId="18012" xr:uid="{E2A4B206-C832-48B1-991A-6A1795042DED}"/>
    <cellStyle name="Note 18 3 2 2" xfId="9298" xr:uid="{72CC0513-4001-4717-93F8-2DF6BB35212C}"/>
    <cellStyle name="Note 18 3 2 2 2" xfId="13732" xr:uid="{57A38E69-43C3-4EA7-9EB5-3F269565D610}"/>
    <cellStyle name="Note 18 3 2 2 3" xfId="14694" xr:uid="{5844E0EB-4F66-477E-89DF-BD363FA50BFF}"/>
    <cellStyle name="Note 18 3 2 2 4" xfId="15646" xr:uid="{6B7A0856-4DFF-4274-9343-9DBE21B91DF6}"/>
    <cellStyle name="Note 18 3 2 2 5" xfId="16526" xr:uid="{DDBF74BD-CB05-4A0F-98B4-4251072F5455}"/>
    <cellStyle name="Note 18 3 2 2 6" xfId="17392" xr:uid="{984D42FD-C6EF-468C-8386-B45618F37225}"/>
    <cellStyle name="Note 18 3 2 2 7" xfId="18168" xr:uid="{F9D8441D-F34C-4FAD-BC94-7CDDA8A66C62}"/>
    <cellStyle name="Note 18 3 2 2 8" xfId="18925" xr:uid="{A4FCE3A9-AFB3-4D6D-9F5E-A28FBF1D147B}"/>
    <cellStyle name="Note 18 3 2 3" xfId="9752" xr:uid="{CD16B98A-0EDB-4520-83DC-CD70567EB6DE}"/>
    <cellStyle name="Note 18 3 2 3 2" xfId="14156" xr:uid="{B10D1A44-CD7B-464A-87CA-B977168B5BF4}"/>
    <cellStyle name="Note 18 3 2 3 3" xfId="15116" xr:uid="{B05096F2-6670-46D4-A325-51812195CBDB}"/>
    <cellStyle name="Note 18 3 2 3 4" xfId="16068" xr:uid="{FABB81A0-B1C5-40FC-AC83-EC883316F8CB}"/>
    <cellStyle name="Note 18 3 2 3 5" xfId="16942" xr:uid="{444B5527-B0B3-43F9-A876-439525BFA4A7}"/>
    <cellStyle name="Note 18 3 2 3 6" xfId="17807" xr:uid="{24E60F29-42E5-4D63-9478-009F6EAF234C}"/>
    <cellStyle name="Note 18 3 2 3 7" xfId="18583" xr:uid="{870C0AA8-5C36-4270-ABF3-957B686B1CDD}"/>
    <cellStyle name="Note 18 3 2 3 8" xfId="19340" xr:uid="{96C0ADAE-7014-4CAB-AC53-94886B8D703A}"/>
    <cellStyle name="Note 18 3 2 4" xfId="12716" xr:uid="{D52B44FA-EAAB-4CC0-9CDA-CB06F68E450B}"/>
    <cellStyle name="Note 18 3 2 5" xfId="13358" xr:uid="{A1E372A1-AE00-4198-B64E-4A8F0F0887C6}"/>
    <cellStyle name="Note 18 3 2 6" xfId="14372" xr:uid="{24B248D7-E2F8-4A2D-9245-EF513C200DB2}"/>
    <cellStyle name="Note 18 3 2 7" xfId="15330" xr:uid="{5A895B4A-8B41-42F2-B7EE-C35308A9DE58}"/>
    <cellStyle name="Note 18 3 2 8" xfId="16274" xr:uid="{98CADF20-2550-488E-A868-7E94AC754D0E}"/>
    <cellStyle name="Note 18 3 2 9" xfId="17147" xr:uid="{732EEB0C-C064-42C8-BD9D-02B33F6D424F}"/>
    <cellStyle name="Note 18 3 3" xfId="8474" xr:uid="{F862D1DD-3D15-4C4B-9A91-7BD835388F68}"/>
    <cellStyle name="Note 18 3 3 2" xfId="13214" xr:uid="{0A4416FB-4CEB-4A5E-8CDC-54F467B251FC}"/>
    <cellStyle name="Note 18 3 3 3" xfId="14234" xr:uid="{D7A95A6C-09A3-48ED-B07A-C738C32322CD}"/>
    <cellStyle name="Note 18 3 3 4" xfId="15194" xr:uid="{C87921C2-B464-4B70-B945-C38C8FA3F8A2}"/>
    <cellStyle name="Note 18 3 3 5" xfId="16143" xr:uid="{A83877FC-7EC1-47D0-AA0F-5F5C1D0168F4}"/>
    <cellStyle name="Note 18 3 3 6" xfId="17016" xr:uid="{46256D88-8CC0-4C8A-913C-1F1A1B4BA064}"/>
    <cellStyle name="Note 18 3 3 7" xfId="17881" xr:uid="{87FBB66A-B310-4868-8AEB-F59917A2CD58}"/>
    <cellStyle name="Note 18 3 3 8" xfId="18657" xr:uid="{6C66476E-9E33-42F4-BCF9-BDEE743EF285}"/>
    <cellStyle name="Note 18 3 4" xfId="9484" xr:uid="{0C6FEDAB-C704-4493-B3D8-289EC044E044}"/>
    <cellStyle name="Note 18 3 4 2" xfId="13888" xr:uid="{13546C88-8EAF-4473-9487-41782C1841D2}"/>
    <cellStyle name="Note 18 3 4 3" xfId="14848" xr:uid="{BB50759F-DAC2-4A63-B475-7DF85A19F676}"/>
    <cellStyle name="Note 18 3 4 4" xfId="15800" xr:uid="{4A1061D8-EA23-44C1-874F-5F56F3ECDFB6}"/>
    <cellStyle name="Note 18 3 4 5" xfId="16674" xr:uid="{363C3161-4336-4959-A04E-BED9C6B72292}"/>
    <cellStyle name="Note 18 3 4 6" xfId="17539" xr:uid="{FB981442-B78A-40C4-BBDB-51241A80863D}"/>
    <cellStyle name="Note 18 3 4 7" xfId="18315" xr:uid="{19E1B001-1531-468A-9E8D-37CF08ED74A6}"/>
    <cellStyle name="Note 18 3 4 8" xfId="19072" xr:uid="{EF079063-34AE-47C6-BBB8-3E15EF5DD7E7}"/>
    <cellStyle name="Note 18 3 5" xfId="12185" xr:uid="{68639678-DB12-4B26-A461-8EC5D63B52B3}"/>
    <cellStyle name="Note 18 3 6" xfId="10680" xr:uid="{8DACBD7F-4CC5-46F2-8F43-DAFF9E80E91B}"/>
    <cellStyle name="Note 18 3 7" xfId="12589" xr:uid="{C54540B6-0B39-4EF4-B671-0C93452B8659}"/>
    <cellStyle name="Note 18 3 8" xfId="10315" xr:uid="{D746940E-43BE-49D4-AA92-3A25B9F3E011}"/>
    <cellStyle name="Note 18 3 9" xfId="11747" xr:uid="{427A6689-A712-4DCA-869D-423E222AED04}"/>
    <cellStyle name="Note 18 4" xfId="7134" xr:uid="{19873546-306A-491A-825F-E135C9F4F954}"/>
    <cellStyle name="Note 18 4 10" xfId="12092" xr:uid="{8D8AC0C3-1EC9-46EF-958D-AB18CB7B4665}"/>
    <cellStyle name="Note 18 4 2" xfId="8774" xr:uid="{5E1917AB-1BE0-4EE3-86E4-A4E19CE9F560}"/>
    <cellStyle name="Note 18 4 2 2" xfId="13434" xr:uid="{F85CE418-A30D-485E-8822-52CF678B80C0}"/>
    <cellStyle name="Note 18 4 2 3" xfId="14440" xr:uid="{C744487C-1748-424F-96F1-BDC027B9C582}"/>
    <cellStyle name="Note 18 4 2 4" xfId="15398" xr:uid="{7598AE14-1D81-4E7C-8058-BCB832F5ECCE}"/>
    <cellStyle name="Note 18 4 2 5" xfId="16325" xr:uid="{891D84AF-D3B4-4072-A400-3E38DD651479}"/>
    <cellStyle name="Note 18 4 2 6" xfId="17196" xr:uid="{6DA6E795-C816-4351-8017-B025E0671DC2}"/>
    <cellStyle name="Note 18 4 2 7" xfId="18043" xr:uid="{2CA475B0-6A32-40EB-8311-F37F7001B348}"/>
    <cellStyle name="Note 18 4 2 8" xfId="18810" xr:uid="{6F5A9F3C-4D92-47BF-B30F-DE12B6CAC0FF}"/>
    <cellStyle name="Note 18 4 3" xfId="9637" xr:uid="{24601326-9C41-4D20-9279-5246EE91F2E6}"/>
    <cellStyle name="Note 18 4 3 2" xfId="14041" xr:uid="{3CB91ACC-6958-40D9-8344-BE670174C085}"/>
    <cellStyle name="Note 18 4 3 3" xfId="15001" xr:uid="{BE16FBFF-7DA5-4294-A3FC-CEC837D425C7}"/>
    <cellStyle name="Note 18 4 3 4" xfId="15953" xr:uid="{476B5820-22F4-46CB-A359-1385B938C682}"/>
    <cellStyle name="Note 18 4 3 5" xfId="16827" xr:uid="{D9868D9B-4DE8-48D6-969F-D3C5FA4EA5DC}"/>
    <cellStyle name="Note 18 4 3 6" xfId="17692" xr:uid="{D3D6393E-CFC2-4960-BDDD-E93F83384A1E}"/>
    <cellStyle name="Note 18 4 3 7" xfId="18468" xr:uid="{68450448-EE59-4A10-B6CA-AC95CDB6F7D8}"/>
    <cellStyle name="Note 18 4 3 8" xfId="19225" xr:uid="{0A094BD0-531D-4D2B-ADE8-2CA68673F774}"/>
    <cellStyle name="Note 18 4 4" xfId="12404" xr:uid="{82EC4E0C-9237-4196-A900-ADF8EFD61EB2}"/>
    <cellStyle name="Note 18 4 5" xfId="10474" xr:uid="{19186F27-6C05-41A4-A869-EFE023569D40}"/>
    <cellStyle name="Note 18 4 6" xfId="13140" xr:uid="{C6B84A99-6889-4709-9BE7-CCDB71C1A100}"/>
    <cellStyle name="Note 18 4 7" xfId="9890" xr:uid="{6092076B-C8FE-476B-ABF3-0B3FB5D80573}"/>
    <cellStyle name="Note 18 4 8" xfId="12293" xr:uid="{8317652A-DE71-4F26-BB99-9FC8B46E67C6}"/>
    <cellStyle name="Note 18 4 9" xfId="10573" xr:uid="{1CA7FBBF-F2CE-4488-AD03-726D99E4F820}"/>
    <cellStyle name="Note 18 5" xfId="7976" xr:uid="{DE1CD01F-A464-4EC2-A803-638A1A7A69DC}"/>
    <cellStyle name="Note 18 5 2" xfId="12945" xr:uid="{4DD2F8C7-CA28-49BF-A653-FD5E4C3B9B08}"/>
    <cellStyle name="Note 18 5 3" xfId="10044" xr:uid="{C0DE468F-3897-433B-9713-6A57BE996007}"/>
    <cellStyle name="Note 18 5 4" xfId="13709" xr:uid="{981EF9B4-3E66-43F0-926B-A375EB5D2334}"/>
    <cellStyle name="Note 18 5 5" xfId="14673" xr:uid="{117449D7-DBA3-40CD-B437-DF812510434F}"/>
    <cellStyle name="Note 18 5 6" xfId="15625" xr:uid="{DB72D75E-33E0-4FC4-A105-47D3656B5E3D}"/>
    <cellStyle name="Note 18 5 7" xfId="16507" xr:uid="{C701EB93-C90F-4670-AAFE-16DCF460CE39}"/>
    <cellStyle name="Note 18 5 8" xfId="17375" xr:uid="{00455508-0768-48F9-B003-14B3B4321051}"/>
    <cellStyle name="Note 18 6" xfId="9409" xr:uid="{CB44EB13-DC29-4F3D-A7D7-5AB565E1C59F}"/>
    <cellStyle name="Note 18 6 2" xfId="13813" xr:uid="{38AC0BBA-753A-4C63-8DD1-5E397239186F}"/>
    <cellStyle name="Note 18 6 3" xfId="14773" xr:uid="{50C113D5-F73D-4C7D-8747-03BD31E9D29B}"/>
    <cellStyle name="Note 18 6 4" xfId="15725" xr:uid="{888B7C0F-C604-452E-A0A1-6A286F5B10DB}"/>
    <cellStyle name="Note 18 6 5" xfId="16599" xr:uid="{C16A6A41-2F85-432D-A3F9-98CDE84CDA6B}"/>
    <cellStyle name="Note 18 6 6" xfId="17464" xr:uid="{8942E2BA-54DE-463F-B1AF-2FDC108C79BA}"/>
    <cellStyle name="Note 18 6 7" xfId="18240" xr:uid="{39D0B9F1-2AB5-4821-9BF7-DEE7700F4984}"/>
    <cellStyle name="Note 18 6 8" xfId="18997" xr:uid="{26197713-1691-4CBD-AC1A-7DCE18C426EF}"/>
    <cellStyle name="Note 18 7" xfId="11849" xr:uid="{CB16822B-9BAB-413F-AA07-8543536E66C6}"/>
    <cellStyle name="Note 18 8" xfId="10964" xr:uid="{10C76B32-DEA3-4BAF-8FAC-824E841A1228}"/>
    <cellStyle name="Note 18 9" xfId="11468" xr:uid="{CCE51F92-9208-42A5-81DC-70CFAB1655EB}"/>
    <cellStyle name="Note 19" xfId="6209" xr:uid="{8C01552E-C571-4CF4-998D-CCAA81750ED0}"/>
    <cellStyle name="Note 19 10" xfId="11259" xr:uid="{4FE7D9ED-3827-4F50-B561-D6A2541B4793}"/>
    <cellStyle name="Note 19 11" xfId="13018" xr:uid="{0F12450B-0A63-4ADF-BCCE-332EF2426B05}"/>
    <cellStyle name="Note 19 12" xfId="9976" xr:uid="{4F9FF95B-9732-4BB2-AD58-8A6BCCA524FF}"/>
    <cellStyle name="Note 19 13" xfId="11829" xr:uid="{27E4A1A1-07EC-48B0-A812-BE7C7DAB8442}"/>
    <cellStyle name="Note 19 2" xfId="6210" xr:uid="{A89FA2A5-CB6D-4C79-B16F-D93B38C020AC}"/>
    <cellStyle name="Note 19 2 10" xfId="12292" xr:uid="{DD960EBD-C55F-4FC0-811C-E23EF49DE3F7}"/>
    <cellStyle name="Note 19 2 11" xfId="10574" xr:uid="{EB3ACC51-752D-4C5E-A152-D67A4AAC057F}"/>
    <cellStyle name="Note 19 2 12" xfId="12091" xr:uid="{47A1E15C-8C99-45C8-BDD4-2481483775DE}"/>
    <cellStyle name="Note 19 2 2" xfId="6831" xr:uid="{204878D5-48F1-4079-9618-4A13016F0EB8}"/>
    <cellStyle name="Note 19 2 2 10" xfId="10517" xr:uid="{92C97814-F9C9-4351-B730-6C3C5B086823}"/>
    <cellStyle name="Note 19 2 2 11" xfId="12620" xr:uid="{5C831BD7-8C3E-4D3E-B730-44A07E2068E6}"/>
    <cellStyle name="Note 19 2 2 2" xfId="7659" xr:uid="{E8CA2F03-7A30-4AA4-A199-FD0778D00290}"/>
    <cellStyle name="Note 19 2 2 2 10" xfId="10323" xr:uid="{C6C50E91-F697-418D-AD7C-4B4EAB01BF8D}"/>
    <cellStyle name="Note 19 2 2 2 2" xfId="9299" xr:uid="{BD68354B-9B78-473B-834C-AE9DBA65EB09}"/>
    <cellStyle name="Note 19 2 2 2 2 2" xfId="13733" xr:uid="{F2CC3078-FA2C-4D00-9FF5-CC225FFE99F0}"/>
    <cellStyle name="Note 19 2 2 2 2 3" xfId="14695" xr:uid="{C399D698-6F96-4257-861B-0CCD6B528048}"/>
    <cellStyle name="Note 19 2 2 2 2 4" xfId="15647" xr:uid="{FB2E5D59-D4EE-417E-A0C9-DEABAD89A7DB}"/>
    <cellStyle name="Note 19 2 2 2 2 5" xfId="16527" xr:uid="{75C36524-28FD-4330-A9C0-6B2D69360BD1}"/>
    <cellStyle name="Note 19 2 2 2 2 6" xfId="17393" xr:uid="{17560FC3-AE10-40D9-8D70-975561467D37}"/>
    <cellStyle name="Note 19 2 2 2 2 7" xfId="18169" xr:uid="{3C8C2B1D-4DCC-40D1-960E-46B936A9BACD}"/>
    <cellStyle name="Note 19 2 2 2 2 8" xfId="18926" xr:uid="{1D5DA7E1-A369-432E-922A-53BB600855DA}"/>
    <cellStyle name="Note 19 2 2 2 3" xfId="9753" xr:uid="{8ECA322C-0206-4C7E-8346-C99190E55980}"/>
    <cellStyle name="Note 19 2 2 2 3 2" xfId="14157" xr:uid="{4587E723-B2A5-4979-9752-DF2E561E425D}"/>
    <cellStyle name="Note 19 2 2 2 3 3" xfId="15117" xr:uid="{3396AB69-8397-4ED9-AE9E-C31EBEB8770A}"/>
    <cellStyle name="Note 19 2 2 2 3 4" xfId="16069" xr:uid="{C3C921B9-18DC-4AF7-AF5E-322275A2C92D}"/>
    <cellStyle name="Note 19 2 2 2 3 5" xfId="16943" xr:uid="{A2FE45EF-C9D8-426D-BF07-8DEBDA116639}"/>
    <cellStyle name="Note 19 2 2 2 3 6" xfId="17808" xr:uid="{DBC0E5F6-7E9F-4443-8B32-FF2F0DB1E84A}"/>
    <cellStyle name="Note 19 2 2 2 3 7" xfId="18584" xr:uid="{3471613B-25EB-4470-A2A7-D9EB1DE005C7}"/>
    <cellStyle name="Note 19 2 2 2 3 8" xfId="19341" xr:uid="{189EE8E3-7478-46E0-A036-442EC2B9C4D4}"/>
    <cellStyle name="Note 19 2 2 2 4" xfId="12717" xr:uid="{91157D3E-2281-4AC3-A9F2-5719E8743C6F}"/>
    <cellStyle name="Note 19 2 2 2 5" xfId="12329" xr:uid="{83F66898-D7BC-4171-A06B-9CC71F28A114}"/>
    <cellStyle name="Note 19 2 2 2 6" xfId="10541" xr:uid="{440B1077-04EF-4CFA-B656-5963CB5A3157}"/>
    <cellStyle name="Note 19 2 2 2 7" xfId="12100" xr:uid="{9604754E-FD1D-4D51-BB88-5A46AF610B8F}"/>
    <cellStyle name="Note 19 2 2 2 8" xfId="10752" xr:uid="{6BB0C0FD-EAA9-49EA-B457-55AFECF5AE1D}"/>
    <cellStyle name="Note 19 2 2 2 9" xfId="12578" xr:uid="{BA84B1AE-96CA-47EB-923D-6BBB7CD1CDAF}"/>
    <cellStyle name="Note 19 2 2 3" xfId="8471" xr:uid="{8970255C-D902-4224-BCBE-97F735AFB2A2}"/>
    <cellStyle name="Note 19 2 2 3 2" xfId="13211" xr:uid="{701822C4-A927-4CD6-9C20-7CCB3F6272E6}"/>
    <cellStyle name="Note 19 2 2 3 3" xfId="14231" xr:uid="{06FB47BE-FCFD-4062-9328-4E87B55CBCD3}"/>
    <cellStyle name="Note 19 2 2 3 4" xfId="15191" xr:uid="{5B2399AB-2754-408D-88B3-2930284916CE}"/>
    <cellStyle name="Note 19 2 2 3 5" xfId="16140" xr:uid="{68D42C21-164E-4585-9CA0-B1858A50A665}"/>
    <cellStyle name="Note 19 2 2 3 6" xfId="17013" xr:uid="{14772A10-9D22-47F4-A148-27F2BD2360D1}"/>
    <cellStyle name="Note 19 2 2 3 7" xfId="17878" xr:uid="{ECB65C60-C01B-4358-88DB-E2961B52BA74}"/>
    <cellStyle name="Note 19 2 2 3 8" xfId="18654" xr:uid="{4EBEE480-F49D-44A5-BAA4-A937F596CCDE}"/>
    <cellStyle name="Note 19 2 2 4" xfId="9481" xr:uid="{CD9A724B-CE14-4E6A-952E-2DCDF08FFB2F}"/>
    <cellStyle name="Note 19 2 2 4 2" xfId="13885" xr:uid="{C6A6C190-DB61-4BEE-B290-AA5E5F952469}"/>
    <cellStyle name="Note 19 2 2 4 3" xfId="14845" xr:uid="{5BCD2B44-8DFE-4507-BE73-CAEF9C7BA124}"/>
    <cellStyle name="Note 19 2 2 4 4" xfId="15797" xr:uid="{93F02042-E22C-4E2E-8025-65FEB031FB96}"/>
    <cellStyle name="Note 19 2 2 4 5" xfId="16671" xr:uid="{4DDE6136-7A95-429B-9A1D-C5D3CC4AFBFF}"/>
    <cellStyle name="Note 19 2 2 4 6" xfId="17536" xr:uid="{2639D929-55CB-47FD-A87E-E4FA05CED48D}"/>
    <cellStyle name="Note 19 2 2 4 7" xfId="18312" xr:uid="{8C854D9F-3568-486E-BFA1-F89FE715A4B9}"/>
    <cellStyle name="Note 19 2 2 4 8" xfId="19069" xr:uid="{C4C7F4D6-E759-4BD4-96CC-3722F1F16622}"/>
    <cellStyle name="Note 19 2 2 5" xfId="12182" xr:uid="{9E43AF1F-5B9C-4973-8466-B76B9D21262E}"/>
    <cellStyle name="Note 19 2 2 6" xfId="10683" xr:uid="{76F4BD6F-5396-4C1F-AB9E-C87B7DB89EA0}"/>
    <cellStyle name="Note 19 2 2 7" xfId="11672" xr:uid="{F1646F79-9737-46AB-A4D3-FED92117AC62}"/>
    <cellStyle name="Note 19 2 2 8" xfId="11109" xr:uid="{67854335-D8AC-422A-B4B7-7BABE7245213}"/>
    <cellStyle name="Note 19 2 2 9" xfId="12355" xr:uid="{D3671D17-A042-4E62-8991-5243522800D8}"/>
    <cellStyle name="Note 19 2 3" xfId="7137" xr:uid="{7A657E50-99C3-492E-A85A-AFCA40E0D2C9}"/>
    <cellStyle name="Note 19 2 3 10" xfId="17340" xr:uid="{E6087A7E-CDDB-458D-9E06-74F044BC6ED7}"/>
    <cellStyle name="Note 19 2 3 2" xfId="8777" xr:uid="{A74A82FF-D151-4752-997F-49BEF10E75A7}"/>
    <cellStyle name="Note 19 2 3 2 2" xfId="13437" xr:uid="{4BC1C0F2-2E6D-469E-9A6D-A272AC50E10F}"/>
    <cellStyle name="Note 19 2 3 2 3" xfId="14443" xr:uid="{D268C06F-4999-4AC2-9FDA-DCF1F4AE2ABC}"/>
    <cellStyle name="Note 19 2 3 2 4" xfId="15401" xr:uid="{274E54DE-2FD8-4FED-A852-28A6D775A18A}"/>
    <cellStyle name="Note 19 2 3 2 5" xfId="16328" xr:uid="{F3ED0868-E735-4243-AFEB-A69CDF8FB617}"/>
    <cellStyle name="Note 19 2 3 2 6" xfId="17199" xr:uid="{C5CD031E-7742-42A5-8CA1-EA8DE146B792}"/>
    <cellStyle name="Note 19 2 3 2 7" xfId="18046" xr:uid="{F927471A-24D5-4C8E-86AA-8E20206A48DE}"/>
    <cellStyle name="Note 19 2 3 2 8" xfId="18813" xr:uid="{33D32A92-FA09-4189-8C16-917DCD5A199C}"/>
    <cellStyle name="Note 19 2 3 3" xfId="9640" xr:uid="{04B40851-7EB2-4C21-9F7C-EB4A02DB4F1E}"/>
    <cellStyle name="Note 19 2 3 3 2" xfId="14044" xr:uid="{685AE391-CAAD-4B5B-80C5-A49448932479}"/>
    <cellStyle name="Note 19 2 3 3 3" xfId="15004" xr:uid="{26F57D0C-C270-44A3-9085-B50BB6F1E727}"/>
    <cellStyle name="Note 19 2 3 3 4" xfId="15956" xr:uid="{2B84D214-FCF5-4971-B107-A69A6DC5DE41}"/>
    <cellStyle name="Note 19 2 3 3 5" xfId="16830" xr:uid="{56781669-7C56-4320-B2B6-B81DB60F2C33}"/>
    <cellStyle name="Note 19 2 3 3 6" xfId="17695" xr:uid="{5FABED5D-FF73-45A3-B039-DBE46FB4DA45}"/>
    <cellStyle name="Note 19 2 3 3 7" xfId="18471" xr:uid="{C5D2369B-8472-4BD1-A1DB-C3A541E5DA07}"/>
    <cellStyle name="Note 19 2 3 3 8" xfId="19228" xr:uid="{8A1C3A2E-82D4-45E7-9E4F-CC7BEB8FD9BE}"/>
    <cellStyle name="Note 19 2 3 4" xfId="12407" xr:uid="{093B68BC-B204-45CF-B634-BE82EE734997}"/>
    <cellStyle name="Note 19 2 3 5" xfId="10471" xr:uid="{51A41C12-AA42-462E-95AA-B59DD4810A92}"/>
    <cellStyle name="Note 19 2 3 6" xfId="13648" xr:uid="{1A629BB2-6A26-4F7E-8B26-ED87922B2EC4}"/>
    <cellStyle name="Note 19 2 3 7" xfId="14624" xr:uid="{603A1CBA-2DC0-4FEF-B4A6-8871450D7CB2}"/>
    <cellStyle name="Note 19 2 3 8" xfId="15576" xr:uid="{06EF0FCD-7C46-4569-989A-82F66C655460}"/>
    <cellStyle name="Note 19 2 3 9" xfId="16471" xr:uid="{EB02C17E-D743-4D24-949B-7E6FCD68A424}"/>
    <cellStyle name="Note 19 2 4" xfId="7979" xr:uid="{67B27844-24A6-4B2B-8ADE-1D62A77A2005}"/>
    <cellStyle name="Note 19 2 4 2" xfId="12948" xr:uid="{9E28DDFA-2EEF-48BD-9A4A-5CF4A7987229}"/>
    <cellStyle name="Note 19 2 4 3" xfId="10042" xr:uid="{3B4E0FB7-C068-4F3F-AE4B-993003339D25}"/>
    <cellStyle name="Note 19 2 4 4" xfId="12156" xr:uid="{9249BAC3-B7F9-4145-A0EB-3067CA2DE8B2}"/>
    <cellStyle name="Note 19 2 4 5" xfId="10704" xr:uid="{57C72959-D4CC-4F44-9910-AD98938C707C}"/>
    <cellStyle name="Note 19 2 4 6" xfId="12909" xr:uid="{66FD5E3E-263D-4142-A6EF-3DFD8554C94F}"/>
    <cellStyle name="Note 19 2 4 7" xfId="10074" xr:uid="{71CD843E-A7F6-4776-98C2-579F990ECFFF}"/>
    <cellStyle name="Note 19 2 4 8" xfId="12147" xr:uid="{87E46F6E-8B51-4A9A-9B34-E7665B88EB74}"/>
    <cellStyle name="Note 19 2 5" xfId="9412" xr:uid="{3B754CC4-415F-414F-9544-B1F15F2EE0E3}"/>
    <cellStyle name="Note 19 2 5 2" xfId="13816" xr:uid="{75A56FD8-9669-476B-89F7-307B1AE5921D}"/>
    <cellStyle name="Note 19 2 5 3" xfId="14776" xr:uid="{75BB5C15-794E-4D72-80A8-47E3E838C8C5}"/>
    <cellStyle name="Note 19 2 5 4" xfId="15728" xr:uid="{56CAB960-C4F7-4DC6-B280-B2BEDAC0A8E0}"/>
    <cellStyle name="Note 19 2 5 5" xfId="16602" xr:uid="{57C270D2-47AD-4AA1-9A5D-A76A0CBAEE47}"/>
    <cellStyle name="Note 19 2 5 6" xfId="17467" xr:uid="{44F12D4F-4694-4EDC-980D-2191085F15C1}"/>
    <cellStyle name="Note 19 2 5 7" xfId="18243" xr:uid="{A9A881BC-6C7C-421A-BE73-E4FA54C6DD79}"/>
    <cellStyle name="Note 19 2 5 8" xfId="19000" xr:uid="{BDF30755-CD3D-492C-94D5-891F7DBF8E3E}"/>
    <cellStyle name="Note 19 2 6" xfId="11852" xr:uid="{4DEAA5AC-66FF-49CB-A4FF-FCC78F5243A7}"/>
    <cellStyle name="Note 19 2 7" xfId="10961" xr:uid="{1CEC19D7-178C-44DD-84EF-DD954C7C06F8}"/>
    <cellStyle name="Note 19 2 8" xfId="11471" xr:uid="{05793FB1-32F8-4BCD-AADF-056241BA2A72}"/>
    <cellStyle name="Note 19 2 9" xfId="11258" xr:uid="{826D9ED9-C42B-4000-AC68-D45A849E4203}"/>
    <cellStyle name="Note 19 3" xfId="6832" xr:uid="{5547E287-C474-45D8-BF91-497969833F24}"/>
    <cellStyle name="Note 19 3 10" xfId="14396" xr:uid="{9CE55833-B806-4183-B595-6F440D457E1F}"/>
    <cellStyle name="Note 19 3 11" xfId="15354" xr:uid="{5BD35901-9B97-4564-A431-9B8A294BE8DD}"/>
    <cellStyle name="Note 19 3 2" xfId="7660" xr:uid="{F0A661EC-0C53-4DB5-B03B-393A00876561}"/>
    <cellStyle name="Note 19 3 2 10" xfId="14579" xr:uid="{8160F1C9-9C27-4DC8-9F74-DB7BEBCBA233}"/>
    <cellStyle name="Note 19 3 2 2" xfId="9300" xr:uid="{391E6132-95A3-43E5-BF06-F4B0FC05F6F0}"/>
    <cellStyle name="Note 19 3 2 2 2" xfId="13734" xr:uid="{0CF3F189-A96B-4590-96A4-1B7EA20A568E}"/>
    <cellStyle name="Note 19 3 2 2 3" xfId="14696" xr:uid="{A0251C2C-0DB4-49AE-8DA1-63F42C8E7D1F}"/>
    <cellStyle name="Note 19 3 2 2 4" xfId="15648" xr:uid="{E893C115-B581-4B7E-951F-922E61135A66}"/>
    <cellStyle name="Note 19 3 2 2 5" xfId="16528" xr:uid="{E1D124A0-14BB-4B4D-BB21-F2B98DA8622D}"/>
    <cellStyle name="Note 19 3 2 2 6" xfId="17394" xr:uid="{2D466665-FF13-4CDA-BFBF-1495C943411C}"/>
    <cellStyle name="Note 19 3 2 2 7" xfId="18170" xr:uid="{334C051E-E39F-4B46-8B3D-BD325FA4F009}"/>
    <cellStyle name="Note 19 3 2 2 8" xfId="18927" xr:uid="{88266BB6-9C52-4CBD-BC62-F4E684E83D45}"/>
    <cellStyle name="Note 19 3 2 3" xfId="9754" xr:uid="{472331FC-DB86-4859-9155-CA7D1DF2EAA6}"/>
    <cellStyle name="Note 19 3 2 3 2" xfId="14158" xr:uid="{963F1B08-15D6-4007-BF95-9D47C8247C64}"/>
    <cellStyle name="Note 19 3 2 3 3" xfId="15118" xr:uid="{9E82F212-3695-4B40-972C-CDE9BF0201B0}"/>
    <cellStyle name="Note 19 3 2 3 4" xfId="16070" xr:uid="{A40E493E-1132-4F60-B865-4B4CFAC229D8}"/>
    <cellStyle name="Note 19 3 2 3 5" xfId="16944" xr:uid="{FE3805C4-D8BD-4A33-903E-0614E37C351F}"/>
    <cellStyle name="Note 19 3 2 3 6" xfId="17809" xr:uid="{E526D3D0-9AEF-4964-81E0-9C41689CFFD6}"/>
    <cellStyle name="Note 19 3 2 3 7" xfId="18585" xr:uid="{6B2D5E5D-B21B-48CA-B3B7-31A1EB905E45}"/>
    <cellStyle name="Note 19 3 2 3 8" xfId="19342" xr:uid="{6F7D9A8D-424D-4A62-B010-8FA961F16340}"/>
    <cellStyle name="Note 19 3 2 4" xfId="12718" xr:uid="{8196B6B6-A125-46DD-BC06-C04223C869A8}"/>
    <cellStyle name="Note 19 3 2 5" xfId="12824" xr:uid="{D0D337C4-AA4C-44FB-929E-8AC8E5BD9B67}"/>
    <cellStyle name="Note 19 3 2 6" xfId="10150" xr:uid="{C2EDBFB7-E276-459B-9315-3C6D040F28F4}"/>
    <cellStyle name="Note 19 3 2 7" xfId="11797" xr:uid="{EE53C18B-8F9C-4D54-A65E-AE6208233329}"/>
    <cellStyle name="Note 19 3 2 8" xfId="11007" xr:uid="{21EC2732-B064-4602-926F-742449B8CD94}"/>
    <cellStyle name="Note 19 3 2 9" xfId="13597" xr:uid="{20EE1059-CE1A-4FAA-95EF-1F6B6B59B477}"/>
    <cellStyle name="Note 19 3 3" xfId="8472" xr:uid="{67F0C804-C1FD-446A-8A85-BF54A0A80BE6}"/>
    <cellStyle name="Note 19 3 3 2" xfId="13212" xr:uid="{F6809377-4609-417B-83FC-417707138590}"/>
    <cellStyle name="Note 19 3 3 3" xfId="14232" xr:uid="{48E19571-E96D-48C5-AF82-9374DAB1E473}"/>
    <cellStyle name="Note 19 3 3 4" xfId="15192" xr:uid="{3D3628EA-5353-4C52-AB61-4F75F96BBEBF}"/>
    <cellStyle name="Note 19 3 3 5" xfId="16141" xr:uid="{ABAA52D6-A600-448A-8399-DC188AF0C73D}"/>
    <cellStyle name="Note 19 3 3 6" xfId="17014" xr:uid="{C1D53B80-C7CD-429A-9BA0-E46BD81CCCFA}"/>
    <cellStyle name="Note 19 3 3 7" xfId="17879" xr:uid="{ED3F20F6-AE6E-4FC9-AF49-4FE44B79BD0D}"/>
    <cellStyle name="Note 19 3 3 8" xfId="18655" xr:uid="{EB64016F-CDA8-4447-BAFD-F41BA0D8061B}"/>
    <cellStyle name="Note 19 3 4" xfId="9482" xr:uid="{40842B50-9651-444A-9F32-04DC39FB7AC2}"/>
    <cellStyle name="Note 19 3 4 2" xfId="13886" xr:uid="{9A3DBD94-A256-4973-ABBB-22172582E3B3}"/>
    <cellStyle name="Note 19 3 4 3" xfId="14846" xr:uid="{705E638E-12FE-44DD-A8AE-E80AC59E1A2E}"/>
    <cellStyle name="Note 19 3 4 4" xfId="15798" xr:uid="{6F10557B-5198-4519-93FA-7E47CB911F18}"/>
    <cellStyle name="Note 19 3 4 5" xfId="16672" xr:uid="{ADA0E3F9-6779-42D1-BD1D-CD85100A8B20}"/>
    <cellStyle name="Note 19 3 4 6" xfId="17537" xr:uid="{96D916B0-F3F6-4DFD-9CEE-902168F8F43A}"/>
    <cellStyle name="Note 19 3 4 7" xfId="18313" xr:uid="{39890BB6-4DE9-401C-9850-E2F136318699}"/>
    <cellStyle name="Note 19 3 4 8" xfId="19070" xr:uid="{2D5DD620-9CB2-42A9-AB22-293FDD7D78A5}"/>
    <cellStyle name="Note 19 3 5" xfId="12183" xr:uid="{92CD275D-5685-4B26-93BA-08CFDC244FD4}"/>
    <cellStyle name="Note 19 3 6" xfId="10682" xr:uid="{A2BFB447-A46D-45B5-BCE7-D84EF2CDBAD5}"/>
    <cellStyle name="Note 19 3 7" xfId="11673" xr:uid="{6FED032C-C819-4FD1-AA7B-DE5A0294140F}"/>
    <cellStyle name="Note 19 3 8" xfId="11108" xr:uid="{B48E3579-0BBF-4ECE-B479-1328F3C0B011}"/>
    <cellStyle name="Note 19 3 9" xfId="13385" xr:uid="{D19A0F50-6E27-4EEA-8000-0B94470B5389}"/>
    <cellStyle name="Note 19 4" xfId="7136" xr:uid="{E3613E38-31A3-4614-8295-07C3E1808532}"/>
    <cellStyle name="Note 19 4 10" xfId="12928" xr:uid="{C68A16C1-7FD6-49B3-8266-029BD8E1402E}"/>
    <cellStyle name="Note 19 4 2" xfId="8776" xr:uid="{6875A1F6-D440-43E4-A98A-CD2F61406602}"/>
    <cellStyle name="Note 19 4 2 2" xfId="13436" xr:uid="{DB4DA7A3-CF9A-4584-A8ED-5F05DC215FDC}"/>
    <cellStyle name="Note 19 4 2 3" xfId="14442" xr:uid="{A6BECF8E-9799-4465-8E66-0245EFEE3F7C}"/>
    <cellStyle name="Note 19 4 2 4" xfId="15400" xr:uid="{8F9F3A1C-D4DE-4302-A77D-3204C2B94535}"/>
    <cellStyle name="Note 19 4 2 5" xfId="16327" xr:uid="{7A134E46-D71D-4F00-8B96-B3E8C9554232}"/>
    <cellStyle name="Note 19 4 2 6" xfId="17198" xr:uid="{5FD195F0-EC99-4DA6-BFE1-D76885E2386D}"/>
    <cellStyle name="Note 19 4 2 7" xfId="18045" xr:uid="{FDEA2AE2-C36C-4D6D-B606-7EC7F4218D7C}"/>
    <cellStyle name="Note 19 4 2 8" xfId="18812" xr:uid="{0D8D3EB3-3E5A-4FCD-A4DC-2537B85E3EC3}"/>
    <cellStyle name="Note 19 4 3" xfId="9639" xr:uid="{3642B4CC-C9EF-4346-A81D-80FC3BD7B439}"/>
    <cellStyle name="Note 19 4 3 2" xfId="14043" xr:uid="{44EE8CCF-2649-4E62-9966-6A258DF4EB3F}"/>
    <cellStyle name="Note 19 4 3 3" xfId="15003" xr:uid="{858D3C9B-9817-4E0D-8AFF-3D013B4D45BF}"/>
    <cellStyle name="Note 19 4 3 4" xfId="15955" xr:uid="{14C14DAA-B515-46EE-B7B7-03278B97AF30}"/>
    <cellStyle name="Note 19 4 3 5" xfId="16829" xr:uid="{4E281281-8A16-482E-9E40-2A7939A32F5F}"/>
    <cellStyle name="Note 19 4 3 6" xfId="17694" xr:uid="{991F7C1A-CA00-4C60-AFF9-AAF1C1C6C3C4}"/>
    <cellStyle name="Note 19 4 3 7" xfId="18470" xr:uid="{CB775799-C0E1-48D4-A8C5-C6379C796FC6}"/>
    <cellStyle name="Note 19 4 3 8" xfId="19227" xr:uid="{C9543897-6162-4323-91CC-16E31813618D}"/>
    <cellStyle name="Note 19 4 4" xfId="12406" xr:uid="{6B300EB3-7D72-4D60-BD23-BE93157A099B}"/>
    <cellStyle name="Note 19 4 5" xfId="10472" xr:uid="{988C24B1-277B-4D08-8C86-3F58A35F00EA}"/>
    <cellStyle name="Note 19 4 6" xfId="12628" xr:uid="{F0054147-EC5C-4029-A859-5A19AB476221}"/>
    <cellStyle name="Note 19 4 7" xfId="10281" xr:uid="{365B21A2-CFC5-4174-A74F-4C98950A4436}"/>
    <cellStyle name="Note 19 4 8" xfId="12652" xr:uid="{82E336FA-AC45-4041-B168-48A337D37DA9}"/>
    <cellStyle name="Note 19 4 9" xfId="10262" xr:uid="{4CE5860C-F05D-4905-971E-A0F79262BDFC}"/>
    <cellStyle name="Note 19 5" xfId="7978" xr:uid="{35E0BDA5-5146-4B28-B6CA-CD3B88E1C9AF}"/>
    <cellStyle name="Note 19 5 2" xfId="12947" xr:uid="{7F4A48A6-D9EF-4CF8-8309-814989626F23}"/>
    <cellStyle name="Note 19 5 3" xfId="10043" xr:uid="{82C11341-A87D-4597-88C0-F110A499D680}"/>
    <cellStyle name="Note 19 5 4" xfId="13184" xr:uid="{246FA6DA-296F-421F-9F46-2673A443D418}"/>
    <cellStyle name="Note 19 5 5" xfId="9854" xr:uid="{3536D88A-3CDC-462A-BD45-2FD0176A478C}"/>
    <cellStyle name="Note 19 5 6" xfId="13466" xr:uid="{33DE4219-88FD-44DE-B357-6AC7AE59FE63}"/>
    <cellStyle name="Note 19 5 7" xfId="14472" xr:uid="{076EDD64-C227-45C2-A9D7-7785C82874BF}"/>
    <cellStyle name="Note 19 5 8" xfId="15430" xr:uid="{41F81C5B-6C24-4DB4-A345-8810E5FA84D7}"/>
    <cellStyle name="Note 19 6" xfId="9411" xr:uid="{B7485358-0778-44B4-AD32-C091C9D0C06B}"/>
    <cellStyle name="Note 19 6 2" xfId="13815" xr:uid="{803B5256-81F7-41FE-8ED1-00C7AF77A6FD}"/>
    <cellStyle name="Note 19 6 3" xfId="14775" xr:uid="{FF389BAD-0B7F-4887-B4CA-438998193C24}"/>
    <cellStyle name="Note 19 6 4" xfId="15727" xr:uid="{7C407B5F-65B9-44F2-B57C-B6DF81BAA037}"/>
    <cellStyle name="Note 19 6 5" xfId="16601" xr:uid="{A1690D84-F97C-4F29-B0D9-3EFF8BAEF2FC}"/>
    <cellStyle name="Note 19 6 6" xfId="17466" xr:uid="{A7A1D85B-3796-4201-890F-3A92572168A6}"/>
    <cellStyle name="Note 19 6 7" xfId="18242" xr:uid="{7DD9DDB2-D141-41E0-9438-240AD50E7277}"/>
    <cellStyle name="Note 19 6 8" xfId="18999" xr:uid="{C52A3FF3-AB4C-40A4-A5EF-E9A7330AAD03}"/>
    <cellStyle name="Note 19 7" xfId="11851" xr:uid="{371758B4-226C-43A4-B86C-AE6E763E98ED}"/>
    <cellStyle name="Note 19 8" xfId="10962" xr:uid="{F720A0F6-63D9-41BD-B7F6-771CFF899164}"/>
    <cellStyle name="Note 19 9" xfId="11470" xr:uid="{CE44129A-FCE2-4E3A-A219-DD3D098A585E}"/>
    <cellStyle name="Note 2" xfId="6211" xr:uid="{423F1408-D342-4070-AD5C-B39E5CA0A6CA}"/>
    <cellStyle name="Note 2 10" xfId="11257" xr:uid="{6B1269DC-1FA4-4239-BDC2-6588DF4725C2}"/>
    <cellStyle name="Note 2 11" xfId="12294" xr:uid="{2EFF04FF-6280-4C6D-A02D-21BE0559D0C9}"/>
    <cellStyle name="Note 2 12" xfId="10572" xr:uid="{F2B3BBD2-912F-4B9B-8204-AB627262BE46}"/>
    <cellStyle name="Note 2 13" xfId="13123" xr:uid="{86CB54C7-0687-4924-B863-11E049265ADC}"/>
    <cellStyle name="Note 2 2" xfId="6212" xr:uid="{D6E4C928-3D1F-4663-8D2F-4DD50C372ED5}"/>
    <cellStyle name="Note 2 3" xfId="6830" xr:uid="{E49517C8-D16C-44A3-9E93-568142725DBB}"/>
    <cellStyle name="Note 2 3 10" xfId="9862" xr:uid="{1BE7E80A-E6B9-4EAC-8DD3-1CA5C75922CA}"/>
    <cellStyle name="Note 2 3 11" xfId="11891" xr:uid="{41B96744-BA48-4596-8F19-56B824C5B989}"/>
    <cellStyle name="Note 2 3 2" xfId="7661" xr:uid="{1AE9B4F5-95D5-4555-BAE7-CEF695A7AFF6}"/>
    <cellStyle name="Note 2 3 2 10" xfId="18013" xr:uid="{AD3AF9FE-D20A-48A2-BF7F-0B140F961911}"/>
    <cellStyle name="Note 2 3 2 2" xfId="9301" xr:uid="{51A6DB71-61FA-416C-847E-3C459ACD2FAF}"/>
    <cellStyle name="Note 2 3 2 2 2" xfId="13735" xr:uid="{D9AE1EE6-08C5-4B28-8F4C-F6D17A450D5D}"/>
    <cellStyle name="Note 2 3 2 2 3" xfId="14697" xr:uid="{E0F5B64F-0A90-48B6-A991-03127C588CFF}"/>
    <cellStyle name="Note 2 3 2 2 4" xfId="15649" xr:uid="{188A9A5A-63DB-4469-B012-97853EC28E21}"/>
    <cellStyle name="Note 2 3 2 2 5" xfId="16529" xr:uid="{56BA74AD-14B8-4458-8E7D-6A0D12D4F257}"/>
    <cellStyle name="Note 2 3 2 2 6" xfId="17395" xr:uid="{EEE5A06B-05EA-4847-8779-39F53BB4FE71}"/>
    <cellStyle name="Note 2 3 2 2 7" xfId="18171" xr:uid="{28F2B0F5-464E-40AD-99F3-DAEEADFD5986}"/>
    <cellStyle name="Note 2 3 2 2 8" xfId="18928" xr:uid="{828B6B75-9467-4287-83D5-621DAF17FE0B}"/>
    <cellStyle name="Note 2 3 2 3" xfId="9755" xr:uid="{BE5B6211-57DF-40C0-AD96-8BA83D4A2509}"/>
    <cellStyle name="Note 2 3 2 3 2" xfId="14159" xr:uid="{5ACB0383-2CDF-40B4-89DD-BD828657932C}"/>
    <cellStyle name="Note 2 3 2 3 3" xfId="15119" xr:uid="{C2B510DC-170F-4936-8779-1D3E642C0296}"/>
    <cellStyle name="Note 2 3 2 3 4" xfId="16071" xr:uid="{6B6C9045-D624-459C-AA3B-8F5B66D282C9}"/>
    <cellStyle name="Note 2 3 2 3 5" xfId="16945" xr:uid="{1F4EA738-087F-470B-85E6-D1142A63E6D3}"/>
    <cellStyle name="Note 2 3 2 3 6" xfId="17810" xr:uid="{86B06480-7AB4-4E3C-A9A8-0354CB4DDE40}"/>
    <cellStyle name="Note 2 3 2 3 7" xfId="18586" xr:uid="{6D4C4D18-6ABB-4184-8F11-575036C4B19E}"/>
    <cellStyle name="Note 2 3 2 3 8" xfId="19343" xr:uid="{A166F96F-FCA2-4362-9734-9BD8A8E9E04B}"/>
    <cellStyle name="Note 2 3 2 4" xfId="12719" xr:uid="{9FE0B3F3-25BF-4F8F-93D3-1AD188107A3F}"/>
    <cellStyle name="Note 2 3 2 5" xfId="13359" xr:uid="{FEAA4FBE-65BE-492C-A90C-5D7707F2AFF3}"/>
    <cellStyle name="Note 2 3 2 6" xfId="14373" xr:uid="{80AC99BC-AFD9-4F72-9A8B-FA1E99B748A3}"/>
    <cellStyle name="Note 2 3 2 7" xfId="15331" xr:uid="{F19F5895-21BE-4B6D-8284-88F83CFB9A14}"/>
    <cellStyle name="Note 2 3 2 8" xfId="16275" xr:uid="{C9444ABB-6F05-4905-AD67-835D13E49EAE}"/>
    <cellStyle name="Note 2 3 2 9" xfId="17148" xr:uid="{05EA73C4-01C3-4BFD-97E5-367C9EF1A990}"/>
    <cellStyle name="Note 2 3 3" xfId="8470" xr:uid="{F4F698C3-44D0-47F5-B068-82A76D6E4EB3}"/>
    <cellStyle name="Note 2 3 3 2" xfId="13210" xr:uid="{2300B24D-10B7-43EB-8DDD-D7C0115128B6}"/>
    <cellStyle name="Note 2 3 3 3" xfId="14230" xr:uid="{1C24B2C3-A068-4BB6-87C9-12386C5531DB}"/>
    <cellStyle name="Note 2 3 3 4" xfId="15190" xr:uid="{D0674D12-0F5F-4F48-94E8-0F94A774BB00}"/>
    <cellStyle name="Note 2 3 3 5" xfId="16139" xr:uid="{E3E8FDD4-AF2D-4C3A-9E73-8B52AD0175F7}"/>
    <cellStyle name="Note 2 3 3 6" xfId="17012" xr:uid="{A43B8FD7-12E6-4F2A-A42E-90203D1C5B51}"/>
    <cellStyle name="Note 2 3 3 7" xfId="17877" xr:uid="{1DBE8D37-B5EF-4360-A163-E953D73A9373}"/>
    <cellStyle name="Note 2 3 3 8" xfId="18653" xr:uid="{3FBC8357-2276-4A19-8DEE-15F1FB76B88E}"/>
    <cellStyle name="Note 2 3 4" xfId="9480" xr:uid="{C137CC52-57EB-4860-AAF8-70F324921D52}"/>
    <cellStyle name="Note 2 3 4 2" xfId="13884" xr:uid="{46E8F496-1EB4-401F-8DE9-F2355F680DF4}"/>
    <cellStyle name="Note 2 3 4 3" xfId="14844" xr:uid="{85050D77-659E-4A31-9CF1-C140716901F7}"/>
    <cellStyle name="Note 2 3 4 4" xfId="15796" xr:uid="{B1869A2C-6CEF-4661-A12F-EFFB5BEAB127}"/>
    <cellStyle name="Note 2 3 4 5" xfId="16670" xr:uid="{DB47EFDB-C70C-4C94-A1DB-7E99DA0DFAB0}"/>
    <cellStyle name="Note 2 3 4 6" xfId="17535" xr:uid="{D1E8F37B-6368-4F9D-A4F5-DC0B1290F272}"/>
    <cellStyle name="Note 2 3 4 7" xfId="18311" xr:uid="{79F91A36-F104-46EF-8046-1412F51239BF}"/>
    <cellStyle name="Note 2 3 4 8" xfId="19068" xr:uid="{85E84A22-D4AC-4F07-9E9C-4CBB0936926F}"/>
    <cellStyle name="Note 2 3 5" xfId="12181" xr:uid="{2CF961C5-EA59-4DCB-A383-C880E179FDD4}"/>
    <cellStyle name="Note 2 3 6" xfId="10684" xr:uid="{DDE3DA9C-9932-404A-8446-4283388382F1}"/>
    <cellStyle name="Note 2 3 7" xfId="12911" xr:uid="{EFDCE3DB-89FF-42B5-B0DD-3338D803BCE6}"/>
    <cellStyle name="Note 2 3 8" xfId="10072" xr:uid="{C023E9D6-886B-4395-8E0A-B056AF9E59EC}"/>
    <cellStyle name="Note 2 3 9" xfId="13175" xr:uid="{702C5422-DEAC-4367-BDCE-8F4C0E444901}"/>
    <cellStyle name="Note 2 4" xfId="7138" xr:uid="{50F214BF-BAD8-4F90-8B65-040C4229C24E}"/>
    <cellStyle name="Note 2 4 10" xfId="11473" xr:uid="{4F04A618-8A1B-4D6C-81BC-8F2ED40278B0}"/>
    <cellStyle name="Note 2 4 2" xfId="8778" xr:uid="{03E2588C-B40D-4458-97E6-B7FDE68DD2DA}"/>
    <cellStyle name="Note 2 4 2 2" xfId="13438" xr:uid="{C6D04E27-96FD-4DBD-9678-2C72EC363527}"/>
    <cellStyle name="Note 2 4 2 3" xfId="14444" xr:uid="{ED5C1F5F-15E9-4AF3-AD28-6935836E5D00}"/>
    <cellStyle name="Note 2 4 2 4" xfId="15402" xr:uid="{48FE6DFE-14A4-4444-A1B9-57CC69A2C295}"/>
    <cellStyle name="Note 2 4 2 5" xfId="16329" xr:uid="{9E4EDBEF-F052-4864-B69C-2E04D6D60FD2}"/>
    <cellStyle name="Note 2 4 2 6" xfId="17200" xr:uid="{C907CEC2-8D4E-40B0-85D3-846735E995A3}"/>
    <cellStyle name="Note 2 4 2 7" xfId="18047" xr:uid="{47D52362-BD14-497C-BC39-27AE857C8879}"/>
    <cellStyle name="Note 2 4 2 8" xfId="18814" xr:uid="{D6413DA4-B8CE-46D4-918F-E55985636D0F}"/>
    <cellStyle name="Note 2 4 3" xfId="9641" xr:uid="{9B3B900C-23D8-4298-98E4-DCD8D3050151}"/>
    <cellStyle name="Note 2 4 3 2" xfId="14045" xr:uid="{6107746A-DD10-4273-BF83-4983D7388F3B}"/>
    <cellStyle name="Note 2 4 3 3" xfId="15005" xr:uid="{07A39225-2A15-4DCD-84E1-9D07C416FD47}"/>
    <cellStyle name="Note 2 4 3 4" xfId="15957" xr:uid="{3993DE1C-CC07-4A0D-93BB-794E1C068887}"/>
    <cellStyle name="Note 2 4 3 5" xfId="16831" xr:uid="{B4BE145B-DFD2-401F-959D-87BEEE2BE9C1}"/>
    <cellStyle name="Note 2 4 3 6" xfId="17696" xr:uid="{68284CCE-227A-4704-86A5-EA4DFE5C2F42}"/>
    <cellStyle name="Note 2 4 3 7" xfId="18472" xr:uid="{7B448000-EF90-4783-9382-13BEC28EA84C}"/>
    <cellStyle name="Note 2 4 3 8" xfId="19229" xr:uid="{6F1BF51E-7EAE-49BF-ACA8-0808285081E0}"/>
    <cellStyle name="Note 2 4 4" xfId="12408" xr:uid="{A8B3B149-7815-4A0D-BBB6-03D2D304194E}"/>
    <cellStyle name="Note 2 4 5" xfId="10470" xr:uid="{94C5D860-6B73-4A47-830D-189058D1DB5D}"/>
    <cellStyle name="Note 2 4 6" xfId="13141" xr:uid="{50E616B3-4E75-4B3A-9267-017AA1660621}"/>
    <cellStyle name="Note 2 4 7" xfId="9889" xr:uid="{3D9F69F9-387C-494B-96E5-6D09BF03E314}"/>
    <cellStyle name="Note 2 4 8" xfId="11854" xr:uid="{996B4162-889E-4F54-A2C7-BB8A52269487}"/>
    <cellStyle name="Note 2 4 9" xfId="10959" xr:uid="{978DF713-9854-4FA4-85FE-4859BEEA2B7F}"/>
    <cellStyle name="Note 2 5" xfId="7980" xr:uid="{400CC21D-BFD1-4270-8C88-64D61FB96021}"/>
    <cellStyle name="Note 2 5 2" xfId="12949" xr:uid="{8BA65A04-DB49-4292-80FF-42C79E150704}"/>
    <cellStyle name="Note 2 5 3" xfId="10041" xr:uid="{68CA1C65-3D65-4FF2-B054-B9B1F293028C}"/>
    <cellStyle name="Note 2 5 4" xfId="12689" xr:uid="{1102E960-1CAD-4441-8DA0-3E203B31D935}"/>
    <cellStyle name="Note 2 5 5" xfId="10232" xr:uid="{FFAD0737-EF0E-418C-B1E2-A040CD10A4E9}"/>
    <cellStyle name="Note 2 5 6" xfId="13053" xr:uid="{A0A3E689-08A4-4073-BD49-0B83E8756B82}"/>
    <cellStyle name="Note 2 5 7" xfId="9950" xr:uid="{AC105154-F070-4D95-8EA5-2173D8626CCD}"/>
    <cellStyle name="Note 2 5 8" xfId="13717" xr:uid="{FBD98148-9A54-4849-ACCF-0487BFDE0126}"/>
    <cellStyle name="Note 2 6" xfId="9413" xr:uid="{B69601EA-B74D-4787-8FE1-79FCE31EC340}"/>
    <cellStyle name="Note 2 6 2" xfId="13817" xr:uid="{7F11BFCF-3E91-4B67-8187-6A83DACD066C}"/>
    <cellStyle name="Note 2 6 3" xfId="14777" xr:uid="{0C1B2CEE-07A2-4A22-BC8E-8DEA58821907}"/>
    <cellStyle name="Note 2 6 4" xfId="15729" xr:uid="{B0D9C628-73D9-4381-BDC1-2036DB6567AA}"/>
    <cellStyle name="Note 2 6 5" xfId="16603" xr:uid="{3E3813D3-A3CE-4945-9D8F-7AFD2FFBA58B}"/>
    <cellStyle name="Note 2 6 6" xfId="17468" xr:uid="{4E4828E2-45CD-4A49-A424-6EA86F5E664B}"/>
    <cellStyle name="Note 2 6 7" xfId="18244" xr:uid="{1DF90825-66B0-45F7-B3F1-636FE20C4D8A}"/>
    <cellStyle name="Note 2 6 8" xfId="19001" xr:uid="{4165351C-7A09-4125-A2A9-9345AE86E4A8}"/>
    <cellStyle name="Note 2 7" xfId="11853" xr:uid="{FFFD9F64-5EDE-4191-A17B-FAC9346BC88F}"/>
    <cellStyle name="Note 2 8" xfId="10960" xr:uid="{DB4BFFD7-4D99-4403-A2DB-08447A7103AA}"/>
    <cellStyle name="Note 2 9" xfId="11472" xr:uid="{97E1DC0E-D51F-478D-B1A6-691DCD3E381B}"/>
    <cellStyle name="Note 3" xfId="6213" xr:uid="{294E7D08-1FB9-4652-8453-290DDC8B2810}"/>
    <cellStyle name="Note 3 10" xfId="13804" xr:uid="{D7FE3FE6-E08D-4F1D-A8D5-B9EFF3BC150B}"/>
    <cellStyle name="Note 3 11" xfId="14764" xr:uid="{D26F6E99-010B-4C7B-B976-FFC399D4C330}"/>
    <cellStyle name="Note 3 12" xfId="15716" xr:uid="{B0817335-5F5D-466B-AF4D-89290487EB27}"/>
    <cellStyle name="Note 3 2" xfId="6829" xr:uid="{6DA19990-71E1-4656-ACCE-2A1D0ABA271F}"/>
    <cellStyle name="Note 3 2 10" xfId="16299" xr:uid="{D30D006A-5DE2-4D68-A99E-6E5096A3C983}"/>
    <cellStyle name="Note 3 2 11" xfId="17171" xr:uid="{DAA95793-CF26-4380-AEFB-DA7C296B7F03}"/>
    <cellStyle name="Note 3 2 2" xfId="7662" xr:uid="{59438D94-526A-481B-ADFD-B154B13BD94A}"/>
    <cellStyle name="Note 3 2 2 10" xfId="10492" xr:uid="{F7C64476-368A-4505-BE9A-C6653890CEE5}"/>
    <cellStyle name="Note 3 2 2 2" xfId="9302" xr:uid="{A8651E52-3B06-4DA2-B7E8-32A8B23DE5CB}"/>
    <cellStyle name="Note 3 2 2 2 2" xfId="13736" xr:uid="{A011F837-B319-4FAE-937B-E97A772FDACD}"/>
    <cellStyle name="Note 3 2 2 2 3" xfId="14698" xr:uid="{342A9854-1EFB-428F-B935-A49F70B6AF44}"/>
    <cellStyle name="Note 3 2 2 2 4" xfId="15650" xr:uid="{53F57EAA-99CD-4B61-9B42-24E87AA6A66A}"/>
    <cellStyle name="Note 3 2 2 2 5" xfId="16530" xr:uid="{B8C28F49-447F-4D4C-A318-4D26EAB5B277}"/>
    <cellStyle name="Note 3 2 2 2 6" xfId="17396" xr:uid="{559A67BB-8CBE-4538-8D07-D7743B5E3E77}"/>
    <cellStyle name="Note 3 2 2 2 7" xfId="18172" xr:uid="{513D1015-F292-49F5-984C-F9E6C72D649B}"/>
    <cellStyle name="Note 3 2 2 2 8" xfId="18929" xr:uid="{D1F4B539-543B-4E35-B52E-2BA5F43E92F1}"/>
    <cellStyle name="Note 3 2 2 3" xfId="9756" xr:uid="{59522ABD-AA48-4B13-B544-948817C87E5D}"/>
    <cellStyle name="Note 3 2 2 3 2" xfId="14160" xr:uid="{361E5C13-11AD-4FE9-B97E-6D2AEAE43168}"/>
    <cellStyle name="Note 3 2 2 3 3" xfId="15120" xr:uid="{70561356-73D2-4583-9388-BB9154FEAF97}"/>
    <cellStyle name="Note 3 2 2 3 4" xfId="16072" xr:uid="{BAEEA41A-EC32-4961-BCCE-64F385C250A6}"/>
    <cellStyle name="Note 3 2 2 3 5" xfId="16946" xr:uid="{799F7E30-EFC4-41EB-9269-F898A36DD1E0}"/>
    <cellStyle name="Note 3 2 2 3 6" xfId="17811" xr:uid="{112C90AB-B032-433F-84FB-9C204800397B}"/>
    <cellStyle name="Note 3 2 2 3 7" xfId="18587" xr:uid="{BF6FBE99-DE00-4A3C-A1DD-8E4A35D55DEA}"/>
    <cellStyle name="Note 3 2 2 3 8" xfId="19344" xr:uid="{2E95CE6F-8DF6-41EB-8102-1F70858B3F3B}"/>
    <cellStyle name="Note 3 2 2 4" xfId="12720" xr:uid="{0777F89F-1482-4570-9FD1-47184EDA5882}"/>
    <cellStyle name="Note 3 2 2 5" xfId="12330" xr:uid="{AB3D95F0-AA97-4D4B-92AB-DD26C19B3C10}"/>
    <cellStyle name="Note 3 2 2 6" xfId="10540" xr:uid="{F4462326-0EF2-4409-82E2-A0ADC5BE8265}"/>
    <cellStyle name="Note 3 2 2 7" xfId="12615" xr:uid="{22C83DCA-FD4B-4B4E-B208-7189A01F05FE}"/>
    <cellStyle name="Note 3 2 2 8" xfId="10290" xr:uid="{34ABE2D6-3F5D-4456-A398-69EBD09FC082}"/>
    <cellStyle name="Note 3 2 2 9" xfId="12383" xr:uid="{955A85A3-495B-4733-821B-02E80C14898E}"/>
    <cellStyle name="Note 3 2 3" xfId="8469" xr:uid="{F2C6F499-DAA8-4E4D-AB27-BA0AE802D713}"/>
    <cellStyle name="Note 3 2 3 2" xfId="13209" xr:uid="{EAAC025F-E02B-4962-81A9-2E289E51D441}"/>
    <cellStyle name="Note 3 2 3 3" xfId="14229" xr:uid="{375824AB-018D-4BE8-9049-DEF926CC4EA1}"/>
    <cellStyle name="Note 3 2 3 4" xfId="15189" xr:uid="{1D479601-A676-479E-A825-D71F593FA2C9}"/>
    <cellStyle name="Note 3 2 3 5" xfId="16138" xr:uid="{99F47F12-5E38-4C2B-8608-5FBEA601BF4E}"/>
    <cellStyle name="Note 3 2 3 6" xfId="17011" xr:uid="{0AEF7ED0-78B7-4D44-B0A7-EF1B5A7B8793}"/>
    <cellStyle name="Note 3 2 3 7" xfId="17876" xr:uid="{07E6D121-7F95-417D-9CCF-D55B3CA97EC3}"/>
    <cellStyle name="Note 3 2 3 8" xfId="18652" xr:uid="{2D27B5F1-96D0-4D75-8EAA-BC34C106D148}"/>
    <cellStyle name="Note 3 2 4" xfId="9479" xr:uid="{B538F7E8-F3C7-45C7-AD4D-120C443C1350}"/>
    <cellStyle name="Note 3 2 4 2" xfId="13883" xr:uid="{8C513A68-8C4A-4DD8-B4CB-48401E6444EE}"/>
    <cellStyle name="Note 3 2 4 3" xfId="14843" xr:uid="{853E4A8C-B87C-4F5A-9874-FA66017615D8}"/>
    <cellStyle name="Note 3 2 4 4" xfId="15795" xr:uid="{28A121ED-B74E-4813-A92A-52AE6534F389}"/>
    <cellStyle name="Note 3 2 4 5" xfId="16669" xr:uid="{A3C10573-6851-4133-BC84-9B51C7127EF8}"/>
    <cellStyle name="Note 3 2 4 6" xfId="17534" xr:uid="{A540612C-A13C-45AF-B722-1E9125608558}"/>
    <cellStyle name="Note 3 2 4 7" xfId="18310" xr:uid="{DF809AAF-CC34-40E0-92A4-50832CFB4878}"/>
    <cellStyle name="Note 3 2 4 8" xfId="19067" xr:uid="{F3FD47B9-464C-41D2-86E9-599527768F29}"/>
    <cellStyle name="Note 3 2 5" xfId="12180" xr:uid="{72FB942D-86D6-4DE9-B141-B8C71B3C7FAA}"/>
    <cellStyle name="Note 3 2 6" xfId="10685" xr:uid="{10DB2D01-814E-4FE6-B8AD-349076A37DFA}"/>
    <cellStyle name="Note 3 2 7" xfId="13401" xr:uid="{B493C57A-06C5-442B-871D-DE9817CF3169}"/>
    <cellStyle name="Note 3 2 8" xfId="14410" xr:uid="{EDA7F7B3-03FC-4AA6-A7E4-7E4A1E9FAD47}"/>
    <cellStyle name="Note 3 2 9" xfId="15368" xr:uid="{2C685C1E-6A4F-4289-8ECC-CDD46DFD990C}"/>
    <cellStyle name="Note 3 3" xfId="7139" xr:uid="{3C8920CC-3837-4FB7-9863-A165B9ACE0A7}"/>
    <cellStyle name="Note 3 3 10" xfId="12541" xr:uid="{552D2158-5F4B-4769-B60B-BDE90576682A}"/>
    <cellStyle name="Note 3 3 2" xfId="8779" xr:uid="{2211AA00-CA7F-4A7E-84CA-E0AF10174BC9}"/>
    <cellStyle name="Note 3 3 2 2" xfId="13439" xr:uid="{A5538ED9-524D-44B8-960C-4C446199C72D}"/>
    <cellStyle name="Note 3 3 2 3" xfId="14445" xr:uid="{A6F84D83-E6C4-4DEB-A604-E3AEC9896579}"/>
    <cellStyle name="Note 3 3 2 4" xfId="15403" xr:uid="{C6A82A7D-3E68-491E-B852-DD805E89DE03}"/>
    <cellStyle name="Note 3 3 2 5" xfId="16330" xr:uid="{813221A9-DD19-40FA-9203-7F0145CB9A28}"/>
    <cellStyle name="Note 3 3 2 6" xfId="17201" xr:uid="{17A8A202-AE17-4922-AF0E-7974D43BD01C}"/>
    <cellStyle name="Note 3 3 2 7" xfId="18048" xr:uid="{B5810642-0790-4E03-B4B5-55362CC24A3B}"/>
    <cellStyle name="Note 3 3 2 8" xfId="18815" xr:uid="{ABB85FBA-6C7E-4905-8E49-C02380AAF744}"/>
    <cellStyle name="Note 3 3 3" xfId="9642" xr:uid="{4120CDE5-A81D-4C96-A7A5-826F11AA7BA7}"/>
    <cellStyle name="Note 3 3 3 2" xfId="14046" xr:uid="{CCD22308-C045-43E7-97DE-D667A276FF43}"/>
    <cellStyle name="Note 3 3 3 3" xfId="15006" xr:uid="{A0613349-F537-494A-B312-D4B81F2B4D8C}"/>
    <cellStyle name="Note 3 3 3 4" xfId="15958" xr:uid="{41FE0B98-EDCC-4A2A-AF34-F23B2A536B0A}"/>
    <cellStyle name="Note 3 3 3 5" xfId="16832" xr:uid="{6E284346-5276-4A31-BB8F-72428AD75473}"/>
    <cellStyle name="Note 3 3 3 6" xfId="17697" xr:uid="{3E1AD481-5837-4DE2-A0A2-85B841E39317}"/>
    <cellStyle name="Note 3 3 3 7" xfId="18473" xr:uid="{F99B91DE-B6AA-473E-8445-B7667D474068}"/>
    <cellStyle name="Note 3 3 3 8" xfId="19230" xr:uid="{FAFC42F6-63D8-4C90-893C-081F110AD2BD}"/>
    <cellStyle name="Note 3 3 4" xfId="12409" xr:uid="{D91EE36D-F55B-42C0-89AD-8C08723839F7}"/>
    <cellStyle name="Note 3 3 5" xfId="10469" xr:uid="{73E32FCE-71EE-4510-BE65-850081C21D9B}"/>
    <cellStyle name="Note 3 3 6" xfId="11984" xr:uid="{63DA079F-FC21-47A2-B225-23251F4F2657}"/>
    <cellStyle name="Note 3 3 7" xfId="10845" xr:uid="{C0A0AC35-B10E-4480-8E2C-A3BCAFD6E36D}"/>
    <cellStyle name="Note 3 3 8" xfId="11577" xr:uid="{5EF578AD-286B-4450-BC83-6AEA7A439B6C}"/>
    <cellStyle name="Note 3 3 9" xfId="11177" xr:uid="{FB78956C-347D-4488-A484-128245109E5E}"/>
    <cellStyle name="Note 3 4" xfId="7981" xr:uid="{BF4EE924-FA72-4ACA-8F58-1E018694A1F2}"/>
    <cellStyle name="Note 3 4 2" xfId="12950" xr:uid="{63530AAF-9CAB-4030-ADE0-800E006C5E51}"/>
    <cellStyle name="Note 3 4 3" xfId="10040" xr:uid="{01D33AB7-3A17-452C-8651-CE2C9A242009}"/>
    <cellStyle name="Note 3 4 4" xfId="13710" xr:uid="{C6884374-B141-4ADB-A1E5-A25B46CAC52B}"/>
    <cellStyle name="Note 3 4 5" xfId="14674" xr:uid="{08F9700E-58F5-4771-BA4C-1548010CBBE2}"/>
    <cellStyle name="Note 3 4 6" xfId="15626" xr:uid="{1EA0F67D-7CE4-4525-9136-3480F40427FE}"/>
    <cellStyle name="Note 3 4 7" xfId="16508" xr:uid="{D62E9274-D3D6-47A5-9505-1FB1942A2871}"/>
    <cellStyle name="Note 3 4 8" xfId="17376" xr:uid="{427C1769-8BDC-476C-8725-DC586BE7BB69}"/>
    <cellStyle name="Note 3 5" xfId="9414" xr:uid="{F9C955F7-8A60-4D68-A1FA-8054667CE0E3}"/>
    <cellStyle name="Note 3 5 2" xfId="13818" xr:uid="{1C861B5A-142B-4AC5-8633-7AB422AE6084}"/>
    <cellStyle name="Note 3 5 3" xfId="14778" xr:uid="{8D5E77FE-28F7-4DF5-ABAC-2A8EE180803E}"/>
    <cellStyle name="Note 3 5 4" xfId="15730" xr:uid="{126C22EB-1461-4F6D-9A05-44417FE86DE3}"/>
    <cellStyle name="Note 3 5 5" xfId="16604" xr:uid="{47EE7845-683A-415E-B4EC-DA175DE5C934}"/>
    <cellStyle name="Note 3 5 6" xfId="17469" xr:uid="{997ADFE2-D17C-4CB2-AE74-5EDEA42C4076}"/>
    <cellStyle name="Note 3 5 7" xfId="18245" xr:uid="{BD26E126-466D-4CA8-A37E-EA97B6E2F4CD}"/>
    <cellStyle name="Note 3 5 8" xfId="19002" xr:uid="{5E50AC10-2F1B-41A9-8A72-63DA7141A6D0}"/>
    <cellStyle name="Note 3 6" xfId="11855" xr:uid="{222B7047-9853-4769-A79B-AE9F7EA8749B}"/>
    <cellStyle name="Note 3 7" xfId="10958" xr:uid="{04FD080D-5862-4C00-8617-98E722A0F982}"/>
    <cellStyle name="Note 3 8" xfId="11474" xr:uid="{BC18BF4C-E307-4AEF-AB6F-A3D5E6971320}"/>
    <cellStyle name="Note 3 9" xfId="11256" xr:uid="{81392C76-4BAB-4CB8-BC88-2252FA0BF8ED}"/>
    <cellStyle name="Note 4" xfId="6214" xr:uid="{BB0BA3BC-6574-4CFE-996C-F87B57C18AA3}"/>
    <cellStyle name="Note 4 10" xfId="13325" xr:uid="{759CF84B-F726-4C27-BA49-59DD549FE41C}"/>
    <cellStyle name="Note 4 11" xfId="14341" xr:uid="{977238AD-3E0C-495F-BB08-BFDF68247617}"/>
    <cellStyle name="Note 4 12" xfId="15301" xr:uid="{7F1F75A9-982F-43FA-BF64-533D2B055A6C}"/>
    <cellStyle name="Note 4 2" xfId="6828" xr:uid="{A00C0637-8A42-47CA-A2EA-89CC1C73AE82}"/>
    <cellStyle name="Note 4 2 10" xfId="14619" xr:uid="{703A05AC-ED78-434E-B236-151E5FE64A6F}"/>
    <cellStyle name="Note 4 2 11" xfId="15572" xr:uid="{6750E94B-F146-48D5-8E19-61861422D3ED}"/>
    <cellStyle name="Note 4 2 2" xfId="7663" xr:uid="{4AA897B9-5482-48AF-BD9C-05DC0E3565DA}"/>
    <cellStyle name="Note 4 2 2 10" xfId="17355" xr:uid="{BE23A731-B410-4927-859D-DF1B899E4E73}"/>
    <cellStyle name="Note 4 2 2 2" xfId="9303" xr:uid="{F10E96BD-A5A5-4F83-A218-32A06DC6D7C9}"/>
    <cellStyle name="Note 4 2 2 2 2" xfId="13737" xr:uid="{2C43F8EA-4306-497E-937F-B57A8D54D47B}"/>
    <cellStyle name="Note 4 2 2 2 3" xfId="14699" xr:uid="{DE6DAFB1-12E6-483C-A7DB-6C96E742731D}"/>
    <cellStyle name="Note 4 2 2 2 4" xfId="15651" xr:uid="{0F30A41D-750C-4A05-AC79-C3AD8E80DDDF}"/>
    <cellStyle name="Note 4 2 2 2 5" xfId="16531" xr:uid="{791EA9A4-94E5-4533-8CB1-EB91BE10D563}"/>
    <cellStyle name="Note 4 2 2 2 6" xfId="17397" xr:uid="{32AF1924-4DD3-4F5C-B47B-C56FBF811E7F}"/>
    <cellStyle name="Note 4 2 2 2 7" xfId="18173" xr:uid="{C6FD6230-948E-4572-A5E6-EC064DA54BE3}"/>
    <cellStyle name="Note 4 2 2 2 8" xfId="18930" xr:uid="{0C9CA589-A986-44AB-BDDD-32F28E6B5436}"/>
    <cellStyle name="Note 4 2 2 3" xfId="9757" xr:uid="{8AE5C642-A43F-42A5-BDF5-38F39C94583E}"/>
    <cellStyle name="Note 4 2 2 3 2" xfId="14161" xr:uid="{D964AAF5-DEFD-449F-AB93-7F0F8D9C289D}"/>
    <cellStyle name="Note 4 2 2 3 3" xfId="15121" xr:uid="{CC49D32E-FF9B-4200-9F0B-EEB562582AE5}"/>
    <cellStyle name="Note 4 2 2 3 4" xfId="16073" xr:uid="{5608CEDA-99E2-4931-85DC-79F6A405D3AF}"/>
    <cellStyle name="Note 4 2 2 3 5" xfId="16947" xr:uid="{C0D7F741-6D06-42E7-A904-C297D484240D}"/>
    <cellStyle name="Note 4 2 2 3 6" xfId="17812" xr:uid="{A4911CCD-95C0-4BF0-8EF4-0F2D7C0A0AF6}"/>
    <cellStyle name="Note 4 2 2 3 7" xfId="18588" xr:uid="{171F560C-0BEB-46F3-A603-707F695C3970}"/>
    <cellStyle name="Note 4 2 2 3 8" xfId="19345" xr:uid="{D5EC6D3A-10C2-4965-B17F-380DB4E4EEF9}"/>
    <cellStyle name="Note 4 2 2 4" xfId="12721" xr:uid="{B2DE3C02-288F-4463-811E-02B424CF7759}"/>
    <cellStyle name="Note 4 2 2 5" xfId="10220" xr:uid="{803715A6-D44D-4617-BEA9-28BA936D7638}"/>
    <cellStyle name="Note 4 2 2 6" xfId="13682" xr:uid="{0253B4DA-D8A7-4FD3-B72E-B5E31C1425F3}"/>
    <cellStyle name="Note 4 2 2 7" xfId="14650" xr:uid="{9A49E0A4-8068-49A6-97CC-9FF44DAAEC37}"/>
    <cellStyle name="Note 4 2 2 8" xfId="15602" xr:uid="{A05F7592-89E9-46C8-BAA2-992A60380FFF}"/>
    <cellStyle name="Note 4 2 2 9" xfId="16487" xr:uid="{2B7E58A6-507B-4797-ADCB-86AE65615874}"/>
    <cellStyle name="Note 4 2 3" xfId="8468" xr:uid="{068CF992-CF6E-499F-98E8-EC4CE06B679B}"/>
    <cellStyle name="Note 4 2 3 2" xfId="13208" xr:uid="{2E4971E5-F3AE-4005-882D-4615040724B5}"/>
    <cellStyle name="Note 4 2 3 3" xfId="14228" xr:uid="{2A5AF7DA-706E-4FD2-A9F6-D5F43C8D5BD1}"/>
    <cellStyle name="Note 4 2 3 4" xfId="15188" xr:uid="{1C6BA9B0-9505-4338-9A18-63EB806DB329}"/>
    <cellStyle name="Note 4 2 3 5" xfId="16137" xr:uid="{552D0A89-DA78-418A-88DE-D8221C25CC16}"/>
    <cellStyle name="Note 4 2 3 6" xfId="17010" xr:uid="{0A618D8C-B95D-463A-9ED2-DD1F739EFD01}"/>
    <cellStyle name="Note 4 2 3 7" xfId="17875" xr:uid="{E7B4B27A-D4F2-4E3E-8766-824C2DF787C5}"/>
    <cellStyle name="Note 4 2 3 8" xfId="18651" xr:uid="{079D9962-BEFB-4A7E-BEF0-25BC0226AA3C}"/>
    <cellStyle name="Note 4 2 4" xfId="9478" xr:uid="{D720366A-CE7E-4A33-9E35-1C73015A53B9}"/>
    <cellStyle name="Note 4 2 4 2" xfId="13882" xr:uid="{4F173307-FDDB-485B-B297-931278347348}"/>
    <cellStyle name="Note 4 2 4 3" xfId="14842" xr:uid="{F205F127-77F6-489B-872F-052627254089}"/>
    <cellStyle name="Note 4 2 4 4" xfId="15794" xr:uid="{5CC4C764-E548-4368-9C99-235858EAE08F}"/>
    <cellStyle name="Note 4 2 4 5" xfId="16668" xr:uid="{8EF1FB77-DD77-4DC1-AE29-5EDF3B7BA499}"/>
    <cellStyle name="Note 4 2 4 6" xfId="17533" xr:uid="{D24D28B6-D0D0-438A-BB09-AE5B546FDD85}"/>
    <cellStyle name="Note 4 2 4 7" xfId="18309" xr:uid="{D20F178D-9137-4164-867C-847C915E9A92}"/>
    <cellStyle name="Note 4 2 4 8" xfId="19066" xr:uid="{52E465B7-437E-467A-A568-5BCC889C6367}"/>
    <cellStyle name="Note 4 2 5" xfId="12179" xr:uid="{0A3D8593-DA39-4BE0-A998-B6B67FFE4F81}"/>
    <cellStyle name="Note 4 2 6" xfId="10686" xr:uid="{264F445F-F8C2-480D-A4BD-E6A6B9A4A232}"/>
    <cellStyle name="Note 4 2 7" xfId="12368" xr:uid="{281EC3AC-BF57-4CEF-8E1E-C1489FAC9710}"/>
    <cellStyle name="Note 4 2 8" xfId="10506" xr:uid="{2B267F8C-27FE-4359-B4C2-210D5F31E564}"/>
    <cellStyle name="Note 4 2 9" xfId="13642" xr:uid="{555D01C6-8A40-49DE-8B11-1769FB62F063}"/>
    <cellStyle name="Note 4 3" xfId="7140" xr:uid="{714288B4-EE7E-4991-BAC8-DA245615CB45}"/>
    <cellStyle name="Note 4 3 10" xfId="15593" xr:uid="{EC53337E-2386-40F7-B2AF-45C30E47B2FA}"/>
    <cellStyle name="Note 4 3 2" xfId="8780" xr:uid="{12B219E1-5D04-44C1-AC85-4C864A2BB8E0}"/>
    <cellStyle name="Note 4 3 2 2" xfId="13440" xr:uid="{DEC59E91-ABC9-4382-8BDC-E857C39CA97F}"/>
    <cellStyle name="Note 4 3 2 3" xfId="14446" xr:uid="{3E23B00A-783B-43FC-8F2F-A07E9E88614A}"/>
    <cellStyle name="Note 4 3 2 4" xfId="15404" xr:uid="{236C6EDC-2863-4490-B67A-F3D91C39EB7B}"/>
    <cellStyle name="Note 4 3 2 5" xfId="16331" xr:uid="{9465C4F6-8EB8-46CA-ACD2-F78CB7F6AA22}"/>
    <cellStyle name="Note 4 3 2 6" xfId="17202" xr:uid="{6ADC3DF7-BA2A-4782-83A1-2DC14C3A0C09}"/>
    <cellStyle name="Note 4 3 2 7" xfId="18049" xr:uid="{F871D614-EB89-40D7-B02E-BD4418EE8F52}"/>
    <cellStyle name="Note 4 3 2 8" xfId="18816" xr:uid="{B267FAA0-72DB-4DD3-A3EA-E24A5DA4DCED}"/>
    <cellStyle name="Note 4 3 3" xfId="9643" xr:uid="{E8C2810C-F464-4473-A673-489ADDA909DD}"/>
    <cellStyle name="Note 4 3 3 2" xfId="14047" xr:uid="{D2CB6328-6996-4C54-81D1-B8917C47D9CF}"/>
    <cellStyle name="Note 4 3 3 3" xfId="15007" xr:uid="{1BCAD9F8-007A-4E36-8B3F-02C028743780}"/>
    <cellStyle name="Note 4 3 3 4" xfId="15959" xr:uid="{9C32A331-A09B-43AE-8A2D-53CAEC8A1E3E}"/>
    <cellStyle name="Note 4 3 3 5" xfId="16833" xr:uid="{4FEEC0CC-D3AF-4784-AFDA-794CAF0671EB}"/>
    <cellStyle name="Note 4 3 3 6" xfId="17698" xr:uid="{A6610638-C408-4A57-B2EC-C89AA74CEAD0}"/>
    <cellStyle name="Note 4 3 3 7" xfId="18474" xr:uid="{B6158BED-B368-4273-8190-AD9C80D97877}"/>
    <cellStyle name="Note 4 3 3 8" xfId="19231" xr:uid="{E234D324-0747-474E-BE63-0CFA781D4BB0}"/>
    <cellStyle name="Note 4 3 4" xfId="12410" xr:uid="{B0A96131-FAB7-47CB-94E4-9A920EE771E6}"/>
    <cellStyle name="Note 4 3 5" xfId="10468" xr:uid="{BA68473B-19FE-42D9-A375-EAFF384EC0F8}"/>
    <cellStyle name="Note 4 3 6" xfId="12629" xr:uid="{6AD10A4F-6C1E-4597-9144-4911821C03D8}"/>
    <cellStyle name="Note 4 3 7" xfId="10280" xr:uid="{3B41225C-09A6-478D-82C5-F97DA70A7E02}"/>
    <cellStyle name="Note 4 3 8" xfId="13670" xr:uid="{F6856F3A-0706-455D-94C7-CC8A878BA4C4}"/>
    <cellStyle name="Note 4 3 9" xfId="14641" xr:uid="{4DA04DA1-EE0B-4E9F-B491-3A017E4826AA}"/>
    <cellStyle name="Note 4 4" xfId="7982" xr:uid="{38E7EF0B-FDAD-47E9-B9E8-95D98737675D}"/>
    <cellStyle name="Note 4 4 2" xfId="12951" xr:uid="{15EBBA0C-D090-401F-B120-7297E13A515C}"/>
    <cellStyle name="Note 4 4 3" xfId="10039" xr:uid="{FD1A96E5-5325-46E3-8793-7E7E49147EA3}"/>
    <cellStyle name="Note 4 4 4" xfId="13185" xr:uid="{59F60EB4-6D39-470E-BBD0-442AA8D1BE8D}"/>
    <cellStyle name="Note 4 4 5" xfId="9853" xr:uid="{2AFC38E6-666E-4C79-A4C9-A23A54C367C4}"/>
    <cellStyle name="Note 4 4 6" xfId="12977" xr:uid="{564B72EB-3AB0-4ECD-B80B-C715E1AB88EB}"/>
    <cellStyle name="Note 4 4 7" xfId="10014" xr:uid="{0AD2ADD3-ED61-4B97-AB84-7D1CFE51E7F9}"/>
    <cellStyle name="Note 4 4 8" xfId="11808" xr:uid="{2096029D-42F4-4BF5-9A59-88D97D053C0B}"/>
    <cellStyle name="Note 4 5" xfId="9415" xr:uid="{224FA7F7-0A8D-4152-9DB2-2B3B6FF07C05}"/>
    <cellStyle name="Note 4 5 2" xfId="13819" xr:uid="{CE15FE6D-771E-4E8E-80D5-1F755A0A3F84}"/>
    <cellStyle name="Note 4 5 3" xfId="14779" xr:uid="{F13930B2-E973-4CDF-B56D-9088F3441C7C}"/>
    <cellStyle name="Note 4 5 4" xfId="15731" xr:uid="{504E9109-A551-487B-9FCD-DC8E80C3C63E}"/>
    <cellStyle name="Note 4 5 5" xfId="16605" xr:uid="{F5CA7FC7-1D2F-414A-A867-02A4520AA2FF}"/>
    <cellStyle name="Note 4 5 6" xfId="17470" xr:uid="{1A7B2B05-18E8-4B42-AFD5-1B9660EF0794}"/>
    <cellStyle name="Note 4 5 7" xfId="18246" xr:uid="{DD4AA1E7-D032-4806-9A19-43399652F6FE}"/>
    <cellStyle name="Note 4 5 8" xfId="19003" xr:uid="{1455AC7E-FB9B-471C-8D15-C044A6CCD5F0}"/>
    <cellStyle name="Note 4 6" xfId="11856" xr:uid="{32CCEBC7-6F90-4372-BBA8-7673786FC18D}"/>
    <cellStyle name="Note 4 7" xfId="10957" xr:uid="{8907DC5D-9898-4ADE-97D4-6075DD38E7AE}"/>
    <cellStyle name="Note 4 8" xfId="11475" xr:uid="{071C233F-7996-4B77-8C1E-44FB114A705F}"/>
    <cellStyle name="Note 4 9" xfId="11255" xr:uid="{F8389590-0A52-4732-921C-256EC36D5A91}"/>
    <cellStyle name="Note 5" xfId="6215" xr:uid="{B736BB24-F688-4CC2-8CC4-724BA1A0F599}"/>
    <cellStyle name="Note 5 10" xfId="12787" xr:uid="{B8188222-6457-4D06-81E7-AF92647C1868}"/>
    <cellStyle name="Note 5 11" xfId="10180" xr:uid="{40D68029-AE74-4880-8E27-1D62372B2AC0}"/>
    <cellStyle name="Note 5 12" xfId="11779" xr:uid="{EAE70286-7BB3-498D-9972-3F70F48AF180}"/>
    <cellStyle name="Note 5 2" xfId="6827" xr:uid="{8913636A-98BA-4CF3-ADFA-EF6E337DEA39}"/>
    <cellStyle name="Note 5 2 10" xfId="9847" xr:uid="{133832F4-7537-435D-9878-7B0AF06050F6}"/>
    <cellStyle name="Note 5 2 11" xfId="12000" xr:uid="{E062ACF6-ED04-442C-B018-83381F2E79CC}"/>
    <cellStyle name="Note 5 2 2" xfId="7664" xr:uid="{81427AD3-9BBA-4A7B-8A28-AE666275A991}"/>
    <cellStyle name="Note 5 2 2 10" xfId="13063" xr:uid="{3ED9E5C1-0BBE-4EAF-9D65-7D903BE5E78A}"/>
    <cellStyle name="Note 5 2 2 2" xfId="9304" xr:uid="{330E0C7F-A425-450F-B92A-AE8EF6C53A2A}"/>
    <cellStyle name="Note 5 2 2 2 2" xfId="13738" xr:uid="{5F8B8BC1-9366-4B8E-ACB9-A1680CD80697}"/>
    <cellStyle name="Note 5 2 2 2 3" xfId="14700" xr:uid="{9C10FE6B-C2FC-4BD3-9755-7EA0DE9A3C44}"/>
    <cellStyle name="Note 5 2 2 2 4" xfId="15652" xr:uid="{826854E5-30EE-46F0-A70E-B17CB2859657}"/>
    <cellStyle name="Note 5 2 2 2 5" xfId="16532" xr:uid="{86B2CE69-B681-4F18-AB2B-1BE9D5BCEBEE}"/>
    <cellStyle name="Note 5 2 2 2 6" xfId="17398" xr:uid="{65C838FD-89A8-4990-87F6-6A678CD251E3}"/>
    <cellStyle name="Note 5 2 2 2 7" xfId="18174" xr:uid="{113AAE47-4A0E-40D1-9177-141043AFB2C2}"/>
    <cellStyle name="Note 5 2 2 2 8" xfId="18931" xr:uid="{B390CE49-3B6A-49F9-92D7-AE3597173CFE}"/>
    <cellStyle name="Note 5 2 2 3" xfId="9758" xr:uid="{0C609DBE-F68D-4F7F-B8A3-C7D73FFC89A3}"/>
    <cellStyle name="Note 5 2 2 3 2" xfId="14162" xr:uid="{825598FF-3E83-488F-8B5A-1E406B590227}"/>
    <cellStyle name="Note 5 2 2 3 3" xfId="15122" xr:uid="{A4B5D577-AB65-4DB9-88EE-BE662F693BFD}"/>
    <cellStyle name="Note 5 2 2 3 4" xfId="16074" xr:uid="{2F0D2B53-3048-4008-AD9F-68F50C9EA939}"/>
    <cellStyle name="Note 5 2 2 3 5" xfId="16948" xr:uid="{E9001630-181F-4D24-AF2D-1D30C996827C}"/>
    <cellStyle name="Note 5 2 2 3 6" xfId="17813" xr:uid="{521B6FB8-1156-4006-B837-45D91A669259}"/>
    <cellStyle name="Note 5 2 2 3 7" xfId="18589" xr:uid="{E8195D69-AC08-4AE5-829E-70B4DE9FEC7D}"/>
    <cellStyle name="Note 5 2 2 3 8" xfId="19346" xr:uid="{9B143D29-94BE-4FF1-93C6-E2B2E0581445}"/>
    <cellStyle name="Note 5 2 2 4" xfId="12722" xr:uid="{4D1C03D4-0BF4-4BC8-B3EC-392302F51BDC}"/>
    <cellStyle name="Note 5 2 2 5" xfId="10219" xr:uid="{AE853CE6-A559-414A-8B0D-9318B0FF537D}"/>
    <cellStyle name="Note 5 2 2 6" xfId="13054" xr:uid="{90BBE4FF-3F89-4DED-AAB3-92CA7C8649FA}"/>
    <cellStyle name="Note 5 2 2 7" xfId="9949" xr:uid="{AFE61DBA-4F93-4F10-BF25-051CF7A3AEF0}"/>
    <cellStyle name="Note 5 2 2 8" xfId="13195" xr:uid="{0A9CB0C2-C5F3-4535-91D6-F79B2D8DF913}"/>
    <cellStyle name="Note 5 2 2 9" xfId="9846" xr:uid="{973EB294-761C-4E8F-A9EA-79359B400493}"/>
    <cellStyle name="Note 5 2 3" xfId="8467" xr:uid="{280FC5A5-C1C9-4B8F-834D-778610ABB7D7}"/>
    <cellStyle name="Note 5 2 3 2" xfId="13207" xr:uid="{9E74676C-D0E9-46E7-A2C5-386EF7751675}"/>
    <cellStyle name="Note 5 2 3 3" xfId="14227" xr:uid="{5847E77C-C584-4260-8D36-F6EC6B7D6A80}"/>
    <cellStyle name="Note 5 2 3 4" xfId="15187" xr:uid="{B4AF0E31-5C1D-48C6-8CE3-A805756A6016}"/>
    <cellStyle name="Note 5 2 3 5" xfId="16136" xr:uid="{032035A2-1C0E-42CC-AE63-40D0A39B8697}"/>
    <cellStyle name="Note 5 2 3 6" xfId="17009" xr:uid="{0E7A4EB6-35CF-4252-BE0D-D15A913E99CD}"/>
    <cellStyle name="Note 5 2 3 7" xfId="17874" xr:uid="{870A8C03-05DB-4240-968C-5757A43E68CB}"/>
    <cellStyle name="Note 5 2 3 8" xfId="18650" xr:uid="{2E23735C-7588-49D1-B46C-6A4734016D1F}"/>
    <cellStyle name="Note 5 2 4" xfId="9477" xr:uid="{8AA3A2D7-75C7-47B8-B0FA-4FCF9CEA7BEF}"/>
    <cellStyle name="Note 5 2 4 2" xfId="13881" xr:uid="{A0680765-0D99-4ECD-9439-3A83FC3F23D8}"/>
    <cellStyle name="Note 5 2 4 3" xfId="14841" xr:uid="{4972CCC1-042B-4667-B9B9-A7CDAC0931E0}"/>
    <cellStyle name="Note 5 2 4 4" xfId="15793" xr:uid="{5C6C4569-CC49-4C7E-A714-401EA0C45A87}"/>
    <cellStyle name="Note 5 2 4 5" xfId="16667" xr:uid="{F38EE2C4-5260-47A5-81F4-BAC97AFAE466}"/>
    <cellStyle name="Note 5 2 4 6" xfId="17532" xr:uid="{BD2FE327-4C07-4932-887B-B633075AFB22}"/>
    <cellStyle name="Note 5 2 4 7" xfId="18308" xr:uid="{2ECBEF1A-F565-42DA-AB34-5F1668AB7F13}"/>
    <cellStyle name="Note 5 2 4 8" xfId="19065" xr:uid="{0EB82EAD-1814-414E-AD0E-8C058BDAB833}"/>
    <cellStyle name="Note 5 2 5" xfId="12178" xr:uid="{9591420D-7F9A-4151-928C-EB980F80F468}"/>
    <cellStyle name="Note 5 2 6" xfId="10687" xr:uid="{51A27556-18AA-45CB-90C9-B8DF969DA75F}"/>
    <cellStyle name="Note 5 2 7" xfId="13033" xr:uid="{D7D8BC55-7C07-4BE1-A4CB-0F69C4D34BE9}"/>
    <cellStyle name="Note 5 2 8" xfId="9967" xr:uid="{A8E9E420-718A-477E-8819-0AE48242F951}"/>
    <cellStyle name="Note 5 2 9" xfId="13192" xr:uid="{94EE055E-74B8-4782-9791-596D0921F72B}"/>
    <cellStyle name="Note 5 3" xfId="7141" xr:uid="{F64C0725-23E1-44B8-A44E-4C17B1E92485}"/>
    <cellStyle name="Note 5 3 10" xfId="17341" xr:uid="{632C6510-D22E-4CE2-B519-240C3FFDA18B}"/>
    <cellStyle name="Note 5 3 2" xfId="8781" xr:uid="{B6E7A61B-F659-4556-BC57-B5ACC1B46F91}"/>
    <cellStyle name="Note 5 3 2 2" xfId="13441" xr:uid="{BFFD73B9-1F22-48CB-B444-32059F03D4C0}"/>
    <cellStyle name="Note 5 3 2 3" xfId="14447" xr:uid="{305E32F8-CCEC-46C0-8DEB-0EE17D44FD6C}"/>
    <cellStyle name="Note 5 3 2 4" xfId="15405" xr:uid="{7B552D24-487A-469F-9CB0-75F96F516064}"/>
    <cellStyle name="Note 5 3 2 5" xfId="16332" xr:uid="{93988421-A518-46A3-A67C-76773D3445EF}"/>
    <cellStyle name="Note 5 3 2 6" xfId="17203" xr:uid="{03416A99-1531-44C9-8B76-5F4E5DA85BA7}"/>
    <cellStyle name="Note 5 3 2 7" xfId="18050" xr:uid="{3E96D2AD-081A-42E1-8F91-46720D93AB7E}"/>
    <cellStyle name="Note 5 3 2 8" xfId="18817" xr:uid="{7DFB0D29-1FEE-444B-9521-1410EDF8DC2F}"/>
    <cellStyle name="Note 5 3 3" xfId="9644" xr:uid="{DCC69348-6CA2-4E95-B34D-D14783868408}"/>
    <cellStyle name="Note 5 3 3 2" xfId="14048" xr:uid="{34C06FD1-0A8B-41BB-ABC6-578AACF6BA6B}"/>
    <cellStyle name="Note 5 3 3 3" xfId="15008" xr:uid="{CC2225F9-DBC0-43E2-85D4-348206A707C6}"/>
    <cellStyle name="Note 5 3 3 4" xfId="15960" xr:uid="{27C87974-FD8A-4B88-B15E-F776C0E8178E}"/>
    <cellStyle name="Note 5 3 3 5" xfId="16834" xr:uid="{0C670F4E-ABAA-4E66-81A5-48A567B55D0B}"/>
    <cellStyle name="Note 5 3 3 6" xfId="17699" xr:uid="{C98B9634-C562-4766-88EB-5E6936C34FD5}"/>
    <cellStyle name="Note 5 3 3 7" xfId="18475" xr:uid="{5A46242D-7AD1-4A6A-ADB5-9B863170B065}"/>
    <cellStyle name="Note 5 3 3 8" xfId="19232" xr:uid="{7C2BB604-3743-4D61-A0A9-DE3E21E0B4CB}"/>
    <cellStyle name="Note 5 3 4" xfId="12411" xr:uid="{EF370543-9251-425F-A84E-8297FDD29430}"/>
    <cellStyle name="Note 5 3 5" xfId="10467" xr:uid="{27C7702A-0906-406C-A25F-9C2C196232B8}"/>
    <cellStyle name="Note 5 3 6" xfId="13649" xr:uid="{2069BD6B-CF5A-4038-B0C1-DD2092229AD6}"/>
    <cellStyle name="Note 5 3 7" xfId="14625" xr:uid="{BE5E70AA-8C8F-4669-BBF8-710184282E70}"/>
    <cellStyle name="Note 5 3 8" xfId="15577" xr:uid="{236F0D09-8F3D-4085-8B2D-47F7B9BDAA6D}"/>
    <cellStyle name="Note 5 3 9" xfId="16472" xr:uid="{2734F036-1384-4CE2-A917-75487AB8CA72}"/>
    <cellStyle name="Note 5 4" xfId="7983" xr:uid="{D91533ED-580B-432C-B4B3-E47C9E94F1C9}"/>
    <cellStyle name="Note 5 4 2" xfId="12952" xr:uid="{943FC198-C115-4747-A84C-09D1D6E6BB79}"/>
    <cellStyle name="Note 5 4 3" xfId="10038" xr:uid="{43A9649F-23EC-45A7-B2A8-95AAC1711FC5}"/>
    <cellStyle name="Note 5 4 4" xfId="12686" xr:uid="{1DC19512-D359-446C-B745-7E2CA2CE783C}"/>
    <cellStyle name="Note 5 4 5" xfId="10235" xr:uid="{82A8318D-6720-4EF1-A5F3-73262DB23046}"/>
    <cellStyle name="Note 5 4 6" xfId="13162" xr:uid="{8EAAE470-32BC-4D5E-81DF-742A622D2DF2}"/>
    <cellStyle name="Note 5 4 7" xfId="9873" xr:uid="{693BC194-EBAD-4531-9265-0FC06106FE45}"/>
    <cellStyle name="Note 5 4 8" xfId="12006" xr:uid="{2A408D33-1170-4AC7-A988-40F006A86036}"/>
    <cellStyle name="Note 5 5" xfId="9416" xr:uid="{2E000700-829C-4443-AE96-849898C3CAF4}"/>
    <cellStyle name="Note 5 5 2" xfId="13820" xr:uid="{370462EE-8314-45C9-AEEB-2510500C4F3B}"/>
    <cellStyle name="Note 5 5 3" xfId="14780" xr:uid="{E8FC6F7B-533D-4FDB-B224-A73C8BE867FE}"/>
    <cellStyle name="Note 5 5 4" xfId="15732" xr:uid="{EB1B849C-6A81-4964-8D70-3C8CA97DFCAC}"/>
    <cellStyle name="Note 5 5 5" xfId="16606" xr:uid="{E5917868-67B3-4387-B863-ACB4B0FD48EC}"/>
    <cellStyle name="Note 5 5 6" xfId="17471" xr:uid="{4570AB8D-CA00-4C37-84EE-373FC3F06050}"/>
    <cellStyle name="Note 5 5 7" xfId="18247" xr:uid="{625D246C-26B8-49F4-85CB-BDCCEA6F54E4}"/>
    <cellStyle name="Note 5 5 8" xfId="19004" xr:uid="{CA24CAC2-E983-4BC2-B285-54E3731A5D1E}"/>
    <cellStyle name="Note 5 6" xfId="11857" xr:uid="{615A5C55-994E-4352-AE5B-461AC997E533}"/>
    <cellStyle name="Note 5 7" xfId="10956" xr:uid="{5E67FF5B-7134-410F-BCC0-EC4FE556D683}"/>
    <cellStyle name="Note 5 8" xfId="11476" xr:uid="{0C077673-93EE-46AD-97F6-924ED129102E}"/>
    <cellStyle name="Note 5 9" xfId="11254" xr:uid="{D52738B1-0F28-4999-8A12-82DF2FFFE818}"/>
    <cellStyle name="Note 6" xfId="6216" xr:uid="{39566E54-5E71-4792-9D4E-35EEFD5B59B1}"/>
    <cellStyle name="Note 6 10" xfId="13801" xr:uid="{6F02E74E-0EDC-47D3-98B5-455C28CA4631}"/>
    <cellStyle name="Note 6 11" xfId="14763" xr:uid="{7A6CC4BB-6C70-4C1F-B813-1DF48F71663E}"/>
    <cellStyle name="Note 6 12" xfId="15715" xr:uid="{5DF9A65A-D07B-45AC-8E6C-3092CFE1A9DF}"/>
    <cellStyle name="Note 6 2" xfId="6826" xr:uid="{B28FC58A-EB00-4029-8E93-C0778DFFB006}"/>
    <cellStyle name="Note 6 2 10" xfId="16440" xr:uid="{3D87BC84-CD5E-4661-9A86-A7C77D757A15}"/>
    <cellStyle name="Note 6 2 11" xfId="17311" xr:uid="{238A9487-4F42-41A4-BB25-0B32E0A869CB}"/>
    <cellStyle name="Note 6 2 2" xfId="7665" xr:uid="{4714D139-259B-41A4-BA91-0DCA493FE7BE}"/>
    <cellStyle name="Note 6 2 2 10" xfId="10782" xr:uid="{93157AEA-7FA8-42EA-B550-D74372F037A2}"/>
    <cellStyle name="Note 6 2 2 2" xfId="9305" xr:uid="{01CA6D31-5A29-40DF-8B80-30F8000DBABB}"/>
    <cellStyle name="Note 6 2 2 2 2" xfId="13739" xr:uid="{1AC56B61-C15A-4FD6-AF39-746AE71BA6A9}"/>
    <cellStyle name="Note 6 2 2 2 3" xfId="14701" xr:uid="{2B1BCAD0-DEAF-42C3-9F81-49B0B9748290}"/>
    <cellStyle name="Note 6 2 2 2 4" xfId="15653" xr:uid="{4F3F1818-9AD9-4D10-A0CA-30A8A23F71EC}"/>
    <cellStyle name="Note 6 2 2 2 5" xfId="16533" xr:uid="{75ED63FF-8B60-4AD6-B57C-1D664535F4E7}"/>
    <cellStyle name="Note 6 2 2 2 6" xfId="17399" xr:uid="{DCE49E8D-F7B9-4F28-9A0E-1720AE8125A2}"/>
    <cellStyle name="Note 6 2 2 2 7" xfId="18175" xr:uid="{570F9735-5B25-4312-8EC1-B7614A871444}"/>
    <cellStyle name="Note 6 2 2 2 8" xfId="18932" xr:uid="{21E708C6-C39E-4311-9726-944E0DD4719B}"/>
    <cellStyle name="Note 6 2 2 3" xfId="9759" xr:uid="{158BD41C-CB9F-4122-8DA6-58CCCD1C17BE}"/>
    <cellStyle name="Note 6 2 2 3 2" xfId="14163" xr:uid="{505CB3D8-180E-4BB8-A9AE-5B34A607831B}"/>
    <cellStyle name="Note 6 2 2 3 3" xfId="15123" xr:uid="{893CCDAB-84A6-4CC2-8088-A2813E044468}"/>
    <cellStyle name="Note 6 2 2 3 4" xfId="16075" xr:uid="{BA396A80-F8AE-4DDE-86EE-7E86D2DCDD64}"/>
    <cellStyle name="Note 6 2 2 3 5" xfId="16949" xr:uid="{170EA636-B6F5-48C2-8E63-AE60587204A7}"/>
    <cellStyle name="Note 6 2 2 3 6" xfId="17814" xr:uid="{CCC67B37-1ED5-4AE0-A09C-15B8F24DA2BF}"/>
    <cellStyle name="Note 6 2 2 3 7" xfId="18590" xr:uid="{8B5AB578-2387-471B-824D-86609F535B64}"/>
    <cellStyle name="Note 6 2 2 3 8" xfId="19347" xr:uid="{22C07C39-7E8C-49FB-8CE1-F6DA31402C75}"/>
    <cellStyle name="Note 6 2 2 4" xfId="12723" xr:uid="{E38BA57B-0847-4250-9F84-E72DB2F0A3B4}"/>
    <cellStyle name="Note 6 2 2 5" xfId="12822" xr:uid="{F15052EA-5C6C-41D5-8125-82B580963B23}"/>
    <cellStyle name="Note 6 2 2 6" xfId="10152" xr:uid="{81646C4E-D9D4-4B49-A75A-E8C943ED11EC}"/>
    <cellStyle name="Note 6 2 2 7" xfId="11795" xr:uid="{C47DA274-1104-4E66-8E39-9BACA6AF1705}"/>
    <cellStyle name="Note 6 2 2 8" xfId="11009" xr:uid="{7C1B811F-77EC-4299-AF07-32FA95AC8E29}"/>
    <cellStyle name="Note 6 2 2 9" xfId="12064" xr:uid="{F90107EE-BB93-488A-8CC6-E54CBF99D6CC}"/>
    <cellStyle name="Note 6 2 3" xfId="8466" xr:uid="{E84A9453-5651-49A4-94EF-CB8EC4E94E4C}"/>
    <cellStyle name="Note 6 2 3 2" xfId="13206" xr:uid="{0C44321B-BEB0-4D48-A358-B484445D7E25}"/>
    <cellStyle name="Note 6 2 3 3" xfId="14226" xr:uid="{A011D4B3-D174-4AF1-87E9-158118898525}"/>
    <cellStyle name="Note 6 2 3 4" xfId="15186" xr:uid="{4814F7FC-C212-4C6D-801A-5DDF8C96EC1A}"/>
    <cellStyle name="Note 6 2 3 5" xfId="16135" xr:uid="{401578D3-08D2-490B-A7D3-47040A58F30C}"/>
    <cellStyle name="Note 6 2 3 6" xfId="17008" xr:uid="{BA1C3B87-9B67-4E48-A3BD-D7E0B921579E}"/>
    <cellStyle name="Note 6 2 3 7" xfId="17873" xr:uid="{823B747F-0128-4437-8D5D-F6FA56A593D3}"/>
    <cellStyle name="Note 6 2 3 8" xfId="18649" xr:uid="{CBDC07C4-5AA2-4F94-89E6-CBC7C5533CB2}"/>
    <cellStyle name="Note 6 2 4" xfId="9476" xr:uid="{C9C2C10F-DFDA-4F28-B201-C5FD1D0882DF}"/>
    <cellStyle name="Note 6 2 4 2" xfId="13880" xr:uid="{F16FA70F-A917-464B-BC2D-9E0B7272CE98}"/>
    <cellStyle name="Note 6 2 4 3" xfId="14840" xr:uid="{4C8C3111-42F7-43C7-8923-9D0757052F0C}"/>
    <cellStyle name="Note 6 2 4 4" xfId="15792" xr:uid="{9BEAA5F2-AAD6-4433-AF5C-1D05455F071F}"/>
    <cellStyle name="Note 6 2 4 5" xfId="16666" xr:uid="{51029985-908F-4CE6-AF50-E4E4E45A716F}"/>
    <cellStyle name="Note 6 2 4 6" xfId="17531" xr:uid="{14CC18A3-DD8F-4D9F-905D-44716B871D80}"/>
    <cellStyle name="Note 6 2 4 7" xfId="18307" xr:uid="{49534578-561F-4A3F-A4D8-3E87FEBAB107}"/>
    <cellStyle name="Note 6 2 4 8" xfId="19064" xr:uid="{A1971C36-0B3C-44B5-BCEF-53F4D8CED854}"/>
    <cellStyle name="Note 6 2 5" xfId="12177" xr:uid="{4E45467D-FCB1-445B-8566-05FB51851DF9}"/>
    <cellStyle name="Note 6 2 6" xfId="10688" xr:uid="{6C8952FE-7785-45C7-BA91-DB0F041FCD3E}"/>
    <cellStyle name="Note 6 2 7" xfId="13610" xr:uid="{44AA652C-0CA2-49DD-A5C8-7835C32A9EB0}"/>
    <cellStyle name="Note 6 2 8" xfId="14588" xr:uid="{ED6DF555-E6FE-4C7B-8666-C433D38D1779}"/>
    <cellStyle name="Note 6 2 9" xfId="15541" xr:uid="{B955717D-2A45-4226-90A1-5484FEAD23F1}"/>
    <cellStyle name="Note 6 3" xfId="7142" xr:uid="{87DE283B-A800-46CB-9FF2-DAE07B9657C5}"/>
    <cellStyle name="Note 6 3 10" xfId="12882" xr:uid="{2E9DAF1C-DA2B-4184-B566-0B38A8F4019C}"/>
    <cellStyle name="Note 6 3 2" xfId="8782" xr:uid="{47928346-06FA-448D-BD24-FCFE1191CB26}"/>
    <cellStyle name="Note 6 3 2 2" xfId="13442" xr:uid="{001446E0-DA0F-4C15-BDED-B6AFA91B0704}"/>
    <cellStyle name="Note 6 3 2 3" xfId="14448" xr:uid="{D230F5C6-90A8-45BA-85F3-7DFA8E9DB545}"/>
    <cellStyle name="Note 6 3 2 4" xfId="15406" xr:uid="{8456F3E1-6F59-4DEB-8F43-9D14F2B1DCCB}"/>
    <cellStyle name="Note 6 3 2 5" xfId="16333" xr:uid="{F23D4BBA-977A-4A8A-A670-FC725032D49A}"/>
    <cellStyle name="Note 6 3 2 6" xfId="17204" xr:uid="{C970CE3D-5FBF-4B4F-89F5-2E99BC092BD3}"/>
    <cellStyle name="Note 6 3 2 7" xfId="18051" xr:uid="{F56613E4-50F9-4C0F-B447-2B1F0E1811CB}"/>
    <cellStyle name="Note 6 3 2 8" xfId="18818" xr:uid="{8CFB128C-CE2A-4B58-868D-BC0AB59436B2}"/>
    <cellStyle name="Note 6 3 3" xfId="9645" xr:uid="{250395B7-F4EA-4387-95DD-8BBA89752C2E}"/>
    <cellStyle name="Note 6 3 3 2" xfId="14049" xr:uid="{DB68331A-3DDD-4941-B130-2EFA386D5AE0}"/>
    <cellStyle name="Note 6 3 3 3" xfId="15009" xr:uid="{45A93FA3-70D6-451B-A363-683AE14AA2C1}"/>
    <cellStyle name="Note 6 3 3 4" xfId="15961" xr:uid="{DB9708B9-A0C7-4599-914A-60F4188C0A31}"/>
    <cellStyle name="Note 6 3 3 5" xfId="16835" xr:uid="{7D6589E8-B075-4896-8F29-0251CDD68BD7}"/>
    <cellStyle name="Note 6 3 3 6" xfId="17700" xr:uid="{E5D0F9BE-A363-4A09-93BB-048B40043C3E}"/>
    <cellStyle name="Note 6 3 3 7" xfId="18476" xr:uid="{064E1A27-15E1-41D0-A74C-A69D179299C7}"/>
    <cellStyle name="Note 6 3 3 8" xfId="19233" xr:uid="{E6113504-6092-4FCB-A994-4AE69D248A60}"/>
    <cellStyle name="Note 6 3 4" xfId="12412" xr:uid="{C3558781-1310-4BEE-896E-7E5E1E0E9DBF}"/>
    <cellStyle name="Note 6 3 5" xfId="10466" xr:uid="{3911A67F-94FB-48AA-A7FF-37A7CEA7257F}"/>
    <cellStyle name="Note 6 3 6" xfId="13041" xr:uid="{274B6941-6350-49A6-8C3A-F20A3C8F51D5}"/>
    <cellStyle name="Note 6 3 7" xfId="9961" xr:uid="{BD24FE02-D3EA-4C18-9939-D7C58B69253C}"/>
    <cellStyle name="Note 6 3 8" xfId="11832" xr:uid="{2F773C32-55D0-4861-817B-79CF82B14846}"/>
    <cellStyle name="Note 6 3 9" xfId="10978" xr:uid="{D735252C-5B29-4835-A480-DDECA4913F87}"/>
    <cellStyle name="Note 6 4" xfId="7984" xr:uid="{9CDEE143-128F-4C47-AFD1-4E742A144AD3}"/>
    <cellStyle name="Note 6 4 2" xfId="12953" xr:uid="{F6C63DFC-BEC9-423F-A606-5DB76AAEABFF}"/>
    <cellStyle name="Note 6 4 3" xfId="10037" xr:uid="{89B366FE-EE79-4A06-A15B-E63879C517A8}"/>
    <cellStyle name="Note 6 4 4" xfId="13706" xr:uid="{A9C5955E-56BA-456A-84B0-9ACB1783A0F0}"/>
    <cellStyle name="Note 6 4 5" xfId="14670" xr:uid="{90F7B355-37B7-456F-B001-1970A13A8FE8}"/>
    <cellStyle name="Note 6 4 6" xfId="15622" xr:uid="{98E0319C-4EEA-4B7A-AEB3-1A2BB17243CF}"/>
    <cellStyle name="Note 6 4 7" xfId="16504" xr:uid="{681440C5-163D-40A7-B7AE-61BD8E8E4683}"/>
    <cellStyle name="Note 6 4 8" xfId="17372" xr:uid="{CC3AA091-D999-4356-980C-EDA078D3385E}"/>
    <cellStyle name="Note 6 5" xfId="9417" xr:uid="{9411BA70-1C41-4361-A467-464B8736B814}"/>
    <cellStyle name="Note 6 5 2" xfId="13821" xr:uid="{ACE8357D-37C6-4CEF-9015-8133BF0D5C0D}"/>
    <cellStyle name="Note 6 5 3" xfId="14781" xr:uid="{EE610862-6EB9-44DA-80E7-799D7494293B}"/>
    <cellStyle name="Note 6 5 4" xfId="15733" xr:uid="{B88B87CF-59AD-4ADE-ACA9-A3316675D80C}"/>
    <cellStyle name="Note 6 5 5" xfId="16607" xr:uid="{E292A461-3285-4C33-AAA4-97B93A2FA5F4}"/>
    <cellStyle name="Note 6 5 6" xfId="17472" xr:uid="{90777218-C6C4-47C7-AABC-7FF16E39CBF7}"/>
    <cellStyle name="Note 6 5 7" xfId="18248" xr:uid="{A9526D5E-3945-4CC6-94D3-4D9C86B93F14}"/>
    <cellStyle name="Note 6 5 8" xfId="19005" xr:uid="{035AE84A-4D28-474B-B992-768CA346B36E}"/>
    <cellStyle name="Note 6 6" xfId="11858" xr:uid="{8DABD034-2176-42A3-BD02-3BA7964EE0F3}"/>
    <cellStyle name="Note 6 7" xfId="10955" xr:uid="{D937AF13-B9E7-41DE-91C8-4BF20D28EE1E}"/>
    <cellStyle name="Note 6 8" xfId="11477" xr:uid="{A74FA901-4617-44BC-B1AE-39F1993004EC}"/>
    <cellStyle name="Note 6 9" xfId="11253" xr:uid="{EAD98D28-0AB1-4E24-95A6-6600D479655D}"/>
    <cellStyle name="Note 7" xfId="6217" xr:uid="{195301B0-3D47-43CA-BEE4-28C0C7BA8079}"/>
    <cellStyle name="Note 7 10" xfId="13324" xr:uid="{1FE5FE03-E4DE-4F31-B711-78071A65D974}"/>
    <cellStyle name="Note 7 11" xfId="14340" xr:uid="{BC61D86C-43F1-4BAF-9D70-AE8224FA27F3}"/>
    <cellStyle name="Note 7 12" xfId="15300" xr:uid="{7D8CC8AA-7E69-4E32-948C-C6E399364D66}"/>
    <cellStyle name="Note 7 2" xfId="6937" xr:uid="{3513BBCC-728B-43A3-A5A6-ACF956694DA2}"/>
    <cellStyle name="Note 7 2 10" xfId="11123" xr:uid="{0A1C3491-93FD-4EA9-B71B-807A59AADC61}"/>
    <cellStyle name="Note 7 2 11" xfId="12872" xr:uid="{F2946909-5E1F-4C44-BA08-C06FBB56C127}"/>
    <cellStyle name="Note 7 2 2" xfId="7666" xr:uid="{06EDE744-86C0-4596-A9DB-AE9DAB35543E}"/>
    <cellStyle name="Note 7 2 2 10" xfId="18011" xr:uid="{C8761F93-1DCE-4C43-A669-CA0DE9E6F13E}"/>
    <cellStyle name="Note 7 2 2 2" xfId="9306" xr:uid="{4FB3128D-4454-47BF-AD07-C095F8F9DFE7}"/>
    <cellStyle name="Note 7 2 2 2 2" xfId="13740" xr:uid="{C41A09CD-3E6F-4A99-89D1-46F694F1C8DF}"/>
    <cellStyle name="Note 7 2 2 2 3" xfId="14702" xr:uid="{3E7BB2FD-2EDD-4ADB-9DF2-86E222C4D652}"/>
    <cellStyle name="Note 7 2 2 2 4" xfId="15654" xr:uid="{D2C91A11-693E-4245-BD05-470EBCEFE158}"/>
    <cellStyle name="Note 7 2 2 2 5" xfId="16534" xr:uid="{0323B82D-1FF0-407A-AF4D-1015F2AEE517}"/>
    <cellStyle name="Note 7 2 2 2 6" xfId="17400" xr:uid="{371E0AED-73E5-479D-B459-E45B431D4345}"/>
    <cellStyle name="Note 7 2 2 2 7" xfId="18176" xr:uid="{9D7C992F-F2E6-4C73-A642-0BFFBC7F95D4}"/>
    <cellStyle name="Note 7 2 2 2 8" xfId="18933" xr:uid="{BACDE07A-2772-42DE-96E4-25023A48C054}"/>
    <cellStyle name="Note 7 2 2 3" xfId="9760" xr:uid="{B23F8847-74A1-496F-B5EF-B00FD3DC2BA3}"/>
    <cellStyle name="Note 7 2 2 3 2" xfId="14164" xr:uid="{64260EB0-B00D-4C25-8156-62278695466F}"/>
    <cellStyle name="Note 7 2 2 3 3" xfId="15124" xr:uid="{0040A75B-92D1-4572-AA43-506DF068A5B0}"/>
    <cellStyle name="Note 7 2 2 3 4" xfId="16076" xr:uid="{1AB88C1F-69B3-4A65-B313-01A2722D6421}"/>
    <cellStyle name="Note 7 2 2 3 5" xfId="16950" xr:uid="{91FC1492-9AD8-465A-A8F1-B2BEB3749C0D}"/>
    <cellStyle name="Note 7 2 2 3 6" xfId="17815" xr:uid="{90574F6B-A075-4929-891B-72C9273A8211}"/>
    <cellStyle name="Note 7 2 2 3 7" xfId="18591" xr:uid="{09D9E887-5423-43A3-BAB0-6404CDACE81E}"/>
    <cellStyle name="Note 7 2 2 3 8" xfId="19348" xr:uid="{D5975B17-3B65-49F4-ACEF-95F402767720}"/>
    <cellStyle name="Note 7 2 2 4" xfId="12724" xr:uid="{ADC2D04F-F7DB-462E-8A32-0214ACD1D527}"/>
    <cellStyle name="Note 7 2 2 5" xfId="13357" xr:uid="{398EFD7C-C3F0-42A3-901A-4EA60B7A50E6}"/>
    <cellStyle name="Note 7 2 2 6" xfId="14371" xr:uid="{A8EED71A-640C-4FB9-A0A0-49347A9E46CF}"/>
    <cellStyle name="Note 7 2 2 7" xfId="15329" xr:uid="{C9944F63-B4E4-423F-A558-DED8B9A1D2F5}"/>
    <cellStyle name="Note 7 2 2 8" xfId="16273" xr:uid="{61FCD66A-ADB1-4A76-8E2F-62A15A9F9D0F}"/>
    <cellStyle name="Note 7 2 2 9" xfId="17146" xr:uid="{B0BB78FB-951D-486C-9420-1187BB35888A}"/>
    <cellStyle name="Note 7 2 3" xfId="8577" xr:uid="{38104132-84A6-4FD5-BAD5-35522E64C745}"/>
    <cellStyle name="Note 7 2 3 2" xfId="13317" xr:uid="{34F19FED-1341-4A23-AD7F-E40A1CD2559A}"/>
    <cellStyle name="Note 7 2 3 3" xfId="14337" xr:uid="{815E2DF6-1CC9-46BB-A80F-CDF2DB86C906}"/>
    <cellStyle name="Note 7 2 3 4" xfId="15297" xr:uid="{29B1CD1B-7D7A-455C-B495-18306250E02F}"/>
    <cellStyle name="Note 7 2 3 5" xfId="16246" xr:uid="{1A6EB316-4EA1-4BDA-AC6C-06517E9B46BC}"/>
    <cellStyle name="Note 7 2 3 6" xfId="17119" xr:uid="{8A2ABCEE-247C-488E-B819-5FC6673161AE}"/>
    <cellStyle name="Note 7 2 3 7" xfId="17984" xr:uid="{921A2FA8-4D15-4900-9AEC-784E783FE0F9}"/>
    <cellStyle name="Note 7 2 3 8" xfId="18760" xr:uid="{CCFA99CC-81FA-492F-8030-0D56E6C1F3D2}"/>
    <cellStyle name="Note 7 2 4" xfId="9587" xr:uid="{F3BE7ACD-6942-44C7-A05A-4A70C197258F}"/>
    <cellStyle name="Note 7 2 4 2" xfId="13991" xr:uid="{B0591733-A5D0-4D83-8064-00652C952DF3}"/>
    <cellStyle name="Note 7 2 4 3" xfId="14951" xr:uid="{EF03AB34-522D-4696-BDB8-53C3A39FDD08}"/>
    <cellStyle name="Note 7 2 4 4" xfId="15903" xr:uid="{BB2218F8-6F1F-4B79-BC6D-9BFD8ED00F79}"/>
    <cellStyle name="Note 7 2 4 5" xfId="16777" xr:uid="{F1EF6F27-F475-4EC4-9EB9-5266FDFA090C}"/>
    <cellStyle name="Note 7 2 4 6" xfId="17642" xr:uid="{1349E444-26C1-406F-9718-80DFB722498A}"/>
    <cellStyle name="Note 7 2 4 7" xfId="18418" xr:uid="{120A69C3-6A8F-45A1-8E01-F8F713459394}"/>
    <cellStyle name="Note 7 2 4 8" xfId="19175" xr:uid="{22A851D9-AC02-4D9A-8A49-752E454C452F}"/>
    <cellStyle name="Note 7 2 5" xfId="12288" xr:uid="{F5863466-7F50-4D18-B0B3-B23509EFAF65}"/>
    <cellStyle name="Note 7 2 6" xfId="10577" xr:uid="{B437B841-B3C8-4627-80DF-2DF0A8C112B7}"/>
    <cellStyle name="Note 7 2 7" xfId="12090" xr:uid="{A5F36925-A1D3-4E33-BEA1-C1436BC22BD6}"/>
    <cellStyle name="Note 7 2 8" xfId="10760" xr:uid="{8107F95E-2CDA-4486-B672-D9DD5EC40455}"/>
    <cellStyle name="Note 7 2 9" xfId="11654" xr:uid="{5A01C8B5-F4FF-4DB4-8CB7-99CF8CE7A445}"/>
    <cellStyle name="Note 7 3" xfId="7143" xr:uid="{DA971CF8-3EEE-411A-9AA4-5DC2B9D0A992}"/>
    <cellStyle name="Note 7 3 10" xfId="13580" xr:uid="{306921AC-BD25-4DA0-919B-0B308EDB1E00}"/>
    <cellStyle name="Note 7 3 2" xfId="8783" xr:uid="{E3D2716C-CB1E-413F-B5DD-E1DA25F73E28}"/>
    <cellStyle name="Note 7 3 2 2" xfId="13443" xr:uid="{2B7B0E0A-F43A-44F1-A7BF-0DF5AEF9BF1B}"/>
    <cellStyle name="Note 7 3 2 3" xfId="14449" xr:uid="{A574A847-25A8-4F0A-A921-985BED815AF4}"/>
    <cellStyle name="Note 7 3 2 4" xfId="15407" xr:uid="{5DCA3F3A-82D3-4E26-9B1E-7EC008287409}"/>
    <cellStyle name="Note 7 3 2 5" xfId="16334" xr:uid="{785F29A8-9349-4386-90C1-85D02383B2FE}"/>
    <cellStyle name="Note 7 3 2 6" xfId="17205" xr:uid="{BA5DC87B-AAB0-4583-A853-BC49DC87F44B}"/>
    <cellStyle name="Note 7 3 2 7" xfId="18052" xr:uid="{063F9211-FAFF-4A5A-8663-7E8A2A601188}"/>
    <cellStyle name="Note 7 3 2 8" xfId="18819" xr:uid="{CE1C7A7D-1F07-45F3-8885-36839253E11C}"/>
    <cellStyle name="Note 7 3 3" xfId="9646" xr:uid="{45993597-ACE8-44DE-BFEE-AE0955FBC9AE}"/>
    <cellStyle name="Note 7 3 3 2" xfId="14050" xr:uid="{B59091D7-504E-45D2-9CEB-5E1E4164DFFE}"/>
    <cellStyle name="Note 7 3 3 3" xfId="15010" xr:uid="{FDF55921-C462-4255-93C1-5B9D4DFA9713}"/>
    <cellStyle name="Note 7 3 3 4" xfId="15962" xr:uid="{387A690C-5AA7-4950-84C4-62B08D1EBE76}"/>
    <cellStyle name="Note 7 3 3 5" xfId="16836" xr:uid="{59E6C663-B8C3-4612-8800-4D58D775AF1A}"/>
    <cellStyle name="Note 7 3 3 6" xfId="17701" xr:uid="{AE1BC897-AC1B-4C08-986A-467BB58FA1CA}"/>
    <cellStyle name="Note 7 3 3 7" xfId="18477" xr:uid="{595006EB-D9B3-4815-B8B1-6B479026A64C}"/>
    <cellStyle name="Note 7 3 3 8" xfId="19234" xr:uid="{52ED0BDD-642A-41CF-952E-F4015DB7E34A}"/>
    <cellStyle name="Note 7 3 4" xfId="12413" xr:uid="{F0BED728-1E0C-4CFC-9C96-6A79E24FAD63}"/>
    <cellStyle name="Note 7 3 5" xfId="10465" xr:uid="{DE8BEF94-6285-4181-8195-067728DF44B1}"/>
    <cellStyle name="Note 7 3 6" xfId="12377" xr:uid="{8AFE53D5-2CB9-40CB-8749-1C3CA8419481}"/>
    <cellStyle name="Note 7 3 7" xfId="10498" xr:uid="{E88D3EB2-1B45-4D30-A774-374F5A937C76}"/>
    <cellStyle name="Note 7 3 8" xfId="11694" xr:uid="{E4786A32-AFD3-4994-9CDD-42F854EEEE9C}"/>
    <cellStyle name="Note 7 3 9" xfId="11091" xr:uid="{768AC7B2-F5EE-45E6-B77E-D33CD6B15101}"/>
    <cellStyle name="Note 7 4" xfId="7985" xr:uid="{05CEE480-0793-47F6-86F9-7DF7EBE52E1A}"/>
    <cellStyle name="Note 7 4 2" xfId="12954" xr:uid="{34C30729-85C2-4FA6-A32D-251F6557F907}"/>
    <cellStyle name="Note 7 4 3" xfId="10036" xr:uid="{F909EC0F-F066-4D8F-9CC7-89214D290B95}"/>
    <cellStyle name="Note 7 4 4" xfId="13181" xr:uid="{A9FF0E89-4402-4E13-B256-46F238F3CEDF}"/>
    <cellStyle name="Note 7 4 5" xfId="9857" xr:uid="{184095A7-3E64-4ABB-8A27-46219D5A2CA3}"/>
    <cellStyle name="Note 7 4 6" xfId="13764" xr:uid="{6490596C-81E6-4760-A37B-792AA05D5D6C}"/>
    <cellStyle name="Note 7 4 7" xfId="14726" xr:uid="{8856F980-BF1E-44E8-9DC9-58DC9B9A0379}"/>
    <cellStyle name="Note 7 4 8" xfId="15678" xr:uid="{F7A4E940-76D9-415C-98E3-47FDFDA21A26}"/>
    <cellStyle name="Note 7 5" xfId="9418" xr:uid="{2F5A7BEE-4FB6-4289-BD4D-FE0B53099A6D}"/>
    <cellStyle name="Note 7 5 2" xfId="13822" xr:uid="{5D0B9EEF-9ADE-4D11-8C52-7C2F6D80CEDA}"/>
    <cellStyle name="Note 7 5 3" xfId="14782" xr:uid="{D6F0C127-CE47-49A5-80DE-7D0C35BE68DD}"/>
    <cellStyle name="Note 7 5 4" xfId="15734" xr:uid="{F1FF1785-50EC-4F3F-B71A-3BB5072D42C4}"/>
    <cellStyle name="Note 7 5 5" xfId="16608" xr:uid="{6A8B9B7B-3170-4F1D-A355-74857986ED4C}"/>
    <cellStyle name="Note 7 5 6" xfId="17473" xr:uid="{074520A7-2D02-40A0-91BB-B14109511EBA}"/>
    <cellStyle name="Note 7 5 7" xfId="18249" xr:uid="{E38999F0-2159-425F-873C-3040640EA4B7}"/>
    <cellStyle name="Note 7 5 8" xfId="19006" xr:uid="{8C7451FC-3486-4F4F-9CF2-81F8A533F5D4}"/>
    <cellStyle name="Note 7 6" xfId="11859" xr:uid="{9042C40A-3361-48B2-A5EB-57D720311FE1}"/>
    <cellStyle name="Note 7 7" xfId="10954" xr:uid="{B5B1ACF2-D4D6-434E-85A2-574704F55ADC}"/>
    <cellStyle name="Note 7 8" xfId="11478" xr:uid="{4EA1EC9C-D8FD-470E-8FE4-62B728BB78D7}"/>
    <cellStyle name="Note 7 9" xfId="11252" xr:uid="{9727CFD7-FC4C-4B3F-A1D8-940E8E665CD5}"/>
    <cellStyle name="Note 8" xfId="6218" xr:uid="{14DB3BF7-B38C-4534-9849-FA240C5CA77E}"/>
    <cellStyle name="Note 8 10" xfId="12351" xr:uid="{1A8B9685-C629-4B4F-BD4B-199EFE193F71}"/>
    <cellStyle name="Note 8 11" xfId="10519" xr:uid="{5803BD5A-4B7F-4FB5-A446-54127D659F7A}"/>
    <cellStyle name="Note 8 12" xfId="13640" xr:uid="{10D5D888-7D09-4C48-8F04-4CED99692F80}"/>
    <cellStyle name="Note 8 2" xfId="6825" xr:uid="{FDF29973-DA5C-42C9-B078-68985E36D912}"/>
    <cellStyle name="Note 8 2 10" xfId="11051" xr:uid="{4E08D168-485C-4F0E-8F36-85FB8210417E}"/>
    <cellStyle name="Note 8 2 11" xfId="12562" xr:uid="{9F4403A1-EB9C-4F9D-B971-6F4A67D1E543}"/>
    <cellStyle name="Note 8 2 2" xfId="7667" xr:uid="{F03FB317-DB88-45A4-B277-AB475171F0B4}"/>
    <cellStyle name="Note 8 2 2 10" xfId="9937" xr:uid="{F1F938AF-AED4-48AA-84E4-3B853095F19E}"/>
    <cellStyle name="Note 8 2 2 2" xfId="9307" xr:uid="{C99ABF1B-0999-4B9D-802F-85F41D7DD573}"/>
    <cellStyle name="Note 8 2 2 2 2" xfId="13741" xr:uid="{D0FD8107-D079-4CC5-A2C8-B56F3A7A6CC0}"/>
    <cellStyle name="Note 8 2 2 2 3" xfId="14703" xr:uid="{10EDBBB2-2EDE-407C-8C3C-84D966F44544}"/>
    <cellStyle name="Note 8 2 2 2 4" xfId="15655" xr:uid="{54A2E39C-8174-47A1-AEEC-55FD0FEA3C12}"/>
    <cellStyle name="Note 8 2 2 2 5" xfId="16535" xr:uid="{55D8CF71-D482-4BFB-B804-DCAEE778501B}"/>
    <cellStyle name="Note 8 2 2 2 6" xfId="17401" xr:uid="{A161611B-6F5D-4C53-91CD-5AF9C5B12D9F}"/>
    <cellStyle name="Note 8 2 2 2 7" xfId="18177" xr:uid="{44430319-E54E-4D0B-B2E8-64963C3EC031}"/>
    <cellStyle name="Note 8 2 2 2 8" xfId="18934" xr:uid="{17DE269F-5C34-41EF-A1D9-7311AFEF773E}"/>
    <cellStyle name="Note 8 2 2 3" xfId="9761" xr:uid="{05F07043-CE77-4EBC-AA25-13EDBBFED2B5}"/>
    <cellStyle name="Note 8 2 2 3 2" xfId="14165" xr:uid="{885D14C1-B08C-4079-A2F8-403D03EC268B}"/>
    <cellStyle name="Note 8 2 2 3 3" xfId="15125" xr:uid="{22D6F559-8EE3-4F87-B850-3C718DF6A35C}"/>
    <cellStyle name="Note 8 2 2 3 4" xfId="16077" xr:uid="{3D3B4167-5E26-4FEC-B98B-7F1BE53B9AA2}"/>
    <cellStyle name="Note 8 2 2 3 5" xfId="16951" xr:uid="{CA5F8490-213D-4552-9750-21D29D2AC22D}"/>
    <cellStyle name="Note 8 2 2 3 6" xfId="17816" xr:uid="{CA337DF8-13F3-4EDA-A409-A679764C5712}"/>
    <cellStyle name="Note 8 2 2 3 7" xfId="18592" xr:uid="{886BFB44-F0DE-4314-B343-4B1297181FB1}"/>
    <cellStyle name="Note 8 2 2 3 8" xfId="19349" xr:uid="{89618DEB-823E-45F0-A798-61561567663E}"/>
    <cellStyle name="Note 8 2 2 4" xfId="12725" xr:uid="{90BB20BE-1609-44C0-8DE9-F3B42CB4DD84}"/>
    <cellStyle name="Note 8 2 2 5" xfId="12328" xr:uid="{4D4413F7-88CF-4985-B7A0-357BF944B352}"/>
    <cellStyle name="Note 8 2 2 6" xfId="10542" xr:uid="{3921ED09-1D3B-45E8-9CA4-7EE267FEAFD5}"/>
    <cellStyle name="Note 8 2 2 7" xfId="13131" xr:uid="{528AAA7E-2C1B-4162-B668-7E0F65F106F3}"/>
    <cellStyle name="Note 8 2 2 8" xfId="9896" xr:uid="{FFECCB3D-9E90-454C-B92D-23368E0F0800}"/>
    <cellStyle name="Note 8 2 2 9" xfId="13069" xr:uid="{18DF6874-4ABD-4879-8E21-AA523B2F37AB}"/>
    <cellStyle name="Note 8 2 3" xfId="8465" xr:uid="{C123C4DE-2FE5-458B-AACA-A4D725229227}"/>
    <cellStyle name="Note 8 2 3 2" xfId="13205" xr:uid="{855844BC-ACFD-4617-AE32-4A3580052C9C}"/>
    <cellStyle name="Note 8 2 3 3" xfId="14225" xr:uid="{0D324DBF-D110-45DE-8382-95343E94632E}"/>
    <cellStyle name="Note 8 2 3 4" xfId="15185" xr:uid="{DB320F88-6493-4E02-99C0-81A60828BD83}"/>
    <cellStyle name="Note 8 2 3 5" xfId="16134" xr:uid="{71983B03-690A-412B-9DB4-F3ABCD9DD3E0}"/>
    <cellStyle name="Note 8 2 3 6" xfId="17007" xr:uid="{FAF5883B-D809-4477-8CC2-30F42F66306C}"/>
    <cellStyle name="Note 8 2 3 7" xfId="17872" xr:uid="{544B1BEA-25E8-42B0-B627-BFDD3AF863E4}"/>
    <cellStyle name="Note 8 2 3 8" xfId="18648" xr:uid="{AE045F45-D727-425E-8BA3-7F77AFD0E09E}"/>
    <cellStyle name="Note 8 2 4" xfId="9475" xr:uid="{DD503F69-6E47-4EFF-BEDC-F4E9094EAB33}"/>
    <cellStyle name="Note 8 2 4 2" xfId="13879" xr:uid="{97E69BB3-B48E-494B-9936-5E917FA477DE}"/>
    <cellStyle name="Note 8 2 4 3" xfId="14839" xr:uid="{632D0A8E-9240-4AF5-8313-5742E0F76271}"/>
    <cellStyle name="Note 8 2 4 4" xfId="15791" xr:uid="{20DD5BA6-EBD3-49D2-9670-59B182F3AE6A}"/>
    <cellStyle name="Note 8 2 4 5" xfId="16665" xr:uid="{44B3D5BF-5498-4ED4-A2CB-A5B60660775D}"/>
    <cellStyle name="Note 8 2 4 6" xfId="17530" xr:uid="{D2D68E66-E802-4E21-B192-FB53FE75D19C}"/>
    <cellStyle name="Note 8 2 4 7" xfId="18306" xr:uid="{1C87BE34-CAE0-4751-A74F-A83CDEE53924}"/>
    <cellStyle name="Note 8 2 4 8" xfId="19063" xr:uid="{C50DF43B-63BA-49F0-8559-41C34F801B5B}"/>
    <cellStyle name="Note 8 2 5" xfId="12176" xr:uid="{5E29B55E-D72D-4F9E-B2ED-6A528EF2BDDD}"/>
    <cellStyle name="Note 8 2 6" xfId="10689" xr:uid="{50A6342B-AD73-4324-8B47-6DCC239674D6}"/>
    <cellStyle name="Note 8 2 7" xfId="12588" xr:uid="{238AFF5D-AD8C-4AF4-8937-B90FA1E05317}"/>
    <cellStyle name="Note 8 2 8" xfId="10316" xr:uid="{395297A0-0EB1-45AA-BDD8-CAEB01A434EE}"/>
    <cellStyle name="Note 8 2 9" xfId="11746" xr:uid="{7043A493-0F1B-4A03-8A9C-62D32DAC18BA}"/>
    <cellStyle name="Note 8 3" xfId="7144" xr:uid="{2B142FDD-C9C3-4C75-AA73-CF627909F6B4}"/>
    <cellStyle name="Note 8 3 10" xfId="17178" xr:uid="{66826FF0-0869-4F67-AA9F-C47DAAB2EE10}"/>
    <cellStyle name="Note 8 3 2" xfId="8784" xr:uid="{E61EB34A-D8DE-43A0-9FC1-E71FF43752F9}"/>
    <cellStyle name="Note 8 3 2 2" xfId="13444" xr:uid="{F23F59A8-ECA1-4096-B396-220384869163}"/>
    <cellStyle name="Note 8 3 2 3" xfId="14450" xr:uid="{6183D349-9DC8-4FA5-914A-1FBDAC30A50C}"/>
    <cellStyle name="Note 8 3 2 4" xfId="15408" xr:uid="{286E5D71-A672-4869-BA4C-E889439DCF45}"/>
    <cellStyle name="Note 8 3 2 5" xfId="16335" xr:uid="{91E8AFF2-1F4A-44D4-8A91-5E5CB2ECB6EA}"/>
    <cellStyle name="Note 8 3 2 6" xfId="17206" xr:uid="{CE8795BA-4B5A-4BEC-A918-0FBFF90432CB}"/>
    <cellStyle name="Note 8 3 2 7" xfId="18053" xr:uid="{C109C090-2BA4-40F4-BFA4-7B27EB55850A}"/>
    <cellStyle name="Note 8 3 2 8" xfId="18820" xr:uid="{F08E79A3-BD17-4921-9B4B-02B494F3594D}"/>
    <cellStyle name="Note 8 3 3" xfId="9647" xr:uid="{A056E073-D687-4304-B619-2F85C3638CBC}"/>
    <cellStyle name="Note 8 3 3 2" xfId="14051" xr:uid="{41236ACE-9221-4C85-8FE9-E9B7752CD51D}"/>
    <cellStyle name="Note 8 3 3 3" xfId="15011" xr:uid="{EA3AC061-1E33-4A79-BEA1-7297A18067E3}"/>
    <cellStyle name="Note 8 3 3 4" xfId="15963" xr:uid="{01F2CEC8-5F8F-480F-B54E-46519F64EC22}"/>
    <cellStyle name="Note 8 3 3 5" xfId="16837" xr:uid="{2B77F74A-D3E4-4A3D-B2F9-B582364EBAE2}"/>
    <cellStyle name="Note 8 3 3 6" xfId="17702" xr:uid="{3976D9EE-09DB-480F-B093-A4F9B736F4E1}"/>
    <cellStyle name="Note 8 3 3 7" xfId="18478" xr:uid="{F4902DB5-D733-4182-86C6-B18DF4433338}"/>
    <cellStyle name="Note 8 3 3 8" xfId="19235" xr:uid="{353A0201-17D2-4F81-B60E-CF8CB9471B79}"/>
    <cellStyle name="Note 8 3 4" xfId="12414" xr:uid="{E0DB7068-5466-45EA-A6B8-423CF4F63021}"/>
    <cellStyle name="Note 8 3 5" xfId="10464" xr:uid="{CADC00CA-AE77-4EBF-B7B6-B59DD4FA11B5}"/>
    <cellStyle name="Note 8 3 6" xfId="13408" xr:uid="{1BD7CAEB-5CAB-46CD-B29C-690C9648D925}"/>
    <cellStyle name="Note 8 3 7" xfId="14417" xr:uid="{8107A0DC-3322-4262-AE3C-BEA4A05CE8B7}"/>
    <cellStyle name="Note 8 3 8" xfId="15375" xr:uid="{2577585B-AB13-4A72-A925-B49BD7B4DA41}"/>
    <cellStyle name="Note 8 3 9" xfId="16306" xr:uid="{AA26112D-B390-42F7-AAAB-68D89387DAEC}"/>
    <cellStyle name="Note 8 4" xfId="7986" xr:uid="{05DB9508-5B64-4274-A9A2-E19747495F7B}"/>
    <cellStyle name="Note 8 4 2" xfId="12955" xr:uid="{4A0B7A32-666F-4838-945A-EA0F39148454}"/>
    <cellStyle name="Note 8 4 3" xfId="10035" xr:uid="{14C8CCF9-0350-410A-888C-53070A86F699}"/>
    <cellStyle name="Note 8 4 4" xfId="12157" xr:uid="{BFAC9148-5366-421E-A077-50E3AFAC44F6}"/>
    <cellStyle name="Note 8 4 5" xfId="10703" xr:uid="{22D40A42-89B7-4AE7-9EA2-59C684EA6605}"/>
    <cellStyle name="Note 8 4 6" xfId="11667" xr:uid="{7B9CD345-9AF1-4077-A081-D40A5496E4ED}"/>
    <cellStyle name="Note 8 4 7" xfId="11113" xr:uid="{B537201C-4871-407A-8BA8-4F0F1CDDC25B}"/>
    <cellStyle name="Note 8 4 8" xfId="12053" xr:uid="{B2C10A37-9EB1-4D5B-9FE7-AC68FB6EA801}"/>
    <cellStyle name="Note 8 5" xfId="9419" xr:uid="{C8AB9970-7A63-4471-B225-D2802626A58E}"/>
    <cellStyle name="Note 8 5 2" xfId="13823" xr:uid="{1D6380F9-4328-47A5-BD8E-409E6C5BF4B6}"/>
    <cellStyle name="Note 8 5 3" xfId="14783" xr:uid="{740382DA-EC97-46A7-B36E-FB9EAE68B7D6}"/>
    <cellStyle name="Note 8 5 4" xfId="15735" xr:uid="{BCFA1AD7-E301-4509-A2A8-A6E090B72BC5}"/>
    <cellStyle name="Note 8 5 5" xfId="16609" xr:uid="{0F96AD97-8369-4195-A520-E59A9E862F73}"/>
    <cellStyle name="Note 8 5 6" xfId="17474" xr:uid="{1CB86CF5-089D-41B4-ABA6-6A05A5E190AB}"/>
    <cellStyle name="Note 8 5 7" xfId="18250" xr:uid="{0A474ADD-F802-4A45-8601-13C179A3DC5B}"/>
    <cellStyle name="Note 8 5 8" xfId="19007" xr:uid="{EE801F55-98EE-4966-9969-8FB2445A8819}"/>
    <cellStyle name="Note 8 6" xfId="11860" xr:uid="{C46D6765-EE7C-4438-9B6F-36E977187567}"/>
    <cellStyle name="Note 8 7" xfId="10953" xr:uid="{B4FB20D7-BFB7-4489-B4BD-BC47E9E41B4D}"/>
    <cellStyle name="Note 8 8" xfId="11479" xr:uid="{C75786A1-C696-4846-AC0E-D14A63540453}"/>
    <cellStyle name="Note 8 9" xfId="11251" xr:uid="{D33CBF1F-D263-4B4E-A779-433A0519EB29}"/>
    <cellStyle name="Note 9" xfId="6219" xr:uid="{A17B574C-82CC-4040-8D1E-162107941402}"/>
    <cellStyle name="Note 9 10" xfId="13380" xr:uid="{757E5CD2-F384-4727-9D0F-C09DC072622A}"/>
    <cellStyle name="Note 9 11" xfId="14394" xr:uid="{FCD8D84C-2160-47A3-A73C-E66AB7E22AF1}"/>
    <cellStyle name="Note 9 12" xfId="15352" xr:uid="{FD6524B5-D1D6-45AC-8090-158827275B82}"/>
    <cellStyle name="Note 9 2" xfId="6824" xr:uid="{727DEB57-5E42-4EAC-BDE9-BB0B962FE0E9}"/>
    <cellStyle name="Note 9 2 10" xfId="11183" xr:uid="{FF68D5E7-7BC5-4DCE-B154-86735CC30F8F}"/>
    <cellStyle name="Note 9 2 11" xfId="12046" xr:uid="{052DF78B-A636-48FC-8D27-D33C932871AA}"/>
    <cellStyle name="Note 9 2 2" xfId="7668" xr:uid="{A4A58262-9332-46F6-A4AD-6FD624D38CA5}"/>
    <cellStyle name="Note 9 2 2 10" xfId="11186" xr:uid="{A2A21DB6-6765-40D3-A2F3-FF44F90640EB}"/>
    <cellStyle name="Note 9 2 2 2" xfId="9308" xr:uid="{F0936C59-6832-48A0-BBF6-25AD779ADBCE}"/>
    <cellStyle name="Note 9 2 2 2 2" xfId="13742" xr:uid="{2239FC40-46D1-4404-80EE-A31D1B4D071C}"/>
    <cellStyle name="Note 9 2 2 2 3" xfId="14704" xr:uid="{F57B86AD-562E-4782-9844-04D74FB1D72B}"/>
    <cellStyle name="Note 9 2 2 2 4" xfId="15656" xr:uid="{D4110D15-B3B6-4C35-9D5E-9847907F8DE7}"/>
    <cellStyle name="Note 9 2 2 2 5" xfId="16536" xr:uid="{A564AFE4-C1C0-4BAC-864B-9D3A0AEB867F}"/>
    <cellStyle name="Note 9 2 2 2 6" xfId="17402" xr:uid="{CEBE57F5-910C-404E-A6B2-F1CA5A38770F}"/>
    <cellStyle name="Note 9 2 2 2 7" xfId="18178" xr:uid="{1C08067E-739F-4618-8A4A-8EB98315BA6E}"/>
    <cellStyle name="Note 9 2 2 2 8" xfId="18935" xr:uid="{8C766283-B0B0-446D-8F63-46C329D860F4}"/>
    <cellStyle name="Note 9 2 2 3" xfId="9762" xr:uid="{FE9AE40C-81BB-47AA-995C-9810F1FBA733}"/>
    <cellStyle name="Note 9 2 2 3 2" xfId="14166" xr:uid="{AE2BF5BA-BFF3-408C-9495-9B70E0E3A84A}"/>
    <cellStyle name="Note 9 2 2 3 3" xfId="15126" xr:uid="{AF9FF734-B8DA-4D1D-B295-09B512FB70B1}"/>
    <cellStyle name="Note 9 2 2 3 4" xfId="16078" xr:uid="{5FFBD478-C4C0-4763-93A2-D03F3C3F4397}"/>
    <cellStyle name="Note 9 2 2 3 5" xfId="16952" xr:uid="{C3FB0C72-8F7F-46B7-B971-6F471B099779}"/>
    <cellStyle name="Note 9 2 2 3 6" xfId="17817" xr:uid="{C2061175-8E67-4ADD-B609-F1F26CB8A527}"/>
    <cellStyle name="Note 9 2 2 3 7" xfId="18593" xr:uid="{C64763C7-AA46-43E0-A2B3-C4DD6306F07B}"/>
    <cellStyle name="Note 9 2 2 3 8" xfId="19350" xr:uid="{3375DAFC-62A1-401D-A2BC-A117DBBDD499}"/>
    <cellStyle name="Note 9 2 2 4" xfId="12726" xr:uid="{90F6A0A8-CC51-4A5B-B5AF-E694C988B652}"/>
    <cellStyle name="Note 9 2 2 5" xfId="13067" xr:uid="{012DA43D-3272-4B42-B536-462B20AA158B}"/>
    <cellStyle name="Note 9 2 2 6" xfId="9939" xr:uid="{D27017F3-C566-4744-B089-87280D498938}"/>
    <cellStyle name="Note 9 2 2 7" xfId="11950" xr:uid="{DE81B0B2-3204-481A-B9A4-86ADA44F17D6}"/>
    <cellStyle name="Note 9 2 2 8" xfId="10869" xr:uid="{2AC6612F-D865-4152-915F-B7D73C2D6CE4}"/>
    <cellStyle name="Note 9 2 2 9" xfId="11553" xr:uid="{8718B37F-D857-4806-A2F2-754A2C05F303}"/>
    <cellStyle name="Note 9 2 3" xfId="8464" xr:uid="{4A0E0F58-3353-4A0D-B0B5-28BA0CB16125}"/>
    <cellStyle name="Note 9 2 3 2" xfId="13204" xr:uid="{D6CCBEBB-F8D1-466C-96EB-0B42555AEAF7}"/>
    <cellStyle name="Note 9 2 3 3" xfId="14224" xr:uid="{11C2D8DE-0FFC-4975-B354-1133FCC96964}"/>
    <cellStyle name="Note 9 2 3 4" xfId="15184" xr:uid="{CDB27DED-72D0-41F7-9824-3205490B90A2}"/>
    <cellStyle name="Note 9 2 3 5" xfId="16133" xr:uid="{443BEA96-C568-4FAB-8554-560192786B85}"/>
    <cellStyle name="Note 9 2 3 6" xfId="17006" xr:uid="{37DC5FB9-0D6F-496F-BB33-2D6B719339B6}"/>
    <cellStyle name="Note 9 2 3 7" xfId="17871" xr:uid="{773E8D02-70E6-4992-B480-B497875BA48B}"/>
    <cellStyle name="Note 9 2 3 8" xfId="18647" xr:uid="{EEB12B1A-B391-45BE-A45F-0E3D94EB3B28}"/>
    <cellStyle name="Note 9 2 4" xfId="9474" xr:uid="{8D10FEF3-5FA8-4603-A9C3-7C9B3900B894}"/>
    <cellStyle name="Note 9 2 4 2" xfId="13878" xr:uid="{34AA7CD0-5F24-4564-B187-17EA4D3F79B7}"/>
    <cellStyle name="Note 9 2 4 3" xfId="14838" xr:uid="{4E195175-84F4-4891-B0F7-A57741E38758}"/>
    <cellStyle name="Note 9 2 4 4" xfId="15790" xr:uid="{267ED563-A9B0-4230-BBA9-BBFCF482922E}"/>
    <cellStyle name="Note 9 2 4 5" xfId="16664" xr:uid="{417CCBED-F9B7-4A21-A6A8-1EBFD31777C1}"/>
    <cellStyle name="Note 9 2 4 6" xfId="17529" xr:uid="{6CAFA1F4-072F-4422-9E5A-8B59D1656218}"/>
    <cellStyle name="Note 9 2 4 7" xfId="18305" xr:uid="{DE6697D9-03AA-4AB0-A48A-C374D31E86CE}"/>
    <cellStyle name="Note 9 2 4 8" xfId="19062" xr:uid="{68BEFBC3-BBD6-47FF-AA13-AC76B62F76CC}"/>
    <cellStyle name="Note 9 2 5" xfId="12175" xr:uid="{7D8C056A-82E4-417F-AC69-2C442A365B9C}"/>
    <cellStyle name="Note 9 2 6" xfId="10690" xr:uid="{CDC60B68-4D77-48CF-9B62-F8BB9E06FD95}"/>
    <cellStyle name="Note 9 2 7" xfId="11975" xr:uid="{199C4BD4-D794-4F50-B786-5E0E562D32CD}"/>
    <cellStyle name="Note 9 2 8" xfId="10853" xr:uid="{E7F3FFE2-F845-4E27-BABD-263FBA66C318}"/>
    <cellStyle name="Note 9 2 9" xfId="11569" xr:uid="{B0EE2FC6-E552-4A99-B1D5-79EBE67E4FB0}"/>
    <cellStyle name="Note 9 3" xfId="7145" xr:uid="{1E8E74CE-87C7-477C-84CE-0FD925F9B938}"/>
    <cellStyle name="Note 9 3 10" xfId="12659" xr:uid="{CD6DA15C-0DE9-4550-ADAD-BFB010682952}"/>
    <cellStyle name="Note 9 3 2" xfId="8785" xr:uid="{28D0FAE8-B291-466D-8E68-7E1834B7C3A8}"/>
    <cellStyle name="Note 9 3 2 2" xfId="13445" xr:uid="{C9168D1E-B3A1-447F-AE6B-1FB527B5A9BC}"/>
    <cellStyle name="Note 9 3 2 3" xfId="14451" xr:uid="{C1D7086A-693F-4D45-BACC-A2789BFA3234}"/>
    <cellStyle name="Note 9 3 2 4" xfId="15409" xr:uid="{83FB7412-85A2-48C0-90AC-BC12DA582EB2}"/>
    <cellStyle name="Note 9 3 2 5" xfId="16336" xr:uid="{A183AA07-9416-48E5-886E-6A00F5D7AAEA}"/>
    <cellStyle name="Note 9 3 2 6" xfId="17207" xr:uid="{703963B2-1C25-4497-B3BD-44610225EF2F}"/>
    <cellStyle name="Note 9 3 2 7" xfId="18054" xr:uid="{A17C6E6C-F8E0-4502-9ACE-FA8CBDC4F3B7}"/>
    <cellStyle name="Note 9 3 2 8" xfId="18821" xr:uid="{D80C55D4-CC45-4B2E-BB98-2FA8772FD292}"/>
    <cellStyle name="Note 9 3 3" xfId="9648" xr:uid="{34DD9220-A919-4DEC-AD23-B62F775E6B18}"/>
    <cellStyle name="Note 9 3 3 2" xfId="14052" xr:uid="{183BA101-B649-40F5-A0E7-BC06F3ADAC58}"/>
    <cellStyle name="Note 9 3 3 3" xfId="15012" xr:uid="{E47EFB04-982E-4B9A-8CDD-BEFD5CAD72D9}"/>
    <cellStyle name="Note 9 3 3 4" xfId="15964" xr:uid="{4B824A92-7324-4898-8345-8E650BDD4EA6}"/>
    <cellStyle name="Note 9 3 3 5" xfId="16838" xr:uid="{654AA0AA-B738-49E7-AE7A-AFA5C1D0B0AC}"/>
    <cellStyle name="Note 9 3 3 6" xfId="17703" xr:uid="{422C8096-D45B-47C0-8F70-964AA61ADD8D}"/>
    <cellStyle name="Note 9 3 3 7" xfId="18479" xr:uid="{813C0087-D71B-4F30-8233-57DEAEF7D584}"/>
    <cellStyle name="Note 9 3 3 8" xfId="19236" xr:uid="{4807C0D2-BA10-48DC-B449-9C2BC882557D}"/>
    <cellStyle name="Note 9 3 4" xfId="12415" xr:uid="{3ABE5471-0797-4125-BA87-1F8BFB0BDCE5}"/>
    <cellStyle name="Note 9 3 5" xfId="10463" xr:uid="{8E9B878A-66BD-4421-B94B-7407E0F279CA}"/>
    <cellStyle name="Note 9 3 6" xfId="12919" xr:uid="{0501BBF0-1F96-4CBE-B192-7FCCD201FE6A}"/>
    <cellStyle name="Note 9 3 7" xfId="10065" xr:uid="{4BD1DF4A-392A-496D-9DE5-4B585B2E1683}"/>
    <cellStyle name="Note 9 3 8" xfId="12685" xr:uid="{6DE96957-500D-40C9-BF17-57A6E13D9A2E}"/>
    <cellStyle name="Note 9 3 9" xfId="10236" xr:uid="{02B1FFD7-683C-4B06-B22D-CE89737FCA7E}"/>
    <cellStyle name="Note 9 4" xfId="7987" xr:uid="{197A9922-322B-4C24-A05F-B590FFF7321F}"/>
    <cellStyle name="Note 9 4 2" xfId="12956" xr:uid="{136A0FCE-D168-4A50-9B7C-9B051B87490D}"/>
    <cellStyle name="Note 9 4 3" xfId="10034" xr:uid="{67964144-2622-4BE6-8FD4-BD674CC7B95F}"/>
    <cellStyle name="Note 9 4 4" xfId="12158" xr:uid="{EEA89D7E-7243-4105-8934-B5C4D63966D0}"/>
    <cellStyle name="Note 9 4 5" xfId="10702" xr:uid="{B4F6AD39-2C7C-4D11-8625-23F876A8F043}"/>
    <cellStyle name="Note 9 4 6" xfId="11668" xr:uid="{42DFFEB1-5F12-41BF-9DDE-D1CA8772B118}"/>
    <cellStyle name="Note 9 4 7" xfId="11112" xr:uid="{C7268CA9-D5CF-4413-AC35-131DECFCC741}"/>
    <cellStyle name="Note 9 4 8" xfId="12555" xr:uid="{F35DB7DF-46FD-4DE9-9C08-FB56F37F3E57}"/>
    <cellStyle name="Note 9 5" xfId="9420" xr:uid="{82745297-2901-492D-8C63-AE93ADE93C75}"/>
    <cellStyle name="Note 9 5 2" xfId="13824" xr:uid="{F1BF9C32-1B05-42D2-A442-F4F233FC4B90}"/>
    <cellStyle name="Note 9 5 3" xfId="14784" xr:uid="{08E11DAB-C81D-4427-8E46-667F752D3853}"/>
    <cellStyle name="Note 9 5 4" xfId="15736" xr:uid="{B780048F-9D9A-418D-952F-7CD14F0B2981}"/>
    <cellStyle name="Note 9 5 5" xfId="16610" xr:uid="{D4B58C87-F8AF-488A-B635-C87538671200}"/>
    <cellStyle name="Note 9 5 6" xfId="17475" xr:uid="{8182EB02-A021-443D-99E0-88A44EEF7C4A}"/>
    <cellStyle name="Note 9 5 7" xfId="18251" xr:uid="{3CE7020C-5B5D-4A60-A596-0148B3EC9369}"/>
    <cellStyle name="Note 9 5 8" xfId="19008" xr:uid="{96829B15-D278-4C26-A187-4343F144F8D1}"/>
    <cellStyle name="Note 9 6" xfId="11861" xr:uid="{84F920D0-7D07-4914-A14D-BA3817DE1175}"/>
    <cellStyle name="Note 9 7" xfId="10952" xr:uid="{12673CAA-62E7-4CEE-AD89-B8742B72B2BA}"/>
    <cellStyle name="Note 9 8" xfId="11480" xr:uid="{48D5F6ED-F19C-43AE-B92D-8FFD198BFA02}"/>
    <cellStyle name="Note 9 9" xfId="11250" xr:uid="{32314D33-1F90-4F13-8F22-2691FE8D86F7}"/>
    <cellStyle name="Output 10" xfId="6220" xr:uid="{63A807E0-83AD-4C5A-A1DC-60989104514F}"/>
    <cellStyle name="Output 10 10" xfId="12865" xr:uid="{CFE3EFEF-225A-4263-8DE3-5783FF6461B9}"/>
    <cellStyle name="Output 10 11" xfId="10110" xr:uid="{AF914CF7-6046-43BC-B144-A12E6463595C}"/>
    <cellStyle name="Output 10 12" xfId="12139" xr:uid="{425BD61F-BEEA-40B3-9286-00EACD347BC0}"/>
    <cellStyle name="Output 10 2" xfId="6884" xr:uid="{2731F6C0-D39C-40FC-B44C-9577F46F7504}"/>
    <cellStyle name="Output 10 2 10" xfId="11284" xr:uid="{D9856632-87E4-4324-9BFF-6BC1656A6AAD}"/>
    <cellStyle name="Output 10 2 11" xfId="12289" xr:uid="{5931B445-317A-4550-A63A-8543729AB255}"/>
    <cellStyle name="Output 10 2 2" xfId="7669" xr:uid="{D19EC7B6-9F42-4E3A-B0BF-96113EB6DD40}"/>
    <cellStyle name="Output 10 2 2 10" xfId="18110" xr:uid="{BAFD4911-7AF7-401D-8D5B-7A4A427E47DE}"/>
    <cellStyle name="Output 10 2 2 2" xfId="9309" xr:uid="{E2019BEC-CC24-4740-AFC4-27978E132903}"/>
    <cellStyle name="Output 10 2 2 2 2" xfId="13743" xr:uid="{6FB8E77E-981A-4C0C-B754-6BC948B35A11}"/>
    <cellStyle name="Output 10 2 2 2 3" xfId="14705" xr:uid="{4BD239C9-1929-46F4-B7B6-592EF9A174F2}"/>
    <cellStyle name="Output 10 2 2 2 4" xfId="15657" xr:uid="{AA159099-BBC7-404C-877D-E60CDEA31C60}"/>
    <cellStyle name="Output 10 2 2 2 5" xfId="16537" xr:uid="{1D83CF6E-D60F-4A94-BBBC-586F919DCE3C}"/>
    <cellStyle name="Output 10 2 2 2 6" xfId="17403" xr:uid="{90A1D7E1-6BE6-4A23-9C3E-918BEC67948E}"/>
    <cellStyle name="Output 10 2 2 2 7" xfId="18179" xr:uid="{D28D23E4-7905-4D83-8774-00D4D88E4372}"/>
    <cellStyle name="Output 10 2 2 2 8" xfId="18936" xr:uid="{414A5331-3799-4B60-ABA1-A291AF3FA7D8}"/>
    <cellStyle name="Output 10 2 2 3" xfId="9763" xr:uid="{0F4945C7-236F-4A75-AA9C-A7A36B6DB0A1}"/>
    <cellStyle name="Output 10 2 2 3 2" xfId="14167" xr:uid="{A0445637-8F82-44B3-A3E7-59F96A019C5F}"/>
    <cellStyle name="Output 10 2 2 3 3" xfId="15127" xr:uid="{980F2A89-2E4B-42E8-B92F-A196A5D2A175}"/>
    <cellStyle name="Output 10 2 2 3 4" xfId="16079" xr:uid="{3BE3B67A-0228-4D13-990C-C3CEE1E3B687}"/>
    <cellStyle name="Output 10 2 2 3 5" xfId="16953" xr:uid="{015DE280-B1BB-4C37-AAF3-A2FAEBF65638}"/>
    <cellStyle name="Output 10 2 2 3 6" xfId="17818" xr:uid="{DAD87E57-C1FF-466A-83C2-25E94B4CE9D7}"/>
    <cellStyle name="Output 10 2 2 3 7" xfId="18594" xr:uid="{35B118E0-0504-43A0-92E3-B294ED34564C}"/>
    <cellStyle name="Output 10 2 2 3 8" xfId="19351" xr:uid="{4622F7F6-5AE3-46CF-864A-0AB56054C388}"/>
    <cellStyle name="Output 10 2 2 4" xfId="12727" xr:uid="{E45EE1EF-097C-427A-8A4E-F5832A821BC4}"/>
    <cellStyle name="Output 10 2 2 5" xfId="13502" xr:uid="{FDA7BA70-2201-42BB-8FC1-685D45FD6042}"/>
    <cellStyle name="Output 10 2 2 6" xfId="14508" xr:uid="{82FAF695-4A53-41C1-8153-342C083246AE}"/>
    <cellStyle name="Output 10 2 2 7" xfId="15466" xr:uid="{585412CE-9CF4-45E0-995F-DD0CEB745FC1}"/>
    <cellStyle name="Output 10 2 2 8" xfId="16392" xr:uid="{E4D6EA56-2472-425E-87EF-6713C665BD42}"/>
    <cellStyle name="Output 10 2 2 9" xfId="17263" xr:uid="{C8182E4F-66BC-4AA4-A0EE-6FFCFB837502}"/>
    <cellStyle name="Output 10 2 3" xfId="8524" xr:uid="{FB8410E8-EFBA-4553-8386-A4433F275815}"/>
    <cellStyle name="Output 10 2 3 2" xfId="13264" xr:uid="{2EA91C8E-198A-42CF-B53D-61DB8A237B00}"/>
    <cellStyle name="Output 10 2 3 3" xfId="14284" xr:uid="{01A38923-5715-42DD-A1B4-E38A3C02703E}"/>
    <cellStyle name="Output 10 2 3 4" xfId="15244" xr:uid="{00371751-2AA6-49C1-840D-32A60EBD5A61}"/>
    <cellStyle name="Output 10 2 3 5" xfId="16193" xr:uid="{4B3959D8-FAB6-4688-B5F3-EF8F1120DF73}"/>
    <cellStyle name="Output 10 2 3 6" xfId="17066" xr:uid="{D53C80CD-A7BE-4090-9579-DB70EC29E624}"/>
    <cellStyle name="Output 10 2 3 7" xfId="17931" xr:uid="{14176F54-1D2D-49DB-85C7-B4F8B0A1BDC5}"/>
    <cellStyle name="Output 10 2 3 8" xfId="18707" xr:uid="{73E652AB-0589-49E1-9E19-309347A19994}"/>
    <cellStyle name="Output 10 2 4" xfId="9534" xr:uid="{9F0AA68C-4AB3-4827-83C9-4E2730C5BC59}"/>
    <cellStyle name="Output 10 2 4 2" xfId="13938" xr:uid="{7E4BAD50-6760-4B1F-8B8F-19074996B159}"/>
    <cellStyle name="Output 10 2 4 3" xfId="14898" xr:uid="{383C83E1-5650-4676-9BD0-60FA3278C394}"/>
    <cellStyle name="Output 10 2 4 4" xfId="15850" xr:uid="{96F1C742-EA27-4193-9A37-8BBC28767066}"/>
    <cellStyle name="Output 10 2 4 5" xfId="16724" xr:uid="{5708C14B-6E84-4049-981C-B8BBA8A01094}"/>
    <cellStyle name="Output 10 2 4 6" xfId="17589" xr:uid="{261B983B-3A13-43D2-8EC0-CC19779E0483}"/>
    <cellStyle name="Output 10 2 4 7" xfId="18365" xr:uid="{4FA7480B-6A34-4FAC-995A-A070EE62B840}"/>
    <cellStyle name="Output 10 2 4 8" xfId="19122" xr:uid="{780C3BC7-1F45-4EC8-BFC0-63D9BC8595A3}"/>
    <cellStyle name="Output 10 2 5" xfId="12235" xr:uid="{FD441E23-D77F-47DA-BD78-EB5EB1697395}"/>
    <cellStyle name="Output 10 2 6" xfId="10630" xr:uid="{663708F6-B9DC-41C2-B9B1-BE0654658C4C}"/>
    <cellStyle name="Output 10 2 7" xfId="11681" xr:uid="{8457E519-B464-428A-8A53-39CC3CE43441}"/>
    <cellStyle name="Output 10 2 8" xfId="11100" xr:uid="{98A0E200-ACCA-4DED-86DA-B38BFD679915}"/>
    <cellStyle name="Output 10 2 9" xfId="11444" xr:uid="{28F3AC1B-645D-47F4-A710-8577A8F5FF84}"/>
    <cellStyle name="Output 10 3" xfId="7146" xr:uid="{2EB9AF8B-8EF7-4944-976D-1BEE09A72860}"/>
    <cellStyle name="Output 10 3 10" xfId="13136" xr:uid="{90D403EF-0688-48E8-9216-78E71C9FDE01}"/>
    <cellStyle name="Output 10 3 2" xfId="8786" xr:uid="{EC4102BC-7F3D-49CB-A77C-030D8314788F}"/>
    <cellStyle name="Output 10 3 2 2" xfId="13446" xr:uid="{389BBEF4-0C2A-4641-9FF4-1B12D77C378D}"/>
    <cellStyle name="Output 10 3 2 3" xfId="14452" xr:uid="{4980F90D-9C96-4A66-ADD8-9D40FD198047}"/>
    <cellStyle name="Output 10 3 2 4" xfId="15410" xr:uid="{24BBCC87-845D-4717-8D8A-58BB9DBC7703}"/>
    <cellStyle name="Output 10 3 2 5" xfId="16337" xr:uid="{0C212E24-A46B-41E6-B9E0-AD38393345FC}"/>
    <cellStyle name="Output 10 3 2 6" xfId="17208" xr:uid="{6B27EB66-8D22-414D-8A39-743C1880B74D}"/>
    <cellStyle name="Output 10 3 2 7" xfId="18055" xr:uid="{A256418F-C2CA-44AF-8AE9-7C1278B3C033}"/>
    <cellStyle name="Output 10 3 2 8" xfId="18822" xr:uid="{5CC8B400-E576-4750-8FA0-5CEF428D8E51}"/>
    <cellStyle name="Output 10 3 3" xfId="9649" xr:uid="{00B0B244-7BF8-4B2C-9F49-66041B3C0A2F}"/>
    <cellStyle name="Output 10 3 3 2" xfId="14053" xr:uid="{AE10C980-DA0B-4EFB-BADF-01A997F081FE}"/>
    <cellStyle name="Output 10 3 3 3" xfId="15013" xr:uid="{6234A0C5-3D95-48C4-AD62-C1C8C16A2581}"/>
    <cellStyle name="Output 10 3 3 4" xfId="15965" xr:uid="{9DCCDEEB-02A4-45D9-9FB6-D00A665D7951}"/>
    <cellStyle name="Output 10 3 3 5" xfId="16839" xr:uid="{5F6A88FE-FDFB-45D0-875C-B0DB8C59D0F7}"/>
    <cellStyle name="Output 10 3 3 6" xfId="17704" xr:uid="{FC0B3149-AC48-45DA-BE91-750C416913A2}"/>
    <cellStyle name="Output 10 3 3 7" xfId="18480" xr:uid="{50E76369-1941-42D0-9F95-21E2650BFFAE}"/>
    <cellStyle name="Output 10 3 3 8" xfId="19237" xr:uid="{23A7BBAE-9D87-491A-89C9-45A33B6809D8}"/>
    <cellStyle name="Output 10 3 4" xfId="12416" xr:uid="{E31E72A6-65CB-490A-987B-7F7DAF81F8FA}"/>
    <cellStyle name="Output 10 3 5" xfId="10462" xr:uid="{41952395-EEAD-42B9-91DB-01B2D5F38D6D}"/>
    <cellStyle name="Output 10 3 6" xfId="11702" xr:uid="{6FEFD991-76CB-4FE5-9891-3FBC44261885}"/>
    <cellStyle name="Output 10 3 7" xfId="11084" xr:uid="{DA52B74A-F31D-47FE-A47C-CC55BA01D962}"/>
    <cellStyle name="Output 10 3 8" xfId="12356" xr:uid="{84F8578D-144B-4F2D-8463-B6AC8B31329A}"/>
    <cellStyle name="Output 10 3 9" xfId="10516" xr:uid="{944EC28F-B0D7-4F99-B4CB-C514555C77F3}"/>
    <cellStyle name="Output 10 4" xfId="7988" xr:uid="{26BB28FB-6D2B-4805-A8E4-335C5B19EFCB}"/>
    <cellStyle name="Output 10 4 2" xfId="12957" xr:uid="{677032C4-66A2-4B92-BF02-7F51A7A2EC13}"/>
    <cellStyle name="Output 10 4 3" xfId="10033" xr:uid="{CBDEF1A4-6F90-4E2A-88CB-9BC23D34BA17}"/>
    <cellStyle name="Output 10 4 4" xfId="12691" xr:uid="{03F95A8D-9A37-4420-B187-14C38527B6BE}"/>
    <cellStyle name="Output 10 4 5" xfId="10230" xr:uid="{6A4D219C-D7B7-4AEB-9375-909ED13C6EEC}"/>
    <cellStyle name="Output 10 4 6" xfId="13419" xr:uid="{7296B586-C69B-4A92-9AC5-1A517521A2C4}"/>
    <cellStyle name="Output 10 4 7" xfId="14426" xr:uid="{B5C9ECCE-A222-4741-98E6-2DCD6C51D2E3}"/>
    <cellStyle name="Output 10 4 8" xfId="15384" xr:uid="{C7790288-E02C-4C8A-9697-9AABC31B1731}"/>
    <cellStyle name="Output 10 5" xfId="9421" xr:uid="{7A4F65F3-4C3E-4D12-9C7C-B92E6C2DCB6C}"/>
    <cellStyle name="Output 10 5 2" xfId="13825" xr:uid="{B5C45A2C-9506-449F-80ED-5367F6999B36}"/>
    <cellStyle name="Output 10 5 3" xfId="14785" xr:uid="{0AADCF39-290E-4DCD-B6A2-0C0D4E6D0A6F}"/>
    <cellStyle name="Output 10 5 4" xfId="15737" xr:uid="{14D207E1-8B6D-4E1A-B99B-D996641BFC14}"/>
    <cellStyle name="Output 10 5 5" xfId="16611" xr:uid="{139D7229-056C-448D-854F-5FB076E5A058}"/>
    <cellStyle name="Output 10 5 6" xfId="17476" xr:uid="{AA6803F4-7438-473C-B3F1-FD26A33D9E9F}"/>
    <cellStyle name="Output 10 5 7" xfId="18252" xr:uid="{1B50C5F0-792A-4383-B08C-40584245519E}"/>
    <cellStyle name="Output 10 5 8" xfId="19009" xr:uid="{6A5963A0-5A43-4803-8CBA-B25EBE24CEE1}"/>
    <cellStyle name="Output 10 6" xfId="11862" xr:uid="{5C0E6D05-47E6-403D-AE3D-22A5D6235DED}"/>
    <cellStyle name="Output 10 7" xfId="10951" xr:uid="{8E300905-7EB9-4E21-93B5-566A6D2753F3}"/>
    <cellStyle name="Output 10 8" xfId="11481" xr:uid="{746C69FF-665C-459C-888C-AAE5B3C3D39D}"/>
    <cellStyle name="Output 10 9" xfId="11249" xr:uid="{8D4F477B-48DC-4F58-BF12-CF4A7769AE92}"/>
    <cellStyle name="Output 11" xfId="6221" xr:uid="{7BACCB4F-4C41-47A9-9FE2-3119B154B8F7}"/>
    <cellStyle name="Output 11 10" xfId="11425" xr:uid="{A268F50B-6F5C-4B2A-AB0E-962FC1CD9FC2}"/>
    <cellStyle name="Output 11 11" xfId="11297" xr:uid="{C8F5D611-CFD7-4316-B8C0-E931CA31184F}"/>
    <cellStyle name="Output 11 12" xfId="12474" xr:uid="{1C708F62-9513-453F-A62D-64C060279502}"/>
    <cellStyle name="Output 11 2" xfId="6885" xr:uid="{0965E906-C37C-4AED-9931-5915C1CB9030}"/>
    <cellStyle name="Output 11 2 10" xfId="11185" xr:uid="{11882F91-0B3E-4E68-AF91-68F928094B3F}"/>
    <cellStyle name="Output 11 2 11" xfId="11429" xr:uid="{5FADD57F-0BE1-4DC6-B8BB-0DF569E735C8}"/>
    <cellStyle name="Output 11 2 2" xfId="7670" xr:uid="{4698764A-7C00-4795-BC85-89B9577D2B4A}"/>
    <cellStyle name="Output 11 2 2 10" xfId="14574" xr:uid="{CFEB83E4-1500-45A2-8538-734610B7B613}"/>
    <cellStyle name="Output 11 2 2 2" xfId="9310" xr:uid="{E80FCA6F-CC7A-4D90-8A24-A60224FE7D76}"/>
    <cellStyle name="Output 11 2 2 2 2" xfId="13744" xr:uid="{B2010561-1F58-48DA-8C94-90BA2405ED17}"/>
    <cellStyle name="Output 11 2 2 2 3" xfId="14706" xr:uid="{21B08C3F-70F1-4263-8B36-4595B40BC89A}"/>
    <cellStyle name="Output 11 2 2 2 4" xfId="15658" xr:uid="{6EB11F76-0078-44E1-91D4-220AC2699B13}"/>
    <cellStyle name="Output 11 2 2 2 5" xfId="16538" xr:uid="{CCFF9495-03BB-46B4-B11C-2EA65533D42E}"/>
    <cellStyle name="Output 11 2 2 2 6" xfId="17404" xr:uid="{7EBAA789-DB59-48B0-AB77-99C09E433E1B}"/>
    <cellStyle name="Output 11 2 2 2 7" xfId="18180" xr:uid="{BAC7861E-40D8-49DE-8196-C62E63ED6BD1}"/>
    <cellStyle name="Output 11 2 2 2 8" xfId="18937" xr:uid="{1B4BB98B-3BDF-4519-A9B2-BC7D4227648C}"/>
    <cellStyle name="Output 11 2 2 3" xfId="9764" xr:uid="{AA490014-2DF1-4B99-BDBD-793995EF2517}"/>
    <cellStyle name="Output 11 2 2 3 2" xfId="14168" xr:uid="{97A28922-A46A-4AD3-B951-0A1D8CCC68BE}"/>
    <cellStyle name="Output 11 2 2 3 3" xfId="15128" xr:uid="{DB5ABEFD-AC90-4EA7-93C7-A7B263588104}"/>
    <cellStyle name="Output 11 2 2 3 4" xfId="16080" xr:uid="{31A2D275-D836-4B03-9AA6-A51776B8E2E3}"/>
    <cellStyle name="Output 11 2 2 3 5" xfId="16954" xr:uid="{3B19F71C-DDCE-477B-944F-4A1DC4A75B7C}"/>
    <cellStyle name="Output 11 2 2 3 6" xfId="17819" xr:uid="{168924A7-C549-4B3C-8685-CFFFBD9BF2A1}"/>
    <cellStyle name="Output 11 2 2 3 7" xfId="18595" xr:uid="{6EC5A4A7-7E7F-40B5-ADFC-D6A7F24D98E1}"/>
    <cellStyle name="Output 11 2 2 3 8" xfId="19352" xr:uid="{098D6BFF-0C01-4C92-9B42-C6C78060A087}"/>
    <cellStyle name="Output 11 2 2 4" xfId="12728" xr:uid="{670DFEB9-E61B-4FE1-91BF-5F6B7EA623AF}"/>
    <cellStyle name="Output 11 2 2 5" xfId="12473" xr:uid="{95CADE7E-FA3B-4849-87F7-0EE77635050A}"/>
    <cellStyle name="Output 11 2 2 6" xfId="10406" xr:uid="{FFFAABE2-9B4D-481B-A262-B36E6742BA38}"/>
    <cellStyle name="Output 11 2 2 7" xfId="11728" xr:uid="{B6CFEA86-134B-4AF9-A642-BC25E98B9BD2}"/>
    <cellStyle name="Output 11 2 2 8" xfId="11058" xr:uid="{AAE10BCD-9046-4E4D-B276-B2A6DB7ED487}"/>
    <cellStyle name="Output 11 2 2 9" xfId="13586" xr:uid="{B9970366-E3E9-4EB8-8356-9685265D15CD}"/>
    <cellStyle name="Output 11 2 3" xfId="8525" xr:uid="{AE355707-8BFC-45A0-BBAC-715C18C63BA0}"/>
    <cellStyle name="Output 11 2 3 2" xfId="13265" xr:uid="{6EC11CAD-C73B-4ABB-A336-F65B7C0AB8BB}"/>
    <cellStyle name="Output 11 2 3 3" xfId="14285" xr:uid="{013CD1D4-0F7A-40EC-97B8-D68FFAD3F200}"/>
    <cellStyle name="Output 11 2 3 4" xfId="15245" xr:uid="{3C076889-107A-41FB-97B1-C9C00A926BFE}"/>
    <cellStyle name="Output 11 2 3 5" xfId="16194" xr:uid="{12D20423-2910-467D-9CAB-82425B821EE7}"/>
    <cellStyle name="Output 11 2 3 6" xfId="17067" xr:uid="{EDF219BC-7193-4B17-B61B-B92776ACCAF5}"/>
    <cellStyle name="Output 11 2 3 7" xfId="17932" xr:uid="{8BA2E281-46AC-4BA9-AB4F-02237290DB07}"/>
    <cellStyle name="Output 11 2 3 8" xfId="18708" xr:uid="{84B9F965-B1F5-4356-972A-A3BE346372FD}"/>
    <cellStyle name="Output 11 2 4" xfId="9535" xr:uid="{95DAA6D2-8D03-4955-81BA-AA0DF4167BB8}"/>
    <cellStyle name="Output 11 2 4 2" xfId="13939" xr:uid="{47121E1B-119B-4E79-83FB-C1663A86F45E}"/>
    <cellStyle name="Output 11 2 4 3" xfId="14899" xr:uid="{05D8127F-EDFB-413B-922E-3B4D803BCD07}"/>
    <cellStyle name="Output 11 2 4 4" xfId="15851" xr:uid="{5AF02D2C-A52D-4AD6-99AD-0CA279FBF855}"/>
    <cellStyle name="Output 11 2 4 5" xfId="16725" xr:uid="{2FCAFB97-2C48-4E08-85A8-1B72449FA5C2}"/>
    <cellStyle name="Output 11 2 4 6" xfId="17590" xr:uid="{D033F5A2-8ED4-44AB-BB64-4F3FB7DE8B20}"/>
    <cellStyle name="Output 11 2 4 7" xfId="18366" xr:uid="{B20BD002-B90A-4181-9126-B108C7061E55}"/>
    <cellStyle name="Output 11 2 4 8" xfId="19123" xr:uid="{9A7FD15F-7223-43CE-A284-8CB24FECAC57}"/>
    <cellStyle name="Output 11 2 5" xfId="12236" xr:uid="{8CA50C1A-124A-491C-8D9D-BDFBB3A914C7}"/>
    <cellStyle name="Output 11 2 6" xfId="10629" xr:uid="{46CE09C1-E87B-4BB2-825A-FBA80620B5F5}"/>
    <cellStyle name="Output 11 2 7" xfId="11951" xr:uid="{B91BD179-10AC-4174-AE12-22AB1EDA22BF}"/>
    <cellStyle name="Output 11 2 8" xfId="10868" xr:uid="{C543F6CD-4CE1-464B-889C-F0F708CA0555}"/>
    <cellStyle name="Output 11 2 9" xfId="11554" xr:uid="{74AAD41D-9D8D-468C-88CF-A27C44553DED}"/>
    <cellStyle name="Output 11 3" xfId="7147" xr:uid="{A79C1E66-9F01-4C23-AA35-AB077F5EF7DA}"/>
    <cellStyle name="Output 11 3 10" xfId="15355" xr:uid="{0514D174-2455-4397-A4A8-832573A7F784}"/>
    <cellStyle name="Output 11 3 2" xfId="8787" xr:uid="{B83FE463-702A-4322-8743-5273FC189D2F}"/>
    <cellStyle name="Output 11 3 2 2" xfId="13447" xr:uid="{5133AB51-AECD-417F-8B2E-ABC7B63C0D47}"/>
    <cellStyle name="Output 11 3 2 3" xfId="14453" xr:uid="{DD884F7C-36F2-46BA-BB0E-B2B9867E43FF}"/>
    <cellStyle name="Output 11 3 2 4" xfId="15411" xr:uid="{28E6ADD4-ABBF-4CD0-B8BC-5F115E1B53DA}"/>
    <cellStyle name="Output 11 3 2 5" xfId="16338" xr:uid="{7C52D1E8-7AC3-4892-964F-FCC701DC7DDC}"/>
    <cellStyle name="Output 11 3 2 6" xfId="17209" xr:uid="{26229CC1-A2B2-49ED-809B-CDA3EEEA896A}"/>
    <cellStyle name="Output 11 3 2 7" xfId="18056" xr:uid="{DDDBC746-81FD-4AB3-B806-CAB8863C4A8A}"/>
    <cellStyle name="Output 11 3 2 8" xfId="18823" xr:uid="{6D37C4C9-C217-410E-B225-C3ACD7432CC8}"/>
    <cellStyle name="Output 11 3 3" xfId="9650" xr:uid="{8EA4E793-3D57-4F3B-971A-DA44948F9C46}"/>
    <cellStyle name="Output 11 3 3 2" xfId="14054" xr:uid="{8F78CC8F-C3C9-4553-8FE7-3A5357471A63}"/>
    <cellStyle name="Output 11 3 3 3" xfId="15014" xr:uid="{4B6D9871-0372-4939-96FC-FA539A4A860D}"/>
    <cellStyle name="Output 11 3 3 4" xfId="15966" xr:uid="{41726D12-6523-4B74-9602-B72C071990CA}"/>
    <cellStyle name="Output 11 3 3 5" xfId="16840" xr:uid="{B06F9B78-9774-4109-A75B-ED1738700A9D}"/>
    <cellStyle name="Output 11 3 3 6" xfId="17705" xr:uid="{D94B29E0-F9EA-4978-B578-54190D0D5AD0}"/>
    <cellStyle name="Output 11 3 3 7" xfId="18481" xr:uid="{FE2FD822-289D-485E-84A8-AC7F8BDE10D5}"/>
    <cellStyle name="Output 11 3 3 8" xfId="19238" xr:uid="{7E54A9ED-68FE-46F5-8864-9F13F8CA27E1}"/>
    <cellStyle name="Output 11 3 4" xfId="12417" xr:uid="{747B4D66-0261-492E-8A6A-A9F1CE94EB34}"/>
    <cellStyle name="Output 11 3 5" xfId="10461" xr:uid="{1D25752E-AFA6-44DF-8A30-FDF44E704C55}"/>
    <cellStyle name="Output 11 3 6" xfId="11703" xr:uid="{0E79DB9D-215D-42D4-A953-1590B30CF0EA}"/>
    <cellStyle name="Output 11 3 7" xfId="11083" xr:uid="{3B479F9C-8974-4E0F-92BD-D8F3A40F7A07}"/>
    <cellStyle name="Output 11 3 8" xfId="13386" xr:uid="{663194D7-F37F-4E85-817B-4420176E405C}"/>
    <cellStyle name="Output 11 3 9" xfId="14397" xr:uid="{F06BBC0C-C6D5-4AC8-81E1-8D1C1AB453F6}"/>
    <cellStyle name="Output 11 4" xfId="7989" xr:uid="{56A80FC7-2FE9-4B27-9C14-EAC74B3E8D46}"/>
    <cellStyle name="Output 11 4 2" xfId="12958" xr:uid="{D069F57A-DA21-43ED-95B3-4A251AB9AB0B}"/>
    <cellStyle name="Output 11 4 3" xfId="10032" xr:uid="{89E5A235-222F-4E15-BA1B-7CAEBD70C55F}"/>
    <cellStyle name="Output 11 4 4" xfId="13712" xr:uid="{2174B9A9-751D-49D3-A3DC-1B90A2718F6B}"/>
    <cellStyle name="Output 11 4 5" xfId="14676" xr:uid="{F53C5796-E596-4D14-8D00-C7B723CE0FE9}"/>
    <cellStyle name="Output 11 4 6" xfId="15628" xr:uid="{57F2AF86-5B94-4D05-8C17-4DD29F49601C}"/>
    <cellStyle name="Output 11 4 7" xfId="16510" xr:uid="{37D066CA-75B1-49E7-8FA7-6C8238B9A23B}"/>
    <cellStyle name="Output 11 4 8" xfId="17378" xr:uid="{E7F0B4AD-675A-44A0-8E19-BF811A7C610D}"/>
    <cellStyle name="Output 11 5" xfId="9422" xr:uid="{4E06672D-72A6-412A-94E3-04F8939009ED}"/>
    <cellStyle name="Output 11 5 2" xfId="13826" xr:uid="{B09B4EEF-B837-419E-8EB9-394320947F8B}"/>
    <cellStyle name="Output 11 5 3" xfId="14786" xr:uid="{F124ABBC-40CB-44ED-855C-772E292CB633}"/>
    <cellStyle name="Output 11 5 4" xfId="15738" xr:uid="{C3469E13-FEE4-467B-90E7-522433FCB57D}"/>
    <cellStyle name="Output 11 5 5" xfId="16612" xr:uid="{99EFEAE9-F746-4732-A63E-5612DC99155A}"/>
    <cellStyle name="Output 11 5 6" xfId="17477" xr:uid="{901A804B-F90C-43C7-B679-7BB2C2124DB4}"/>
    <cellStyle name="Output 11 5 7" xfId="18253" xr:uid="{F0065597-43E8-41C4-B8F8-D060B5459D6A}"/>
    <cellStyle name="Output 11 5 8" xfId="19010" xr:uid="{1E51589F-8881-4693-A98C-EB38E53A9350}"/>
    <cellStyle name="Output 11 6" xfId="11863" xr:uid="{BEA18435-6EB6-472C-B5A7-8E63548D6821}"/>
    <cellStyle name="Output 11 7" xfId="10950" xr:uid="{E0BB6A09-F397-4DEE-AB98-53519414F449}"/>
    <cellStyle name="Output 11 8" xfId="11482" xr:uid="{38773E9D-1032-4959-AC66-60B74F063961}"/>
    <cellStyle name="Output 11 9" xfId="11248" xr:uid="{F3142E59-1A76-4732-8613-CCA1CDE88093}"/>
    <cellStyle name="Output 12" xfId="6222" xr:uid="{EDFF37C6-D44B-4187-AB2D-9B9DE7FF3DE3}"/>
    <cellStyle name="Output 12 10" xfId="12041" xr:uid="{11331E59-4E84-49C3-8CFF-6EAF06E57F07}"/>
    <cellStyle name="Output 12 11" xfId="10795" xr:uid="{8934E437-307A-4656-9B98-681582EB5D00}"/>
    <cellStyle name="Output 12 12" xfId="11623" xr:uid="{3EA6F1AB-08A2-4F07-9FF6-CD0DBB37BEE6}"/>
    <cellStyle name="Output 12 2" xfId="6886" xr:uid="{7DA9DF20-B347-4898-9A79-9E01DECBAA65}"/>
    <cellStyle name="Output 12 2 10" xfId="11041" xr:uid="{2A91C1C3-8B38-448C-860C-6CA377FDF425}"/>
    <cellStyle name="Output 12 2 11" xfId="11454" xr:uid="{2FE21DA1-EB6E-474A-82C7-A140F7F09B9B}"/>
    <cellStyle name="Output 12 2 2" xfId="7671" xr:uid="{2931FF5D-12F8-43E0-B3D1-D0BA59A7F31E}"/>
    <cellStyle name="Output 12 2 2 10" xfId="10340" xr:uid="{6B2F3EF6-CF59-43C5-91F1-B28ABCA34BBB}"/>
    <cellStyle name="Output 12 2 2 2" xfId="9311" xr:uid="{EDF2CA51-9FE6-441F-9982-8DAC3A6FC3B1}"/>
    <cellStyle name="Output 12 2 2 2 2" xfId="13745" xr:uid="{1A02DB9B-6189-4026-A823-68752B087CD8}"/>
    <cellStyle name="Output 12 2 2 2 3" xfId="14707" xr:uid="{3DB4D4B0-58DC-4178-A365-21CDEAA29D92}"/>
    <cellStyle name="Output 12 2 2 2 4" xfId="15659" xr:uid="{7666A174-5773-45C2-8F97-6C826EF3F721}"/>
    <cellStyle name="Output 12 2 2 2 5" xfId="16539" xr:uid="{B4F45147-5BAA-4D8E-BE9E-2C9A3C192C08}"/>
    <cellStyle name="Output 12 2 2 2 6" xfId="17405" xr:uid="{6B2BB8AF-94ED-44D1-B790-D31AB489CC39}"/>
    <cellStyle name="Output 12 2 2 2 7" xfId="18181" xr:uid="{F929C0F5-D797-48D4-A2F6-09938F206E61}"/>
    <cellStyle name="Output 12 2 2 2 8" xfId="18938" xr:uid="{52E7095A-FBE6-4884-8483-99A5D864B20E}"/>
    <cellStyle name="Output 12 2 2 3" xfId="9765" xr:uid="{F6F943AB-B2F3-44E1-B11E-D02CAF4E1D82}"/>
    <cellStyle name="Output 12 2 2 3 2" xfId="14169" xr:uid="{112A73D6-A682-4269-91D7-4D84352FFE47}"/>
    <cellStyle name="Output 12 2 2 3 3" xfId="15129" xr:uid="{D756EE23-6A7A-4F1F-A310-C758B914CC23}"/>
    <cellStyle name="Output 12 2 2 3 4" xfId="16081" xr:uid="{CC634DBE-8D41-4AA3-9856-328C3EC246A3}"/>
    <cellStyle name="Output 12 2 2 3 5" xfId="16955" xr:uid="{294A9DD0-53C9-4F5D-B8D1-6AFEC0FA6769}"/>
    <cellStyle name="Output 12 2 2 3 6" xfId="17820" xr:uid="{5BA5CFA8-9B1B-4935-945B-C3E1781369A8}"/>
    <cellStyle name="Output 12 2 2 3 7" xfId="18596" xr:uid="{4C996A6D-3ABA-469C-AD6E-6341B43EEA9A}"/>
    <cellStyle name="Output 12 2 2 3 8" xfId="19353" xr:uid="{0DFAEA8D-96C0-497A-BF79-57E908AEAB73}"/>
    <cellStyle name="Output 12 2 2 4" xfId="12729" xr:uid="{E367362C-17F1-4339-9EE5-AD120C7E7F12}"/>
    <cellStyle name="Output 12 2 2 5" xfId="12021" xr:uid="{51A4DCC4-8DAA-4BD8-A813-748ACB6F22B9}"/>
    <cellStyle name="Output 12 2 2 6" xfId="10812" xr:uid="{EA274270-0DAC-47D8-B62E-C0E2F26087B6}"/>
    <cellStyle name="Output 12 2 2 7" xfId="11608" xr:uid="{1279DB39-4420-416A-8CF9-498EDD1A03A3}"/>
    <cellStyle name="Output 12 2 2 8" xfId="11151" xr:uid="{750B236A-94A7-434F-BC9F-5584F132B44C}"/>
    <cellStyle name="Output 12 2 2 9" xfId="12548" xr:uid="{98884E31-0A1D-4758-ABA1-C156777DC8E6}"/>
    <cellStyle name="Output 12 2 3" xfId="8526" xr:uid="{ABD2542A-FD91-470D-B18C-E5462274D68A}"/>
    <cellStyle name="Output 12 2 3 2" xfId="13266" xr:uid="{A5898A61-AC36-4EDC-9515-DDE596419375}"/>
    <cellStyle name="Output 12 2 3 3" xfId="14286" xr:uid="{C6630904-E7C5-4CBD-B64F-494BFCBFA80A}"/>
    <cellStyle name="Output 12 2 3 4" xfId="15246" xr:uid="{C8B23805-225F-4141-98B7-B460F49C6F0E}"/>
    <cellStyle name="Output 12 2 3 5" xfId="16195" xr:uid="{4FF4C23C-F8A9-467C-8AF1-6B9388EBDA10}"/>
    <cellStyle name="Output 12 2 3 6" xfId="17068" xr:uid="{08B576C6-7585-4CFF-8FB5-DEB2A4892406}"/>
    <cellStyle name="Output 12 2 3 7" xfId="17933" xr:uid="{42E13896-1C7B-4164-B00D-7A11E3655B38}"/>
    <cellStyle name="Output 12 2 3 8" xfId="18709" xr:uid="{91480DC9-C391-4D4E-B414-0772C759208E}"/>
    <cellStyle name="Output 12 2 4" xfId="9536" xr:uid="{D9F606C2-E6AE-4FF6-876E-57F7CBD8E0EA}"/>
    <cellStyle name="Output 12 2 4 2" xfId="13940" xr:uid="{8EBC3ED7-91ED-4D19-83B2-CE53906FBD70}"/>
    <cellStyle name="Output 12 2 4 3" xfId="14900" xr:uid="{B520E608-84EC-4D65-963E-4521EA9E10CA}"/>
    <cellStyle name="Output 12 2 4 4" xfId="15852" xr:uid="{5769AA9B-A880-4BBC-8800-09760D3FC521}"/>
    <cellStyle name="Output 12 2 4 5" xfId="16726" xr:uid="{4FBC49DF-1DB3-466B-BC69-35E15291F592}"/>
    <cellStyle name="Output 12 2 4 6" xfId="17591" xr:uid="{AB810D95-3A10-403D-95D9-A25CB6859739}"/>
    <cellStyle name="Output 12 2 4 7" xfId="18367" xr:uid="{04F06F36-DF86-468A-A871-F3916ECF78F7}"/>
    <cellStyle name="Output 12 2 4 8" xfId="19124" xr:uid="{410C38D7-8DF1-4369-A95E-6D62CAA6F59C}"/>
    <cellStyle name="Output 12 2 5" xfId="12237" xr:uid="{B558DFC4-487B-4DEF-BDBC-19DB3236389E}"/>
    <cellStyle name="Output 12 2 6" xfId="10628" xr:uid="{4E228A9F-2298-438B-8B8C-D979929B2C49}"/>
    <cellStyle name="Output 12 2 7" xfId="12598" xr:uid="{2AA624A4-8949-45C4-986E-28E84E3E5259}"/>
    <cellStyle name="Output 12 2 8" xfId="10306" xr:uid="{7DC2364B-F46A-4939-9BC1-3BEAB4FBF25D}"/>
    <cellStyle name="Output 12 2 9" xfId="11756" xr:uid="{29394BC4-6570-4842-94FD-133C2B917C98}"/>
    <cellStyle name="Output 12 3" xfId="7148" xr:uid="{C1F2093D-DC34-4FC7-B022-5A7DF6EA831E}"/>
    <cellStyle name="Output 12 3 10" xfId="13569" xr:uid="{A062DE9F-C36E-4A79-AD6B-FFA297FE9442}"/>
    <cellStyle name="Output 12 3 2" xfId="8788" xr:uid="{E9289DE8-30C7-47E8-BA1E-D47EAB62AC59}"/>
    <cellStyle name="Output 12 3 2 2" xfId="13448" xr:uid="{96DA89E8-3E16-463C-92A3-48C67FFD2429}"/>
    <cellStyle name="Output 12 3 2 3" xfId="14454" xr:uid="{8E527E66-C94E-4A8A-A9AF-F7B5A0F268CF}"/>
    <cellStyle name="Output 12 3 2 4" xfId="15412" xr:uid="{60847C8B-5066-440E-97C6-4D817B9793D7}"/>
    <cellStyle name="Output 12 3 2 5" xfId="16339" xr:uid="{DD370329-F730-46AA-B951-3AFE8D5E3842}"/>
    <cellStyle name="Output 12 3 2 6" xfId="17210" xr:uid="{9873B1C5-F658-4C11-83E2-AB90C5B67E93}"/>
    <cellStyle name="Output 12 3 2 7" xfId="18057" xr:uid="{46E827AE-A00A-4B5B-B683-5D70AD77FBF0}"/>
    <cellStyle name="Output 12 3 2 8" xfId="18824" xr:uid="{46B4AA07-CEF2-4D90-A5D6-A1F45D0DABEF}"/>
    <cellStyle name="Output 12 3 3" xfId="9651" xr:uid="{B9EC3834-6203-46FA-8498-7FACB33C6DCC}"/>
    <cellStyle name="Output 12 3 3 2" xfId="14055" xr:uid="{C9292D1A-7026-42F4-A573-DE3AB5D7EC5E}"/>
    <cellStyle name="Output 12 3 3 3" xfId="15015" xr:uid="{A8D3A032-CF26-45AA-BF53-DD77775BE670}"/>
    <cellStyle name="Output 12 3 3 4" xfId="15967" xr:uid="{032BF1DE-D4E1-45FA-ABE6-6229286DF4F1}"/>
    <cellStyle name="Output 12 3 3 5" xfId="16841" xr:uid="{E7C38FCA-6E58-438F-8552-B15BC8EF7721}"/>
    <cellStyle name="Output 12 3 3 6" xfId="17706" xr:uid="{01110C0E-1C07-4355-A3F6-A250648074CB}"/>
    <cellStyle name="Output 12 3 3 7" xfId="18482" xr:uid="{FDF8E155-4085-4CCE-923E-243D53E48CF7}"/>
    <cellStyle name="Output 12 3 3 8" xfId="19239" xr:uid="{FBC7A7DF-CC27-436A-83DF-A9A635509E2E}"/>
    <cellStyle name="Output 12 3 4" xfId="12418" xr:uid="{3F2DC63B-F251-43DF-A06A-21F2B4A9D2C4}"/>
    <cellStyle name="Output 12 3 5" xfId="10460" xr:uid="{F52C52A1-51CE-4C14-AEF6-8869EBEFD3A0}"/>
    <cellStyle name="Output 12 3 6" xfId="11985" xr:uid="{0F1CDA71-5B5C-4076-B8FD-AA8FE1CE7451}"/>
    <cellStyle name="Output 12 3 7" xfId="10844" xr:uid="{71C00E05-E86E-4335-98D6-79AE2539E6C3}"/>
    <cellStyle name="Output 12 3 8" xfId="11578" xr:uid="{1FE10382-0179-48A6-AB6D-C2DCD0438892}"/>
    <cellStyle name="Output 12 3 9" xfId="11176" xr:uid="{7C1D4C04-8644-4562-8567-732C3ADCAF5B}"/>
    <cellStyle name="Output 12 4" xfId="7990" xr:uid="{646069E3-151E-4920-AC18-5EC227A38269}"/>
    <cellStyle name="Output 12 4 2" xfId="12959" xr:uid="{2F3CC00F-FD58-4A2F-80F4-698DDABB0C22}"/>
    <cellStyle name="Output 12 4 3" xfId="10031" xr:uid="{998CAE80-87B0-42C7-B920-BCF7537CA804}"/>
    <cellStyle name="Output 12 4 4" xfId="13187" xr:uid="{247896A6-A2BE-4E55-BC2A-BAE11C473B8C}"/>
    <cellStyle name="Output 12 4 5" xfId="9851" xr:uid="{A710F123-8905-4089-B49A-0E4E7DCCA35C}"/>
    <cellStyle name="Output 12 4 6" xfId="11893" xr:uid="{7B69B46D-3F07-4DE1-A260-EEBA0666BD06}"/>
    <cellStyle name="Output 12 4 7" xfId="10922" xr:uid="{7072C9F7-FB03-4F80-9CAF-B71FB33EFC0D}"/>
    <cellStyle name="Output 12 4 8" xfId="11509" xr:uid="{C60273B0-85B1-4337-8F08-0C9FB56AA132}"/>
    <cellStyle name="Output 12 5" xfId="9423" xr:uid="{EF3C74E7-474A-46AD-A31F-C37E0150E43A}"/>
    <cellStyle name="Output 12 5 2" xfId="13827" xr:uid="{9C2672D5-B9EB-45BA-9B3F-E7E5B46254DE}"/>
    <cellStyle name="Output 12 5 3" xfId="14787" xr:uid="{D14B3FE7-FC03-428D-A9EE-0D5458EF0417}"/>
    <cellStyle name="Output 12 5 4" xfId="15739" xr:uid="{06EEB031-0BD0-4676-9030-303A9D30207E}"/>
    <cellStyle name="Output 12 5 5" xfId="16613" xr:uid="{E20BB92B-597A-4A4F-9E61-0A81672ACDB3}"/>
    <cellStyle name="Output 12 5 6" xfId="17478" xr:uid="{BBA88A01-206D-4BFE-89AC-BF083ACAE5BB}"/>
    <cellStyle name="Output 12 5 7" xfId="18254" xr:uid="{802D5E91-193E-4BA0-805D-80E7BFAC3781}"/>
    <cellStyle name="Output 12 5 8" xfId="19011" xr:uid="{242CAECD-E01B-4644-B2D9-E8AA7C924FA1}"/>
    <cellStyle name="Output 12 6" xfId="11864" xr:uid="{C5B9FEB8-1C2A-43DC-99C8-4A8D80CC7C36}"/>
    <cellStyle name="Output 12 7" xfId="10949" xr:uid="{9776564F-BE46-4841-8ED4-2619E2D6F8A0}"/>
    <cellStyle name="Output 12 8" xfId="11483" xr:uid="{14A4A180-4F32-4278-AC22-D5CECDA79DE8}"/>
    <cellStyle name="Output 12 9" xfId="11247" xr:uid="{7EF1FC4D-C827-4F0B-85EF-894D5759F6F5}"/>
    <cellStyle name="Output 13" xfId="6223" xr:uid="{805094BF-D3B2-4EAB-9171-732C0F859317}"/>
    <cellStyle name="Output 13 10" xfId="12528" xr:uid="{7A682FD7-1A30-4851-B40D-48178DB23462}"/>
    <cellStyle name="Output 13 11" xfId="10355" xr:uid="{9C111DD5-9BB4-438F-AC2D-0CF7B6A91D8F}"/>
    <cellStyle name="Output 13 12" xfId="12120" xr:uid="{7FFF052F-2580-43A1-B28E-21FC46B8E9F8}"/>
    <cellStyle name="Output 13 2" xfId="6887" xr:uid="{A9BA31F8-FA13-469D-AC63-0999EB18E694}"/>
    <cellStyle name="Output 13 2 10" xfId="16450" xr:uid="{B2E18484-0002-4E6B-8507-FE480AB940B6}"/>
    <cellStyle name="Output 13 2 11" xfId="17321" xr:uid="{8D712A6D-261E-43F6-B6FF-517E3281626A}"/>
    <cellStyle name="Output 13 2 2" xfId="7672" xr:uid="{64245D5F-8B0A-4959-9A1C-3CFA43445CA4}"/>
    <cellStyle name="Output 13 2 2 10" xfId="15574" xr:uid="{A6431728-446C-448D-A5BB-637E8E1B7426}"/>
    <cellStyle name="Output 13 2 2 2" xfId="9312" xr:uid="{4D53BD8B-69C2-4510-90C7-9AE229DF743D}"/>
    <cellStyle name="Output 13 2 2 2 2" xfId="13746" xr:uid="{13752E42-3ECF-4B23-BB59-C803511BE348}"/>
    <cellStyle name="Output 13 2 2 2 3" xfId="14708" xr:uid="{D597A782-C1C1-48E2-80B1-8E71E577A116}"/>
    <cellStyle name="Output 13 2 2 2 4" xfId="15660" xr:uid="{5068F977-3A46-46B3-99EE-C89F25AB140A}"/>
    <cellStyle name="Output 13 2 2 2 5" xfId="16540" xr:uid="{B92BF76C-8018-4A8A-A909-C1A13A7E4542}"/>
    <cellStyle name="Output 13 2 2 2 6" xfId="17406" xr:uid="{C69288DD-8EE4-40D0-8CCF-FC75BD542FB7}"/>
    <cellStyle name="Output 13 2 2 2 7" xfId="18182" xr:uid="{D066C1BA-8342-4CFE-AB99-3298853936A4}"/>
    <cellStyle name="Output 13 2 2 2 8" xfId="18939" xr:uid="{695E24E9-03A4-4ECE-9651-3102B554E7E3}"/>
    <cellStyle name="Output 13 2 2 3" xfId="9766" xr:uid="{7B3A9139-AE80-4913-839F-FC94307A6252}"/>
    <cellStyle name="Output 13 2 2 3 2" xfId="14170" xr:uid="{5AE19E1A-541D-4BA0-B1A5-09ED58BB95BD}"/>
    <cellStyle name="Output 13 2 2 3 3" xfId="15130" xr:uid="{45CF95BF-07A3-4B1E-A3DC-82A31BC7E924}"/>
    <cellStyle name="Output 13 2 2 3 4" xfId="16082" xr:uid="{85FC8D01-3880-43B5-8F70-9D2010D2290F}"/>
    <cellStyle name="Output 13 2 2 3 5" xfId="16956" xr:uid="{AE53A676-7AC9-40AF-9226-6A16E8CD151C}"/>
    <cellStyle name="Output 13 2 2 3 6" xfId="17821" xr:uid="{DD2EAF23-7F8D-4149-BA7E-3A8D70C45A90}"/>
    <cellStyle name="Output 13 2 2 3 7" xfId="18597" xr:uid="{B32A8F29-C31E-467D-81C0-7397AB2E720F}"/>
    <cellStyle name="Output 13 2 2 3 8" xfId="19354" xr:uid="{CFC00D2E-3070-492A-B18E-3E159BB6E374}"/>
    <cellStyle name="Output 13 2 2 4" xfId="12730" xr:uid="{1D60F8FB-89BC-469E-AE2A-FF548DE742CE}"/>
    <cellStyle name="Output 13 2 2 5" xfId="10218" xr:uid="{9EDA0F36-D1C5-4DEA-A8A1-3E3F4013A807}"/>
    <cellStyle name="Output 13 2 2 6" xfId="12389" xr:uid="{A0C9B0DB-7F73-4C37-9222-AC225A61FE99}"/>
    <cellStyle name="Output 13 2 2 7" xfId="10488" xr:uid="{266952AB-5377-43BA-B14B-89267B3CCD46}"/>
    <cellStyle name="Output 13 2 2 8" xfId="13646" xr:uid="{B5B6E2CB-B5E4-43B5-83C0-474BC6827090}"/>
    <cellStyle name="Output 13 2 2 9" xfId="14622" xr:uid="{A26ABA74-4C9E-4EB1-BBA3-88A5792408F8}"/>
    <cellStyle name="Output 13 2 3" xfId="8527" xr:uid="{BFDD4B1A-3842-4E99-8862-7ACB26A3ACD8}"/>
    <cellStyle name="Output 13 2 3 2" xfId="13267" xr:uid="{A7C71BDA-CBE5-4181-9A0E-6EACB5B914E4}"/>
    <cellStyle name="Output 13 2 3 3" xfId="14287" xr:uid="{62D271EF-3D69-4E0F-A62B-BD41924B2FAB}"/>
    <cellStyle name="Output 13 2 3 4" xfId="15247" xr:uid="{ACBCB15A-8680-4E2A-9FBD-9A705CC78CA2}"/>
    <cellStyle name="Output 13 2 3 5" xfId="16196" xr:uid="{2B8759E9-DFEF-4872-82F0-A66EA2BFBA64}"/>
    <cellStyle name="Output 13 2 3 6" xfId="17069" xr:uid="{30DEF167-3DB6-42DD-80A6-4DF22ED2A034}"/>
    <cellStyle name="Output 13 2 3 7" xfId="17934" xr:uid="{AE7D4EF6-BC56-49AE-A291-787E7EBB9F5F}"/>
    <cellStyle name="Output 13 2 3 8" xfId="18710" xr:uid="{BFB92D43-C508-47F4-B39B-A1BD32C092BE}"/>
    <cellStyle name="Output 13 2 4" xfId="9537" xr:uid="{3C886E21-FE16-4E5A-8C97-9D75B434AB55}"/>
    <cellStyle name="Output 13 2 4 2" xfId="13941" xr:uid="{C59889DC-F01D-4AE6-8644-1D92E9EE49CA}"/>
    <cellStyle name="Output 13 2 4 3" xfId="14901" xr:uid="{27506096-9BE5-4B83-A69E-D8BCED365F07}"/>
    <cellStyle name="Output 13 2 4 4" xfId="15853" xr:uid="{4FE7737A-D30F-4152-8CDB-FD813C9EA056}"/>
    <cellStyle name="Output 13 2 4 5" xfId="16727" xr:uid="{C267A56F-48E1-4E89-868D-B79391BE8D48}"/>
    <cellStyle name="Output 13 2 4 6" xfId="17592" xr:uid="{BE27A3E1-776D-48E9-8A3D-A2B141E009D3}"/>
    <cellStyle name="Output 13 2 4 7" xfId="18368" xr:uid="{1F74D7D0-0873-4435-B3C2-01189BD647E1}"/>
    <cellStyle name="Output 13 2 4 8" xfId="19125" xr:uid="{3E8AEEEA-9374-420B-AB0B-F2DF1EF32EC9}"/>
    <cellStyle name="Output 13 2 5" xfId="12238" xr:uid="{1E7F79BF-5A9B-48F3-9F96-89E6D64407EE}"/>
    <cellStyle name="Output 13 2 6" xfId="10627" xr:uid="{0A462986-9F61-422A-9BAA-3E760F0B6E71}"/>
    <cellStyle name="Output 13 2 7" xfId="13620" xr:uid="{A74D554E-0EE0-482D-BD2A-6B3CFA37BBB4}"/>
    <cellStyle name="Output 13 2 8" xfId="14598" xr:uid="{11536232-359A-41B0-85E7-FF7FA9683662}"/>
    <cellStyle name="Output 13 2 9" xfId="15551" xr:uid="{38B39374-CB79-410C-AAB2-77801CFC13EC}"/>
    <cellStyle name="Output 13 3" xfId="7149" xr:uid="{70944D9A-0D89-4152-BA7C-64084F030118}"/>
    <cellStyle name="Output 13 3 10" xfId="12170" xr:uid="{91191536-D4D9-44C0-BA6C-873E53B7F6F0}"/>
    <cellStyle name="Output 13 3 2" xfId="8789" xr:uid="{541D2F0E-E121-431E-9265-6F21BCD4B385}"/>
    <cellStyle name="Output 13 3 2 2" xfId="13449" xr:uid="{D05157FC-602F-47FC-B9E9-F797157C348A}"/>
    <cellStyle name="Output 13 3 2 3" xfId="14455" xr:uid="{F37E168D-DC10-4CB4-9D5E-669E0DE3108A}"/>
    <cellStyle name="Output 13 3 2 4" xfId="15413" xr:uid="{6CBC730E-C3D7-4B1E-8CB8-A6840E4633C4}"/>
    <cellStyle name="Output 13 3 2 5" xfId="16340" xr:uid="{5B8D0F1A-2319-407F-8501-E9DB6E613CF4}"/>
    <cellStyle name="Output 13 3 2 6" xfId="17211" xr:uid="{6DDCEE73-C831-44FE-A473-4A65632F5B63}"/>
    <cellStyle name="Output 13 3 2 7" xfId="18058" xr:uid="{96C210B1-7DA0-4D63-9C6E-66527135D609}"/>
    <cellStyle name="Output 13 3 2 8" xfId="18825" xr:uid="{6A0EC500-BD36-4CEE-8092-9F5730006C96}"/>
    <cellStyle name="Output 13 3 3" xfId="9652" xr:uid="{5448FC2E-C671-44B6-80DC-04CBCD3739D5}"/>
    <cellStyle name="Output 13 3 3 2" xfId="14056" xr:uid="{61C57AB9-FA03-489E-8F7C-91FCCFD4CA5E}"/>
    <cellStyle name="Output 13 3 3 3" xfId="15016" xr:uid="{DC77DDAA-8CED-4410-A8F9-5151CE93E6B4}"/>
    <cellStyle name="Output 13 3 3 4" xfId="15968" xr:uid="{3ED97442-05E7-41A8-9332-6785E0F479BF}"/>
    <cellStyle name="Output 13 3 3 5" xfId="16842" xr:uid="{96E8F198-2FCC-4C87-B4D9-61675931ACCB}"/>
    <cellStyle name="Output 13 3 3 6" xfId="17707" xr:uid="{BF8E75B6-6CF2-48EC-A3F0-A9E9CC9029BD}"/>
    <cellStyle name="Output 13 3 3 7" xfId="18483" xr:uid="{E1CF1A4E-52EE-4133-89F2-00DCB20A162D}"/>
    <cellStyle name="Output 13 3 3 8" xfId="19240" xr:uid="{562030B8-0646-40BE-B2E4-605EB2871159}"/>
    <cellStyle name="Output 13 3 4" xfId="12419" xr:uid="{A8D00D6D-FF19-4571-9D59-C0F175E5CC40}"/>
    <cellStyle name="Output 13 3 5" xfId="10459" xr:uid="{8CA6C165-CDED-4186-8147-30D801961E5F}"/>
    <cellStyle name="Output 13 3 6" xfId="12630" xr:uid="{06D4F61C-3D66-4250-8E50-F125705CE958}"/>
    <cellStyle name="Output 13 3 7" xfId="10279" xr:uid="{4DBA603F-44E2-4855-AD11-E61363F455B0}"/>
    <cellStyle name="Output 13 3 8" xfId="13156" xr:uid="{9AA4209F-1E22-4D84-B1E8-F5A13D3916FF}"/>
    <cellStyle name="Output 13 3 9" xfId="9878" xr:uid="{D055D17F-63A2-46E5-A6AF-24BBD796FACD}"/>
    <cellStyle name="Output 13 4" xfId="7991" xr:uid="{4B391177-A1FB-4688-98AC-AFE4C3F07ED7}"/>
    <cellStyle name="Output 13 4 2" xfId="12960" xr:uid="{6FF511AD-92EE-4C26-BF32-BC36EDD711EE}"/>
    <cellStyle name="Output 13 4 3" xfId="10030" xr:uid="{B74F1A6A-4FA7-4CC4-8E84-435A70B6A736}"/>
    <cellStyle name="Output 13 4 4" xfId="12159" xr:uid="{DD6F9BBB-03A4-45A9-9C25-0DD5F56CBFA2}"/>
    <cellStyle name="Output 13 4 5" xfId="10701" xr:uid="{31E8479C-1611-4E89-A1F5-911B703F71A1}"/>
    <cellStyle name="Output 13 4 6" xfId="12910" xr:uid="{1A2EB717-7C75-4ABE-BCEF-A95ED204D529}"/>
    <cellStyle name="Output 13 4 7" xfId="10073" xr:uid="{B6332E5B-0660-435E-8A83-2B53D00522A9}"/>
    <cellStyle name="Output 13 4 8" xfId="12682" xr:uid="{5473D121-773F-4602-8116-F19A65533A78}"/>
    <cellStyle name="Output 13 5" xfId="9424" xr:uid="{FC24D548-3776-4876-945D-0F792EB56F22}"/>
    <cellStyle name="Output 13 5 2" xfId="13828" xr:uid="{E3DD2FAC-4B86-45E9-A44B-FC94298288C2}"/>
    <cellStyle name="Output 13 5 3" xfId="14788" xr:uid="{51FA198A-A404-4749-972E-123F1B205AD5}"/>
    <cellStyle name="Output 13 5 4" xfId="15740" xr:uid="{1A3D4FF6-0E6B-4517-BCC2-C2375C49A218}"/>
    <cellStyle name="Output 13 5 5" xfId="16614" xr:uid="{C9E80495-8C66-485E-BD57-B898EDB03F0D}"/>
    <cellStyle name="Output 13 5 6" xfId="17479" xr:uid="{EE3BFF63-A790-4267-91C8-4B926E2DAB2C}"/>
    <cellStyle name="Output 13 5 7" xfId="18255" xr:uid="{5AC6BF5D-DEEC-49CC-8DC7-E5AD122A75F5}"/>
    <cellStyle name="Output 13 5 8" xfId="19012" xr:uid="{F8FC37B7-85D9-424D-A493-0DA50462B212}"/>
    <cellStyle name="Output 13 6" xfId="11865" xr:uid="{4D0C0982-0390-4727-93C6-ED90632FDD12}"/>
    <cellStyle name="Output 13 7" xfId="10948" xr:uid="{39918B5F-52F7-481E-A676-39394F016840}"/>
    <cellStyle name="Output 13 8" xfId="11484" xr:uid="{BF5298CF-7381-438C-95DD-15A6ED7C79F3}"/>
    <cellStyle name="Output 13 9" xfId="11246" xr:uid="{9785A4E2-8241-4F53-9C3F-F6A580961857}"/>
    <cellStyle name="Output 14" xfId="6224" xr:uid="{B92E4418-9050-4B95-B160-7BCAAFE90BF1}"/>
    <cellStyle name="Output 14 10" xfId="13557" xr:uid="{52B95C03-9204-4B02-8D42-CB6CD6FCE056}"/>
    <cellStyle name="Output 14 11" xfId="14558" xr:uid="{DC2B77DD-064C-4F1B-AAE7-D9231F6ADA21}"/>
    <cellStyle name="Output 14 12" xfId="15516" xr:uid="{D43BB87D-0333-41E8-9039-8E654D734F43}"/>
    <cellStyle name="Output 14 2" xfId="6888" xr:uid="{DB204718-C50A-4215-AC9A-60AA1AAFC429}"/>
    <cellStyle name="Output 14 2 10" xfId="10979" xr:uid="{E8B319D8-4CD9-4454-B4BE-EE4341A6B1CA}"/>
    <cellStyle name="Output 14 2 11" xfId="12575" xr:uid="{FE3E7635-4AF1-4631-84D6-48E3C5A40394}"/>
    <cellStyle name="Output 14 2 2" xfId="7673" xr:uid="{EB9873DF-314C-47CD-A621-DCF661AECC5E}"/>
    <cellStyle name="Output 14 2 2 10" xfId="14578" xr:uid="{E626266E-2DB1-4FD6-BE4A-789294191E2C}"/>
    <cellStyle name="Output 14 2 2 2" xfId="9313" xr:uid="{A244DCE9-BA79-4ECA-89D6-E0713A3A36A1}"/>
    <cellStyle name="Output 14 2 2 2 2" xfId="13747" xr:uid="{390BDB77-3353-450D-BD95-7AE308B044B3}"/>
    <cellStyle name="Output 14 2 2 2 3" xfId="14709" xr:uid="{EEF28901-B0D8-479A-8087-0D9799F5180A}"/>
    <cellStyle name="Output 14 2 2 2 4" xfId="15661" xr:uid="{3EC9F41A-E880-4592-915E-16E79F2B8504}"/>
    <cellStyle name="Output 14 2 2 2 5" xfId="16541" xr:uid="{7AFE7A4D-93D3-4DAC-960A-8E7321EB77C3}"/>
    <cellStyle name="Output 14 2 2 2 6" xfId="17407" xr:uid="{93522C9B-279E-47E3-941D-7A2D3B3F2A14}"/>
    <cellStyle name="Output 14 2 2 2 7" xfId="18183" xr:uid="{3DC346C4-FE0D-4FB6-876E-020A3EAB7E61}"/>
    <cellStyle name="Output 14 2 2 2 8" xfId="18940" xr:uid="{0E2DFDB7-DF17-49BD-BD99-111479022CDE}"/>
    <cellStyle name="Output 14 2 2 3" xfId="9767" xr:uid="{B35A0DDB-97D4-4802-B369-B1C63246DC00}"/>
    <cellStyle name="Output 14 2 2 3 2" xfId="14171" xr:uid="{7E283117-370A-4C90-BF1F-0218D14DCAE2}"/>
    <cellStyle name="Output 14 2 2 3 3" xfId="15131" xr:uid="{6C017750-10E0-4669-8C68-D058F1993C96}"/>
    <cellStyle name="Output 14 2 2 3 4" xfId="16083" xr:uid="{11C43A0F-F8EF-4F26-8D59-FA0CF9D94E2A}"/>
    <cellStyle name="Output 14 2 2 3 5" xfId="16957" xr:uid="{97F76C12-5D9F-43BD-B9BA-C9BE58C08028}"/>
    <cellStyle name="Output 14 2 2 3 6" xfId="17822" xr:uid="{37A54DE7-DD76-4B90-ACC8-992130C3CE1D}"/>
    <cellStyle name="Output 14 2 2 3 7" xfId="18598" xr:uid="{DD3CFF62-3FD1-4BC6-B7FA-D393F146C0B7}"/>
    <cellStyle name="Output 14 2 2 3 8" xfId="19355" xr:uid="{EBE50ADE-5006-4A9F-8946-0F8CA390E6B7}"/>
    <cellStyle name="Output 14 2 2 4" xfId="12731" xr:uid="{091ECCC7-6E7B-405B-A1DE-EDF6CA9A3DA1}"/>
    <cellStyle name="Output 14 2 2 5" xfId="12820" xr:uid="{EC31CDD1-C562-4513-B353-60956094FC60}"/>
    <cellStyle name="Output 14 2 2 6" xfId="10154" xr:uid="{B3A878EF-8FA9-4159-98E8-FA5A7264C8D0}"/>
    <cellStyle name="Output 14 2 2 7" xfId="11793" xr:uid="{9352AD75-A5FB-4EC4-845F-E6A2D688F258}"/>
    <cellStyle name="Output 14 2 2 8" xfId="11011" xr:uid="{D5B88453-E0EB-4E84-81D5-8C0B28E68842}"/>
    <cellStyle name="Output 14 2 2 9" xfId="13596" xr:uid="{E0E9F532-415A-44FF-945A-49533D2A0298}"/>
    <cellStyle name="Output 14 2 3" xfId="8528" xr:uid="{C12411EA-9986-4102-A5F0-C54BE378D76F}"/>
    <cellStyle name="Output 14 2 3 2" xfId="13268" xr:uid="{724110CF-EE0F-4D5A-97A4-00AA6988A347}"/>
    <cellStyle name="Output 14 2 3 3" xfId="14288" xr:uid="{4553BE02-EA29-4D7A-B8CC-2D13DC884435}"/>
    <cellStyle name="Output 14 2 3 4" xfId="15248" xr:uid="{8EB06213-A401-4E00-8183-700ECEF8C799}"/>
    <cellStyle name="Output 14 2 3 5" xfId="16197" xr:uid="{8EDB4588-905E-45DE-B5D8-DE690D9B7A95}"/>
    <cellStyle name="Output 14 2 3 6" xfId="17070" xr:uid="{E59CFB3D-2BF8-4075-A297-614B379AC56D}"/>
    <cellStyle name="Output 14 2 3 7" xfId="17935" xr:uid="{195D8EDC-0463-4284-A4D1-5BC0B35AE74D}"/>
    <cellStyle name="Output 14 2 3 8" xfId="18711" xr:uid="{199ED1F8-07B9-4556-80E4-0EEE581AAE22}"/>
    <cellStyle name="Output 14 2 4" xfId="9538" xr:uid="{DF171FDA-7098-44A9-AE57-3AACCF347ED5}"/>
    <cellStyle name="Output 14 2 4 2" xfId="13942" xr:uid="{8746B97F-24CD-4860-89C8-53DC8855D973}"/>
    <cellStyle name="Output 14 2 4 3" xfId="14902" xr:uid="{C397EDBB-4A25-46C9-9E99-0B75B92D2FDF}"/>
    <cellStyle name="Output 14 2 4 4" xfId="15854" xr:uid="{EB19D2AC-9A9D-4A0A-855D-3C90D6867754}"/>
    <cellStyle name="Output 14 2 4 5" xfId="16728" xr:uid="{2A244883-8384-4C29-BCC6-6EF46792A186}"/>
    <cellStyle name="Output 14 2 4 6" xfId="17593" xr:uid="{969F75C8-E66C-4CBF-811D-10B527DAF9F1}"/>
    <cellStyle name="Output 14 2 4 7" xfId="18369" xr:uid="{B3FE21B5-E617-41A1-B432-CADBE02FCEA1}"/>
    <cellStyle name="Output 14 2 4 8" xfId="19126" xr:uid="{F983732F-9BCE-4620-BFFE-7E8B7670E91D}"/>
    <cellStyle name="Output 14 2 5" xfId="12239" xr:uid="{457B07AF-4145-42E2-B54F-F21ACB856BC6}"/>
    <cellStyle name="Output 14 2 6" xfId="10626" xr:uid="{D8466193-84C3-4847-B4CC-1DEC0F952037}"/>
    <cellStyle name="Output 14 2 7" xfId="13014" xr:uid="{40A8885E-D4C7-4DDB-ADFF-0F014D2C980E}"/>
    <cellStyle name="Output 14 2 8" xfId="9979" xr:uid="{908158B3-BCEF-4D60-A565-8BB200EF9193}"/>
    <cellStyle name="Output 14 2 9" xfId="11826" xr:uid="{3B777974-AB58-4000-B798-424679FA8A57}"/>
    <cellStyle name="Output 14 3" xfId="7150" xr:uid="{693AAF94-61E3-43E0-849E-EFA1880D8190}"/>
    <cellStyle name="Output 14 3 10" xfId="17342" xr:uid="{9E19EC5A-7C64-4F3B-895A-28AF5B311ABB}"/>
    <cellStyle name="Output 14 3 2" xfId="8790" xr:uid="{CA140741-CCD4-4096-B554-BAD0BA40E171}"/>
    <cellStyle name="Output 14 3 2 2" xfId="13450" xr:uid="{2CF946C5-1974-4588-8837-D8C84F9E8CAF}"/>
    <cellStyle name="Output 14 3 2 3" xfId="14456" xr:uid="{5852BD55-D1AD-4E95-AB67-1572432FFCE6}"/>
    <cellStyle name="Output 14 3 2 4" xfId="15414" xr:uid="{EBA1B045-301D-4B38-AECC-2E73685691A9}"/>
    <cellStyle name="Output 14 3 2 5" xfId="16341" xr:uid="{9F073170-309D-4C43-8E2D-AE3C7E1DB214}"/>
    <cellStyle name="Output 14 3 2 6" xfId="17212" xr:uid="{10E668E0-4426-485D-A28A-2EB252934DD6}"/>
    <cellStyle name="Output 14 3 2 7" xfId="18059" xr:uid="{60FCB9CC-0E07-473B-B8B3-6EEC9429D186}"/>
    <cellStyle name="Output 14 3 2 8" xfId="18826" xr:uid="{23F07438-2BD4-4845-B42E-17F7CDA2C26D}"/>
    <cellStyle name="Output 14 3 3" xfId="9653" xr:uid="{B18F2F8D-F286-43BB-819C-63D2D08F4282}"/>
    <cellStyle name="Output 14 3 3 2" xfId="14057" xr:uid="{31E153A8-4C5F-4232-A6D3-3D8344AF8CAD}"/>
    <cellStyle name="Output 14 3 3 3" xfId="15017" xr:uid="{A260E8B2-AA05-43E2-97DD-EAF7B32724FE}"/>
    <cellStyle name="Output 14 3 3 4" xfId="15969" xr:uid="{997E8A8D-A634-405D-8681-F9C3BB62C31F}"/>
    <cellStyle name="Output 14 3 3 5" xfId="16843" xr:uid="{92A24A99-D317-4A4D-84FE-4E4329372510}"/>
    <cellStyle name="Output 14 3 3 6" xfId="17708" xr:uid="{B00F1499-9485-44A0-BC36-D4988E188109}"/>
    <cellStyle name="Output 14 3 3 7" xfId="18484" xr:uid="{FBC91E2A-F98E-4421-B846-1742AF964A90}"/>
    <cellStyle name="Output 14 3 3 8" xfId="19241" xr:uid="{5661039B-39B4-45D3-81FB-189885671AF1}"/>
    <cellStyle name="Output 14 3 4" xfId="12420" xr:uid="{3E59C81F-7C29-4F6D-AF93-09B916AD1994}"/>
    <cellStyle name="Output 14 3 5" xfId="10458" xr:uid="{5CF188BC-B599-4AE6-AD40-DCBC46B85548}"/>
    <cellStyle name="Output 14 3 6" xfId="13650" xr:uid="{EE6A0633-B04A-4D4A-8F84-5C2B3820D8CA}"/>
    <cellStyle name="Output 14 3 7" xfId="14626" xr:uid="{F3FBA769-7B04-44A9-B514-C0A154E535D0}"/>
    <cellStyle name="Output 14 3 8" xfId="15578" xr:uid="{7A860C7A-7C3C-485B-BA32-E4E0243FAA57}"/>
    <cellStyle name="Output 14 3 9" xfId="16473" xr:uid="{ED9D3A55-888B-4E4B-A9B6-496DB97551FF}"/>
    <cellStyle name="Output 14 4" xfId="7992" xr:uid="{9BF12E26-BA3B-42A1-AAF1-9401C567FC74}"/>
    <cellStyle name="Output 14 4 2" xfId="12961" xr:uid="{E0E7F224-F58B-4A1B-B54C-3A1F709BAB1F}"/>
    <cellStyle name="Output 14 4 3" xfId="10029" xr:uid="{4A7E8F95-97EC-466C-8A99-56C05299610B}"/>
    <cellStyle name="Output 14 4 4" xfId="12692" xr:uid="{BFFAF384-DD59-4ED1-BB20-3E4DA70AD69C}"/>
    <cellStyle name="Output 14 4 5" xfId="10229" xr:uid="{80C8CB4E-3471-432E-B0A7-35184AD25680}"/>
    <cellStyle name="Output 14 4 6" xfId="12931" xr:uid="{2C38434B-BFD9-4BDF-B653-4707F90BF794}"/>
    <cellStyle name="Output 14 4 7" xfId="12014" xr:uid="{8C9C49B0-5BCC-4C0A-BAF3-6635A77BA5E5}"/>
    <cellStyle name="Output 14 4 8" xfId="10819" xr:uid="{8699D3A1-237A-4AFB-BFFD-DA06A662B1D6}"/>
    <cellStyle name="Output 14 5" xfId="9425" xr:uid="{B69C2914-85F0-400B-973D-DFD531E33349}"/>
    <cellStyle name="Output 14 5 2" xfId="13829" xr:uid="{A742C9BA-A06D-49DF-96E5-A13CB4A9A77B}"/>
    <cellStyle name="Output 14 5 3" xfId="14789" xr:uid="{E3CA9B0A-63C6-4EA6-A8F4-1A2665F8E13C}"/>
    <cellStyle name="Output 14 5 4" xfId="15741" xr:uid="{D672E3DC-A890-4ABB-8E77-08D188524E70}"/>
    <cellStyle name="Output 14 5 5" xfId="16615" xr:uid="{7041580A-2983-4A87-AFE6-61143A0B36DE}"/>
    <cellStyle name="Output 14 5 6" xfId="17480" xr:uid="{0A867A97-6A1C-469C-8059-E661853BCFBE}"/>
    <cellStyle name="Output 14 5 7" xfId="18256" xr:uid="{D32FBA78-288A-4D74-A180-2C3A0DE5CF3C}"/>
    <cellStyle name="Output 14 5 8" xfId="19013" xr:uid="{C7310C3A-51BF-4F30-9E6F-29A474DC19A7}"/>
    <cellStyle name="Output 14 6" xfId="11866" xr:uid="{46B422A8-56F6-427D-9874-93DA251D6E08}"/>
    <cellStyle name="Output 14 7" xfId="10947" xr:uid="{8B3FE073-A1FD-4DCB-9B1A-D99770A4527E}"/>
    <cellStyle name="Output 14 8" xfId="11485" xr:uid="{1740A305-6740-42FC-854D-6835116B46A9}"/>
    <cellStyle name="Output 14 9" xfId="11245" xr:uid="{85E537F6-1B9B-414B-BD1D-BDB99B9EA522}"/>
    <cellStyle name="Output 15" xfId="6225" xr:uid="{5FD9178C-4148-4595-83C5-54B28AA27806}"/>
    <cellStyle name="Output 15 10" xfId="13077" xr:uid="{F6389BEB-75BF-4DFE-A3FE-0CE820739E03}"/>
    <cellStyle name="Output 15 11" xfId="9932" xr:uid="{85A4CE03-A539-49F5-AAB4-1F745EFD0A20}"/>
    <cellStyle name="Output 15 12" xfId="11833" xr:uid="{36256D51-E0A9-46C6-8B44-41CC6CF6333B}"/>
    <cellStyle name="Output 15 2" xfId="6889" xr:uid="{78594C69-C853-4C1F-8A21-D67AA6265FD2}"/>
    <cellStyle name="Output 15 2 10" xfId="10850" xr:uid="{E0FA6078-8966-420B-9886-1ECCDCCE33A8}"/>
    <cellStyle name="Output 15 2 11" xfId="11572" xr:uid="{34D9D93A-FE8A-4335-A71F-B04E4223A95B}"/>
    <cellStyle name="Output 15 2 2" xfId="7674" xr:uid="{AA8AD69B-C30C-4FA2-8FCC-1E8D52490156}"/>
    <cellStyle name="Output 15 2 2 10" xfId="18009" xr:uid="{19375EB1-F568-4566-AC9F-354F169225E9}"/>
    <cellStyle name="Output 15 2 2 2" xfId="9314" xr:uid="{CA7954EC-0486-4905-A27E-D674A5CFA038}"/>
    <cellStyle name="Output 15 2 2 2 2" xfId="13748" xr:uid="{C42D20CB-73C7-462C-BA45-29FCC4399203}"/>
    <cellStyle name="Output 15 2 2 2 3" xfId="14710" xr:uid="{B0D59871-EE6E-4651-B720-2E664211D19F}"/>
    <cellStyle name="Output 15 2 2 2 4" xfId="15662" xr:uid="{36EF5DA3-AB9A-409A-AFD9-3EF2A8A5C9D0}"/>
    <cellStyle name="Output 15 2 2 2 5" xfId="16542" xr:uid="{E81922C7-71AF-432F-93B1-01BD5BBD8662}"/>
    <cellStyle name="Output 15 2 2 2 6" xfId="17408" xr:uid="{42577660-66AA-4FC7-904E-43D1FE04EFAB}"/>
    <cellStyle name="Output 15 2 2 2 7" xfId="18184" xr:uid="{A6ACBF82-EC7D-4FD8-895D-6BD9F8867962}"/>
    <cellStyle name="Output 15 2 2 2 8" xfId="18941" xr:uid="{7CBCE37A-E547-49E3-919B-07C099C461D4}"/>
    <cellStyle name="Output 15 2 2 3" xfId="9768" xr:uid="{20F40A8E-B1F2-4021-889A-D1CC66111BE2}"/>
    <cellStyle name="Output 15 2 2 3 2" xfId="14172" xr:uid="{2A4B0817-C1BE-4786-83ED-1B99DE517079}"/>
    <cellStyle name="Output 15 2 2 3 3" xfId="15132" xr:uid="{17A666B5-3DC9-4090-973D-8BA5E0AE21BE}"/>
    <cellStyle name="Output 15 2 2 3 4" xfId="16084" xr:uid="{39093BE6-356B-4907-888A-DE01BCE48DE6}"/>
    <cellStyle name="Output 15 2 2 3 5" xfId="16958" xr:uid="{10D96F5F-F1D2-4C0E-A176-E1E44D750E0A}"/>
    <cellStyle name="Output 15 2 2 3 6" xfId="17823" xr:uid="{05AE2455-91B3-4605-B7BA-DAFCE92EA0D1}"/>
    <cellStyle name="Output 15 2 2 3 7" xfId="18599" xr:uid="{A4162702-908F-461F-85AA-8960D843022C}"/>
    <cellStyle name="Output 15 2 2 3 8" xfId="19356" xr:uid="{5E6E081B-5B0D-4662-A931-141DFA0694D2}"/>
    <cellStyle name="Output 15 2 2 4" xfId="12732" xr:uid="{466DC138-36FD-4A59-90C9-BFED433553BA}"/>
    <cellStyle name="Output 15 2 2 5" xfId="13355" xr:uid="{4724E759-6987-4800-8C0F-4E6D50343907}"/>
    <cellStyle name="Output 15 2 2 6" xfId="14369" xr:uid="{100A9602-AAF7-4E35-AAA9-F72768427797}"/>
    <cellStyle name="Output 15 2 2 7" xfId="15327" xr:uid="{78731111-EBBE-4C29-833A-028AE425643D}"/>
    <cellStyle name="Output 15 2 2 8" xfId="16271" xr:uid="{9B175F72-4117-46AF-9C3D-EDD77D798495}"/>
    <cellStyle name="Output 15 2 2 9" xfId="17144" xr:uid="{6DD945EB-E73C-402B-BDD7-892403D28D5D}"/>
    <cellStyle name="Output 15 2 3" xfId="8529" xr:uid="{A8FAC75D-D089-4229-9BAE-C7E8FD1B0217}"/>
    <cellStyle name="Output 15 2 3 2" xfId="13269" xr:uid="{1AB61A8F-9620-4CA2-91B1-1C45DD0D921F}"/>
    <cellStyle name="Output 15 2 3 3" xfId="14289" xr:uid="{7222A767-DCF0-45CA-927B-F17F257944DC}"/>
    <cellStyle name="Output 15 2 3 4" xfId="15249" xr:uid="{412F5659-4FB2-4DBB-B770-2AB9A47081C5}"/>
    <cellStyle name="Output 15 2 3 5" xfId="16198" xr:uid="{4B4FD6C2-AC63-4261-861E-278A8EE3290B}"/>
    <cellStyle name="Output 15 2 3 6" xfId="17071" xr:uid="{E0DFDB11-F927-4A72-9F1D-09A317FC4433}"/>
    <cellStyle name="Output 15 2 3 7" xfId="17936" xr:uid="{E8BACAD7-F28B-4D78-8488-A6447CE7243E}"/>
    <cellStyle name="Output 15 2 3 8" xfId="18712" xr:uid="{C6506AF5-B737-4A2F-9902-88550B0B8470}"/>
    <cellStyle name="Output 15 2 4" xfId="9539" xr:uid="{BF468C93-5ECB-44C6-9CB3-9E380D4774F1}"/>
    <cellStyle name="Output 15 2 4 2" xfId="13943" xr:uid="{58850726-FAF3-4E15-A9CD-3678C5F7968D}"/>
    <cellStyle name="Output 15 2 4 3" xfId="14903" xr:uid="{5737D4FD-1551-4E25-954B-3775191B8B85}"/>
    <cellStyle name="Output 15 2 4 4" xfId="15855" xr:uid="{2E0B9F90-E3C5-46FB-96E5-94FA8B1CC4A1}"/>
    <cellStyle name="Output 15 2 4 5" xfId="16729" xr:uid="{4CD28AAC-D82A-412C-A371-128186F3E14E}"/>
    <cellStyle name="Output 15 2 4 6" xfId="17594" xr:uid="{FE9D8737-C2B4-4857-8012-4E18406D2E94}"/>
    <cellStyle name="Output 15 2 4 7" xfId="18370" xr:uid="{035AF47B-12B0-484A-A9E5-8E716A53C127}"/>
    <cellStyle name="Output 15 2 4 8" xfId="19127" xr:uid="{047FFF6D-A7E8-4B75-BE93-F42FDBF4C852}"/>
    <cellStyle name="Output 15 2 5" xfId="12240" xr:uid="{A7D4A7D1-FB72-4613-BA53-572144C88D82}"/>
    <cellStyle name="Output 15 2 6" xfId="10625" xr:uid="{D65C18C6-DA84-4565-B4E1-A0A784D6C4E7}"/>
    <cellStyle name="Output 15 2 7" xfId="12373" xr:uid="{8AA3201D-368A-46C1-BA26-D34D06E75DEE}"/>
    <cellStyle name="Output 15 2 8" xfId="10502" xr:uid="{6077D7CA-25B4-4808-974D-79497551EA87}"/>
    <cellStyle name="Output 15 2 9" xfId="11978" xr:uid="{9538D168-DC6E-48BA-8252-8179360ECF58}"/>
    <cellStyle name="Output 15 3" xfId="7151" xr:uid="{9C72498A-650E-47CB-BBC6-DE650CC0976A}"/>
    <cellStyle name="Output 15 3 10" xfId="11974" xr:uid="{AFDBC1B6-4834-4A9D-8889-52EC21293207}"/>
    <cellStyle name="Output 15 3 2" xfId="8791" xr:uid="{C6CE2E7A-22DC-4AB1-B182-308841F9DB56}"/>
    <cellStyle name="Output 15 3 2 2" xfId="13451" xr:uid="{E43163A4-BAD2-45DE-A4B7-8FE5C13D1DCB}"/>
    <cellStyle name="Output 15 3 2 3" xfId="14457" xr:uid="{F94A6A11-C7F9-4C50-B99E-F61CF5C88307}"/>
    <cellStyle name="Output 15 3 2 4" xfId="15415" xr:uid="{31AFC490-92CF-445A-9B2D-231D37CC7A53}"/>
    <cellStyle name="Output 15 3 2 5" xfId="16342" xr:uid="{B2D6B4E5-2D95-4BB9-84DA-13DB61A107A9}"/>
    <cellStyle name="Output 15 3 2 6" xfId="17213" xr:uid="{23B70451-17C6-42EB-9D6B-8BDAB6210805}"/>
    <cellStyle name="Output 15 3 2 7" xfId="18060" xr:uid="{15B5481C-A74A-49F1-8BA4-59D7119C6951}"/>
    <cellStyle name="Output 15 3 2 8" xfId="18827" xr:uid="{721A29BA-19AA-4CCD-8A82-2F4A50789FA8}"/>
    <cellStyle name="Output 15 3 3" xfId="9654" xr:uid="{BD2498ED-A643-4A6E-9189-7560727C1FEB}"/>
    <cellStyle name="Output 15 3 3 2" xfId="14058" xr:uid="{7D51AAF7-629B-4DC9-9C7D-B0546219C5E8}"/>
    <cellStyle name="Output 15 3 3 3" xfId="15018" xr:uid="{D9FEB217-9B55-4F4F-8D3E-99F5EF01172D}"/>
    <cellStyle name="Output 15 3 3 4" xfId="15970" xr:uid="{647148DE-11FA-4485-B88A-E08608CE67CD}"/>
    <cellStyle name="Output 15 3 3 5" xfId="16844" xr:uid="{50413F35-BE1B-429E-A0F4-88E2829C27B5}"/>
    <cellStyle name="Output 15 3 3 6" xfId="17709" xr:uid="{0EA92654-38EA-4F93-8B41-7944DDCA4E22}"/>
    <cellStyle name="Output 15 3 3 7" xfId="18485" xr:uid="{08DF1FB7-7E1C-4AB9-B195-50FA69508D44}"/>
    <cellStyle name="Output 15 3 3 8" xfId="19242" xr:uid="{E2C8B563-B614-42CE-BE64-2AE8FA8199AF}"/>
    <cellStyle name="Output 15 3 4" xfId="12421" xr:uid="{7C6B07D9-AA6B-4272-8FB2-E770FB51062D}"/>
    <cellStyle name="Output 15 3 5" xfId="10457" xr:uid="{9B910A61-75A0-449D-9972-494DC9186039}"/>
    <cellStyle name="Output 15 3 6" xfId="13042" xr:uid="{71F94694-3F12-4A70-AF62-8353BB1BFC68}"/>
    <cellStyle name="Output 15 3 7" xfId="9960" xr:uid="{C9C1ED70-4456-4F3A-8EC1-0A7785843BF5}"/>
    <cellStyle name="Output 15 3 8" xfId="12162" xr:uid="{F40BD4DA-D9C3-4962-B472-DE5BA42DC6F4}"/>
    <cellStyle name="Output 15 3 9" xfId="10698" xr:uid="{964E1765-9276-4F7E-98FB-1E3D74990E8A}"/>
    <cellStyle name="Output 15 4" xfId="7993" xr:uid="{86FD66E2-AA1C-4E7F-AEB8-AEFE87F112AA}"/>
    <cellStyle name="Output 15 4 2" xfId="12962" xr:uid="{3FE420D9-8DA0-4A0A-AE2C-1649B3947EFF}"/>
    <cellStyle name="Output 15 4 3" xfId="10028" xr:uid="{8E50059D-F5E3-4D0A-87F0-3F6742467E84}"/>
    <cellStyle name="Output 15 4 4" xfId="13713" xr:uid="{925256AD-AA16-4C3F-BCFB-C561E4B7890D}"/>
    <cellStyle name="Output 15 4 5" xfId="14677" xr:uid="{C8AFA172-E361-4984-A460-D85188088C2E}"/>
    <cellStyle name="Output 15 4 6" xfId="15629" xr:uid="{D1D5F22C-FE39-46C5-AB25-F606337D7692}"/>
    <cellStyle name="Output 15 4 7" xfId="16511" xr:uid="{42560106-1E82-47E7-9634-E62B46AA867E}"/>
    <cellStyle name="Output 15 4 8" xfId="17379" xr:uid="{39BC00A3-1BD4-4C64-84C3-4501EF3A1893}"/>
    <cellStyle name="Output 15 5" xfId="9426" xr:uid="{C1066E37-06A4-42B1-9DD5-18143519211D}"/>
    <cellStyle name="Output 15 5 2" xfId="13830" xr:uid="{D16798CA-A9EB-42C4-866C-C748899D6F0C}"/>
    <cellStyle name="Output 15 5 3" xfId="14790" xr:uid="{A133A6AB-A306-4FE5-B1AB-694C5DADB308}"/>
    <cellStyle name="Output 15 5 4" xfId="15742" xr:uid="{8A12AB4E-3C40-4363-82E5-58CC49A48BDC}"/>
    <cellStyle name="Output 15 5 5" xfId="16616" xr:uid="{04FE1D15-451E-442F-8072-58B12441924B}"/>
    <cellStyle name="Output 15 5 6" xfId="17481" xr:uid="{2008EAC2-D134-4833-BBE8-6BFF36259BED}"/>
    <cellStyle name="Output 15 5 7" xfId="18257" xr:uid="{63A5A307-D787-4DF0-BFA1-3567264531C4}"/>
    <cellStyle name="Output 15 5 8" xfId="19014" xr:uid="{705176B9-7FBB-4C48-AAD1-B9318F2698D6}"/>
    <cellStyle name="Output 15 6" xfId="11867" xr:uid="{47556F39-128E-4737-AD3E-C7A5606636E5}"/>
    <cellStyle name="Output 15 7" xfId="10946" xr:uid="{E0B8429F-5A63-43AC-A3C6-025B9C63FB85}"/>
    <cellStyle name="Output 15 8" xfId="11486" xr:uid="{B0C6EE4C-0EEB-490E-AEE5-01E299B05D28}"/>
    <cellStyle name="Output 15 9" xfId="11244" xr:uid="{DFEF37BE-0BF5-494E-9C8E-9863075A7810}"/>
    <cellStyle name="Output 16" xfId="6226" xr:uid="{2C8359C7-39EB-488C-AD79-0BAE29517834}"/>
    <cellStyle name="Output 16 10" xfId="11958" xr:uid="{BF3BE535-DB05-4462-A8BF-98D6BD7236FC}"/>
    <cellStyle name="Output 16 11" xfId="10864" xr:uid="{9D4F7BA5-73D1-4084-9F2C-3FBCD35B9EAD}"/>
    <cellStyle name="Output 16 12" xfId="11558" xr:uid="{6F93A200-D27C-4F72-AAFF-151AB679A1B4}"/>
    <cellStyle name="Output 16 2" xfId="6890" xr:uid="{7836EC9C-6E54-4F8C-BECC-20A3725EB0D0}"/>
    <cellStyle name="Output 16 2 10" xfId="16302" xr:uid="{A305FB31-AB1A-4E61-B227-64CFCA6DF939}"/>
    <cellStyle name="Output 16 2 11" xfId="17174" xr:uid="{02BF55C6-35AA-49BB-8C67-DC4F427C2254}"/>
    <cellStyle name="Output 16 2 2" xfId="7675" xr:uid="{D9780471-5CA1-4A2E-BE42-4744EF713270}"/>
    <cellStyle name="Output 16 2 2 10" xfId="9955" xr:uid="{95835041-8510-4F42-932A-59D9CD7ABDA0}"/>
    <cellStyle name="Output 16 2 2 2" xfId="9315" xr:uid="{5434393F-1817-46E6-BC29-508922547937}"/>
    <cellStyle name="Output 16 2 2 2 2" xfId="13749" xr:uid="{956B67C9-A8EB-4F9F-8C95-DA4415532D0E}"/>
    <cellStyle name="Output 16 2 2 2 3" xfId="14711" xr:uid="{A144F669-EAD4-4647-9AFC-F9BECE0185A0}"/>
    <cellStyle name="Output 16 2 2 2 4" xfId="15663" xr:uid="{3323695A-671E-487C-87DD-A755E0053D9B}"/>
    <cellStyle name="Output 16 2 2 2 5" xfId="16543" xr:uid="{7C1C1D58-4457-428F-963E-455DB97DF67B}"/>
    <cellStyle name="Output 16 2 2 2 6" xfId="17409" xr:uid="{D5CC977A-0F6B-4A74-9DC0-E634FD16D86E}"/>
    <cellStyle name="Output 16 2 2 2 7" xfId="18185" xr:uid="{F5D6EC9C-A194-4723-9EDD-007593C5B927}"/>
    <cellStyle name="Output 16 2 2 2 8" xfId="18942" xr:uid="{C987C14F-728F-48FF-867A-7046A03B5421}"/>
    <cellStyle name="Output 16 2 2 3" xfId="9769" xr:uid="{BEA70454-5445-4562-BFE2-DD82B5C23B2E}"/>
    <cellStyle name="Output 16 2 2 3 2" xfId="14173" xr:uid="{0888901F-14EB-471A-90E8-F50AF1BD8320}"/>
    <cellStyle name="Output 16 2 2 3 3" xfId="15133" xr:uid="{5AABCD9A-97A5-4C8B-8ACA-FAF1C294DD41}"/>
    <cellStyle name="Output 16 2 2 3 4" xfId="16085" xr:uid="{7F992511-49A5-47BA-966B-0B7A6546EF58}"/>
    <cellStyle name="Output 16 2 2 3 5" xfId="16959" xr:uid="{498B800C-C566-43CC-88D2-4897B49E9533}"/>
    <cellStyle name="Output 16 2 2 3 6" xfId="17824" xr:uid="{8038CBE5-E96A-4ACE-9BA9-112F57502E19}"/>
    <cellStyle name="Output 16 2 2 3 7" xfId="18600" xr:uid="{92C06BE1-4EE7-46F4-BF96-BDF7D5315884}"/>
    <cellStyle name="Output 16 2 2 3 8" xfId="19357" xr:uid="{9486D22A-06A3-4156-B7BC-625ECCC4EF95}"/>
    <cellStyle name="Output 16 2 2 4" xfId="12733" xr:uid="{60A2B7C7-6734-48A7-98A9-6BBEC9E80593}"/>
    <cellStyle name="Output 16 2 2 5" xfId="12326" xr:uid="{65C21675-034F-4153-B0DF-0E6A991C41DC}"/>
    <cellStyle name="Output 16 2 2 6" xfId="10544" xr:uid="{62B41FB9-BF8F-43ED-8B5A-A7150DA44DB5}"/>
    <cellStyle name="Output 16 2 2 7" xfId="12614" xr:uid="{729D3769-918A-4930-9B5E-EBE263645999}"/>
    <cellStyle name="Output 16 2 2 8" xfId="10291" xr:uid="{2A076494-73A0-432B-B715-455651B1D5E9}"/>
    <cellStyle name="Output 16 2 2 9" xfId="13047" xr:uid="{088CC186-DAA8-4F74-9AB7-F5CDB5C30F19}"/>
    <cellStyle name="Output 16 2 3" xfId="8530" xr:uid="{102414E7-66A7-4625-B1C6-8732AA8E7BDC}"/>
    <cellStyle name="Output 16 2 3 2" xfId="13270" xr:uid="{0DA0333F-D4DC-462B-8B9E-3CABE49B9BBE}"/>
    <cellStyle name="Output 16 2 3 3" xfId="14290" xr:uid="{BD248D3A-EC85-4817-AF92-19DD42210B6F}"/>
    <cellStyle name="Output 16 2 3 4" xfId="15250" xr:uid="{6992B0ED-68DC-40B6-93F6-2D4A5E2465AF}"/>
    <cellStyle name="Output 16 2 3 5" xfId="16199" xr:uid="{5B875F99-37C8-4C54-A2C2-BE9687C1565A}"/>
    <cellStyle name="Output 16 2 3 6" xfId="17072" xr:uid="{B9F4AF35-434F-4B5A-95E5-9E697C5E7929}"/>
    <cellStyle name="Output 16 2 3 7" xfId="17937" xr:uid="{B86F4D9E-C799-4D04-8752-F119E183E1DC}"/>
    <cellStyle name="Output 16 2 3 8" xfId="18713" xr:uid="{BC3FA44F-217C-406C-BDFA-D25B064E7BEE}"/>
    <cellStyle name="Output 16 2 4" xfId="9540" xr:uid="{FC1CC6D1-B068-41BA-A6F9-650D69046CF6}"/>
    <cellStyle name="Output 16 2 4 2" xfId="13944" xr:uid="{1C4822AB-5DD5-4586-8B83-0621F69FA403}"/>
    <cellStyle name="Output 16 2 4 3" xfId="14904" xr:uid="{2372CAAC-2E6E-47B2-88C2-70ACB553A4C8}"/>
    <cellStyle name="Output 16 2 4 4" xfId="15856" xr:uid="{AF5DE1A2-707B-4625-9774-62A95553EF93}"/>
    <cellStyle name="Output 16 2 4 5" xfId="16730" xr:uid="{3D224492-D2F2-4D09-82B5-3E2B2AE1ADC7}"/>
    <cellStyle name="Output 16 2 4 6" xfId="17595" xr:uid="{D746A34B-B87D-45C9-97B6-5500F57A2274}"/>
    <cellStyle name="Output 16 2 4 7" xfId="18371" xr:uid="{1FE8DE9B-FAC0-4A91-B677-AF2CD083DDBE}"/>
    <cellStyle name="Output 16 2 4 8" xfId="19128" xr:uid="{A3221410-5B59-423F-9460-479BDB29C87C}"/>
    <cellStyle name="Output 16 2 5" xfId="12241" xr:uid="{2329A446-2AC1-4BB4-B658-0AE628DE71B8}"/>
    <cellStyle name="Output 16 2 6" xfId="10624" xr:uid="{0380CD95-AA5F-40E3-88A0-474D21A89C12}"/>
    <cellStyle name="Output 16 2 7" xfId="13404" xr:uid="{4F0A64B9-11EE-4C76-991B-32854D1A038F}"/>
    <cellStyle name="Output 16 2 8" xfId="14413" xr:uid="{24CA298A-801C-4656-96A0-66A40D144CB8}"/>
    <cellStyle name="Output 16 2 9" xfId="15371" xr:uid="{B8F9011B-1FF7-4B0C-B162-47A2291E939D}"/>
    <cellStyle name="Output 16 3" xfId="7152" xr:uid="{8FFF8DC5-6593-45A3-BBF0-441D2085F2A8}"/>
    <cellStyle name="Output 16 3 10" xfId="13091" xr:uid="{756E5D58-8C23-4506-B8CC-D3D65F0208BF}"/>
    <cellStyle name="Output 16 3 2" xfId="8792" xr:uid="{F7002AFE-9220-4BB7-B35C-B84BFB53564A}"/>
    <cellStyle name="Output 16 3 2 2" xfId="13452" xr:uid="{7B9C69CB-1568-44E7-8D45-F24FF1484816}"/>
    <cellStyle name="Output 16 3 2 3" xfId="14458" xr:uid="{5846C687-4DE2-47B0-9410-5B519A5DBC97}"/>
    <cellStyle name="Output 16 3 2 4" xfId="15416" xr:uid="{44FB6896-6827-4BD7-8EF4-906863DE45AE}"/>
    <cellStyle name="Output 16 3 2 5" xfId="16343" xr:uid="{B4650C16-27C4-4568-AC06-FC3D5331426A}"/>
    <cellStyle name="Output 16 3 2 6" xfId="17214" xr:uid="{70C4DCB7-EE5B-485D-9FA8-DD3DDA2473B6}"/>
    <cellStyle name="Output 16 3 2 7" xfId="18061" xr:uid="{F92452E9-8CC8-44C1-84FA-70CD9DB4A974}"/>
    <cellStyle name="Output 16 3 2 8" xfId="18828" xr:uid="{850D63A3-9408-487F-BABD-839FC8B7540F}"/>
    <cellStyle name="Output 16 3 3" xfId="9655" xr:uid="{36DD6912-FFA9-48EB-9CFC-758539207D57}"/>
    <cellStyle name="Output 16 3 3 2" xfId="14059" xr:uid="{2F8E9E74-A100-4ADB-8147-85108078ACCA}"/>
    <cellStyle name="Output 16 3 3 3" xfId="15019" xr:uid="{B3F37E69-EDE8-44AB-AC3F-56AE293D7DCB}"/>
    <cellStyle name="Output 16 3 3 4" xfId="15971" xr:uid="{288CA812-BD53-4302-9824-DAC463A7BA7A}"/>
    <cellStyle name="Output 16 3 3 5" xfId="16845" xr:uid="{4CBA2C8D-0E81-4B67-BC69-766EFF7B3ECB}"/>
    <cellStyle name="Output 16 3 3 6" xfId="17710" xr:uid="{CB09584E-E216-40B1-A791-5866A1E4A08C}"/>
    <cellStyle name="Output 16 3 3 7" xfId="18486" xr:uid="{66B625DA-F8B3-4E21-830C-364EBDF9D614}"/>
    <cellStyle name="Output 16 3 3 8" xfId="19243" xr:uid="{F2B9B6F9-6D2C-48A7-B63D-ECE1B15EB317}"/>
    <cellStyle name="Output 16 3 4" xfId="12422" xr:uid="{5D4ADBE7-BCA5-4AA3-95C2-63E252129F39}"/>
    <cellStyle name="Output 16 3 5" xfId="10456" xr:uid="{BE91293A-F99F-4C17-A3B6-C2C6C3D350E0}"/>
    <cellStyle name="Output 16 3 6" xfId="12378" xr:uid="{59ECA5F0-2401-4009-BFC8-1FABCDFB8288}"/>
    <cellStyle name="Output 16 3 7" xfId="10497" xr:uid="{D42781CB-37A9-4AAE-9610-79D57DF5B13D}"/>
    <cellStyle name="Output 16 3 8" xfId="11695" xr:uid="{8270B0D5-0BC8-4678-8CC9-2DCAF9F3562C}"/>
    <cellStyle name="Output 16 3 9" xfId="11090" xr:uid="{B9949F68-AB2F-4F20-9F21-55EF291396C0}"/>
    <cellStyle name="Output 16 4" xfId="7994" xr:uid="{5B7ADD57-0C9C-4DEA-B5DC-599FAF99008D}"/>
    <cellStyle name="Output 16 4 2" xfId="12963" xr:uid="{3FD124B1-8156-49C4-85F4-E6EAEC3460C9}"/>
    <cellStyle name="Output 16 4 3" xfId="10027" xr:uid="{EF7584F4-7FEA-425F-BF3D-815502A81015}"/>
    <cellStyle name="Output 16 4 4" xfId="13188" xr:uid="{21D96EB2-C947-4D68-BDA7-06A52734BD2B}"/>
    <cellStyle name="Output 16 4 5" xfId="9850" xr:uid="{EBF5C8E7-5B0B-443B-90D3-F38E7359BBED}"/>
    <cellStyle name="Output 16 4 6" xfId="12174" xr:uid="{D27452FD-F7A3-4E8D-BB12-FA203613C88B}"/>
    <cellStyle name="Output 16 4 7" xfId="10691" xr:uid="{722FC365-6866-42DB-AAFB-F073B6E16234}"/>
    <cellStyle name="Output 16 4 8" xfId="13110" xr:uid="{15286CD6-3C39-43CC-B39A-64785EC4D8B5}"/>
    <cellStyle name="Output 16 5" xfId="9427" xr:uid="{AAE9FA95-B803-4943-8FF8-1744DA88C90B}"/>
    <cellStyle name="Output 16 5 2" xfId="13831" xr:uid="{AC2E8661-767C-4B96-9F97-93CBFED806AE}"/>
    <cellStyle name="Output 16 5 3" xfId="14791" xr:uid="{6D88A8FF-F9CF-478F-9181-7D36AB1EF6F9}"/>
    <cellStyle name="Output 16 5 4" xfId="15743" xr:uid="{E9652055-8414-4498-B8B2-696FDB93E0F2}"/>
    <cellStyle name="Output 16 5 5" xfId="16617" xr:uid="{A6293F8B-A346-4287-8985-2407C17C3F90}"/>
    <cellStyle name="Output 16 5 6" xfId="17482" xr:uid="{97483CB9-A9EE-4552-9163-C38BD3A5293A}"/>
    <cellStyle name="Output 16 5 7" xfId="18258" xr:uid="{80AD2CAA-8C16-43EF-8CE4-B30757731FEB}"/>
    <cellStyle name="Output 16 5 8" xfId="19015" xr:uid="{16C3A602-2667-425C-BC4A-87FB147FD620}"/>
    <cellStyle name="Output 16 6" xfId="11868" xr:uid="{11F9774A-31A4-4B94-8C0D-3130F355C4DB}"/>
    <cellStyle name="Output 16 7" xfId="10945" xr:uid="{FD25C4D7-26F6-4CBA-A32D-A91E5A4DA78E}"/>
    <cellStyle name="Output 16 8" xfId="11487" xr:uid="{61B44611-7707-4C7A-87B0-70B93391F40C}"/>
    <cellStyle name="Output 16 9" xfId="11243" xr:uid="{0AEF76E2-A1A4-4EB8-906B-0E19844218F6}"/>
    <cellStyle name="Output 17" xfId="6227" xr:uid="{5C64ABE8-FB1B-421E-9909-7470BBDA7FF3}"/>
    <cellStyle name="Output 17 10" xfId="12529" xr:uid="{D17B4DB8-D4B1-4C64-8C83-F4126B2775FD}"/>
    <cellStyle name="Output 17 11" xfId="10354" xr:uid="{1D5343A2-C26D-4CE0-B34C-26E5AF6EFBF9}"/>
    <cellStyle name="Output 17 12" xfId="12645" xr:uid="{C9C98E7C-83C8-40F4-B197-AF25F6C3A519}"/>
    <cellStyle name="Output 17 2" xfId="6891" xr:uid="{BDAA6AE5-AD45-40A8-BF33-D790B19E0DAA}"/>
    <cellStyle name="Output 17 2 10" xfId="10237" xr:uid="{7542A885-5692-4387-B7E2-3C6367E2E4DC}"/>
    <cellStyle name="Output 17 2 11" xfId="11770" xr:uid="{1DE8B6B4-05B5-451C-AEDC-1C06A5ABA9A1}"/>
    <cellStyle name="Output 17 2 2" xfId="7676" xr:uid="{413DE091-35BA-4CB2-99BC-A5C1CE0F5074}"/>
    <cellStyle name="Output 17 2 2 10" xfId="16516" xr:uid="{AD5C5949-1DD9-4D81-AF70-A8CFCA39E5E5}"/>
    <cellStyle name="Output 17 2 2 2" xfId="9316" xr:uid="{6269FCB8-8322-4AD9-B2E2-A318BB2FE66B}"/>
    <cellStyle name="Output 17 2 2 2 2" xfId="13750" xr:uid="{7C1D8A39-3B68-48EF-9C77-ED77A41BA2EC}"/>
    <cellStyle name="Output 17 2 2 2 3" xfId="14712" xr:uid="{03DFC62A-9E32-4424-8C6A-4D49AA9F1BF1}"/>
    <cellStyle name="Output 17 2 2 2 4" xfId="15664" xr:uid="{0A2361D5-C85E-4D46-92CB-DEA5642C4197}"/>
    <cellStyle name="Output 17 2 2 2 5" xfId="16544" xr:uid="{7B6977E1-8268-4886-B9C9-0980B04472BA}"/>
    <cellStyle name="Output 17 2 2 2 6" xfId="17410" xr:uid="{797D009C-0B33-4807-B77C-8048495A2F33}"/>
    <cellStyle name="Output 17 2 2 2 7" xfId="18186" xr:uid="{824EE6A2-9E92-4DFD-B4CC-F346C846074E}"/>
    <cellStyle name="Output 17 2 2 2 8" xfId="18943" xr:uid="{63976263-EB75-4043-8093-7A1BD5329AD9}"/>
    <cellStyle name="Output 17 2 2 3" xfId="9770" xr:uid="{1BE5312D-FE56-4689-81F6-E0041E3D605F}"/>
    <cellStyle name="Output 17 2 2 3 2" xfId="14174" xr:uid="{FE8321BC-21E4-4936-B800-2D538B7B8EC6}"/>
    <cellStyle name="Output 17 2 2 3 3" xfId="15134" xr:uid="{03FE5F28-30F1-44C4-9DB7-DBA6CBE6173F}"/>
    <cellStyle name="Output 17 2 2 3 4" xfId="16086" xr:uid="{0FEBEFA0-B230-42D1-8D49-22D80A07E542}"/>
    <cellStyle name="Output 17 2 2 3 5" xfId="16960" xr:uid="{6BD859ED-5661-458A-A154-23C0675E14FF}"/>
    <cellStyle name="Output 17 2 2 3 6" xfId="17825" xr:uid="{5E358536-104C-42F6-8281-7F46323337A2}"/>
    <cellStyle name="Output 17 2 2 3 7" xfId="18601" xr:uid="{F2B5B3BF-B127-4D2C-9AB3-C1E78CACCF3D}"/>
    <cellStyle name="Output 17 2 2 3 8" xfId="19358" xr:uid="{486A52A7-D24A-40F1-9B51-EF67C1077FD1}"/>
    <cellStyle name="Output 17 2 2 4" xfId="12734" xr:uid="{5C9C114E-7A89-44B6-931B-9FC78D4F4A3A}"/>
    <cellStyle name="Output 17 2 2 5" xfId="13071" xr:uid="{5CBB772E-9E2E-457A-A888-75371FF9C22E}"/>
    <cellStyle name="Output 17 2 2 6" xfId="9936" xr:uid="{ED995735-FA33-4137-8B55-39C630DC244A}"/>
    <cellStyle name="Output 17 2 2 7" xfId="13721" xr:uid="{85493C55-A304-4868-99D8-9A54EEA4C572}"/>
    <cellStyle name="Output 17 2 2 8" xfId="14684" xr:uid="{1405AF0C-92E1-4D3E-BC58-966240CEBD58}"/>
    <cellStyle name="Output 17 2 2 9" xfId="15636" xr:uid="{FEDCB747-EAFA-4958-9373-01DB4B126D1C}"/>
    <cellStyle name="Output 17 2 3" xfId="8531" xr:uid="{DED8CDEC-3312-4B4C-821A-3F64A55C59AD}"/>
    <cellStyle name="Output 17 2 3 2" xfId="13271" xr:uid="{2DC00577-92D4-4DB1-BE87-8E027D67F6C7}"/>
    <cellStyle name="Output 17 2 3 3" xfId="14291" xr:uid="{940F4908-5EE3-4C19-808E-D9F4F0076BAB}"/>
    <cellStyle name="Output 17 2 3 4" xfId="15251" xr:uid="{C200AFF3-7CC5-4663-B7E6-C30D8908A930}"/>
    <cellStyle name="Output 17 2 3 5" xfId="16200" xr:uid="{52A327DB-C5FD-4231-9294-8DAB4A4C3BD1}"/>
    <cellStyle name="Output 17 2 3 6" xfId="17073" xr:uid="{DA0EE52F-2655-4CBD-8690-3AE07D34FA5D}"/>
    <cellStyle name="Output 17 2 3 7" xfId="17938" xr:uid="{B8BCEDE6-FC38-46F5-8B83-86462035FF81}"/>
    <cellStyle name="Output 17 2 3 8" xfId="18714" xr:uid="{95099D5A-30B9-426C-ACD7-25D99EAD1748}"/>
    <cellStyle name="Output 17 2 4" xfId="9541" xr:uid="{01B5D766-C587-4A0D-90B8-7BC5A97A4EEB}"/>
    <cellStyle name="Output 17 2 4 2" xfId="13945" xr:uid="{89FD64BE-C28B-46CC-924E-4B95F30FC559}"/>
    <cellStyle name="Output 17 2 4 3" xfId="14905" xr:uid="{2C5EA311-2D05-43AB-9D19-EE06B37BFA04}"/>
    <cellStyle name="Output 17 2 4 4" xfId="15857" xr:uid="{2EC4A28A-17F5-456B-A296-C7427332CF4A}"/>
    <cellStyle name="Output 17 2 4 5" xfId="16731" xr:uid="{038619F6-08A2-4C9E-9D7B-07401BF87902}"/>
    <cellStyle name="Output 17 2 4 6" xfId="17596" xr:uid="{23005492-7FBB-4326-827D-1C562EC43148}"/>
    <cellStyle name="Output 17 2 4 7" xfId="18372" xr:uid="{8C594ECC-E29C-466E-8AF6-0CEE7F581660}"/>
    <cellStyle name="Output 17 2 4 8" xfId="19129" xr:uid="{C4D1048C-34E2-4AEA-85D8-7E4737CB83C0}"/>
    <cellStyle name="Output 17 2 5" xfId="12242" xr:uid="{A08C7BBB-B9C8-4845-97A3-8CA42E3E3A23}"/>
    <cellStyle name="Output 17 2 6" xfId="10623" xr:uid="{E189947E-8457-44F8-89AE-8175B60325CF}"/>
    <cellStyle name="Output 17 2 7" xfId="12915" xr:uid="{5320915F-A6F3-4DA4-81BE-FF22E1EEDE12}"/>
    <cellStyle name="Output 17 2 8" xfId="10069" xr:uid="{99221C1D-B945-4162-802B-44471FCC2F78}"/>
    <cellStyle name="Output 17 2 9" xfId="12684" xr:uid="{C0ACE2AB-888C-4DB4-BE39-A454A625771D}"/>
    <cellStyle name="Output 17 3" xfId="7153" xr:uid="{7990A210-2B5C-447D-82C9-A2648365515A}"/>
    <cellStyle name="Output 17 3 10" xfId="17179" xr:uid="{A0257DBE-AECE-47ED-A798-0A85A1849F75}"/>
    <cellStyle name="Output 17 3 2" xfId="8793" xr:uid="{DECF71F7-19AC-4A06-B5A8-CF6BBDFC332E}"/>
    <cellStyle name="Output 17 3 2 2" xfId="13453" xr:uid="{8A542B80-DB52-4D40-8997-B832EE2EEF77}"/>
    <cellStyle name="Output 17 3 2 3" xfId="14459" xr:uid="{36FB573B-97B5-460A-8FDE-5040528E3AA4}"/>
    <cellStyle name="Output 17 3 2 4" xfId="15417" xr:uid="{5973C5A8-8C6E-4501-831E-E8FE84139A87}"/>
    <cellStyle name="Output 17 3 2 5" xfId="16344" xr:uid="{BD38F1A1-D895-4B78-8955-C57C6EDCAF77}"/>
    <cellStyle name="Output 17 3 2 6" xfId="17215" xr:uid="{7D4FEFD5-EDA4-4E1C-ABBE-C0275F793CB4}"/>
    <cellStyle name="Output 17 3 2 7" xfId="18062" xr:uid="{9DBF2BAD-5652-488B-A74F-91FE1A532E91}"/>
    <cellStyle name="Output 17 3 2 8" xfId="18829" xr:uid="{D72C8554-9DCE-4ED2-974D-22307C3782BD}"/>
    <cellStyle name="Output 17 3 3" xfId="9656" xr:uid="{A3A343F8-43D4-4020-A193-340F2071A8F5}"/>
    <cellStyle name="Output 17 3 3 2" xfId="14060" xr:uid="{CFC7D59C-5BDC-412B-83F0-272C299D7836}"/>
    <cellStyle name="Output 17 3 3 3" xfId="15020" xr:uid="{19DB6216-EB6D-4894-9E96-8310D98BFCC6}"/>
    <cellStyle name="Output 17 3 3 4" xfId="15972" xr:uid="{254BF11C-00C5-4DD1-B629-372AADAA5319}"/>
    <cellStyle name="Output 17 3 3 5" xfId="16846" xr:uid="{0EE3CEA9-72CD-417B-88B6-E45E2790B14E}"/>
    <cellStyle name="Output 17 3 3 6" xfId="17711" xr:uid="{AAF48968-FEFF-48C5-88BD-C49BE394AB08}"/>
    <cellStyle name="Output 17 3 3 7" xfId="18487" xr:uid="{D9A4C5C6-9893-46B5-ADD7-A5D61481859E}"/>
    <cellStyle name="Output 17 3 3 8" xfId="19244" xr:uid="{4337909C-13AE-4F3B-963A-666282B3B6B0}"/>
    <cellStyle name="Output 17 3 4" xfId="12423" xr:uid="{745492E3-7354-4545-B605-534433831B72}"/>
    <cellStyle name="Output 17 3 5" xfId="10455" xr:uid="{363FF4CB-2016-4C0D-B2F3-2299F3184BAF}"/>
    <cellStyle name="Output 17 3 6" xfId="13409" xr:uid="{A01EDF5E-4109-4327-8712-031794458DB3}"/>
    <cellStyle name="Output 17 3 7" xfId="14418" xr:uid="{5BAF4FC5-ABF6-4EF6-9D61-7CF02626BBDF}"/>
    <cellStyle name="Output 17 3 8" xfId="15376" xr:uid="{65BD0CB0-0772-4D11-80E9-02583F8DB792}"/>
    <cellStyle name="Output 17 3 9" xfId="16307" xr:uid="{1ACBF746-D2E8-4EBB-8C90-B739E669219D}"/>
    <cellStyle name="Output 17 4" xfId="7995" xr:uid="{6506DFBC-FED8-493B-BBBA-7BA8660382AA}"/>
    <cellStyle name="Output 17 4 2" xfId="12964" xr:uid="{77006098-ABEF-44D6-BB35-8D81D632EFB3}"/>
    <cellStyle name="Output 17 4 3" xfId="10026" xr:uid="{149E9F4B-8267-40CB-B2C2-6CB28B725AAE}"/>
    <cellStyle name="Output 17 4 4" xfId="12690" xr:uid="{12DC01B9-3DE6-4188-9D23-FB4AC4737A31}"/>
    <cellStyle name="Output 17 4 5" xfId="10231" xr:uid="{9DA081BC-097B-4760-9EF8-3D5999FE6219}"/>
    <cellStyle name="Output 17 4 6" xfId="12388" xr:uid="{3BD65270-1CC9-4346-996E-576FF61C9256}"/>
    <cellStyle name="Output 17 4 7" xfId="10489" xr:uid="{B05461AC-F9AD-4DCC-8DA4-A6E24026A453}"/>
    <cellStyle name="Output 17 4 8" xfId="12624" xr:uid="{D8C340A4-8841-4B12-B302-0665FDA0C3D1}"/>
    <cellStyle name="Output 17 5" xfId="9428" xr:uid="{7EBC5179-B09C-4B11-9478-9ECDF4CE8953}"/>
    <cellStyle name="Output 17 5 2" xfId="13832" xr:uid="{897D24D6-ECE9-439B-A0D2-E45D12D0BF55}"/>
    <cellStyle name="Output 17 5 3" xfId="14792" xr:uid="{E295727A-F433-41FC-9A1B-B139A7DCAF48}"/>
    <cellStyle name="Output 17 5 4" xfId="15744" xr:uid="{8D11FF47-A2D7-49DF-A299-4A75E4750584}"/>
    <cellStyle name="Output 17 5 5" xfId="16618" xr:uid="{D8C66AC7-28D0-43E4-A495-F3360ED95361}"/>
    <cellStyle name="Output 17 5 6" xfId="17483" xr:uid="{D049364E-E0E9-411F-B127-3C19626124C8}"/>
    <cellStyle name="Output 17 5 7" xfId="18259" xr:uid="{36C5350F-A28C-4340-B8A9-747AE361CFDD}"/>
    <cellStyle name="Output 17 5 8" xfId="19016" xr:uid="{FAC1676D-1BA3-41B1-8AEF-E7DFF5743539}"/>
    <cellStyle name="Output 17 6" xfId="11869" xr:uid="{62D6C459-5B6B-4499-9E60-755DBB80E335}"/>
    <cellStyle name="Output 17 7" xfId="10944" xr:uid="{DBA57D52-8E0C-47AB-BE33-85E6868D9FA9}"/>
    <cellStyle name="Output 17 8" xfId="11488" xr:uid="{35069A97-D2B6-462A-947F-0241B903257D}"/>
    <cellStyle name="Output 17 9" xfId="11242" xr:uid="{2BCBB494-083F-4C5F-9EAF-E85AE83E230F}"/>
    <cellStyle name="Output 18" xfId="6228" xr:uid="{DA873EEA-D6F5-4B42-A94A-1C1D279BBB19}"/>
    <cellStyle name="Output 18 10" xfId="11241" xr:uid="{78B3593F-9370-419D-935C-AE62E0BAE87F}"/>
    <cellStyle name="Output 18 11" xfId="13558" xr:uid="{5F4B0540-FA97-47AC-9865-12D60F757DE4}"/>
    <cellStyle name="Output 18 12" xfId="14559" xr:uid="{DFE4C46B-6F11-4C08-8FCF-836C54B3AC10}"/>
    <cellStyle name="Output 18 13" xfId="15517" xr:uid="{CCE55C0D-06B4-43B4-B4FB-DF6356A4B301}"/>
    <cellStyle name="Output 18 2" xfId="6229" xr:uid="{E7622EB1-1800-48B7-B661-FB49C6219D6B}"/>
    <cellStyle name="Output 18 2 10" xfId="13019" xr:uid="{968FD5B8-7C4C-48AC-B343-6B987505CBFC}"/>
    <cellStyle name="Output 18 2 11" xfId="9975" xr:uid="{99278860-C52C-489F-9590-7CB761FA8E6E}"/>
    <cellStyle name="Output 18 2 12" xfId="11830" xr:uid="{B22FC7C4-C745-4FD3-889C-8F3B80DE7921}"/>
    <cellStyle name="Output 18 2 2" xfId="6893" xr:uid="{8B7B6B84-67B4-43B0-A33E-2717D72177E3}"/>
    <cellStyle name="Output 18 2 2 10" xfId="11282" xr:uid="{816D87B3-5E6A-4311-8093-6C3E629B53EE}"/>
    <cellStyle name="Output 18 2 2 11" xfId="13318" xr:uid="{8BA230E9-E806-4FDA-8ED4-EDACACCC6D91}"/>
    <cellStyle name="Output 18 2 2 2" xfId="7677" xr:uid="{B893820F-03B1-4699-8488-24156BC6B15B}"/>
    <cellStyle name="Output 18 2 2 2 10" xfId="18133" xr:uid="{927FED26-C950-4DCA-BE6C-57904CEA04F0}"/>
    <cellStyle name="Output 18 2 2 2 2" xfId="9317" xr:uid="{63D01CD9-184D-4BC1-918C-81F90FD72755}"/>
    <cellStyle name="Output 18 2 2 2 2 2" xfId="13751" xr:uid="{03E99297-138C-4FBA-8A6B-8E2BBF6BBB50}"/>
    <cellStyle name="Output 18 2 2 2 2 3" xfId="14713" xr:uid="{40734FB4-0295-465A-AF6D-93CE3B559C57}"/>
    <cellStyle name="Output 18 2 2 2 2 4" xfId="15665" xr:uid="{CAA8F7B0-75D8-4D69-AB58-8065A4E9AA06}"/>
    <cellStyle name="Output 18 2 2 2 2 5" xfId="16545" xr:uid="{F7A69A3D-B1C8-4E88-8F61-E611E0AD6180}"/>
    <cellStyle name="Output 18 2 2 2 2 6" xfId="17411" xr:uid="{AAF6A0DD-20E1-4633-A8A7-BF32799151A9}"/>
    <cellStyle name="Output 18 2 2 2 2 7" xfId="18187" xr:uid="{8A65324D-B07B-4D97-8F97-D85197F72E58}"/>
    <cellStyle name="Output 18 2 2 2 2 8" xfId="18944" xr:uid="{3C78554F-67AB-4496-AA61-7B5EA43EA1C1}"/>
    <cellStyle name="Output 18 2 2 2 3" xfId="9771" xr:uid="{30F91C77-9AA8-41AC-9CDA-4E5720B64865}"/>
    <cellStyle name="Output 18 2 2 2 3 2" xfId="14175" xr:uid="{6C52677A-99C1-4433-9F4F-6C5BA08E2DD5}"/>
    <cellStyle name="Output 18 2 2 2 3 3" xfId="15135" xr:uid="{18866009-0DC5-4611-B887-ED20F78A49EC}"/>
    <cellStyle name="Output 18 2 2 2 3 4" xfId="16087" xr:uid="{49A78907-C84F-4CF4-8BE1-A41968815658}"/>
    <cellStyle name="Output 18 2 2 2 3 5" xfId="16961" xr:uid="{68C2820B-ACB0-419E-8A47-AD931A21E02B}"/>
    <cellStyle name="Output 18 2 2 2 3 6" xfId="17826" xr:uid="{0268A41F-E335-4058-9129-DDD9BC66F90F}"/>
    <cellStyle name="Output 18 2 2 2 3 7" xfId="18602" xr:uid="{E8F3C177-5C57-403E-AE61-988E54D13A55}"/>
    <cellStyle name="Output 18 2 2 2 3 8" xfId="19359" xr:uid="{284F1F24-64ED-4FCC-A327-CBB935B84C2D}"/>
    <cellStyle name="Output 18 2 2 2 4" xfId="12735" xr:uid="{687D1799-B0AB-414B-A6AA-44669602F33D}"/>
    <cellStyle name="Output 18 2 2 2 5" xfId="13529" xr:uid="{21DECCDA-7760-4E47-8CD2-F705F8AAFBB6}"/>
    <cellStyle name="Output 18 2 2 2 6" xfId="14533" xr:uid="{38AB2CE6-9FD0-4CC0-B949-9148C0955DB9}"/>
    <cellStyle name="Output 18 2 2 2 7" xfId="15491" xr:uid="{26AEAF6A-ACC3-4728-BBA0-6E6F5D5FF8D6}"/>
    <cellStyle name="Output 18 2 2 2 8" xfId="16416" xr:uid="{5BE199C6-62B5-4502-94C5-114A064D49B3}"/>
    <cellStyle name="Output 18 2 2 2 9" xfId="17287" xr:uid="{30C0F0C1-C0F9-43BA-A85B-DC26DCFB3781}"/>
    <cellStyle name="Output 18 2 2 3" xfId="8533" xr:uid="{4FCFEE86-4B57-4C16-BBA9-58BFCF605A72}"/>
    <cellStyle name="Output 18 2 2 3 2" xfId="13273" xr:uid="{3EB575C9-E77E-4C95-A07A-F98375927055}"/>
    <cellStyle name="Output 18 2 2 3 3" xfId="14293" xr:uid="{7D58D3C7-FF3E-4A46-8FDE-7AADAC7B24C3}"/>
    <cellStyle name="Output 18 2 2 3 4" xfId="15253" xr:uid="{2E6A6875-86A2-4886-9022-2A945972375B}"/>
    <cellStyle name="Output 18 2 2 3 5" xfId="16202" xr:uid="{D074518B-7331-4A93-9678-6556E1B92D17}"/>
    <cellStyle name="Output 18 2 2 3 6" xfId="17075" xr:uid="{988DBB7B-6980-42BE-AF3B-BD6B44ACEFD0}"/>
    <cellStyle name="Output 18 2 2 3 7" xfId="17940" xr:uid="{10F9D78E-F46F-4748-95A5-FD54325D6E83}"/>
    <cellStyle name="Output 18 2 2 3 8" xfId="18716" xr:uid="{E3E07094-CF87-4701-A8FA-0FDA52572D21}"/>
    <cellStyle name="Output 18 2 2 4" xfId="9543" xr:uid="{7988E967-51E8-4DE1-843C-B405C2480756}"/>
    <cellStyle name="Output 18 2 2 4 2" xfId="13947" xr:uid="{1C1B1D60-BCA6-4872-A39C-7BFD961E042A}"/>
    <cellStyle name="Output 18 2 2 4 3" xfId="14907" xr:uid="{A5D39F0B-91AF-4BD7-A775-9A063CB4D493}"/>
    <cellStyle name="Output 18 2 2 4 4" xfId="15859" xr:uid="{D06828D1-8DFA-48DB-82BE-D59ABDCE7E58}"/>
    <cellStyle name="Output 18 2 2 4 5" xfId="16733" xr:uid="{CCA303B8-43F7-4681-83D4-F44E102D1CC3}"/>
    <cellStyle name="Output 18 2 2 4 6" xfId="17598" xr:uid="{C4F77EDD-E667-4D9B-BFEB-6643B91DA4FB}"/>
    <cellStyle name="Output 18 2 2 4 7" xfId="18374" xr:uid="{6BE9EBF8-59F9-4579-AF58-7566D2DDEF86}"/>
    <cellStyle name="Output 18 2 2 4 8" xfId="19131" xr:uid="{16FE2AD5-BE5E-4019-9590-ED423AD7E525}"/>
    <cellStyle name="Output 18 2 2 5" xfId="12244" xr:uid="{B70C99A2-A2C0-4D88-9D72-CA9085DCE0DC}"/>
    <cellStyle name="Output 18 2 2 6" xfId="10621" xr:uid="{BF91C38E-B78D-4709-A808-192556E404C2}"/>
    <cellStyle name="Output 18 2 2 7" xfId="11683" xr:uid="{BFD114C2-063D-4C10-B3FF-1073AC22B034}"/>
    <cellStyle name="Output 18 2 2 8" xfId="11098" xr:uid="{41336EC6-F44D-45DA-94BB-243A6C2A0C47}"/>
    <cellStyle name="Output 18 2 2 9" xfId="11446" xr:uid="{BA3A1E12-21F5-4B8D-B983-2B28C0E2DC09}"/>
    <cellStyle name="Output 18 2 3" xfId="7155" xr:uid="{04459E3F-0962-4D43-A14B-36E806B634E6}"/>
    <cellStyle name="Output 18 2 3 10" xfId="13695" xr:uid="{80570A03-4884-4BF2-8DE7-E23B38012FB4}"/>
    <cellStyle name="Output 18 2 3 2" xfId="8795" xr:uid="{2FE6A487-1892-4A1D-B8DF-59FF4FEA4165}"/>
    <cellStyle name="Output 18 2 3 2 2" xfId="13455" xr:uid="{8000C97F-9EA3-4369-8402-38B2A6B44C62}"/>
    <cellStyle name="Output 18 2 3 2 3" xfId="14461" xr:uid="{6A781F37-782B-49BC-94FD-1D8B4F9189C6}"/>
    <cellStyle name="Output 18 2 3 2 4" xfId="15419" xr:uid="{E83A0445-35FA-4E1C-99E7-8528B2ADF66D}"/>
    <cellStyle name="Output 18 2 3 2 5" xfId="16346" xr:uid="{55F192BB-8F53-4F7A-86BB-409E62B481C5}"/>
    <cellStyle name="Output 18 2 3 2 6" xfId="17217" xr:uid="{574FEE0C-5A32-4EFC-A84D-C3A212CB1B27}"/>
    <cellStyle name="Output 18 2 3 2 7" xfId="18064" xr:uid="{425294FC-69A8-41DD-815A-7D2F82897F02}"/>
    <cellStyle name="Output 18 2 3 2 8" xfId="18831" xr:uid="{4134478E-8253-4876-B070-E1C1472FB519}"/>
    <cellStyle name="Output 18 2 3 3" xfId="9658" xr:uid="{133BD78A-E21A-4BB1-BB8E-EFA76766E619}"/>
    <cellStyle name="Output 18 2 3 3 2" xfId="14062" xr:uid="{1F6B6CD9-6CB1-40DE-B435-15534718716E}"/>
    <cellStyle name="Output 18 2 3 3 3" xfId="15022" xr:uid="{CC8612D9-2CA1-4AE7-8495-667AB0077403}"/>
    <cellStyle name="Output 18 2 3 3 4" xfId="15974" xr:uid="{EDA15B2E-D508-47E9-BC2E-2B4D409CDB42}"/>
    <cellStyle name="Output 18 2 3 3 5" xfId="16848" xr:uid="{08ECA666-76BB-4045-96E1-FFA7773D790B}"/>
    <cellStyle name="Output 18 2 3 3 6" xfId="17713" xr:uid="{2D06B2A5-9A4B-42A7-BF9F-F6E05258C682}"/>
    <cellStyle name="Output 18 2 3 3 7" xfId="18489" xr:uid="{C843C8E9-B163-4E2D-8AEB-1262C969F7A7}"/>
    <cellStyle name="Output 18 2 3 3 8" xfId="19246" xr:uid="{BF75859E-A708-448D-94B9-C87E7A702586}"/>
    <cellStyle name="Output 18 2 3 4" xfId="12425" xr:uid="{24DCF429-C4ED-4D0B-BCB1-05E4AE22E47B}"/>
    <cellStyle name="Output 18 2 3 5" xfId="10453" xr:uid="{889DD4C1-30F3-48DB-8D31-B13A68AD44A5}"/>
    <cellStyle name="Output 18 2 3 6" xfId="11704" xr:uid="{88CB0AE2-300D-45E4-B4FB-EBAB599E9133}"/>
    <cellStyle name="Output 18 2 3 7" xfId="11082" xr:uid="{B536797A-DB7C-45D0-B682-41E898F53BF9}"/>
    <cellStyle name="Output 18 2 3 8" xfId="12874" xr:uid="{9A0D49E0-803F-4275-84FF-A9A30D469661}"/>
    <cellStyle name="Output 18 2 3 9" xfId="10105" xr:uid="{FB80BE66-1F5C-458B-8F39-AB7A66793753}"/>
    <cellStyle name="Output 18 2 4" xfId="7997" xr:uid="{3C39EB32-0DE1-49A5-9E1F-4EEEA69208FF}"/>
    <cellStyle name="Output 18 2 4 2" xfId="12966" xr:uid="{1415B76D-B2CA-4D20-92D7-2BC064BF8FAC}"/>
    <cellStyle name="Output 18 2 4 3" xfId="10024" xr:uid="{4A84BBA2-50DC-4915-BE20-F225F6571422}"/>
    <cellStyle name="Output 18 2 4 4" xfId="13186" xr:uid="{7A23C149-AD75-44CE-97A1-FAD74BD36513}"/>
    <cellStyle name="Output 18 2 4 5" xfId="9852" xr:uid="{D523A91D-22D9-43F4-B215-502507C195D9}"/>
    <cellStyle name="Output 18 2 4 6" xfId="11892" xr:uid="{B4359371-8E7F-4737-939E-E26502ECF856}"/>
    <cellStyle name="Output 18 2 4 7" xfId="10923" xr:uid="{169F038E-A86D-4A35-B6F9-963A1270F8B2}"/>
    <cellStyle name="Output 18 2 4 8" xfId="11508" xr:uid="{AA0691B3-595E-43EB-8C1F-BA1648038D54}"/>
    <cellStyle name="Output 18 2 5" xfId="9430" xr:uid="{EA4668C2-25F8-4B63-BF7B-5F9AFBBAAD74}"/>
    <cellStyle name="Output 18 2 5 2" xfId="13834" xr:uid="{E88DE92B-CD97-4258-B9A6-DA7A2EA4C0A9}"/>
    <cellStyle name="Output 18 2 5 3" xfId="14794" xr:uid="{A3B724A7-5827-4791-A20F-C9B88BB67FFD}"/>
    <cellStyle name="Output 18 2 5 4" xfId="15746" xr:uid="{40FF8AA7-78B4-4F1A-A2B1-ACBF165C990D}"/>
    <cellStyle name="Output 18 2 5 5" xfId="16620" xr:uid="{A6B58699-2ADC-49D8-A08F-8176BE81C78A}"/>
    <cellStyle name="Output 18 2 5 6" xfId="17485" xr:uid="{C319134D-33FD-43A8-BF0B-B66F40F97DF2}"/>
    <cellStyle name="Output 18 2 5 7" xfId="18261" xr:uid="{77216DAC-2095-4733-BB71-EC4C2942B1D2}"/>
    <cellStyle name="Output 18 2 5 8" xfId="19018" xr:uid="{5CF0B2EB-E948-46FD-AC8C-FCF28B62F6D8}"/>
    <cellStyle name="Output 18 2 6" xfId="11871" xr:uid="{6C227804-590A-4E45-95CA-3CA33847D2AB}"/>
    <cellStyle name="Output 18 2 7" xfId="10942" xr:uid="{CD3925BB-CFC6-44CE-A151-A494809CED09}"/>
    <cellStyle name="Output 18 2 8" xfId="11490" xr:uid="{FF49AFDC-2EE6-431B-B942-59A6BA71AC5E}"/>
    <cellStyle name="Output 18 2 9" xfId="11240" xr:uid="{F0800D7A-5C97-4E32-B66A-2A7D963B4374}"/>
    <cellStyle name="Output 18 3" xfId="6892" xr:uid="{336FF5A3-7BD9-43FB-97E7-C3E172916EF6}"/>
    <cellStyle name="Output 18 3 10" xfId="11283" xr:uid="{FB3E8831-1B2E-43AA-841D-020CA3983673}"/>
    <cellStyle name="Output 18 3 11" xfId="12295" xr:uid="{A241DCE3-0066-43BA-9118-4C0FFE920850}"/>
    <cellStyle name="Output 18 3 2" xfId="7678" xr:uid="{7D6435A7-FFA4-407A-A92B-D3ACEB14944F}"/>
    <cellStyle name="Output 18 3 2 10" xfId="14621" xr:uid="{7B2D792E-624D-4B44-92DF-6A5445424162}"/>
    <cellStyle name="Output 18 3 2 2" xfId="9318" xr:uid="{2B217028-D0FF-41B6-844A-E8358637C433}"/>
    <cellStyle name="Output 18 3 2 2 2" xfId="13752" xr:uid="{471F331F-653D-4487-8FF6-D10DD06EC69D}"/>
    <cellStyle name="Output 18 3 2 2 3" xfId="14714" xr:uid="{4D6A6824-C2B5-4511-B9DE-6F9618B38661}"/>
    <cellStyle name="Output 18 3 2 2 4" xfId="15666" xr:uid="{83666E01-C8DD-438A-8DE7-99A503F91940}"/>
    <cellStyle name="Output 18 3 2 2 5" xfId="16546" xr:uid="{1259A42F-8D9C-4FBC-ADA1-4482FEC86851}"/>
    <cellStyle name="Output 18 3 2 2 6" xfId="17412" xr:uid="{6BCD6773-46CE-49A8-BF1E-A8220D0CA14A}"/>
    <cellStyle name="Output 18 3 2 2 7" xfId="18188" xr:uid="{256F322B-9AB3-4F63-96E0-EFCC5BEA3AF1}"/>
    <cellStyle name="Output 18 3 2 2 8" xfId="18945" xr:uid="{59DBD2A3-390B-4FAD-AB09-28826D844A43}"/>
    <cellStyle name="Output 18 3 2 3" xfId="9772" xr:uid="{580AC043-AC9C-4424-AA1E-378B4EDD7306}"/>
    <cellStyle name="Output 18 3 2 3 2" xfId="14176" xr:uid="{164C0612-9EDF-4352-8909-98FF72D6C34C}"/>
    <cellStyle name="Output 18 3 2 3 3" xfId="15136" xr:uid="{AF2A2FEF-7690-43C5-B695-DDD3C394902B}"/>
    <cellStyle name="Output 18 3 2 3 4" xfId="16088" xr:uid="{2E6D013A-21F0-4F16-BCBA-1DBA1A418606}"/>
    <cellStyle name="Output 18 3 2 3 5" xfId="16962" xr:uid="{D46942EE-F7E0-4D37-9E20-155180529B9B}"/>
    <cellStyle name="Output 18 3 2 3 6" xfId="17827" xr:uid="{C49A96D8-75AF-4B27-B6E7-641C428C19D8}"/>
    <cellStyle name="Output 18 3 2 3 7" xfId="18603" xr:uid="{6909ACC5-B103-47B7-9E9A-B03736CB576B}"/>
    <cellStyle name="Output 18 3 2 3 8" xfId="19360" xr:uid="{A63FD8F8-1067-400F-A5C1-D4046B6F26D4}"/>
    <cellStyle name="Output 18 3 2 4" xfId="12736" xr:uid="{6E9262F2-4BC5-4692-AE8E-2AF617EA0B5D}"/>
    <cellStyle name="Output 18 3 2 5" xfId="12501" xr:uid="{47FA5C4D-B42E-413E-B37B-766C3779B837}"/>
    <cellStyle name="Output 18 3 2 6" xfId="10380" xr:uid="{6581ECD2-C138-49B6-8D52-A066C1882A61}"/>
    <cellStyle name="Output 18 3 2 7" xfId="12381" xr:uid="{33AF1766-4D7A-49C8-802C-EA398374F1B2}"/>
    <cellStyle name="Output 18 3 2 8" xfId="10494" xr:uid="{0F86BD8A-1CA4-4DB8-AF67-D4C1C0CD0ED2}"/>
    <cellStyle name="Output 18 3 2 9" xfId="13645" xr:uid="{0CC0D4E0-E170-44BF-B875-C42660709B01}"/>
    <cellStyle name="Output 18 3 3" xfId="8532" xr:uid="{6DCE5EE8-B1FF-4D18-88EC-66B87F50406E}"/>
    <cellStyle name="Output 18 3 3 2" xfId="13272" xr:uid="{4C93684E-EF36-4DF8-9DB1-00F21EB69359}"/>
    <cellStyle name="Output 18 3 3 3" xfId="14292" xr:uid="{5338C01F-EFD1-4CF4-806D-02D25E347201}"/>
    <cellStyle name="Output 18 3 3 4" xfId="15252" xr:uid="{81E465FB-D196-4847-A212-90EBDBFF9C5F}"/>
    <cellStyle name="Output 18 3 3 5" xfId="16201" xr:uid="{37CA8BE1-6E0B-486D-9183-3A4510ACB844}"/>
    <cellStyle name="Output 18 3 3 6" xfId="17074" xr:uid="{614FC4BF-53B6-4C41-A49C-B0B9522C2FDD}"/>
    <cellStyle name="Output 18 3 3 7" xfId="17939" xr:uid="{40FA3F79-8AA6-49B8-B8A9-7BDA56B7FF4E}"/>
    <cellStyle name="Output 18 3 3 8" xfId="18715" xr:uid="{C2BCF521-206E-4145-80AD-E93C4719E0F0}"/>
    <cellStyle name="Output 18 3 4" xfId="9542" xr:uid="{B0D5ACEB-B9EE-48B2-AD82-DCD48A059DFD}"/>
    <cellStyle name="Output 18 3 4 2" xfId="13946" xr:uid="{6B227D25-11F8-4AEB-9D5E-7F3D8AF65F28}"/>
    <cellStyle name="Output 18 3 4 3" xfId="14906" xr:uid="{00C74F26-D60A-4C68-B6A0-61354FDBC066}"/>
    <cellStyle name="Output 18 3 4 4" xfId="15858" xr:uid="{78B4DCE6-387F-43A5-BCF0-C5321521E547}"/>
    <cellStyle name="Output 18 3 4 5" xfId="16732" xr:uid="{613D2769-FB5A-4061-95C2-39DF346AD201}"/>
    <cellStyle name="Output 18 3 4 6" xfId="17597" xr:uid="{C922707C-7B99-4B80-BBF3-9561C2023B5E}"/>
    <cellStyle name="Output 18 3 4 7" xfId="18373" xr:uid="{6E87AFC4-16BD-4AA4-BD53-AABECA0A65EA}"/>
    <cellStyle name="Output 18 3 4 8" xfId="19130" xr:uid="{7445D1C0-308F-4797-B4A5-8E0916644018}"/>
    <cellStyle name="Output 18 3 5" xfId="12243" xr:uid="{714F325B-92B2-40A7-88E9-381BC1A14A05}"/>
    <cellStyle name="Output 18 3 6" xfId="10622" xr:uid="{DC8085AD-44AD-47C9-9B34-B9AE37BBCE1B}"/>
    <cellStyle name="Output 18 3 7" xfId="11682" xr:uid="{DE966A12-D922-4C69-AD61-EA170791D2AB}"/>
    <cellStyle name="Output 18 3 8" xfId="11099" xr:uid="{88D7F605-F1CB-4543-8CE1-0868EDCFA7AC}"/>
    <cellStyle name="Output 18 3 9" xfId="11445" xr:uid="{A664AA3F-AC22-4B12-90DF-78B47793C92F}"/>
    <cellStyle name="Output 18 4" xfId="7154" xr:uid="{77FDED4F-1804-4C86-BEDD-EE3872862B3A}"/>
    <cellStyle name="Output 18 4 10" xfId="15620" xr:uid="{4B569A8D-1F20-4C4B-9771-5A12608269EA}"/>
    <cellStyle name="Output 18 4 2" xfId="8794" xr:uid="{C34D10D3-9737-40AC-A001-644D7355CBBF}"/>
    <cellStyle name="Output 18 4 2 2" xfId="13454" xr:uid="{24CD7E67-47DB-4ADC-9575-7A5F05F67638}"/>
    <cellStyle name="Output 18 4 2 3" xfId="14460" xr:uid="{FF6D19B0-FCDD-4FE7-8C8D-143F518EB30C}"/>
    <cellStyle name="Output 18 4 2 4" xfId="15418" xr:uid="{E44FC352-EB3A-438E-81D7-466B9A90B1FF}"/>
    <cellStyle name="Output 18 4 2 5" xfId="16345" xr:uid="{7E927A7C-4884-4B69-900F-1A217B4CA676}"/>
    <cellStyle name="Output 18 4 2 6" xfId="17216" xr:uid="{4F4B6EAE-C5BA-4D61-801A-149DB8A730EF}"/>
    <cellStyle name="Output 18 4 2 7" xfId="18063" xr:uid="{02AB6027-843D-4CE7-9321-2C1743310605}"/>
    <cellStyle name="Output 18 4 2 8" xfId="18830" xr:uid="{1E02B61A-2C6B-40A3-B439-07FA5C24CDB9}"/>
    <cellStyle name="Output 18 4 3" xfId="9657" xr:uid="{E1AFB587-41D5-49D4-B3D1-A109537CB151}"/>
    <cellStyle name="Output 18 4 3 2" xfId="14061" xr:uid="{AA9535A2-BCCB-497A-A3CB-7C58F9F514A2}"/>
    <cellStyle name="Output 18 4 3 3" xfId="15021" xr:uid="{952114F9-0277-433A-8DB1-2208FA12FE41}"/>
    <cellStyle name="Output 18 4 3 4" xfId="15973" xr:uid="{40F3EFF4-2339-4269-A30E-F47568D87F5D}"/>
    <cellStyle name="Output 18 4 3 5" xfId="16847" xr:uid="{5EAC7EE4-3F8F-4C1E-872A-CFD8DB928221}"/>
    <cellStyle name="Output 18 4 3 6" xfId="17712" xr:uid="{8CC1F6DC-7F13-4512-8482-6073B0BCFC96}"/>
    <cellStyle name="Output 18 4 3 7" xfId="18488" xr:uid="{EBFA6A5D-0D5D-453E-87D1-A5FA50FFD8FD}"/>
    <cellStyle name="Output 18 4 3 8" xfId="19245" xr:uid="{F8A6EE5B-9ADE-4F19-8E4B-564834C8D884}"/>
    <cellStyle name="Output 18 4 4" xfId="12424" xr:uid="{88451401-9CBD-4588-85A8-C7BD12E4CA5E}"/>
    <cellStyle name="Output 18 4 5" xfId="10454" xr:uid="{C12BDBE2-314B-4643-BE8D-661E988795AC}"/>
    <cellStyle name="Output 18 4 6" xfId="12920" xr:uid="{C16EC8D1-D08D-4F26-8F6B-59BB45A545AD}"/>
    <cellStyle name="Output 18 4 7" xfId="10064" xr:uid="{F6DE7557-7ED9-4CE0-8397-5391D7EDA846}"/>
    <cellStyle name="Output 18 4 8" xfId="13703" xr:uid="{D0F77CDB-1B2A-4777-BF4F-964392FEABCA}"/>
    <cellStyle name="Output 18 4 9" xfId="14668" xr:uid="{4A4A2AAA-9763-4B81-B1A7-3D3837A1AAE7}"/>
    <cellStyle name="Output 18 5" xfId="7996" xr:uid="{030722C5-5FE8-4F5E-A9E9-3BE7E6C94959}"/>
    <cellStyle name="Output 18 5 2" xfId="12965" xr:uid="{2C285387-714F-4222-B6A6-96A04C08DEF1}"/>
    <cellStyle name="Output 18 5 3" xfId="10025" xr:uid="{FB988345-7351-4881-9F21-8D7294BACF8F}"/>
    <cellStyle name="Output 18 5 4" xfId="13711" xr:uid="{99599EF7-4705-463C-BCBE-7794C05B7E35}"/>
    <cellStyle name="Output 18 5 5" xfId="14675" xr:uid="{EF1377A9-9EF1-4E7A-9B1A-38085227417D}"/>
    <cellStyle name="Output 18 5 6" xfId="15627" xr:uid="{7EF4327E-19F0-4804-B283-6B8454508E62}"/>
    <cellStyle name="Output 18 5 7" xfId="16509" xr:uid="{148F95F2-38DF-4CFB-B9A8-469F21667599}"/>
    <cellStyle name="Output 18 5 8" xfId="17377" xr:uid="{21046C08-2B08-4A89-8F12-8CF8C3597E33}"/>
    <cellStyle name="Output 18 6" xfId="9429" xr:uid="{E715F621-3C39-4BFC-8C27-C112F6480A90}"/>
    <cellStyle name="Output 18 6 2" xfId="13833" xr:uid="{1943C46D-BA8D-4089-B82A-B8403D4019F1}"/>
    <cellStyle name="Output 18 6 3" xfId="14793" xr:uid="{389E8D15-33C9-48AA-8F73-F84A9BA20785}"/>
    <cellStyle name="Output 18 6 4" xfId="15745" xr:uid="{D339C975-E74F-4FCC-B560-237DD5B40220}"/>
    <cellStyle name="Output 18 6 5" xfId="16619" xr:uid="{D5F6B40E-EE6A-4B7C-9D5F-DAF6461D4188}"/>
    <cellStyle name="Output 18 6 6" xfId="17484" xr:uid="{A1D0B6A6-35A6-4D02-9997-D8730F3D9D16}"/>
    <cellStyle name="Output 18 6 7" xfId="18260" xr:uid="{543AC20D-1B12-41E2-8064-ED9FFFACF4E1}"/>
    <cellStyle name="Output 18 6 8" xfId="19017" xr:uid="{D181C366-4A2A-4253-BE94-5DC636BE2FA4}"/>
    <cellStyle name="Output 18 7" xfId="11870" xr:uid="{1114B2E2-EB22-4776-8740-E9070650D531}"/>
    <cellStyle name="Output 18 8" xfId="10943" xr:uid="{A657503D-E819-4524-A99B-34F0E52C0144}"/>
    <cellStyle name="Output 18 9" xfId="11489" xr:uid="{12909DA9-D2DD-47F7-B63D-5BCCB4EBA20C}"/>
    <cellStyle name="Output 19" xfId="6230" xr:uid="{769C327F-EFB7-424F-8AC1-CDB19AD37083}"/>
    <cellStyle name="Output 19 10" xfId="11239" xr:uid="{A8C6E953-B24B-4E47-AFC3-4D86579737D9}"/>
    <cellStyle name="Output 19 11" xfId="12352" xr:uid="{5BBE03C9-7A9F-4E00-9242-EEEDF23E8D60}"/>
    <cellStyle name="Output 19 12" xfId="10518" xr:uid="{311E6EFC-CC2B-4876-9F69-F2B7DDC83F8C}"/>
    <cellStyle name="Output 19 13" xfId="13135" xr:uid="{FA0D935E-1193-4902-9B8A-3436C9E2626B}"/>
    <cellStyle name="Output 19 2" xfId="6231" xr:uid="{D5F3B257-1D0A-4019-AE5E-1C9D6B567615}"/>
    <cellStyle name="Output 19 2 10" xfId="13381" xr:uid="{AB8DBC4D-DA70-41AC-A495-DC8C9D6826E9}"/>
    <cellStyle name="Output 19 2 11" xfId="14395" xr:uid="{E9D18F34-E620-454A-B39E-BBE167E9D34B}"/>
    <cellStyle name="Output 19 2 12" xfId="15353" xr:uid="{025C6387-4855-4681-8A19-89AB8A9474AD}"/>
    <cellStyle name="Output 19 2 2" xfId="6895" xr:uid="{0EB49F6F-3F6D-42A5-A990-C86687292628}"/>
    <cellStyle name="Output 19 2 2 10" xfId="11280" xr:uid="{6AB14695-7D56-46B8-8A37-CA12D2E81B4E}"/>
    <cellStyle name="Output 19 2 2 11" xfId="13505" xr:uid="{FA1559BC-BCC0-4E7C-9FCC-4F42AB55EFCD}"/>
    <cellStyle name="Output 19 2 2 2" xfId="7679" xr:uid="{3F53ADF0-5A20-474A-A218-5C9426812361}"/>
    <cellStyle name="Output 19 2 2 2 10" xfId="11897" xr:uid="{4E93B0DE-91BA-4A34-9419-6B5BB47E1D27}"/>
    <cellStyle name="Output 19 2 2 2 2" xfId="9319" xr:uid="{73B13E79-ECB6-4E9B-8F25-F062A22B25CB}"/>
    <cellStyle name="Output 19 2 2 2 2 2" xfId="13753" xr:uid="{C710C902-E8AD-42E7-9B6B-52A228735A24}"/>
    <cellStyle name="Output 19 2 2 2 2 3" xfId="14715" xr:uid="{0405E7EA-CA36-4880-99AC-4C6CC0DA2861}"/>
    <cellStyle name="Output 19 2 2 2 2 4" xfId="15667" xr:uid="{608FB12A-6800-4E89-890F-0DCC3F12F60B}"/>
    <cellStyle name="Output 19 2 2 2 2 5" xfId="16547" xr:uid="{A7E37779-73B6-4CD4-A5AA-C0511A85B261}"/>
    <cellStyle name="Output 19 2 2 2 2 6" xfId="17413" xr:uid="{0273C243-76B8-4876-9336-3824E23A3DC5}"/>
    <cellStyle name="Output 19 2 2 2 2 7" xfId="18189" xr:uid="{ED9EAE94-C68B-4330-AFA7-FC7667A7226D}"/>
    <cellStyle name="Output 19 2 2 2 2 8" xfId="18946" xr:uid="{FD373EB2-5D6D-4931-B550-AEF33F311114}"/>
    <cellStyle name="Output 19 2 2 2 3" xfId="9773" xr:uid="{8CB420AB-72FA-4A1D-8BB0-979AF558FC3B}"/>
    <cellStyle name="Output 19 2 2 2 3 2" xfId="14177" xr:uid="{AFBE208C-5EB6-472D-8FE6-9077C04C9067}"/>
    <cellStyle name="Output 19 2 2 2 3 3" xfId="15137" xr:uid="{80EE081F-5603-41AC-A22B-D9E738B76F4A}"/>
    <cellStyle name="Output 19 2 2 2 3 4" xfId="16089" xr:uid="{2848A712-13A3-44E9-A00B-4C3BE1DCE924}"/>
    <cellStyle name="Output 19 2 2 2 3 5" xfId="16963" xr:uid="{E6DF749E-B42F-45B5-A0D9-85BC7B87B18E}"/>
    <cellStyle name="Output 19 2 2 2 3 6" xfId="17828" xr:uid="{BE85CDBF-B7EA-42CD-B946-B6E5805CF393}"/>
    <cellStyle name="Output 19 2 2 2 3 7" xfId="18604" xr:uid="{09E74F5B-1354-4D27-B001-0723EB826A8E}"/>
    <cellStyle name="Output 19 2 2 2 3 8" xfId="19361" xr:uid="{257F9A96-4F4B-4A1B-B29F-41842BD3FDB1}"/>
    <cellStyle name="Output 19 2 2 2 4" xfId="12737" xr:uid="{199AF5FB-0F72-43DC-A056-1071E4E1CE86}"/>
    <cellStyle name="Output 19 2 2 2 5" xfId="12034" xr:uid="{0E24C6BB-7BED-4BFA-A451-0FCD34CEFAE4}"/>
    <cellStyle name="Output 19 2 2 2 6" xfId="10800" xr:uid="{2BD774D5-3040-4CF4-B09D-02CD3401CCB4}"/>
    <cellStyle name="Output 19 2 2 2 7" xfId="11618" xr:uid="{0AA75C37-46DB-4219-AB2D-1592DA79DDE2}"/>
    <cellStyle name="Output 19 2 2 2 8" xfId="11141" xr:uid="{B321BD0C-A10B-4FC6-9F6A-7C6A2E81B429}"/>
    <cellStyle name="Output 19 2 2 2 9" xfId="9840" xr:uid="{D206FA61-9057-465D-8884-3A8F876494D1}"/>
    <cellStyle name="Output 19 2 2 3" xfId="8535" xr:uid="{13201001-64DA-4982-8C81-6468C1EF9CF4}"/>
    <cellStyle name="Output 19 2 2 3 2" xfId="13275" xr:uid="{DC85DD2B-C651-4B1F-BC73-48E7689219EC}"/>
    <cellStyle name="Output 19 2 2 3 3" xfId="14295" xr:uid="{B3A6834C-0B0E-4C4A-90E4-83C0E3413B67}"/>
    <cellStyle name="Output 19 2 2 3 4" xfId="15255" xr:uid="{36A87D9B-658E-455A-9C8A-61CF02ABDAE0}"/>
    <cellStyle name="Output 19 2 2 3 5" xfId="16204" xr:uid="{99F355A1-C69B-46B9-91CE-43B9A57A1E82}"/>
    <cellStyle name="Output 19 2 2 3 6" xfId="17077" xr:uid="{99470C5E-4235-44D1-9266-1D689890F18F}"/>
    <cellStyle name="Output 19 2 2 3 7" xfId="17942" xr:uid="{CA94902E-A9C4-43B9-913A-C9E08914EE5D}"/>
    <cellStyle name="Output 19 2 2 3 8" xfId="18718" xr:uid="{E46AF5AD-0532-4B97-BB58-DE521DE1529D}"/>
    <cellStyle name="Output 19 2 2 4" xfId="9545" xr:uid="{D7AD53BB-EDFA-4B74-A4F2-6CBDCB0DF5AD}"/>
    <cellStyle name="Output 19 2 2 4 2" xfId="13949" xr:uid="{669D42EF-6B3E-4012-A777-5BDD32080D7D}"/>
    <cellStyle name="Output 19 2 2 4 3" xfId="14909" xr:uid="{DEDBD367-BEE1-4A56-97A7-6DD14E79A48F}"/>
    <cellStyle name="Output 19 2 2 4 4" xfId="15861" xr:uid="{A49DE138-9357-430E-8479-B33132D24EFD}"/>
    <cellStyle name="Output 19 2 2 4 5" xfId="16735" xr:uid="{20898DF0-B089-4E0E-B893-406FAC6E7316}"/>
    <cellStyle name="Output 19 2 2 4 6" xfId="17600" xr:uid="{B07E36ED-36F6-4F86-B867-1421DA3EB339}"/>
    <cellStyle name="Output 19 2 2 4 7" xfId="18376" xr:uid="{60109F0E-6404-4AFA-96E4-FF950874D9F1}"/>
    <cellStyle name="Output 19 2 2 4 8" xfId="19133" xr:uid="{1A21B4B2-D77A-4B61-B570-B381C1C8872E}"/>
    <cellStyle name="Output 19 2 2 5" xfId="12246" xr:uid="{6DC92DC2-4E08-4EFB-9C6A-54C955D36AF2}"/>
    <cellStyle name="Output 19 2 2 6" xfId="10619" xr:uid="{9350F472-FA88-47D7-8C70-D8B264402D17}"/>
    <cellStyle name="Output 19 2 2 7" xfId="11685" xr:uid="{A038B403-09E6-4AA4-B9E8-06ABA0414213}"/>
    <cellStyle name="Output 19 2 2 8" xfId="11096" xr:uid="{CB55D80E-2F84-4F7C-B115-8305340EE671}"/>
    <cellStyle name="Output 19 2 2 9" xfId="11448" xr:uid="{551EF837-EBD4-4723-9B9B-A9012A60ECD7}"/>
    <cellStyle name="Output 19 2 3" xfId="7157" xr:uid="{3CFEF611-FD8D-45CF-B50B-FD79103D8424}"/>
    <cellStyle name="Output 19 2 3 10" xfId="11629" xr:uid="{7CC70004-D8D5-4E70-AC0D-DC997486354A}"/>
    <cellStyle name="Output 19 2 3 2" xfId="8797" xr:uid="{EB027CE7-2B34-46EF-A7D0-3FBFB3B2AFA1}"/>
    <cellStyle name="Output 19 2 3 2 2" xfId="13457" xr:uid="{79476CD5-2C76-44C4-9FA6-EEEFC41B6987}"/>
    <cellStyle name="Output 19 2 3 2 3" xfId="14463" xr:uid="{77301AFB-ECF1-4DAB-A1E3-968056A87CAB}"/>
    <cellStyle name="Output 19 2 3 2 4" xfId="15421" xr:uid="{7FFFFF0A-AA36-4771-8507-E416C19F7803}"/>
    <cellStyle name="Output 19 2 3 2 5" xfId="16348" xr:uid="{79A442C1-7FF4-4464-9878-7C1DC1642BE6}"/>
    <cellStyle name="Output 19 2 3 2 6" xfId="17219" xr:uid="{A5BE26BE-2F8B-4A06-8722-266107F04FC4}"/>
    <cellStyle name="Output 19 2 3 2 7" xfId="18066" xr:uid="{6362F966-4514-49E4-ABB7-AAA8155D613D}"/>
    <cellStyle name="Output 19 2 3 2 8" xfId="18833" xr:uid="{A87003DD-7E6F-4337-890F-DDB2F79C43CC}"/>
    <cellStyle name="Output 19 2 3 3" xfId="9660" xr:uid="{B199123C-27ED-4CA9-A626-4D35E49BC28D}"/>
    <cellStyle name="Output 19 2 3 3 2" xfId="14064" xr:uid="{338E5E41-3CF9-4BFB-985B-007D46C7C921}"/>
    <cellStyle name="Output 19 2 3 3 3" xfId="15024" xr:uid="{632E5A29-DCE0-4231-925E-38F9F7E80A64}"/>
    <cellStyle name="Output 19 2 3 3 4" xfId="15976" xr:uid="{4FDD3B74-E98B-4FC9-8A71-BCF19054B7C2}"/>
    <cellStyle name="Output 19 2 3 3 5" xfId="16850" xr:uid="{7BFB287E-A376-4F1F-843A-E7807884594B}"/>
    <cellStyle name="Output 19 2 3 3 6" xfId="17715" xr:uid="{2F730657-1AE5-47E5-9A28-8ED1FED01F4C}"/>
    <cellStyle name="Output 19 2 3 3 7" xfId="18491" xr:uid="{D84ED14F-C2AD-43F8-9E77-3BC325C4F56D}"/>
    <cellStyle name="Output 19 2 3 3 8" xfId="19248" xr:uid="{33C5CB7A-3E04-4108-AB55-7FBC35FBE765}"/>
    <cellStyle name="Output 19 2 3 4" xfId="12427" xr:uid="{44B11A41-9257-4A0D-BD98-083E98027911}"/>
    <cellStyle name="Output 19 2 3 5" xfId="10451" xr:uid="{4E7B860B-B952-411E-8DE6-E7F7714933AA}"/>
    <cellStyle name="Output 19 2 3 6" xfId="11706" xr:uid="{65F631D4-3F88-4647-A5EC-432E76C7EB5D}"/>
    <cellStyle name="Output 19 2 3 7" xfId="11080" xr:uid="{0C4274D7-C2F9-455E-B528-9E2216348E10}"/>
    <cellStyle name="Output 19 2 3 8" xfId="12056" xr:uid="{0ABC353F-5740-4256-A05B-DDCDD31D516F}"/>
    <cellStyle name="Output 19 2 3 9" xfId="10787" xr:uid="{D06019E2-671F-4124-BB43-4D70616ED647}"/>
    <cellStyle name="Output 19 2 4" xfId="7999" xr:uid="{EF765B54-F0C2-420E-8283-D98E14BF3C5B}"/>
    <cellStyle name="Output 19 2 4 2" xfId="12968" xr:uid="{C9A42D61-6470-42A3-99E8-590601152492}"/>
    <cellStyle name="Output 19 2 4 3" xfId="12012" xr:uid="{19611307-BECA-4213-B42F-73C2FA493165}"/>
    <cellStyle name="Output 19 2 4 4" xfId="10821" xr:uid="{85E14843-3302-408C-8303-DACA2E1D272B}"/>
    <cellStyle name="Output 19 2 4 5" xfId="11600" xr:uid="{6B49228A-9A08-487E-BDE4-B2F388CE8AD1}"/>
    <cellStyle name="Output 19 2 4 6" xfId="11159" xr:uid="{A2F27166-7D40-4350-9300-DEDD728E3C06}"/>
    <cellStyle name="Output 19 2 4 7" xfId="12545" xr:uid="{EC18AD65-977F-40E6-9A23-86A4D24FACD2}"/>
    <cellStyle name="Output 19 2 4 8" xfId="10343" xr:uid="{FDC9817F-5DD3-4D8E-8D95-52AD41F08CED}"/>
    <cellStyle name="Output 19 2 5" xfId="9432" xr:uid="{0202327A-0D74-433D-9188-0B90DE26A16C}"/>
    <cellStyle name="Output 19 2 5 2" xfId="13836" xr:uid="{065DF92F-91BA-4952-B1A2-FBA2D43B2009}"/>
    <cellStyle name="Output 19 2 5 3" xfId="14796" xr:uid="{FE411F91-62FA-4A7F-B918-C351F5A784D7}"/>
    <cellStyle name="Output 19 2 5 4" xfId="15748" xr:uid="{FDC8B64C-8AEB-47FD-B336-C2E5C3259C8B}"/>
    <cellStyle name="Output 19 2 5 5" xfId="16622" xr:uid="{491B2A9A-A4A4-49B5-BA71-ECA46D6DB6AE}"/>
    <cellStyle name="Output 19 2 5 6" xfId="17487" xr:uid="{1C11B1DB-1D71-488F-B062-DA38445A4DAC}"/>
    <cellStyle name="Output 19 2 5 7" xfId="18263" xr:uid="{26434E8C-DD8C-4F1D-924D-A056CF591E18}"/>
    <cellStyle name="Output 19 2 5 8" xfId="19020" xr:uid="{530CD8C7-2984-4C8E-BFDD-6C8D3DEC3E76}"/>
    <cellStyle name="Output 19 2 6" xfId="11873" xr:uid="{57437F84-C964-4D15-BB24-B81D6EA56AE3}"/>
    <cellStyle name="Output 19 2 7" xfId="10940" xr:uid="{34898065-B552-4457-B02C-5CB561D8FEAD}"/>
    <cellStyle name="Output 19 2 8" xfId="11492" xr:uid="{06BE099F-34C1-4069-8F4F-95B218EB9F2C}"/>
    <cellStyle name="Output 19 2 9" xfId="11238" xr:uid="{952C99D2-9DC9-4109-84AC-AAE1A4011ED3}"/>
    <cellStyle name="Output 19 3" xfId="6894" xr:uid="{144122B8-0E2F-4C7B-9976-799A66962AB7}"/>
    <cellStyle name="Output 19 3 10" xfId="11281" xr:uid="{65F55621-F037-4E84-B915-ABF1A903C00C}"/>
    <cellStyle name="Output 19 3 11" xfId="12478" xr:uid="{5874AAB2-EF1B-45F9-AA63-3941DE47F0EB}"/>
    <cellStyle name="Output 19 3 2" xfId="7680" xr:uid="{E1BB2D1C-4A70-4B82-9D74-DB46590C2781}"/>
    <cellStyle name="Output 19 3 2 10" xfId="9922" xr:uid="{F7BFEBCF-18D5-489E-8ADF-5ACB8F36F7A6}"/>
    <cellStyle name="Output 19 3 2 2" xfId="9320" xr:uid="{50B178E6-0295-4925-A43A-B858FC520893}"/>
    <cellStyle name="Output 19 3 2 2 2" xfId="13754" xr:uid="{5D8A2B88-B86D-4D76-89E8-AD8986EF0F88}"/>
    <cellStyle name="Output 19 3 2 2 3" xfId="14716" xr:uid="{4A54520D-84D0-491C-B87A-3BCE2580F8F9}"/>
    <cellStyle name="Output 19 3 2 2 4" xfId="15668" xr:uid="{DF2A9FFC-E320-4198-8FD8-4294E2A22A3B}"/>
    <cellStyle name="Output 19 3 2 2 5" xfId="16548" xr:uid="{35A0E08F-D0E5-48EA-952B-47C403FA8236}"/>
    <cellStyle name="Output 19 3 2 2 6" xfId="17414" xr:uid="{B66F2E3D-8038-483A-9E48-8A6A2C2DD5E3}"/>
    <cellStyle name="Output 19 3 2 2 7" xfId="18190" xr:uid="{90CED017-C3BC-4FDB-85B4-26BF0802844D}"/>
    <cellStyle name="Output 19 3 2 2 8" xfId="18947" xr:uid="{39F3E2FD-F319-48E4-8C94-7082521F60C4}"/>
    <cellStyle name="Output 19 3 2 3" xfId="9774" xr:uid="{37E7E68E-5635-4B61-A362-919CFBF3DC22}"/>
    <cellStyle name="Output 19 3 2 3 2" xfId="14178" xr:uid="{DB614CC5-6594-42E1-9D23-180A1A8540B2}"/>
    <cellStyle name="Output 19 3 2 3 3" xfId="15138" xr:uid="{829A642F-0332-4204-B901-6A01F9B06999}"/>
    <cellStyle name="Output 19 3 2 3 4" xfId="16090" xr:uid="{27BD9496-AFB7-4D2F-8F8A-88FDD1319109}"/>
    <cellStyle name="Output 19 3 2 3 5" xfId="16964" xr:uid="{F51CA2F4-3E4C-4064-8F4D-CB9BAF5E9F2A}"/>
    <cellStyle name="Output 19 3 2 3 6" xfId="17829" xr:uid="{680F0BA7-C3F4-4419-944A-43DA82B018FF}"/>
    <cellStyle name="Output 19 3 2 3 7" xfId="18605" xr:uid="{89924554-1B1D-46F8-A291-C6C192EB8D5C}"/>
    <cellStyle name="Output 19 3 2 3 8" xfId="19362" xr:uid="{F67607B2-6ED5-4BFB-999D-34D23DF003E9}"/>
    <cellStyle name="Output 19 3 2 4" xfId="12738" xr:uid="{ADCFBD25-C71D-487C-986A-D4C7E60A56A8}"/>
    <cellStyle name="Output 19 3 2 5" xfId="12821" xr:uid="{3E8B4C17-4FD5-4064-97C8-0EBBFD8328F1}"/>
    <cellStyle name="Output 19 3 2 6" xfId="10153" xr:uid="{622ACC2B-7173-45B0-B5AB-605AC458DE26}"/>
    <cellStyle name="Output 19 3 2 7" xfId="11794" xr:uid="{21D346D1-836E-4576-AD22-51A35F128298}"/>
    <cellStyle name="Output 19 3 2 8" xfId="11010" xr:uid="{9B87D754-6D9E-4B0C-B709-8F72F4E749B6}"/>
    <cellStyle name="Output 19 3 2 9" xfId="13099" xr:uid="{1C95755A-7F5C-4AE0-A8F1-8DCA2DCC86C9}"/>
    <cellStyle name="Output 19 3 3" xfId="8534" xr:uid="{0CD156CC-4316-47DF-A49C-C050C137532F}"/>
    <cellStyle name="Output 19 3 3 2" xfId="13274" xr:uid="{68FE9AD7-F5FE-4033-8A7F-F2DBD38ABD1D}"/>
    <cellStyle name="Output 19 3 3 3" xfId="14294" xr:uid="{ACB44F29-C271-48D5-B1B5-344A2AA07216}"/>
    <cellStyle name="Output 19 3 3 4" xfId="15254" xr:uid="{3CCE2B88-7748-4E3B-A761-A7B66F3F3386}"/>
    <cellStyle name="Output 19 3 3 5" xfId="16203" xr:uid="{FA07282F-80C1-4CD1-8F5E-1CA6F0F80ACD}"/>
    <cellStyle name="Output 19 3 3 6" xfId="17076" xr:uid="{B87C6BCE-1D92-4F93-9388-D5CE01BC5331}"/>
    <cellStyle name="Output 19 3 3 7" xfId="17941" xr:uid="{B0CF07FE-DC99-4D94-A778-6B643623BB3F}"/>
    <cellStyle name="Output 19 3 3 8" xfId="18717" xr:uid="{27A03330-B2DC-4FB4-A6CC-D2768011761A}"/>
    <cellStyle name="Output 19 3 4" xfId="9544" xr:uid="{70B2325B-F024-45B4-BF92-8B24C5065A52}"/>
    <cellStyle name="Output 19 3 4 2" xfId="13948" xr:uid="{D25F09B7-8F3E-4FBA-9F80-22CC5FC2B9AC}"/>
    <cellStyle name="Output 19 3 4 3" xfId="14908" xr:uid="{BD7C03AE-2A46-4048-B822-D2E0270B628C}"/>
    <cellStyle name="Output 19 3 4 4" xfId="15860" xr:uid="{E31E724A-32F1-49EA-BE9D-5DD65CE27C6D}"/>
    <cellStyle name="Output 19 3 4 5" xfId="16734" xr:uid="{5B035048-0246-4622-8B13-DBEA1DBA727C}"/>
    <cellStyle name="Output 19 3 4 6" xfId="17599" xr:uid="{3D837125-A842-4AEE-98A8-5549960D960C}"/>
    <cellStyle name="Output 19 3 4 7" xfId="18375" xr:uid="{AF187227-EC30-4140-8CAD-FF9B8F7A105D}"/>
    <cellStyle name="Output 19 3 4 8" xfId="19132" xr:uid="{DBE28451-1928-4E65-87CC-EACCE0C2B388}"/>
    <cellStyle name="Output 19 3 5" xfId="12245" xr:uid="{6AAD8515-FE1D-40A5-A455-2AD3F7596C5E}"/>
    <cellStyle name="Output 19 3 6" xfId="10620" xr:uid="{702EAAF1-976E-41F6-BDC7-872A6A814212}"/>
    <cellStyle name="Output 19 3 7" xfId="11684" xr:uid="{CCEEC4AA-7568-4C84-910F-F6E499E7A225}"/>
    <cellStyle name="Output 19 3 8" xfId="11097" xr:uid="{0200A26E-FE29-4CF5-AE4C-FDD7E31A8154}"/>
    <cellStyle name="Output 19 3 9" xfId="11447" xr:uid="{568E6AD1-BC1C-4802-873F-2479DF1AC571}"/>
    <cellStyle name="Output 19 4" xfId="7156" xr:uid="{11516292-CD62-4985-A5EA-2A4FAD1E53FE}"/>
    <cellStyle name="Output 19 4 10" xfId="13012" xr:uid="{E85FA52C-0CE7-44E4-BF45-E799EACB9916}"/>
    <cellStyle name="Output 19 4 2" xfId="8796" xr:uid="{52202150-A05C-45B1-9238-81519ED4F61D}"/>
    <cellStyle name="Output 19 4 2 2" xfId="13456" xr:uid="{B75F8320-D23B-4038-BC66-D3572651F5AE}"/>
    <cellStyle name="Output 19 4 2 3" xfId="14462" xr:uid="{22F5869A-57A0-4D4E-ADEF-A9858CFB273B}"/>
    <cellStyle name="Output 19 4 2 4" xfId="15420" xr:uid="{9EE499E9-FD74-46CA-A5F5-356A53FAC240}"/>
    <cellStyle name="Output 19 4 2 5" xfId="16347" xr:uid="{D5C866E0-768E-48C8-A178-8E97C555F918}"/>
    <cellStyle name="Output 19 4 2 6" xfId="17218" xr:uid="{96FD4EAC-50E0-4654-997C-DF72793BB811}"/>
    <cellStyle name="Output 19 4 2 7" xfId="18065" xr:uid="{CBF5F5CB-E8CA-4CCB-80C4-C3EBE387187E}"/>
    <cellStyle name="Output 19 4 2 8" xfId="18832" xr:uid="{4FCEA4DB-170A-4845-A8E5-8FE0AAADD04D}"/>
    <cellStyle name="Output 19 4 3" xfId="9659" xr:uid="{4B929860-24BE-4064-B271-003292265587}"/>
    <cellStyle name="Output 19 4 3 2" xfId="14063" xr:uid="{E68DDA1D-BCFE-4510-8308-D58AB21AED0E}"/>
    <cellStyle name="Output 19 4 3 3" xfId="15023" xr:uid="{5E5713BF-0365-4AF2-9E71-CB6BA44C81C1}"/>
    <cellStyle name="Output 19 4 3 4" xfId="15975" xr:uid="{FA7A2EA9-3930-46D5-997D-362DA61C890F}"/>
    <cellStyle name="Output 19 4 3 5" xfId="16849" xr:uid="{2E1FD8EA-2AB9-484E-9065-550DA99512B5}"/>
    <cellStyle name="Output 19 4 3 6" xfId="17714" xr:uid="{B5A2825C-667E-46D8-BC28-455DD8F99C5F}"/>
    <cellStyle name="Output 19 4 3 7" xfId="18490" xr:uid="{95332634-E63D-4CEC-9302-02BC25905A02}"/>
    <cellStyle name="Output 19 4 3 8" xfId="19247" xr:uid="{47A8AC44-E810-4B0E-A4EF-FAD79BEB7AD8}"/>
    <cellStyle name="Output 19 4 4" xfId="12426" xr:uid="{9B179E82-F0B4-44DC-B3D4-739013CD32F6}"/>
    <cellStyle name="Output 19 4 5" xfId="10452" xr:uid="{46EC7998-04AE-44AB-B32B-EC2A99B555CF}"/>
    <cellStyle name="Output 19 4 6" xfId="11705" xr:uid="{0B3BD421-986C-44A6-A8E1-4E971B397149}"/>
    <cellStyle name="Output 19 4 7" xfId="11081" xr:uid="{3C9A92F4-64AB-4B38-BDF9-1B898F447219}"/>
    <cellStyle name="Output 19 4 8" xfId="11451" xr:uid="{D57EF127-CFE6-45C2-BF8D-8FB6CE0D94B2}"/>
    <cellStyle name="Output 19 4 9" xfId="11277" xr:uid="{2CF211E4-F3A9-4933-A3F8-D65F0AC32220}"/>
    <cellStyle name="Output 19 5" xfId="7998" xr:uid="{441B4AB5-668D-43C7-92F2-41E2563849D6}"/>
    <cellStyle name="Output 19 5 2" xfId="12967" xr:uid="{54202A9D-7A06-4418-93AA-20D2ACD594DD}"/>
    <cellStyle name="Output 19 5 3" xfId="10023" xr:uid="{EBBC4218-8B62-4B6F-A35F-129E0DAEA154}"/>
    <cellStyle name="Output 19 5 4" xfId="9825" xr:uid="{8B21A7F4-2A3A-4778-8516-6BDBE68ED429}"/>
    <cellStyle name="Output 19 5 5" xfId="11942" xr:uid="{BFC0DE54-C1DB-49D6-AE15-BB0C8CFBF29F}"/>
    <cellStyle name="Output 19 5 6" xfId="10875" xr:uid="{30D889B0-AA58-469C-89A5-667CA8CBDBF3}"/>
    <cellStyle name="Output 19 5 7" xfId="11548" xr:uid="{29079322-E562-4D46-9C3B-1661E6230DEE}"/>
    <cellStyle name="Output 19 5 8" xfId="11191" xr:uid="{7F6362E0-C6C6-4E1E-B04B-43118A75F3BD}"/>
    <cellStyle name="Output 19 6" xfId="9431" xr:uid="{F07FF00E-4DDD-4066-8047-080949A56D40}"/>
    <cellStyle name="Output 19 6 2" xfId="13835" xr:uid="{A7BB7B54-63C6-4182-9F1C-924F055BC665}"/>
    <cellStyle name="Output 19 6 3" xfId="14795" xr:uid="{E882B9E4-90E2-48AC-B759-C0C3C7B4D253}"/>
    <cellStyle name="Output 19 6 4" xfId="15747" xr:uid="{7CDEFE90-7A18-4832-A7E7-79C511A7838F}"/>
    <cellStyle name="Output 19 6 5" xfId="16621" xr:uid="{92E8FAD4-571D-43CB-B38B-1865D5041546}"/>
    <cellStyle name="Output 19 6 6" xfId="17486" xr:uid="{3EF053E4-6932-438B-B5D5-968012194975}"/>
    <cellStyle name="Output 19 6 7" xfId="18262" xr:uid="{6511BC37-A58F-4800-BEA7-FFEB99BC9D5C}"/>
    <cellStyle name="Output 19 6 8" xfId="19019" xr:uid="{EC03499B-3B74-4359-A9F4-770874C99E4E}"/>
    <cellStyle name="Output 19 7" xfId="11872" xr:uid="{C72654D3-4FDA-4F53-8A32-5E299BD0AC9A}"/>
    <cellStyle name="Output 19 8" xfId="10941" xr:uid="{EC074483-EBBE-461F-9CC0-564818725F8E}"/>
    <cellStyle name="Output 19 9" xfId="11491" xr:uid="{F7C66AC2-5079-4F37-A316-D1AA2007C9B0}"/>
    <cellStyle name="Output 2" xfId="6232" xr:uid="{D7A31E73-2EEB-4780-AFFF-B711CECAF0A8}"/>
    <cellStyle name="Output 2 10" xfId="11237" xr:uid="{8CC78F1F-4C2E-4F42-9794-6FAD1D1B8E70}"/>
    <cellStyle name="Output 2 11" xfId="12866" xr:uid="{A290D6DE-8838-4028-8782-5D3F1EBAC080}"/>
    <cellStyle name="Output 2 12" xfId="10109" xr:uid="{DCE4FE3A-745E-48C7-A3EF-60D523EB701B}"/>
    <cellStyle name="Output 2 13" xfId="12675" xr:uid="{8AFA5EDD-C0A6-4B25-95FD-63F024B96354}"/>
    <cellStyle name="Output 2 2" xfId="6233" xr:uid="{CB7C0B27-D7B2-4B66-90D7-44DAEAA8AA6A}"/>
    <cellStyle name="Output 2 3" xfId="6896" xr:uid="{D1C8A9C9-5881-4275-B66A-361EA67D2924}"/>
    <cellStyle name="Output 2 3 10" xfId="11279" xr:uid="{96A54745-3015-4688-A2F7-425E5030243A}"/>
    <cellStyle name="Output 2 3 11" xfId="11955" xr:uid="{28FC867B-CEC1-4781-A748-3C080A200215}"/>
    <cellStyle name="Output 2 3 2" xfId="7681" xr:uid="{8D3E46FE-769B-4AF1-87A1-E9A99C373EEC}"/>
    <cellStyle name="Output 2 3 2 10" xfId="18010" xr:uid="{3E779745-50A9-4D56-A167-60A71E1D0D78}"/>
    <cellStyle name="Output 2 3 2 2" xfId="9321" xr:uid="{6F5D70B8-3EB6-4B00-9C55-E1534EEBC07C}"/>
    <cellStyle name="Output 2 3 2 2 2" xfId="13755" xr:uid="{05AE6D9E-68C5-42EC-8796-5C776DF605BB}"/>
    <cellStyle name="Output 2 3 2 2 3" xfId="14717" xr:uid="{D384AA75-7623-4D8E-90E6-8E98B8D73A47}"/>
    <cellStyle name="Output 2 3 2 2 4" xfId="15669" xr:uid="{23AB30B3-2137-473F-A253-39D592FB6D13}"/>
    <cellStyle name="Output 2 3 2 2 5" xfId="16549" xr:uid="{6C53F4A5-CD20-4AA2-A644-C59C1130F3D6}"/>
    <cellStyle name="Output 2 3 2 2 6" xfId="17415" xr:uid="{28E871AF-AFF0-4F04-A58E-350B04FDFEDC}"/>
    <cellStyle name="Output 2 3 2 2 7" xfId="18191" xr:uid="{65DA8015-7478-47B4-9F64-2251BFE8E103}"/>
    <cellStyle name="Output 2 3 2 2 8" xfId="18948" xr:uid="{E0A0F291-0338-4915-BF96-177D15342F4B}"/>
    <cellStyle name="Output 2 3 2 3" xfId="9775" xr:uid="{7C6AFB7A-4C19-4A1F-8D11-C9BBBCCF30D7}"/>
    <cellStyle name="Output 2 3 2 3 2" xfId="14179" xr:uid="{0F5FDECC-6ABF-4A32-91A5-02C2210CF395}"/>
    <cellStyle name="Output 2 3 2 3 3" xfId="15139" xr:uid="{8E1E461D-7AD9-44F5-AB2A-36EDFA5161C1}"/>
    <cellStyle name="Output 2 3 2 3 4" xfId="16091" xr:uid="{1B0B8DD1-9F27-4AEB-8C35-FA8A3B9A460A}"/>
    <cellStyle name="Output 2 3 2 3 5" xfId="16965" xr:uid="{6F75665C-05E7-4CB4-AA4D-DFB462CC8377}"/>
    <cellStyle name="Output 2 3 2 3 6" xfId="17830" xr:uid="{D4D93947-A485-4682-A6AE-8BADCCDF7280}"/>
    <cellStyle name="Output 2 3 2 3 7" xfId="18606" xr:uid="{217C25B8-DC0E-4654-A772-A5995159F25F}"/>
    <cellStyle name="Output 2 3 2 3 8" xfId="19363" xr:uid="{C5137FC5-C8BE-487A-A177-1086D8E44E22}"/>
    <cellStyle name="Output 2 3 2 4" xfId="12739" xr:uid="{8CF7D7B0-AA8C-43B3-AD5B-B960986E7CD8}"/>
    <cellStyle name="Output 2 3 2 5" xfId="13356" xr:uid="{D250F093-D523-48A2-8512-3B4D15EBCAA0}"/>
    <cellStyle name="Output 2 3 2 6" xfId="14370" xr:uid="{503A303E-D010-49DD-982A-58D54796722A}"/>
    <cellStyle name="Output 2 3 2 7" xfId="15328" xr:uid="{D3437734-430C-488A-8925-962A15CEAF82}"/>
    <cellStyle name="Output 2 3 2 8" xfId="16272" xr:uid="{2046D54A-3D0A-45BD-8595-42B9E7A33A31}"/>
    <cellStyle name="Output 2 3 2 9" xfId="17145" xr:uid="{F101D539-8FF2-4273-950C-5A23C236A7F1}"/>
    <cellStyle name="Output 2 3 3" xfId="8536" xr:uid="{BAAEADF4-E7FD-4E8E-BA70-0BCB475DD6B0}"/>
    <cellStyle name="Output 2 3 3 2" xfId="13276" xr:uid="{B54E7376-318C-44EF-971B-442EA4D40A77}"/>
    <cellStyle name="Output 2 3 3 3" xfId="14296" xr:uid="{839A7BFE-A205-46E1-B145-783E0EE58D4D}"/>
    <cellStyle name="Output 2 3 3 4" xfId="15256" xr:uid="{C8D2DB66-E95D-4276-993C-920EEBC9EDA2}"/>
    <cellStyle name="Output 2 3 3 5" xfId="16205" xr:uid="{CA1C5503-CF22-4D04-A868-116684572A3B}"/>
    <cellStyle name="Output 2 3 3 6" xfId="17078" xr:uid="{66D57038-5919-4046-B6B1-A6452A042F0B}"/>
    <cellStyle name="Output 2 3 3 7" xfId="17943" xr:uid="{113833BA-7BF8-426B-8F43-349DCB559C66}"/>
    <cellStyle name="Output 2 3 3 8" xfId="18719" xr:uid="{DE4D4721-CD54-4BCE-838C-0BA5A7EEBF08}"/>
    <cellStyle name="Output 2 3 4" xfId="9546" xr:uid="{3A547674-9DD6-42E7-9211-56129DD79A47}"/>
    <cellStyle name="Output 2 3 4 2" xfId="13950" xr:uid="{1EAC8404-E0F3-4668-8373-00480844610B}"/>
    <cellStyle name="Output 2 3 4 3" xfId="14910" xr:uid="{2F09CA12-2141-4971-BBD3-839E60EDBFD7}"/>
    <cellStyle name="Output 2 3 4 4" xfId="15862" xr:uid="{85F934A8-C8F1-4E4B-B4D3-160ADAD9FF81}"/>
    <cellStyle name="Output 2 3 4 5" xfId="16736" xr:uid="{7522F6D9-2515-4C30-B7EA-C06B9BA45B74}"/>
    <cellStyle name="Output 2 3 4 6" xfId="17601" xr:uid="{D0041A8A-E41F-4140-B6BC-81287235CF1B}"/>
    <cellStyle name="Output 2 3 4 7" xfId="18377" xr:uid="{6AC9FE67-D93F-4FA7-A73F-57F3684637FF}"/>
    <cellStyle name="Output 2 3 4 8" xfId="19134" xr:uid="{2E3B6B88-098C-4558-AEDE-6E2F99FF9DFC}"/>
    <cellStyle name="Output 2 3 5" xfId="12247" xr:uid="{4E64FF2E-2AA5-40D6-BE0E-EBC177CB3912}"/>
    <cellStyle name="Output 2 3 6" xfId="10618" xr:uid="{60DA4AF3-02D0-442D-B744-62F5B357CF7B}"/>
    <cellStyle name="Output 2 3 7" xfId="11686" xr:uid="{3F72883C-7ED0-4E48-8C53-75EDF7DFD265}"/>
    <cellStyle name="Output 2 3 8" xfId="11095" xr:uid="{1BCFBCFC-53A5-43F4-A582-4A9D4773D5B4}"/>
    <cellStyle name="Output 2 3 9" xfId="11449" xr:uid="{31C8A8FA-1038-44C4-8032-8BED27441FFF}"/>
    <cellStyle name="Output 2 4" xfId="7158" xr:uid="{CC0124A3-9241-41D7-BF6F-C7AFD74AC26B}"/>
    <cellStyle name="Output 2 4 10" xfId="13154" xr:uid="{A65887CA-C65F-4F5E-93F4-0DA23D151A6F}"/>
    <cellStyle name="Output 2 4 2" xfId="8798" xr:uid="{A360AD6F-F92A-4EDA-91B5-04F1000C18E0}"/>
    <cellStyle name="Output 2 4 2 2" xfId="13458" xr:uid="{ADF83187-FFBC-42D1-A215-8D5C8EE68E5C}"/>
    <cellStyle name="Output 2 4 2 3" xfId="14464" xr:uid="{9A12C6EA-5E6B-454B-845D-06523DB65BE9}"/>
    <cellStyle name="Output 2 4 2 4" xfId="15422" xr:uid="{70C5D650-BAE3-4F07-B81C-160735A07830}"/>
    <cellStyle name="Output 2 4 2 5" xfId="16349" xr:uid="{DE2C5D55-AEF4-474D-ACD6-5E1A14992CCF}"/>
    <cellStyle name="Output 2 4 2 6" xfId="17220" xr:uid="{BBB4684E-4E1A-4F92-AA64-9EDC8BA1A745}"/>
    <cellStyle name="Output 2 4 2 7" xfId="18067" xr:uid="{3A2785B5-B322-4B13-8CE8-C6EBA09EBEA7}"/>
    <cellStyle name="Output 2 4 2 8" xfId="18834" xr:uid="{A2B3C834-5ED1-4A52-937D-45040AC1B7F3}"/>
    <cellStyle name="Output 2 4 3" xfId="9661" xr:uid="{46044D97-6A2B-4CD6-A0E2-4AFE2F74A757}"/>
    <cellStyle name="Output 2 4 3 2" xfId="14065" xr:uid="{1412DE42-ED66-41DC-B522-77327C3DB5CC}"/>
    <cellStyle name="Output 2 4 3 3" xfId="15025" xr:uid="{1BD7DA74-AFC0-4F9E-9BAC-4DD53972F50C}"/>
    <cellStyle name="Output 2 4 3 4" xfId="15977" xr:uid="{1A098C96-69B7-4D5A-9D23-C59A8E0FAED7}"/>
    <cellStyle name="Output 2 4 3 5" xfId="16851" xr:uid="{5871EC61-EE4B-415B-A838-DF0098FF862A}"/>
    <cellStyle name="Output 2 4 3 6" xfId="17716" xr:uid="{8F3E9C7A-7FEC-45D6-9309-57E92978E978}"/>
    <cellStyle name="Output 2 4 3 7" xfId="18492" xr:uid="{04611DB5-002F-4B57-A03E-F4BD8807193C}"/>
    <cellStyle name="Output 2 4 3 8" xfId="19249" xr:uid="{51DB85BC-2CDC-43A9-BDE3-532AF93D9611}"/>
    <cellStyle name="Output 2 4 4" xfId="12428" xr:uid="{A1EAA93A-51D5-4404-9510-0C5100EFBEAD}"/>
    <cellStyle name="Output 2 4 5" xfId="10450" xr:uid="{AE42F055-E229-440B-A72A-20C9BB77B97F}"/>
    <cellStyle name="Output 2 4 6" xfId="11707" xr:uid="{71565C93-0D50-4625-B7E3-B6AC0922C283}"/>
    <cellStyle name="Output 2 4 7" xfId="11079" xr:uid="{493283B0-32FD-47F3-B9AE-E90CFD4E6F11}"/>
    <cellStyle name="Output 2 4 8" xfId="12557" xr:uid="{20DABE76-486A-44F6-BDD7-A60776CDD4C2}"/>
    <cellStyle name="Output 2 4 9" xfId="10338" xr:uid="{BD1CDBB7-7C5A-4B61-817A-8B2AB5EE5E3B}"/>
    <cellStyle name="Output 2 5" xfId="8000" xr:uid="{337548EC-B1E9-4F9B-8A45-E0FE9AF2842C}"/>
    <cellStyle name="Output 2 5 2" xfId="12969" xr:uid="{8B5732D5-8800-4B88-8579-98A853BAF874}"/>
    <cellStyle name="Output 2 5 3" xfId="10022" xr:uid="{835D266D-3661-47D2-B148-619564CB8FBC}"/>
    <cellStyle name="Output 2 5 4" xfId="11800" xr:uid="{D2560540-DE84-4EC0-A24D-1AB6A0CA6A57}"/>
    <cellStyle name="Output 2 5 5" xfId="11004" xr:uid="{9E964DF8-88D2-419D-9B74-86BB0DC2F875}"/>
    <cellStyle name="Output 2 5 6" xfId="13393" xr:uid="{EA8FDFD3-04C5-4DDB-BA91-7E3D8DA627AA}"/>
    <cellStyle name="Output 2 5 7" xfId="14402" xr:uid="{FBAC509D-5BA3-4570-A53E-C345B6EA02B1}"/>
    <cellStyle name="Output 2 5 8" xfId="15360" xr:uid="{BD77811A-EFAF-4C97-AE02-0A314D1EBC14}"/>
    <cellStyle name="Output 2 6" xfId="9433" xr:uid="{844A6395-719A-42F2-BB90-08BF6F174F1F}"/>
    <cellStyle name="Output 2 6 2" xfId="13837" xr:uid="{17FE5CCC-037F-4487-802B-06EDC96B3F4F}"/>
    <cellStyle name="Output 2 6 3" xfId="14797" xr:uid="{2FD23C91-D6FE-4671-8BA0-D2AFD362DEA0}"/>
    <cellStyle name="Output 2 6 4" xfId="15749" xr:uid="{A5036DEC-5D04-432D-B623-BB92C580096F}"/>
    <cellStyle name="Output 2 6 5" xfId="16623" xr:uid="{033F968C-44D7-4F78-A971-E8FA3A5FF339}"/>
    <cellStyle name="Output 2 6 6" xfId="17488" xr:uid="{D8EC3BAE-1364-4214-95A0-8D3C87925633}"/>
    <cellStyle name="Output 2 6 7" xfId="18264" xr:uid="{5A5AF52F-6EC8-4CFC-A3E7-D89AF1462A13}"/>
    <cellStyle name="Output 2 6 8" xfId="19021" xr:uid="{27753471-8C9C-4999-A059-E6A8498B7150}"/>
    <cellStyle name="Output 2 7" xfId="11874" xr:uid="{6ADE41CD-115A-41B2-85BD-979F5E009187}"/>
    <cellStyle name="Output 2 8" xfId="10939" xr:uid="{3FC17E56-2874-4061-95F8-3B459FA74F77}"/>
    <cellStyle name="Output 2 9" xfId="11493" xr:uid="{25AD527C-28C2-4278-8F80-30E9451B750C}"/>
    <cellStyle name="Output 3" xfId="6234" xr:uid="{79EF40D7-9C33-4F73-81FE-E3F8324A9C6B}"/>
    <cellStyle name="Output 3 10" xfId="12042" xr:uid="{0C1CEAD0-530E-4AE4-8E9E-62ABF391F3ED}"/>
    <cellStyle name="Output 3 11" xfId="10794" xr:uid="{6A5D58CC-5DB7-46B6-8906-805EF76C5B27}"/>
    <cellStyle name="Output 3 12" xfId="11624" xr:uid="{7EA04A0B-E65C-4E26-9760-759435310D56}"/>
    <cellStyle name="Output 3 2" xfId="6897" xr:uid="{EE8122B9-141A-4F2B-8FAF-234971AFABF8}"/>
    <cellStyle name="Output 3 2 10" xfId="11129" xr:uid="{7BC137D2-EA95-4DAD-8FEE-02DC11F2BBCC}"/>
    <cellStyle name="Output 3 2 11" xfId="11963" xr:uid="{60083D82-690E-4B2C-8BD5-D485DA6303A3}"/>
    <cellStyle name="Output 3 2 2" xfId="7682" xr:uid="{A57944AB-7C67-4F71-B922-29EA2EA6FF7F}"/>
    <cellStyle name="Output 3 2 2 10" xfId="16465" xr:uid="{06388B99-F8EC-4B40-89FD-6768B49421C8}"/>
    <cellStyle name="Output 3 2 2 2" xfId="9322" xr:uid="{B90209FC-D84F-4E30-B299-914F2DFDC5DB}"/>
    <cellStyle name="Output 3 2 2 2 2" xfId="13756" xr:uid="{35DB1131-C854-4657-ABDB-D006B7C73B7B}"/>
    <cellStyle name="Output 3 2 2 2 3" xfId="14718" xr:uid="{BC6A67D8-BDCB-4E42-B563-A6B42CF21155}"/>
    <cellStyle name="Output 3 2 2 2 4" xfId="15670" xr:uid="{E9524AD0-E010-4EC4-91B3-6A7DA693E61E}"/>
    <cellStyle name="Output 3 2 2 2 5" xfId="16550" xr:uid="{E4E95B2F-4EB7-43D5-BF34-C37002DBCA62}"/>
    <cellStyle name="Output 3 2 2 2 6" xfId="17416" xr:uid="{B5B51134-4EEF-4436-97FF-4143F15D4963}"/>
    <cellStyle name="Output 3 2 2 2 7" xfId="18192" xr:uid="{3AF695F1-A184-4FBA-BF04-0DD54CA0906D}"/>
    <cellStyle name="Output 3 2 2 2 8" xfId="18949" xr:uid="{BEE14378-7809-4AEF-9A56-F8BE6C4A46B9}"/>
    <cellStyle name="Output 3 2 2 3" xfId="9776" xr:uid="{AD429C67-C61C-4339-B6DE-A7BE0481C5A6}"/>
    <cellStyle name="Output 3 2 2 3 2" xfId="14180" xr:uid="{07769BF9-3737-4198-AA5C-5D3CB997125F}"/>
    <cellStyle name="Output 3 2 2 3 3" xfId="15140" xr:uid="{624078F8-5BE3-46F3-A20C-564DF3D2C96F}"/>
    <cellStyle name="Output 3 2 2 3 4" xfId="16092" xr:uid="{BEE56D5F-0C08-4679-B497-1B26277F6CE9}"/>
    <cellStyle name="Output 3 2 2 3 5" xfId="16966" xr:uid="{D78921CA-965D-456E-B8B1-921C41C5E9EB}"/>
    <cellStyle name="Output 3 2 2 3 6" xfId="17831" xr:uid="{F8A45A17-8C3E-4940-92E9-9874406C697D}"/>
    <cellStyle name="Output 3 2 2 3 7" xfId="18607" xr:uid="{211AFFCF-7886-4074-89AB-0763D355DAAE}"/>
    <cellStyle name="Output 3 2 2 3 8" xfId="19364" xr:uid="{DE0057B2-4F58-4819-8AD9-D36D59FB2B38}"/>
    <cellStyle name="Output 3 2 2 4" xfId="12740" xr:uid="{52424603-C996-4821-94A4-EBC49F9F0143}"/>
    <cellStyle name="Output 3 2 2 5" xfId="12327" xr:uid="{0782953B-77ED-47C6-BE6A-F7C48ED4B84C}"/>
    <cellStyle name="Output 3 2 2 6" xfId="10543" xr:uid="{BCB932F4-5931-4C6C-9E85-39F7391E9BD3}"/>
    <cellStyle name="Output 3 2 2 7" xfId="13635" xr:uid="{F377D728-3586-47C3-9531-1DB9D9E1936D}"/>
    <cellStyle name="Output 3 2 2 8" xfId="14613" xr:uid="{C168441D-4713-4394-ADD9-83A1B9175BB6}"/>
    <cellStyle name="Output 3 2 2 9" xfId="15566" xr:uid="{F6772195-790B-4416-B709-966731A0F6F4}"/>
    <cellStyle name="Output 3 2 3" xfId="8537" xr:uid="{7A0846AA-405A-460D-BE62-B9117D7E103A}"/>
    <cellStyle name="Output 3 2 3 2" xfId="13277" xr:uid="{EE2919F4-3BD2-4D5C-9CB8-CE73292F12A6}"/>
    <cellStyle name="Output 3 2 3 3" xfId="14297" xr:uid="{20002083-269E-45A0-B0EB-D1B2CF6E21CC}"/>
    <cellStyle name="Output 3 2 3 4" xfId="15257" xr:uid="{3E7BCAB0-D3C9-4DB9-967E-3F68DA2068FD}"/>
    <cellStyle name="Output 3 2 3 5" xfId="16206" xr:uid="{A94E872B-DD18-44D2-A379-7F24EFD156FC}"/>
    <cellStyle name="Output 3 2 3 6" xfId="17079" xr:uid="{33C93B98-CF35-4555-959B-6DF02E1DBB8E}"/>
    <cellStyle name="Output 3 2 3 7" xfId="17944" xr:uid="{B285F754-6701-40EE-BF6F-FA51C1EB4049}"/>
    <cellStyle name="Output 3 2 3 8" xfId="18720" xr:uid="{BD9BFAC0-86C0-41A5-85AB-7D872A7C417F}"/>
    <cellStyle name="Output 3 2 4" xfId="9547" xr:uid="{6DFE5D6B-6505-4573-9573-E3A6DFF64273}"/>
    <cellStyle name="Output 3 2 4 2" xfId="13951" xr:uid="{BC2AA985-EAF6-4765-814F-4FD71719D1E0}"/>
    <cellStyle name="Output 3 2 4 3" xfId="14911" xr:uid="{1314CA84-85EF-4C40-8140-A571B3258ADF}"/>
    <cellStyle name="Output 3 2 4 4" xfId="15863" xr:uid="{83679D18-B38E-4C28-9136-B1A8A910365B}"/>
    <cellStyle name="Output 3 2 4 5" xfId="16737" xr:uid="{50F3C779-43FB-4E5C-BD07-5B365D4C9C6D}"/>
    <cellStyle name="Output 3 2 4 6" xfId="17602" xr:uid="{D2C81CB9-218F-4BE7-B5E3-D9FB1C011721}"/>
    <cellStyle name="Output 3 2 4 7" xfId="18378" xr:uid="{3CB14C67-FB65-4BBA-BC91-8813BBA4086A}"/>
    <cellStyle name="Output 3 2 4 8" xfId="19135" xr:uid="{6F617569-E33D-4415-A636-676704FF91C0}"/>
    <cellStyle name="Output 3 2 5" xfId="12248" xr:uid="{DF11154B-DF0A-4D9E-A053-9310211554AE}"/>
    <cellStyle name="Output 3 2 6" xfId="10617" xr:uid="{F3DCD4BF-0797-4286-B41C-74B7ECC99A9A}"/>
    <cellStyle name="Output 3 2 7" xfId="12084" xr:uid="{A6235D46-6596-4301-BDF7-ECDB7C1B9421}"/>
    <cellStyle name="Output 3 2 8" xfId="10766" xr:uid="{E26492DF-4CBE-402A-8CB3-116AB0DED281}"/>
    <cellStyle name="Output 3 2 9" xfId="11648" xr:uid="{59BFC874-8FB1-4D38-9675-515F54101F28}"/>
    <cellStyle name="Output 3 3" xfId="7159" xr:uid="{DD6C9E17-40D7-461D-A9A8-CEBA3A08587A}"/>
    <cellStyle name="Output 3 3 10" xfId="15527" xr:uid="{241C85CF-5C8C-43C9-B15D-A4BC6942B57F}"/>
    <cellStyle name="Output 3 3 2" xfId="8799" xr:uid="{BA241AA7-0872-469C-AD17-41CC963489E5}"/>
    <cellStyle name="Output 3 3 2 2" xfId="13459" xr:uid="{8D95F040-66ED-4213-A4A6-05610A39476C}"/>
    <cellStyle name="Output 3 3 2 3" xfId="14465" xr:uid="{1436827A-5E05-4671-9378-A23A93C09490}"/>
    <cellStyle name="Output 3 3 2 4" xfId="15423" xr:uid="{261710F6-6945-41BE-A6A9-160017600BD1}"/>
    <cellStyle name="Output 3 3 2 5" xfId="16350" xr:uid="{C8F3C2F9-488F-4403-9C86-166F974382EA}"/>
    <cellStyle name="Output 3 3 2 6" xfId="17221" xr:uid="{8BFE6236-BB97-4B29-8A12-42643A86B18F}"/>
    <cellStyle name="Output 3 3 2 7" xfId="18068" xr:uid="{795B26AC-E9E1-4260-9A1A-513976EF4ADD}"/>
    <cellStyle name="Output 3 3 2 8" xfId="18835" xr:uid="{EB41F6F5-1F2E-4CA3-930D-1F7B1CC98F0C}"/>
    <cellStyle name="Output 3 3 3" xfId="9662" xr:uid="{F4F73D49-2E26-472B-9133-2D9FE233B5AB}"/>
    <cellStyle name="Output 3 3 3 2" xfId="14066" xr:uid="{443A4C4A-D972-47C2-BA05-F11F310833EE}"/>
    <cellStyle name="Output 3 3 3 3" xfId="15026" xr:uid="{3160885F-8D87-4803-849C-28A52D7C3B49}"/>
    <cellStyle name="Output 3 3 3 4" xfId="15978" xr:uid="{D0F74A44-FB15-47E4-A012-587FE2321B21}"/>
    <cellStyle name="Output 3 3 3 5" xfId="16852" xr:uid="{463A9619-5FEB-418C-A246-240BAF8F2D88}"/>
    <cellStyle name="Output 3 3 3 6" xfId="17717" xr:uid="{74DB54BC-5B72-4AB3-AB27-83CE49981B22}"/>
    <cellStyle name="Output 3 3 3 7" xfId="18493" xr:uid="{BF036B6C-9078-4F26-8D97-7E51791379B7}"/>
    <cellStyle name="Output 3 3 3 8" xfId="19250" xr:uid="{975DF619-9C3B-4ACD-A18E-3FE04D49FCCA}"/>
    <cellStyle name="Output 3 3 4" xfId="12429" xr:uid="{B0085F7D-882F-4D03-9718-7D9BAC4E92AF}"/>
    <cellStyle name="Output 3 3 5" xfId="10449" xr:uid="{BDEE9BE4-A8FD-4369-BF97-BD075B475738}"/>
    <cellStyle name="Output 3 3 6" xfId="11708" xr:uid="{9504B3D1-472E-4A9A-92D2-030B3FCE3286}"/>
    <cellStyle name="Output 3 3 7" xfId="11078" xr:uid="{72821358-FD1C-4094-A32E-76E76510CDFF}"/>
    <cellStyle name="Output 3 3 8" xfId="13582" xr:uid="{E735E948-D4F8-4B1D-88F8-84CB882F4724}"/>
    <cellStyle name="Output 3 3 9" xfId="14570" xr:uid="{EFA6626A-DD58-46C5-90A1-7E656FE13752}"/>
    <cellStyle name="Output 3 4" xfId="8001" xr:uid="{FF54D122-7AC6-430E-923E-48429287BB9D}"/>
    <cellStyle name="Output 3 4 2" xfId="12970" xr:uid="{A375A1E2-F45E-4FAB-B8DD-B72B46CB8D7B}"/>
    <cellStyle name="Output 3 4 3" xfId="10021" xr:uid="{72313693-C6CB-41B1-BDD3-65A8FDCBEEFD}"/>
    <cellStyle name="Output 3 4 4" xfId="11801" xr:uid="{0A003129-F4B8-44F3-B538-63B863C99174}"/>
    <cellStyle name="Output 3 4 5" xfId="11003" xr:uid="{F1F24517-B458-44CF-8C22-CA5912847750}"/>
    <cellStyle name="Output 3 4 6" xfId="12880" xr:uid="{6F2A16CC-B4D0-41F8-B7C0-79E18AC1A153}"/>
    <cellStyle name="Output 3 4 7" xfId="10100" xr:uid="{3EE753A3-8416-4685-8FF4-C9E334380FBA}"/>
    <cellStyle name="Output 3 4 8" xfId="12676" xr:uid="{6D3801DF-3AA7-4F56-8758-7734F6E9F6D0}"/>
    <cellStyle name="Output 3 5" xfId="9434" xr:uid="{96D60F1A-40F4-4206-BB53-6033CA8AA9F7}"/>
    <cellStyle name="Output 3 5 2" xfId="13838" xr:uid="{895CD960-9B8D-4124-BA90-4F7AB685BD5E}"/>
    <cellStyle name="Output 3 5 3" xfId="14798" xr:uid="{8BB3491C-3DC3-4531-80F0-389430A75809}"/>
    <cellStyle name="Output 3 5 4" xfId="15750" xr:uid="{B9926D84-4945-4E32-95FE-F5777A8F01C9}"/>
    <cellStyle name="Output 3 5 5" xfId="16624" xr:uid="{12459479-A863-4F10-B7C2-AACBD2FB2A7C}"/>
    <cellStyle name="Output 3 5 6" xfId="17489" xr:uid="{18EC9688-FB22-4EA8-B40F-C543879A7FF5}"/>
    <cellStyle name="Output 3 5 7" xfId="18265" xr:uid="{563627FF-7253-40AB-9E41-5D73E2564CBA}"/>
    <cellStyle name="Output 3 5 8" xfId="19022" xr:uid="{29765ED4-4F3F-4819-B859-B86C318CEA24}"/>
    <cellStyle name="Output 3 6" xfId="11876" xr:uid="{7CAB364F-C0EA-40EF-90CC-30AE17DC04C4}"/>
    <cellStyle name="Output 3 7" xfId="10937" xr:uid="{E9B2BEEB-35A7-4D12-9A2E-613504E3D644}"/>
    <cellStyle name="Output 3 8" xfId="11495" xr:uid="{E37E5423-E809-410C-9B62-CB5BC10D133A}"/>
    <cellStyle name="Output 3 9" xfId="11236" xr:uid="{8F1E657B-23B9-488F-AFBA-763BCA9E2262}"/>
    <cellStyle name="Output 4" xfId="6235" xr:uid="{27E9E4C3-557B-4FBA-859D-CAE8652436C9}"/>
    <cellStyle name="Output 4 10" xfId="12530" xr:uid="{1B8BFFD0-3EAC-443A-B261-55774EC63140}"/>
    <cellStyle name="Output 4 11" xfId="10353" xr:uid="{8C2219F2-B4D8-4F11-856E-7B138A40D6FE}"/>
    <cellStyle name="Output 4 12" xfId="13664" xr:uid="{8EC2F67E-97E1-4E50-9E2D-24DF23DCE4DA}"/>
    <cellStyle name="Output 4 2" xfId="6898" xr:uid="{C202744C-37FA-4ED0-A943-37589A6880D7}"/>
    <cellStyle name="Output 4 2 10" xfId="11128" xr:uid="{A65B8E4A-C030-4503-B097-1A79AA582954}"/>
    <cellStyle name="Output 4 2 11" xfId="12551" xr:uid="{89A7A199-FE2A-4DCB-B746-C8A4012ACF53}"/>
    <cellStyle name="Output 4 2 2" xfId="7683" xr:uid="{F90A7BE1-AF4B-47A1-8D38-2D60E6AAC144}"/>
    <cellStyle name="Output 4 2 2 10" xfId="17183" xr:uid="{169C3773-2101-4B8D-AA0B-E93A4ACC6544}"/>
    <cellStyle name="Output 4 2 2 2" xfId="9323" xr:uid="{779E833E-5D27-4598-8A76-A2B2DD480044}"/>
    <cellStyle name="Output 4 2 2 2 2" xfId="13757" xr:uid="{7C0670D3-D1D0-4B38-8803-91A25F8C6751}"/>
    <cellStyle name="Output 4 2 2 2 3" xfId="14719" xr:uid="{3FABC0B1-5177-4E59-A4A9-4CBA35231E4C}"/>
    <cellStyle name="Output 4 2 2 2 4" xfId="15671" xr:uid="{25F4F2ED-CEDD-4426-B190-9A19F92544D0}"/>
    <cellStyle name="Output 4 2 2 2 5" xfId="16551" xr:uid="{B124F5C9-443A-4C84-8CEC-7B81D987D8F1}"/>
    <cellStyle name="Output 4 2 2 2 6" xfId="17417" xr:uid="{02268AE3-59DB-4D23-8B14-49734922F3C8}"/>
    <cellStyle name="Output 4 2 2 2 7" xfId="18193" xr:uid="{21F42EAB-EC2E-4E11-A55F-4912A2D7766A}"/>
    <cellStyle name="Output 4 2 2 2 8" xfId="18950" xr:uid="{FB623ABC-15B0-4F15-A978-777FBC85FBED}"/>
    <cellStyle name="Output 4 2 2 3" xfId="9777" xr:uid="{CC2EFB40-1487-482B-8D11-F35BCBB89143}"/>
    <cellStyle name="Output 4 2 2 3 2" xfId="14181" xr:uid="{16139FD2-80CE-48CE-BF39-3785F85AC109}"/>
    <cellStyle name="Output 4 2 2 3 3" xfId="15141" xr:uid="{2C7CD133-5748-4D52-BAF9-227270001E09}"/>
    <cellStyle name="Output 4 2 2 3 4" xfId="16093" xr:uid="{432F472B-6481-46EC-85F8-D03BE120348D}"/>
    <cellStyle name="Output 4 2 2 3 5" xfId="16967" xr:uid="{209FC615-D34C-4613-B451-2CD47E9B4CF0}"/>
    <cellStyle name="Output 4 2 2 3 6" xfId="17832" xr:uid="{EBCDB7A6-4A49-430E-B8A3-15F2A9366F37}"/>
    <cellStyle name="Output 4 2 2 3 7" xfId="18608" xr:uid="{2F40855C-B719-425E-9465-31AA694B0519}"/>
    <cellStyle name="Output 4 2 2 3 8" xfId="19365" xr:uid="{BE7F2900-E8B2-4902-A6FB-0143C6AC8CD8}"/>
    <cellStyle name="Output 4 2 2 4" xfId="12741" xr:uid="{AE0B0873-7DBC-4BC3-B677-B6065512040E}"/>
    <cellStyle name="Output 4 2 2 5" xfId="10217" xr:uid="{7841D999-3BCA-454F-AF9A-78F5D003CD36}"/>
    <cellStyle name="Output 4 2 2 6" xfId="13420" xr:uid="{05BE1192-B7D2-41D9-86FB-B13C3E39FF5D}"/>
    <cellStyle name="Output 4 2 2 7" xfId="14427" xr:uid="{19A0D9A5-6C55-47EF-B282-4D341D626BA0}"/>
    <cellStyle name="Output 4 2 2 8" xfId="15385" xr:uid="{246F16E6-1FA5-4BB5-8461-E7E753F44956}"/>
    <cellStyle name="Output 4 2 2 9" xfId="16312" xr:uid="{9A113F50-5D1C-4EFD-A648-E5C0F0D7D429}"/>
    <cellStyle name="Output 4 2 3" xfId="8538" xr:uid="{E083A7F8-542D-4F4C-9389-1E370344EF2C}"/>
    <cellStyle name="Output 4 2 3 2" xfId="13278" xr:uid="{E7E0C07C-9923-4519-B909-F057C07EF541}"/>
    <cellStyle name="Output 4 2 3 3" xfId="14298" xr:uid="{7B0B04AC-8AF0-4052-A4A7-7355B4E7C6B9}"/>
    <cellStyle name="Output 4 2 3 4" xfId="15258" xr:uid="{F6F9E7E0-D95C-4B3D-880D-32F86D7C38DB}"/>
    <cellStyle name="Output 4 2 3 5" xfId="16207" xr:uid="{AEE93B20-C389-4D0F-9C30-7DAD0843693C}"/>
    <cellStyle name="Output 4 2 3 6" xfId="17080" xr:uid="{EB6A91DE-349A-4EDF-8366-8A6972027138}"/>
    <cellStyle name="Output 4 2 3 7" xfId="17945" xr:uid="{6B80597C-1371-4929-A933-E02BC6275F6F}"/>
    <cellStyle name="Output 4 2 3 8" xfId="18721" xr:uid="{0168C5B5-1364-456C-95E9-B640F0244B22}"/>
    <cellStyle name="Output 4 2 4" xfId="9548" xr:uid="{6A8DCD01-72BA-48A2-B3CD-245E3A74A868}"/>
    <cellStyle name="Output 4 2 4 2" xfId="13952" xr:uid="{636B3581-10ED-4D9B-A002-18436F12D6C7}"/>
    <cellStyle name="Output 4 2 4 3" xfId="14912" xr:uid="{52839A79-4322-4B4E-8D5A-0173F3C64333}"/>
    <cellStyle name="Output 4 2 4 4" xfId="15864" xr:uid="{39DD53CC-10B9-4CBD-92FF-CB654572C61F}"/>
    <cellStyle name="Output 4 2 4 5" xfId="16738" xr:uid="{8258153F-0068-493F-BB1C-B9A9F320E0D2}"/>
    <cellStyle name="Output 4 2 4 6" xfId="17603" xr:uid="{FEB1FF06-39DA-49E1-BAFF-92FB0479EC68}"/>
    <cellStyle name="Output 4 2 4 7" xfId="18379" xr:uid="{ECB4B10E-CFBF-4CA8-9D19-F45A12E411A5}"/>
    <cellStyle name="Output 4 2 4 8" xfId="19136" xr:uid="{0D4850F8-672D-468C-A2D8-34537E77A017}"/>
    <cellStyle name="Output 4 2 5" xfId="12249" xr:uid="{849C3E4B-844C-465C-BD43-5D5EB572415B}"/>
    <cellStyle name="Output 4 2 6" xfId="10616" xr:uid="{753821BD-AAFA-43C1-AB54-BE3717F9F504}"/>
    <cellStyle name="Output 4 2 7" xfId="12085" xr:uid="{838480B8-129B-4B86-8E73-F0DCFD9EA83A}"/>
    <cellStyle name="Output 4 2 8" xfId="10765" xr:uid="{EDF1994E-D9B7-4C49-A7F6-AE5CF480A2AE}"/>
    <cellStyle name="Output 4 2 9" xfId="11649" xr:uid="{E03A641B-0DAF-4D45-A8EA-A0B19CE3DD06}"/>
    <cellStyle name="Output 4 3" xfId="7160" xr:uid="{C7C50632-8AD8-4A0E-94AF-55805AAF3E1D}"/>
    <cellStyle name="Output 4 3 10" xfId="12297" xr:uid="{C7DABC08-337F-4BE2-9DF6-DF7F24B6C265}"/>
    <cellStyle name="Output 4 3 2" xfId="8800" xr:uid="{16343ACA-03EB-41F2-88AC-464AB3039B9F}"/>
    <cellStyle name="Output 4 3 2 2" xfId="13460" xr:uid="{F23A0DEA-40A0-4927-93AA-F86476F7720F}"/>
    <cellStyle name="Output 4 3 2 3" xfId="14466" xr:uid="{C359389F-2B6C-4254-B688-25D69D0838A5}"/>
    <cellStyle name="Output 4 3 2 4" xfId="15424" xr:uid="{46B233B4-AB08-459B-BDBB-65633C03DCF5}"/>
    <cellStyle name="Output 4 3 2 5" xfId="16351" xr:uid="{F0D8B005-C126-419B-8BBA-3EFFF952D007}"/>
    <cellStyle name="Output 4 3 2 6" xfId="17222" xr:uid="{3AD5A794-BA91-4CD6-86C1-02FE7E7F4BE6}"/>
    <cellStyle name="Output 4 3 2 7" xfId="18069" xr:uid="{C1BCD596-0143-49C4-AF16-5F89D8BA09D1}"/>
    <cellStyle name="Output 4 3 2 8" xfId="18836" xr:uid="{0D18B361-059C-4C37-B3CE-01D8D05BE72E}"/>
    <cellStyle name="Output 4 3 3" xfId="9663" xr:uid="{A3825B16-6F11-4198-B715-3A6060F69078}"/>
    <cellStyle name="Output 4 3 3 2" xfId="14067" xr:uid="{95ACBE1E-BCA2-492E-A6FD-C969B7A935CE}"/>
    <cellStyle name="Output 4 3 3 3" xfId="15027" xr:uid="{B721F13F-1065-404E-8CCD-D30DEA256CB1}"/>
    <cellStyle name="Output 4 3 3 4" xfId="15979" xr:uid="{F9E83984-7AD8-4019-9C36-B14642DCC7C2}"/>
    <cellStyle name="Output 4 3 3 5" xfId="16853" xr:uid="{8F206FC9-E2F8-43DD-827A-214A41BF5BBC}"/>
    <cellStyle name="Output 4 3 3 6" xfId="17718" xr:uid="{3EAF014D-0E03-40D6-9F2E-092EC24FE4F2}"/>
    <cellStyle name="Output 4 3 3 7" xfId="18494" xr:uid="{4A9E3BCB-2D67-4610-B9C3-7E11865F6EE7}"/>
    <cellStyle name="Output 4 3 3 8" xfId="19251" xr:uid="{CE116151-90AE-4EF3-B368-4AA6260360EC}"/>
    <cellStyle name="Output 4 3 4" xfId="12430" xr:uid="{679E550F-5870-48DA-B792-455950A4FE82}"/>
    <cellStyle name="Output 4 3 5" xfId="10448" xr:uid="{90DF74D7-126E-4F47-90B4-C952E68767AE}"/>
    <cellStyle name="Output 4 3 6" xfId="11709" xr:uid="{DCBF25F1-1F6A-484A-83CC-0009CF3C48F6}"/>
    <cellStyle name="Output 4 3 7" xfId="11077" xr:uid="{C701EDFF-A4EC-4001-BD51-8EDD8E16D813}"/>
    <cellStyle name="Output 4 3 8" xfId="13092" xr:uid="{9AE79A82-9E09-463D-A0A4-A1D971D8584C}"/>
    <cellStyle name="Output 4 3 9" xfId="9926" xr:uid="{CE3173FF-9A66-401C-930A-E55696F62C86}"/>
    <cellStyle name="Output 4 4" xfId="8002" xr:uid="{F7C7C1E6-4883-40CA-9D70-7EE7B092E155}"/>
    <cellStyle name="Output 4 4 2" xfId="12971" xr:uid="{8B6EAEF3-8869-4F43-8827-FF2AA60CB098}"/>
    <cellStyle name="Output 4 4 3" xfId="10020" xr:uid="{D96AA0C2-BEF2-4577-8148-22D103F43E98}"/>
    <cellStyle name="Output 4 4 4" xfId="11802" xr:uid="{93CCFA77-7D90-41F8-A256-47E707DFD8F2}"/>
    <cellStyle name="Output 4 4 5" xfId="11002" xr:uid="{300B6D41-98E1-4FF5-BF75-DBBB66655059}"/>
    <cellStyle name="Output 4 4 6" xfId="11456" xr:uid="{B2E1AF14-C30B-4EB3-BBA1-E6855475BA0D}"/>
    <cellStyle name="Output 4 4 7" xfId="11273" xr:uid="{243ECF2D-8DBF-446A-9F72-995CE51EB2F7}"/>
    <cellStyle name="Output 4 4 8" xfId="13553" xr:uid="{299BCE65-5484-481A-9D8A-529EEB2C73C4}"/>
    <cellStyle name="Output 4 5" xfId="9435" xr:uid="{3E8ADCEB-5C27-4A7B-A6AA-655023D42A2E}"/>
    <cellStyle name="Output 4 5 2" xfId="13839" xr:uid="{6A88C6D2-3A3E-4F7C-8FC6-59D3D3BE4D64}"/>
    <cellStyle name="Output 4 5 3" xfId="14799" xr:uid="{6BCE99AB-130A-4E37-BB1D-80A64F8C9AB0}"/>
    <cellStyle name="Output 4 5 4" xfId="15751" xr:uid="{8C2DADC2-613C-45D2-81AC-C44586CF0ADD}"/>
    <cellStyle name="Output 4 5 5" xfId="16625" xr:uid="{70EE8320-61C7-4F5E-82FB-B81B79881F76}"/>
    <cellStyle name="Output 4 5 6" xfId="17490" xr:uid="{D578D542-92FE-49EE-ADE6-EEB75050EC75}"/>
    <cellStyle name="Output 4 5 7" xfId="18266" xr:uid="{101F2673-58A7-4E33-AE1D-0E84AF8B33C2}"/>
    <cellStyle name="Output 4 5 8" xfId="19023" xr:uid="{B879F962-B123-4318-82C3-71904A98AF03}"/>
    <cellStyle name="Output 4 6" xfId="11877" xr:uid="{B8F9EC89-08E1-4A8D-88AD-589DF50479E2}"/>
    <cellStyle name="Output 4 7" xfId="10936" xr:uid="{CD84B70B-1A40-4A49-99E1-DD83D4D541F8}"/>
    <cellStyle name="Output 4 8" xfId="11496" xr:uid="{487888D4-8304-4F8B-9D97-EEB0BBCF3F80}"/>
    <cellStyle name="Output 4 9" xfId="11235" xr:uid="{C6564DFE-FFCA-4E25-B6FF-5A9233A15E1F}"/>
    <cellStyle name="Output 5" xfId="6236" xr:uid="{A5FC35CD-DD02-45CF-980D-01C3E3AA7BD5}"/>
    <cellStyle name="Output 5 10" xfId="13559" xr:uid="{115E868A-CAEC-4309-9346-F64AD281ABC0}"/>
    <cellStyle name="Output 5 11" xfId="14560" xr:uid="{6AE2B172-1C2E-4917-AE86-1542D60F16B9}"/>
    <cellStyle name="Output 5 12" xfId="15518" xr:uid="{F7E9803E-BC70-4CF3-BC2E-ACDCF7C0C8DA}"/>
    <cellStyle name="Output 5 2" xfId="6899" xr:uid="{D97AB570-A2D0-4FC0-9D52-5FE549396BEE}"/>
    <cellStyle name="Output 5 2 10" xfId="11039" xr:uid="{8D137D28-F61D-436A-A156-D73A3E505EFD}"/>
    <cellStyle name="Output 5 2 11" xfId="12564" xr:uid="{B0FF91C3-0F45-495C-8F2C-EC144B2C99D8}"/>
    <cellStyle name="Output 5 2 2" xfId="7684" xr:uid="{7439B3A6-F672-4FD2-A806-9EBDC08D880A}"/>
    <cellStyle name="Output 5 2 2 10" xfId="15621" xr:uid="{CF93EBC4-C22F-49F4-A400-378CC391A05D}"/>
    <cellStyle name="Output 5 2 2 2" xfId="9324" xr:uid="{3DA1124C-5969-4D27-99D9-74E8131855D4}"/>
    <cellStyle name="Output 5 2 2 2 2" xfId="13758" xr:uid="{ED6DA815-04B0-4131-8CD3-2CA0F9143EF9}"/>
    <cellStyle name="Output 5 2 2 2 3" xfId="14720" xr:uid="{F09CCE94-604C-4F64-BF48-97BAB8C92B50}"/>
    <cellStyle name="Output 5 2 2 2 4" xfId="15672" xr:uid="{A363D8B2-026E-4B94-B997-C9E621E9A7ED}"/>
    <cellStyle name="Output 5 2 2 2 5" xfId="16552" xr:uid="{519F8BAC-0A99-44B5-882C-4FEC1E5FCC05}"/>
    <cellStyle name="Output 5 2 2 2 6" xfId="17418" xr:uid="{51F86337-0FD7-4D83-9285-6E020A6B334C}"/>
    <cellStyle name="Output 5 2 2 2 7" xfId="18194" xr:uid="{B96861D1-7175-4678-A9F6-C19CFDD8FFA0}"/>
    <cellStyle name="Output 5 2 2 2 8" xfId="18951" xr:uid="{B0A5D592-6AFF-48D9-BA75-867334EC9C5E}"/>
    <cellStyle name="Output 5 2 2 3" xfId="9778" xr:uid="{1C647DA6-2136-4E9E-BAF9-CDAF08B3E7D2}"/>
    <cellStyle name="Output 5 2 2 3 2" xfId="14182" xr:uid="{9C0AA019-412F-4603-B267-8697B1BFA6A4}"/>
    <cellStyle name="Output 5 2 2 3 3" xfId="15142" xr:uid="{F986B54B-7CC1-4442-AABC-68085D2CD15A}"/>
    <cellStyle name="Output 5 2 2 3 4" xfId="16094" xr:uid="{4ECE6A6D-ACF8-4F35-8680-357760D7FEC2}"/>
    <cellStyle name="Output 5 2 2 3 5" xfId="16968" xr:uid="{448B6CB5-0B13-4F4E-86FD-F9AD24105903}"/>
    <cellStyle name="Output 5 2 2 3 6" xfId="17833" xr:uid="{A1E51117-822B-452E-ACCF-F7AB38243293}"/>
    <cellStyle name="Output 5 2 2 3 7" xfId="18609" xr:uid="{BE73145E-A6A2-4A0D-9C9D-0AA542A59888}"/>
    <cellStyle name="Output 5 2 2 3 8" xfId="19366" xr:uid="{FF7C25D4-2372-43F8-A801-C7B62716396A}"/>
    <cellStyle name="Output 5 2 2 4" xfId="12742" xr:uid="{D79D6E47-1488-4FAD-AA50-7CDB55139116}"/>
    <cellStyle name="Output 5 2 2 5" xfId="10216" xr:uid="{F4CEAE2D-B598-41A9-BEC0-D01B0AF1930E}"/>
    <cellStyle name="Output 5 2 2 6" xfId="12932" xr:uid="{5B7798A0-D80B-4C38-81D7-8340E29EC7EB}"/>
    <cellStyle name="Output 5 2 2 7" xfId="10056" xr:uid="{BC5E74FD-3B7B-4F73-92B6-10EAE3C92F49}"/>
    <cellStyle name="Output 5 2 2 8" xfId="13705" xr:uid="{13DA2AB5-4D11-497D-B435-FE8C670E0ED9}"/>
    <cellStyle name="Output 5 2 2 9" xfId="14669" xr:uid="{D6BAE390-4A79-4520-8010-DC58195CFB97}"/>
    <cellStyle name="Output 5 2 3" xfId="8539" xr:uid="{41D6515D-A226-4BCF-AB92-B847304E1F9F}"/>
    <cellStyle name="Output 5 2 3 2" xfId="13279" xr:uid="{297C851D-26CD-4E80-9E37-FBD0958DF8A6}"/>
    <cellStyle name="Output 5 2 3 3" xfId="14299" xr:uid="{843B4CEA-799D-4F4D-A3EE-C0DE51F5496F}"/>
    <cellStyle name="Output 5 2 3 4" xfId="15259" xr:uid="{C5053383-90AD-4C30-B636-9FB421CC96D8}"/>
    <cellStyle name="Output 5 2 3 5" xfId="16208" xr:uid="{D65AE29B-45D5-42B3-8DFD-6D2B5F026CBE}"/>
    <cellStyle name="Output 5 2 3 6" xfId="17081" xr:uid="{13EB5519-0E0E-45F3-B56F-CE6ED751771C}"/>
    <cellStyle name="Output 5 2 3 7" xfId="17946" xr:uid="{98B532CF-6E78-4286-8D88-7F328A3312B1}"/>
    <cellStyle name="Output 5 2 3 8" xfId="18722" xr:uid="{B99E7C7A-6678-49BE-B38B-25621B4BCFDC}"/>
    <cellStyle name="Output 5 2 4" xfId="9549" xr:uid="{6EA0A0AE-5D48-4637-955B-A64B1CD0A4EA}"/>
    <cellStyle name="Output 5 2 4 2" xfId="13953" xr:uid="{6583AE05-600E-4DBD-94D6-F85DAA09F9B2}"/>
    <cellStyle name="Output 5 2 4 3" xfId="14913" xr:uid="{EFD4CD11-C0C9-4A99-8DE4-3EB73A613315}"/>
    <cellStyle name="Output 5 2 4 4" xfId="15865" xr:uid="{260C77A6-C7B1-4870-AE44-A3EEDA30A5A3}"/>
    <cellStyle name="Output 5 2 4 5" xfId="16739" xr:uid="{3129D6E8-039A-4C00-8D41-3FE40C567287}"/>
    <cellStyle name="Output 5 2 4 6" xfId="17604" xr:uid="{F63E5DA3-6353-417D-9FD8-C3D68C9EF000}"/>
    <cellStyle name="Output 5 2 4 7" xfId="18380" xr:uid="{0CAECF9D-8EF6-4E58-AE21-1502B2491EC3}"/>
    <cellStyle name="Output 5 2 4 8" xfId="19137" xr:uid="{FFAE8EEF-A9BC-4904-9EDC-E94D85B79B3A}"/>
    <cellStyle name="Output 5 2 5" xfId="12250" xr:uid="{1733B7A9-C2A7-4BC4-A078-A69D0AA9007F}"/>
    <cellStyle name="Output 5 2 6" xfId="10615" xr:uid="{B2F01158-F4B6-4FFC-A346-D567F32C6334}"/>
    <cellStyle name="Output 5 2 7" xfId="12600" xr:uid="{1D991E4A-6D3F-48F2-A6DF-C31875D2AE23}"/>
    <cellStyle name="Output 5 2 8" xfId="10304" xr:uid="{C0E8B047-B71B-4802-AFD0-AA138C11B0F5}"/>
    <cellStyle name="Output 5 2 9" xfId="11758" xr:uid="{CB20E387-D7AA-4C94-AAB3-32CFBA867345}"/>
    <cellStyle name="Output 5 3" xfId="7161" xr:uid="{FDA14421-7FD6-4CC4-897D-C5092834085D}"/>
    <cellStyle name="Output 5 3 10" xfId="12790" xr:uid="{1F2B671E-B88A-4966-A96A-75B4A0B39D1E}"/>
    <cellStyle name="Output 5 3 2" xfId="8801" xr:uid="{3B25ED93-6373-4C8D-AEF2-58D4CEDB53EA}"/>
    <cellStyle name="Output 5 3 2 2" xfId="13461" xr:uid="{AE8495AC-7051-4937-BD6E-7F2945114544}"/>
    <cellStyle name="Output 5 3 2 3" xfId="14467" xr:uid="{ECB8150C-2A48-4DFE-994B-C17E886D539A}"/>
    <cellStyle name="Output 5 3 2 4" xfId="15425" xr:uid="{2D96EFE7-F930-4FBF-8C6F-9086363DA5A8}"/>
    <cellStyle name="Output 5 3 2 5" xfId="16352" xr:uid="{C560704B-BC59-4B0F-B41C-8CBBB1E0C1D1}"/>
    <cellStyle name="Output 5 3 2 6" xfId="17223" xr:uid="{537B0C02-763D-449D-A912-78842956258A}"/>
    <cellStyle name="Output 5 3 2 7" xfId="18070" xr:uid="{02B07A62-F531-423C-B900-18137D625D1C}"/>
    <cellStyle name="Output 5 3 2 8" xfId="18837" xr:uid="{B861D29B-3A60-42BF-BFF4-027FD6FF7A02}"/>
    <cellStyle name="Output 5 3 3" xfId="9664" xr:uid="{7EE07CDD-3C0A-44D5-B970-335DD942013B}"/>
    <cellStyle name="Output 5 3 3 2" xfId="14068" xr:uid="{1AC4D4D4-BF4E-401F-83D7-84FB979D3AE1}"/>
    <cellStyle name="Output 5 3 3 3" xfId="15028" xr:uid="{299522F4-F058-444C-BB4C-DC26F73E9DA7}"/>
    <cellStyle name="Output 5 3 3 4" xfId="15980" xr:uid="{38145A7D-F31A-42F9-918C-65237A5D13EF}"/>
    <cellStyle name="Output 5 3 3 5" xfId="16854" xr:uid="{501ABF27-3266-49F3-BFAD-C69A6AC935B4}"/>
    <cellStyle name="Output 5 3 3 6" xfId="17719" xr:uid="{95ED2E44-1570-4EA6-9821-F524C73BE501}"/>
    <cellStyle name="Output 5 3 3 7" xfId="18495" xr:uid="{BDA575EE-214B-4B4B-B868-C82A92B6B426}"/>
    <cellStyle name="Output 5 3 3 8" xfId="19252" xr:uid="{5B84B9BC-5BE8-49DF-B9A4-CC53C24DF9A8}"/>
    <cellStyle name="Output 5 3 4" xfId="12431" xr:uid="{BEC12BD8-C214-4517-AEE4-FB92D01927AB}"/>
    <cellStyle name="Output 5 3 5" xfId="10447" xr:uid="{13D1F17B-3C13-406C-A0A0-9B88985CF6D2}"/>
    <cellStyle name="Output 5 3 6" xfId="12111" xr:uid="{94504FE4-645C-48F4-84A4-5777D7D87ACC}"/>
    <cellStyle name="Output 5 3 7" xfId="10741" xr:uid="{288A0ADE-D628-4ADD-9D0C-45E2B3247F70}"/>
    <cellStyle name="Output 5 3 8" xfId="13107" xr:uid="{13E1E3C7-41C4-4E5A-BB66-9D5F74F545F3}"/>
    <cellStyle name="Output 5 3 9" xfId="9916" xr:uid="{35DA2990-EAD6-43BB-88E9-B4EBA922B7DD}"/>
    <cellStyle name="Output 5 4" xfId="8003" xr:uid="{BB4E49D9-D8E4-463C-850E-D69793CB4048}"/>
    <cellStyle name="Output 5 4 2" xfId="12972" xr:uid="{99E91667-09BE-4F92-986A-FCFA376F550D}"/>
    <cellStyle name="Output 5 4 3" xfId="10019" xr:uid="{FE9DFFB6-7728-4315-A7EF-6223F75A1A5E}"/>
    <cellStyle name="Output 5 4 4" xfId="11803" xr:uid="{A046B88D-CE12-4D46-8207-BF4461388ADD}"/>
    <cellStyle name="Output 5 4 5" xfId="11001" xr:uid="{C3D99B38-53B5-486D-9F57-72B993829628}"/>
    <cellStyle name="Output 5 4 6" xfId="11457" xr:uid="{00B1B1CD-B234-405D-A8DB-11289A903699}"/>
    <cellStyle name="Output 5 4 7" xfId="11272" xr:uid="{CD680BF5-FA59-44AD-9C08-8099C8653F3B}"/>
    <cellStyle name="Output 5 4 8" xfId="13017" xr:uid="{3E949F57-AE5D-4116-8627-8C4FA4906218}"/>
    <cellStyle name="Output 5 5" xfId="9436" xr:uid="{85CABB5D-08B0-4E96-ABB5-B183C0DB9F8C}"/>
    <cellStyle name="Output 5 5 2" xfId="13840" xr:uid="{7312CDC2-DC1C-4F81-826A-9489CB575EEF}"/>
    <cellStyle name="Output 5 5 3" xfId="14800" xr:uid="{48A88725-F845-495D-A979-8BBD2B46689F}"/>
    <cellStyle name="Output 5 5 4" xfId="15752" xr:uid="{D0E3E546-A941-4B1A-A476-70E82D23F57D}"/>
    <cellStyle name="Output 5 5 5" xfId="16626" xr:uid="{1D83D04F-302C-49BE-BF24-617E8382D630}"/>
    <cellStyle name="Output 5 5 6" xfId="17491" xr:uid="{85E40FAF-38BB-407C-8404-F1A4CE343750}"/>
    <cellStyle name="Output 5 5 7" xfId="18267" xr:uid="{5FDCB56A-A223-43EB-95A9-93EB254A6292}"/>
    <cellStyle name="Output 5 5 8" xfId="19024" xr:uid="{5B513466-6731-4C7E-A141-F9AD1CE3E377}"/>
    <cellStyle name="Output 5 6" xfId="11878" xr:uid="{F05C7205-FD93-4A9F-941A-7B91FD6B044D}"/>
    <cellStyle name="Output 5 7" xfId="10935" xr:uid="{125D8ACC-2545-4660-8508-41146E11DF76}"/>
    <cellStyle name="Output 5 8" xfId="11497" xr:uid="{3C01541B-77A7-4514-8E2D-D1DEC94630EE}"/>
    <cellStyle name="Output 5 9" xfId="11234" xr:uid="{01ADF3F3-293F-4D11-837E-2AC50425620F}"/>
    <cellStyle name="Output 6" xfId="6237" xr:uid="{C8535EF7-38CE-4C3B-9882-3AC08E87EE80}"/>
    <cellStyle name="Output 6 10" xfId="13078" xr:uid="{08745E04-38EF-47C8-A157-640F834AC45B}"/>
    <cellStyle name="Output 6 11" xfId="9931" xr:uid="{66411B55-04F6-478C-9BF5-512249ACBEA7}"/>
    <cellStyle name="Output 6 12" xfId="11834" xr:uid="{E67C126D-7CF8-42F2-B07F-4B00147B80F2}"/>
    <cellStyle name="Output 6 2" xfId="6900" xr:uid="{491F9C1E-F2CF-40B2-82C6-DCD949B9D29F}"/>
    <cellStyle name="Output 6 2 10" xfId="16452" xr:uid="{FC0F3BBC-C2CF-4466-954D-29FB4C929731}"/>
    <cellStyle name="Output 6 2 11" xfId="17323" xr:uid="{3350B529-C2AF-4905-8A2F-B5F630DCEB94}"/>
    <cellStyle name="Output 6 2 2" xfId="7685" xr:uid="{C0B51491-4AAA-41F4-8F8E-7691DB460421}"/>
    <cellStyle name="Output 6 2 2 10" xfId="11165" xr:uid="{8CACFF08-CC1E-4112-85D6-6CEC01DB665D}"/>
    <cellStyle name="Output 6 2 2 2" xfId="9325" xr:uid="{6B31B7E9-8230-4A68-BA24-014CB67ACCD7}"/>
    <cellStyle name="Output 6 2 2 2 2" xfId="13759" xr:uid="{66D57973-BD7C-4FD1-BAF4-F947FB5880A7}"/>
    <cellStyle name="Output 6 2 2 2 3" xfId="14721" xr:uid="{0CBDB9DC-C384-4371-9511-ED62CC42CE64}"/>
    <cellStyle name="Output 6 2 2 2 4" xfId="15673" xr:uid="{9DA45EDE-B198-4456-AF7E-A6847AED9989}"/>
    <cellStyle name="Output 6 2 2 2 5" xfId="16553" xr:uid="{CC21A590-6F4D-43A4-BDBA-B8E7594DEE32}"/>
    <cellStyle name="Output 6 2 2 2 6" xfId="17419" xr:uid="{BA61977B-40C6-4FA0-BD47-6B07E4B6A7BB}"/>
    <cellStyle name="Output 6 2 2 2 7" xfId="18195" xr:uid="{990519F1-4B9A-4EFC-9D12-37C831F94C92}"/>
    <cellStyle name="Output 6 2 2 2 8" xfId="18952" xr:uid="{C9340F52-693F-4060-810F-012F119F1476}"/>
    <cellStyle name="Output 6 2 2 3" xfId="9779" xr:uid="{B4431392-CAF1-4C42-9FDA-3CAE057F034E}"/>
    <cellStyle name="Output 6 2 2 3 2" xfId="14183" xr:uid="{38C453C3-CF43-4B5D-9109-DA5CCFF7AFA9}"/>
    <cellStyle name="Output 6 2 2 3 3" xfId="15143" xr:uid="{7F98B442-B093-4734-8B6D-3675223DA87E}"/>
    <cellStyle name="Output 6 2 2 3 4" xfId="16095" xr:uid="{DA26AB02-2A99-46F4-B782-C6AD1B7FA85B}"/>
    <cellStyle name="Output 6 2 2 3 5" xfId="16969" xr:uid="{980E5010-2636-45AC-B95C-1A1239D49DC7}"/>
    <cellStyle name="Output 6 2 2 3 6" xfId="17834" xr:uid="{D76BD7FD-A45F-4B8F-9CB2-9BF4BDAC8B24}"/>
    <cellStyle name="Output 6 2 2 3 7" xfId="18610" xr:uid="{3361FEDB-E90E-4F1D-967A-9572399AABF7}"/>
    <cellStyle name="Output 6 2 2 3 8" xfId="19367" xr:uid="{752CF6FC-F560-4761-AC94-BEEBEA468806}"/>
    <cellStyle name="Output 6 2 2 4" xfId="12743" xr:uid="{890A8992-963F-42AB-A356-4D694F1889B8}"/>
    <cellStyle name="Output 6 2 2 5" xfId="12818" xr:uid="{F4357166-16F8-431D-B91A-0941ECACFE01}"/>
    <cellStyle name="Output 6 2 2 6" xfId="10156" xr:uid="{B750D12F-5024-44A8-9292-5A3311E63A8F}"/>
    <cellStyle name="Output 6 2 2 7" xfId="12003" xr:uid="{B92B8EF8-4ACC-4AB1-AAB8-837116F26B07}"/>
    <cellStyle name="Output 6 2 2 8" xfId="10829" xr:uid="{9658AE9C-F8D4-4EAA-9FD7-BCCAD6543B34}"/>
    <cellStyle name="Output 6 2 2 9" xfId="11593" xr:uid="{DA7AD571-6908-4D28-8621-CD904FDD87D3}"/>
    <cellStyle name="Output 6 2 3" xfId="8540" xr:uid="{15FA919C-03B2-4083-A912-4DB446510452}"/>
    <cellStyle name="Output 6 2 3 2" xfId="13280" xr:uid="{D9FA2524-3FA7-4000-8CDA-29C623897792}"/>
    <cellStyle name="Output 6 2 3 3" xfId="14300" xr:uid="{DE4732E9-B2AD-449D-B93B-0C7E3CD05D13}"/>
    <cellStyle name="Output 6 2 3 4" xfId="15260" xr:uid="{3A10272B-7318-449B-AA3E-314E34A902BB}"/>
    <cellStyle name="Output 6 2 3 5" xfId="16209" xr:uid="{05919BF7-152C-4C08-8254-AB21D15312C7}"/>
    <cellStyle name="Output 6 2 3 6" xfId="17082" xr:uid="{8093FA54-1773-43C1-AF2D-C66D63EA288D}"/>
    <cellStyle name="Output 6 2 3 7" xfId="17947" xr:uid="{A82E3484-3774-4A36-B98A-B1A73DA9AFEB}"/>
    <cellStyle name="Output 6 2 3 8" xfId="18723" xr:uid="{0AAD6460-5906-497E-8BAF-A7E5E4BDF574}"/>
    <cellStyle name="Output 6 2 4" xfId="9550" xr:uid="{C02738EC-3CA1-4568-BD26-DA29A5BC3BDE}"/>
    <cellStyle name="Output 6 2 4 2" xfId="13954" xr:uid="{8EDC6BC7-B18C-49A6-956E-C14A5A41EC41}"/>
    <cellStyle name="Output 6 2 4 3" xfId="14914" xr:uid="{CAFB605A-4648-4126-AF3B-E53E5800720D}"/>
    <cellStyle name="Output 6 2 4 4" xfId="15866" xr:uid="{07DF9D00-3C78-4C18-852E-471B0B380F25}"/>
    <cellStyle name="Output 6 2 4 5" xfId="16740" xr:uid="{144B8DBD-9162-473F-B943-8897D17C57F8}"/>
    <cellStyle name="Output 6 2 4 6" xfId="17605" xr:uid="{380C9F42-F86F-49D5-899E-C646DFCB5F75}"/>
    <cellStyle name="Output 6 2 4 7" xfId="18381" xr:uid="{35F7BC2C-2AB7-4DBF-B591-EF17AC653B3B}"/>
    <cellStyle name="Output 6 2 4 8" xfId="19138" xr:uid="{8C47217F-A00D-4246-B405-54DCA8F92356}"/>
    <cellStyle name="Output 6 2 5" xfId="12251" xr:uid="{CD5D3292-FA32-423A-9410-8DFC4F6200D3}"/>
    <cellStyle name="Output 6 2 6" xfId="10614" xr:uid="{07259D40-F782-48BE-8247-765E81290D2B}"/>
    <cellStyle name="Output 6 2 7" xfId="13622" xr:uid="{8F804623-5C95-4A2E-B502-C4755B7CA5C8}"/>
    <cellStyle name="Output 6 2 8" xfId="14600" xr:uid="{38F8ABAD-AAEA-48AD-95D4-5E8242F7F7DF}"/>
    <cellStyle name="Output 6 2 9" xfId="15553" xr:uid="{51213542-4007-471F-B725-9A9CCC60D908}"/>
    <cellStyle name="Output 6 3" xfId="7162" xr:uid="{26267071-CEF4-4D27-B876-2448D2FD2212}"/>
    <cellStyle name="Output 6 3 10" xfId="13030" xr:uid="{C2EAFCBC-B8D1-4F57-9183-5C352F3268EA}"/>
    <cellStyle name="Output 6 3 2" xfId="8802" xr:uid="{F902AEB6-B089-4176-8765-6A03615124CE}"/>
    <cellStyle name="Output 6 3 2 2" xfId="13462" xr:uid="{09719AD2-32C6-4DD6-9F40-CA719E6C83A7}"/>
    <cellStyle name="Output 6 3 2 3" xfId="14468" xr:uid="{A81DB526-3CDA-4071-8E51-058647C39FC4}"/>
    <cellStyle name="Output 6 3 2 4" xfId="15426" xr:uid="{296AA49C-CCF3-4A9A-BE2D-1B8883CC2E58}"/>
    <cellStyle name="Output 6 3 2 5" xfId="16353" xr:uid="{62A30E0F-2B05-4DBF-A0F2-0F1737B992F8}"/>
    <cellStyle name="Output 6 3 2 6" xfId="17224" xr:uid="{2D3038D8-55B1-4EF1-9654-27FCF62163A3}"/>
    <cellStyle name="Output 6 3 2 7" xfId="18071" xr:uid="{CA23D89C-A595-481B-844C-D12D451BE056}"/>
    <cellStyle name="Output 6 3 2 8" xfId="18838" xr:uid="{E1EB66A4-82EE-44DA-A82A-84C7BAF7AC6F}"/>
    <cellStyle name="Output 6 3 3" xfId="9665" xr:uid="{645CE131-9A8E-43A1-AA9A-F5982021FA3B}"/>
    <cellStyle name="Output 6 3 3 2" xfId="14069" xr:uid="{5ABC8FA1-DB9D-472C-8A40-E9DC9AD1CC15}"/>
    <cellStyle name="Output 6 3 3 3" xfId="15029" xr:uid="{B98D66B2-6523-4FC1-B676-3EED7E13FE31}"/>
    <cellStyle name="Output 6 3 3 4" xfId="15981" xr:uid="{EB93B2BD-97F9-45F2-B8D9-57A122232FE4}"/>
    <cellStyle name="Output 6 3 3 5" xfId="16855" xr:uid="{917143A3-21A8-4B38-8214-40608073B6B5}"/>
    <cellStyle name="Output 6 3 3 6" xfId="17720" xr:uid="{2550D6E2-A356-41ED-8976-A1DC58AF655C}"/>
    <cellStyle name="Output 6 3 3 7" xfId="18496" xr:uid="{DE875EF3-6B60-471B-8B3F-685F5C055E68}"/>
    <cellStyle name="Output 6 3 3 8" xfId="19253" xr:uid="{C2F1F972-1FC8-45EF-9DB1-682C490F2885}"/>
    <cellStyle name="Output 6 3 4" xfId="12432" xr:uid="{9ED64422-31B9-42AD-A13D-5950C14BB13E}"/>
    <cellStyle name="Output 6 3 5" xfId="10446" xr:uid="{9658D660-C89D-442C-8EB4-71631C05DA66}"/>
    <cellStyle name="Output 6 3 6" xfId="12631" xr:uid="{627B6EFD-75ED-4C6C-AF68-C566660C4D1F}"/>
    <cellStyle name="Output 6 3 7" xfId="10278" xr:uid="{933B47BB-355C-48AD-ADCE-1D0709F27768}"/>
    <cellStyle name="Output 6 3 8" xfId="12126" xr:uid="{2B9C4D37-A210-41CD-A1C1-948C18EB4963}"/>
    <cellStyle name="Output 6 3 9" xfId="10729" xr:uid="{BB916592-3454-4D37-B735-E6FC1AF87E35}"/>
    <cellStyle name="Output 6 4" xfId="8004" xr:uid="{B50075AD-A9C5-4EBE-AD31-D33620D27133}"/>
    <cellStyle name="Output 6 4 2" xfId="12973" xr:uid="{1D535CFC-F18A-477C-B912-A92A4F99A0A4}"/>
    <cellStyle name="Output 6 4 3" xfId="10018" xr:uid="{AC31F027-E2B7-4E09-A1BB-48F822E5B039}"/>
    <cellStyle name="Output 6 4 4" xfId="11804" xr:uid="{D41E84A7-9A6D-4CDF-B40E-67D9EF24AD17}"/>
    <cellStyle name="Output 6 4 5" xfId="11000" xr:uid="{542B0968-8038-406E-8672-789E1E216E6B}"/>
    <cellStyle name="Output 6 4 6" xfId="11458" xr:uid="{4A4B14C0-1154-4734-B1B8-866B1012EAFD}"/>
    <cellStyle name="Output 6 4 7" xfId="11271" xr:uid="{FF7991FF-B642-4E69-99E8-BA98F27A7A83}"/>
    <cellStyle name="Output 6 4 8" xfId="12301" xr:uid="{2117C6C1-25BD-42BA-B843-89E3AF876260}"/>
    <cellStyle name="Output 6 5" xfId="9437" xr:uid="{F2C088A8-E652-49D6-8B9E-6D1EC8436910}"/>
    <cellStyle name="Output 6 5 2" xfId="13841" xr:uid="{FDF969A4-4414-4584-BD80-B901E91BFBBC}"/>
    <cellStyle name="Output 6 5 3" xfId="14801" xr:uid="{9E2AACC3-11A6-42CC-9CC8-01B375A8044D}"/>
    <cellStyle name="Output 6 5 4" xfId="15753" xr:uid="{BD364B64-9BAC-4A44-93AE-219D3844806E}"/>
    <cellStyle name="Output 6 5 5" xfId="16627" xr:uid="{BF7AE768-9299-42ED-B39A-327C56D42000}"/>
    <cellStyle name="Output 6 5 6" xfId="17492" xr:uid="{9C46B858-8EE5-4662-82C9-07C386236E21}"/>
    <cellStyle name="Output 6 5 7" xfId="18268" xr:uid="{08EA1326-A6B1-451B-8214-8B663B107357}"/>
    <cellStyle name="Output 6 5 8" xfId="19025" xr:uid="{0D46B4EC-7493-4625-9B89-9E7C316ECBAD}"/>
    <cellStyle name="Output 6 6" xfId="11879" xr:uid="{A14E6F8B-7885-492F-A664-38EEC852B40D}"/>
    <cellStyle name="Output 6 7" xfId="10934" xr:uid="{81A5A669-5791-4665-A3FD-269E5BD9A86D}"/>
    <cellStyle name="Output 6 8" xfId="11498" xr:uid="{209D05FA-98B8-469E-8281-F1D87075552D}"/>
    <cellStyle name="Output 6 9" xfId="11233" xr:uid="{FD1C706B-0200-4EA4-B5CD-7ECF8B4E2C70}"/>
    <cellStyle name="Output 7" xfId="6238" xr:uid="{1469EF94-FFFC-4472-844C-BC34863B5034}"/>
    <cellStyle name="Output 7 10" xfId="11959" xr:uid="{348B7734-2A3E-419B-A31E-AF11D74F8AD3}"/>
    <cellStyle name="Output 7 11" xfId="10863" xr:uid="{255439D6-E65B-4367-B41A-5036FF814FCA}"/>
    <cellStyle name="Output 7 12" xfId="11559" xr:uid="{FD63ED0A-DF73-40F9-8E85-82C76E1184D6}"/>
    <cellStyle name="Output 7 2" xfId="6901" xr:uid="{26CA65B6-9601-42B5-B9A2-D271B4727BAD}"/>
    <cellStyle name="Output 7 2 10" xfId="10181" xr:uid="{42449CEF-ABB5-460F-B412-1DFEAEA88570}"/>
    <cellStyle name="Output 7 2 11" xfId="11778" xr:uid="{34277011-D551-4D22-A00E-2A41DE6127CD}"/>
    <cellStyle name="Output 7 2 2" xfId="7686" xr:uid="{6C080851-4666-4751-9E47-D9665B417EB9}"/>
    <cellStyle name="Output 7 2 2 10" xfId="18008" xr:uid="{0DC2C56A-CBA5-44BA-94D8-A7E30236BC46}"/>
    <cellStyle name="Output 7 2 2 2" xfId="9326" xr:uid="{20CF34C8-B405-49FB-A1C6-A4A113BC5623}"/>
    <cellStyle name="Output 7 2 2 2 2" xfId="13760" xr:uid="{F613BB89-3CB9-4975-AF1F-D93E2778B230}"/>
    <cellStyle name="Output 7 2 2 2 3" xfId="14722" xr:uid="{9CE3E5A5-0FAD-4820-B832-2627A2242593}"/>
    <cellStyle name="Output 7 2 2 2 4" xfId="15674" xr:uid="{3B643F7B-E2A5-49F8-A8A6-6E2131E4D66B}"/>
    <cellStyle name="Output 7 2 2 2 5" xfId="16554" xr:uid="{88AF0731-C2FF-4456-8317-0D7B472BD40B}"/>
    <cellStyle name="Output 7 2 2 2 6" xfId="17420" xr:uid="{CE7E6052-B9F1-4B1B-9C86-8C0CEE9E99D3}"/>
    <cellStyle name="Output 7 2 2 2 7" xfId="18196" xr:uid="{4FBEF374-367C-4358-B71B-57D3CAD0A581}"/>
    <cellStyle name="Output 7 2 2 2 8" xfId="18953" xr:uid="{FC3A5F76-2139-4C98-9D7B-6CADED6D042C}"/>
    <cellStyle name="Output 7 2 2 3" xfId="9780" xr:uid="{FC9AA61B-9644-4C6A-BBAF-DF8A933ABD53}"/>
    <cellStyle name="Output 7 2 2 3 2" xfId="14184" xr:uid="{7277B1CB-5E87-4F93-A5BC-0EA3E84C499A}"/>
    <cellStyle name="Output 7 2 2 3 3" xfId="15144" xr:uid="{96EF5249-A73D-4BE1-8AEC-0FDA80DDAFB8}"/>
    <cellStyle name="Output 7 2 2 3 4" xfId="16096" xr:uid="{1676E194-7308-4397-A781-76CA718D6924}"/>
    <cellStyle name="Output 7 2 2 3 5" xfId="16970" xr:uid="{7A245275-4261-474B-B619-02469B7B6881}"/>
    <cellStyle name="Output 7 2 2 3 6" xfId="17835" xr:uid="{8D3D06B1-EC20-4D73-92E4-6EFD3F12D335}"/>
    <cellStyle name="Output 7 2 2 3 7" xfId="18611" xr:uid="{C4030F86-E16D-427F-BDF3-12D7A65A8FCD}"/>
    <cellStyle name="Output 7 2 2 3 8" xfId="19368" xr:uid="{35A5F5E4-2AAD-4414-8356-B0DCA6EB5D6C}"/>
    <cellStyle name="Output 7 2 2 4" xfId="12744" xr:uid="{7FD7B7E8-0841-4F27-A8D5-6D2F8FED2DDD}"/>
    <cellStyle name="Output 7 2 2 5" xfId="13353" xr:uid="{E9BF6555-345E-40AA-B51F-368B32EE34C1}"/>
    <cellStyle name="Output 7 2 2 6" xfId="14367" xr:uid="{3E29F230-3E6F-4522-BF7A-0203BC8BFC78}"/>
    <cellStyle name="Output 7 2 2 7" xfId="15326" xr:uid="{7014263E-3471-43DA-A629-9C272BF1C164}"/>
    <cellStyle name="Output 7 2 2 8" xfId="16270" xr:uid="{0D19DE65-92BB-449E-9202-B42AB84A4399}"/>
    <cellStyle name="Output 7 2 2 9" xfId="17143" xr:uid="{CEE5CE3B-0E68-4898-A6B7-800424655B7E}"/>
    <cellStyle name="Output 7 2 3" xfId="8541" xr:uid="{BD6738F6-A4C3-493B-B925-35D1EE1243F0}"/>
    <cellStyle name="Output 7 2 3 2" xfId="13281" xr:uid="{F4BC8C8E-D7FC-43D5-9C20-9AE2DFD87D6E}"/>
    <cellStyle name="Output 7 2 3 3" xfId="14301" xr:uid="{D8AA7152-399E-4C08-9612-50E7EA06B49A}"/>
    <cellStyle name="Output 7 2 3 4" xfId="15261" xr:uid="{126CCE6F-EEFE-4444-AC9B-D3C82A81F75C}"/>
    <cellStyle name="Output 7 2 3 5" xfId="16210" xr:uid="{3BDE3A35-EDFD-4600-8176-90FF99C7F4A4}"/>
    <cellStyle name="Output 7 2 3 6" xfId="17083" xr:uid="{940B447C-6C14-4963-96E7-EACB874741A4}"/>
    <cellStyle name="Output 7 2 3 7" xfId="17948" xr:uid="{A9DE6A36-19AF-4EDA-9997-EE6A7FCA4BFB}"/>
    <cellStyle name="Output 7 2 3 8" xfId="18724" xr:uid="{190467E6-A3DD-4C20-A43C-44D58A267B75}"/>
    <cellStyle name="Output 7 2 4" xfId="9551" xr:uid="{ED38A464-CFAF-413D-BBD2-19E448E3ACE5}"/>
    <cellStyle name="Output 7 2 4 2" xfId="13955" xr:uid="{CA97863E-5080-49CB-8F86-A900C55673D7}"/>
    <cellStyle name="Output 7 2 4 3" xfId="14915" xr:uid="{FDCD95BA-12C2-46CE-BF96-6AC8C43E3733}"/>
    <cellStyle name="Output 7 2 4 4" xfId="15867" xr:uid="{BF927446-0854-4F20-B6DF-7B5278DDF8BC}"/>
    <cellStyle name="Output 7 2 4 5" xfId="16741" xr:uid="{A1782612-E081-46BF-B57F-1CC1EB47FFE1}"/>
    <cellStyle name="Output 7 2 4 6" xfId="17606" xr:uid="{1170681F-B5E6-4629-B447-D42956E14B29}"/>
    <cellStyle name="Output 7 2 4 7" xfId="18382" xr:uid="{9E6D85C3-708E-49CA-A675-B39FC0E4A73F}"/>
    <cellStyle name="Output 7 2 4 8" xfId="19139" xr:uid="{2A25FECF-4A8D-4E28-B3EF-1476C72B34B3}"/>
    <cellStyle name="Output 7 2 5" xfId="12252" xr:uid="{1E2FB9C9-8844-4223-99B7-221C60F3E20F}"/>
    <cellStyle name="Output 7 2 6" xfId="10613" xr:uid="{69266C9B-17E6-4A56-813D-7D5077CA3E84}"/>
    <cellStyle name="Output 7 2 7" xfId="13118" xr:uid="{7266C8FA-475E-4E9C-BC5B-1A234E82179F}"/>
    <cellStyle name="Output 7 2 8" xfId="9908" xr:uid="{12D81314-F18F-478E-8762-84187C253C7D}"/>
    <cellStyle name="Output 7 2 9" xfId="12786" xr:uid="{1109CD7E-DDF2-4121-969A-9187F7A52496}"/>
    <cellStyle name="Output 7 3" xfId="7163" xr:uid="{4488899C-A6B3-41AE-ABA6-0D892A1916C6}"/>
    <cellStyle name="Output 7 3 10" xfId="17343" xr:uid="{8B00FD4C-BF95-4AE5-8C95-64BAC9CBC72B}"/>
    <cellStyle name="Output 7 3 2" xfId="8803" xr:uid="{EEACB534-28BC-49A2-84B9-48F44C0F707C}"/>
    <cellStyle name="Output 7 3 2 2" xfId="13463" xr:uid="{F93F169F-DCCF-4373-88F0-E313C55A8444}"/>
    <cellStyle name="Output 7 3 2 3" xfId="14469" xr:uid="{C98BC8BC-59DB-4096-980D-6F2909ACA062}"/>
    <cellStyle name="Output 7 3 2 4" xfId="15427" xr:uid="{7BBA8CA3-2936-41C3-8B31-316FA25E77E2}"/>
    <cellStyle name="Output 7 3 2 5" xfId="16354" xr:uid="{FCCF3034-3CE7-42FB-BA47-5846A2379275}"/>
    <cellStyle name="Output 7 3 2 6" xfId="17225" xr:uid="{2105C1A0-059A-417C-8E8E-F6047C2B998E}"/>
    <cellStyle name="Output 7 3 2 7" xfId="18072" xr:uid="{29DC27F1-7C0F-4ACC-81F2-F67C4D150390}"/>
    <cellStyle name="Output 7 3 2 8" xfId="18839" xr:uid="{32CEF5E1-33F2-4DB5-93C1-DAFBCE80F425}"/>
    <cellStyle name="Output 7 3 3" xfId="9666" xr:uid="{4CA6BB92-DA50-4A96-A33B-27744DBAAA3C}"/>
    <cellStyle name="Output 7 3 3 2" xfId="14070" xr:uid="{99440649-2756-4D0B-A7D2-8D84B65FE03E}"/>
    <cellStyle name="Output 7 3 3 3" xfId="15030" xr:uid="{E5E31D19-ECE1-4DDA-809E-AB710BA19872}"/>
    <cellStyle name="Output 7 3 3 4" xfId="15982" xr:uid="{CE8A76CC-35B1-498E-9E1D-C544312894DD}"/>
    <cellStyle name="Output 7 3 3 5" xfId="16856" xr:uid="{03A6A20C-E24C-40A3-B30C-B7B5A9033EFB}"/>
    <cellStyle name="Output 7 3 3 6" xfId="17721" xr:uid="{0D8EB9C5-50E3-4D2F-9ABA-BA05C3749DE0}"/>
    <cellStyle name="Output 7 3 3 7" xfId="18497" xr:uid="{7C014ABB-5C00-4F4B-9E34-ECBC82F73CD0}"/>
    <cellStyle name="Output 7 3 3 8" xfId="19254" xr:uid="{37621D49-0DDC-4A79-AAED-58ED9183B9FE}"/>
    <cellStyle name="Output 7 3 4" xfId="12433" xr:uid="{E17FBF23-DC14-4820-A9C1-AFF3FCF584D7}"/>
    <cellStyle name="Output 7 3 5" xfId="10445" xr:uid="{040E49F5-CBC6-41FF-974E-6D98EB492BC0}"/>
    <cellStyle name="Output 7 3 6" xfId="13651" xr:uid="{7775B784-C46F-4455-B81D-BC1E35538286}"/>
    <cellStyle name="Output 7 3 7" xfId="14627" xr:uid="{BC9E023B-27CC-4A6F-B4C9-1F383C28E585}"/>
    <cellStyle name="Output 7 3 8" xfId="15579" xr:uid="{62342995-87B3-417F-A83A-88DF7B4235E9}"/>
    <cellStyle name="Output 7 3 9" xfId="16474" xr:uid="{C4EDCEF1-0C38-4A29-AB37-D2B51EA38DEE}"/>
    <cellStyle name="Output 7 4" xfId="8005" xr:uid="{41BEDE0A-3D6D-43E4-8D81-4A1CCBA2E7AC}"/>
    <cellStyle name="Output 7 4 2" xfId="12974" xr:uid="{56BDDCA3-7922-4E0D-8E78-ABF305C88575}"/>
    <cellStyle name="Output 7 4 3" xfId="10017" xr:uid="{11BD18EB-E15C-4402-A1F8-77D5D2600159}"/>
    <cellStyle name="Output 7 4 4" xfId="11805" xr:uid="{64955BB9-1756-4CCE-8336-C2BDB41B6AA3}"/>
    <cellStyle name="Output 7 4 5" xfId="10999" xr:uid="{69838AD2-92B9-4FB3-9EB1-B0C946BC876E}"/>
    <cellStyle name="Output 7 4 6" xfId="11459" xr:uid="{BEDC5860-E277-4669-A9B8-282077CA0A77}"/>
    <cellStyle name="Output 7 4 7" xfId="11270" xr:uid="{777560FC-CF1D-472A-A60A-3A3C6F83F2D3}"/>
    <cellStyle name="Output 7 4 8" xfId="13329" xr:uid="{58E951FA-A305-4DC3-A37A-25B23A92AACB}"/>
    <cellStyle name="Output 7 5" xfId="9438" xr:uid="{64C61398-3BF4-467E-B635-F414C1B32DD5}"/>
    <cellStyle name="Output 7 5 2" xfId="13842" xr:uid="{846E8348-0E26-493C-8E08-8D8613B8FBDE}"/>
    <cellStyle name="Output 7 5 3" xfId="14802" xr:uid="{AA072CF2-A75E-46A1-B88B-516B2EF9E269}"/>
    <cellStyle name="Output 7 5 4" xfId="15754" xr:uid="{27F786AF-76EE-4282-8470-D035AC274FE4}"/>
    <cellStyle name="Output 7 5 5" xfId="16628" xr:uid="{401FF973-C7BF-4B8D-80CD-0A4AC254AC0B}"/>
    <cellStyle name="Output 7 5 6" xfId="17493" xr:uid="{69F7C7AE-C49B-4EA3-8CC5-62BDBC64DF70}"/>
    <cellStyle name="Output 7 5 7" xfId="18269" xr:uid="{A2D3AFCF-8E5C-42F1-AD0E-AD5410F50F0B}"/>
    <cellStyle name="Output 7 5 8" xfId="19026" xr:uid="{C033AFCE-AD06-4B66-A5A4-65E02386C6C5}"/>
    <cellStyle name="Output 7 6" xfId="11880" xr:uid="{FBD31336-BD78-4E49-AEBA-670F9E96BA85}"/>
    <cellStyle name="Output 7 7" xfId="10933" xr:uid="{B60FC56D-C57A-4EE5-B24B-40F8BEDF3D4D}"/>
    <cellStyle name="Output 7 8" xfId="11499" xr:uid="{3D893060-8301-4FD6-AD8A-20E98465BF2C}"/>
    <cellStyle name="Output 7 9" xfId="11232" xr:uid="{DD600739-6168-490D-B831-519096BB353B}"/>
    <cellStyle name="Output 8" xfId="6239" xr:uid="{7E8EA747-D271-4C0B-81C1-7CE2C6CBED2B}"/>
    <cellStyle name="Output 8 10" xfId="12531" xr:uid="{C63BF406-1914-438C-A539-9264C00A5FAA}"/>
    <cellStyle name="Output 8 11" xfId="10352" xr:uid="{6069BBD0-A841-4322-B51D-3F641C23B781}"/>
    <cellStyle name="Output 8 12" xfId="13152" xr:uid="{3661D88D-98B0-4DDA-B6E6-29B34C734C0C}"/>
    <cellStyle name="Output 8 2" xfId="6902" xr:uid="{F755B85C-77E0-444C-9F05-BD7C356C2165}"/>
    <cellStyle name="Output 8 2 10" xfId="11040" xr:uid="{C1923281-67FF-46D8-BAED-B4EB4607FCF2}"/>
    <cellStyle name="Output 8 2 11" xfId="12060" xr:uid="{086C3A97-3462-4DEF-BA72-403FCFDC917E}"/>
    <cellStyle name="Output 8 2 2" xfId="7687" xr:uid="{AA6D9580-E060-4555-B751-97E1772357B0}"/>
    <cellStyle name="Output 8 2 2 10" xfId="10803" xr:uid="{3E3F0924-5373-448B-924A-6BB923FAD48B}"/>
    <cellStyle name="Output 8 2 2 2" xfId="9327" xr:uid="{B0444960-E377-4F39-B703-040383B27772}"/>
    <cellStyle name="Output 8 2 2 2 2" xfId="13761" xr:uid="{8EDA247F-B23C-415F-AB3B-947C323A5331}"/>
    <cellStyle name="Output 8 2 2 2 3" xfId="14723" xr:uid="{0B41BAC3-1B68-4671-9440-F7640D6676A4}"/>
    <cellStyle name="Output 8 2 2 2 4" xfId="15675" xr:uid="{ED592747-4721-439F-BC5C-F5FBFA983875}"/>
    <cellStyle name="Output 8 2 2 2 5" xfId="16555" xr:uid="{928D9A64-E937-4804-B9F6-5F387A53997D}"/>
    <cellStyle name="Output 8 2 2 2 6" xfId="17421" xr:uid="{CD27DC0C-A481-4DD8-A94D-008C8ED49DF8}"/>
    <cellStyle name="Output 8 2 2 2 7" xfId="18197" xr:uid="{7617A834-FB39-4B67-A39C-AE7BFA7BB116}"/>
    <cellStyle name="Output 8 2 2 2 8" xfId="18954" xr:uid="{28452E99-E44E-4426-AD4C-B09DDB77D519}"/>
    <cellStyle name="Output 8 2 2 3" xfId="9781" xr:uid="{C6330D52-496A-458B-A6C4-DEACC2C021ED}"/>
    <cellStyle name="Output 8 2 2 3 2" xfId="14185" xr:uid="{6FA2CF67-0CD5-4652-8B05-8EE7788E8159}"/>
    <cellStyle name="Output 8 2 2 3 3" xfId="15145" xr:uid="{25086F4F-8373-43AC-AD05-900F31810684}"/>
    <cellStyle name="Output 8 2 2 3 4" xfId="16097" xr:uid="{DC7F3E33-D335-4E73-BE8A-3797B0C191E1}"/>
    <cellStyle name="Output 8 2 2 3 5" xfId="16971" xr:uid="{6440F5EC-44BF-4DA4-BDDA-F964705FE04F}"/>
    <cellStyle name="Output 8 2 2 3 6" xfId="17836" xr:uid="{C58A2BAA-39A5-4EB9-A402-8DA8B078A6F8}"/>
    <cellStyle name="Output 8 2 2 3 7" xfId="18612" xr:uid="{618614F8-2FFA-4C6A-9B5F-6992175DBD7B}"/>
    <cellStyle name="Output 8 2 2 3 8" xfId="19369" xr:uid="{F8002EEE-1949-4CC8-A7A4-DCC732A07ADB}"/>
    <cellStyle name="Output 8 2 2 4" xfId="12745" xr:uid="{ABF46FF1-960E-4EF4-976D-18AC4CE270F8}"/>
    <cellStyle name="Output 8 2 2 5" xfId="12325" xr:uid="{B18361E1-593F-4BC9-88AA-49E1C50C6FC3}"/>
    <cellStyle name="Output 8 2 2 6" xfId="10545" xr:uid="{BF47F12A-348E-4598-B5D4-8785C7642DE3}"/>
    <cellStyle name="Output 8 2 2 7" xfId="13129" xr:uid="{DEB3A576-9E43-4D4D-80ED-CB986131145E}"/>
    <cellStyle name="Output 8 2 2 8" xfId="9898" xr:uid="{192247C0-3C2D-47EF-826C-C13249A27D36}"/>
    <cellStyle name="Output 8 2 2 9" xfId="12031" xr:uid="{C4314AE2-43FD-43BA-8FDB-CE5F5C8A1097}"/>
    <cellStyle name="Output 8 2 3" xfId="8542" xr:uid="{02FBDF61-FC46-4F38-BDB4-67BD0A0A6DDC}"/>
    <cellStyle name="Output 8 2 3 2" xfId="13282" xr:uid="{564F3EF7-871D-4135-939A-EF8A9783F5C4}"/>
    <cellStyle name="Output 8 2 3 3" xfId="14302" xr:uid="{F699D44C-4D84-4AA1-9CBF-68098BC86A98}"/>
    <cellStyle name="Output 8 2 3 4" xfId="15262" xr:uid="{8F981783-4B1B-444D-8144-92EB6964DDF6}"/>
    <cellStyle name="Output 8 2 3 5" xfId="16211" xr:uid="{3172934C-63D0-418A-BB90-A5DB39B0B012}"/>
    <cellStyle name="Output 8 2 3 6" xfId="17084" xr:uid="{5278E5D9-8CED-4892-8D32-54B42D32FBFA}"/>
    <cellStyle name="Output 8 2 3 7" xfId="17949" xr:uid="{E22E301B-598C-4DA0-8734-5EDD61BD747F}"/>
    <cellStyle name="Output 8 2 3 8" xfId="18725" xr:uid="{A8B7D9B7-5BDE-4518-B6CF-F4FC8A3C7047}"/>
    <cellStyle name="Output 8 2 4" xfId="9552" xr:uid="{4ACAB86B-EA0E-4EAA-8B3B-AD21ABD0338C}"/>
    <cellStyle name="Output 8 2 4 2" xfId="13956" xr:uid="{68BEC9A8-84FC-464D-ACC8-02EB26CBBD23}"/>
    <cellStyle name="Output 8 2 4 3" xfId="14916" xr:uid="{6D0CFA37-8A39-40CD-9A61-E26BD5DDFE3B}"/>
    <cellStyle name="Output 8 2 4 4" xfId="15868" xr:uid="{0177F86A-897E-496B-88EA-17FDD161233F}"/>
    <cellStyle name="Output 8 2 4 5" xfId="16742" xr:uid="{2A3B8EA6-8440-47C8-9664-E0A5A2F8B878}"/>
    <cellStyle name="Output 8 2 4 6" xfId="17607" xr:uid="{E2801201-418B-484F-97BB-36028B949DFB}"/>
    <cellStyle name="Output 8 2 4 7" xfId="18383" xr:uid="{AA8BD39A-CE2C-4352-858E-12E7D212727E}"/>
    <cellStyle name="Output 8 2 4 8" xfId="19140" xr:uid="{10F03579-7AD2-4273-9F89-66244294981C}"/>
    <cellStyle name="Output 8 2 5" xfId="12253" xr:uid="{E4C99F7C-4B60-4427-A88A-182792A2158B}"/>
    <cellStyle name="Output 8 2 6" xfId="10612" xr:uid="{BB4DEA48-0D55-4028-8816-CFDD208817B0}"/>
    <cellStyle name="Output 8 2 7" xfId="12599" xr:uid="{3C669D7B-C017-4F04-A381-6395AE8885F6}"/>
    <cellStyle name="Output 8 2 8" xfId="10305" xr:uid="{B4DBC399-347E-485C-B000-BC141BEFD618}"/>
    <cellStyle name="Output 8 2 9" xfId="11757" xr:uid="{AC9EC1ED-5AC0-4D85-95B3-254B833B738E}"/>
    <cellStyle name="Output 8 3" xfId="7164" xr:uid="{8F21B018-EA67-4EA6-8D27-A7D9B5ACB2D8}"/>
    <cellStyle name="Output 8 3 10" xfId="11494" xr:uid="{6A634CF4-855D-46EE-99D3-0B536B997281}"/>
    <cellStyle name="Output 8 3 2" xfId="8804" xr:uid="{0FD4CC43-C15F-44F7-982E-546F39E09A05}"/>
    <cellStyle name="Output 8 3 2 2" xfId="13464" xr:uid="{4637CB28-26CB-40F4-9308-67CFCA53AD2E}"/>
    <cellStyle name="Output 8 3 2 3" xfId="14470" xr:uid="{EE7F8AA5-D04A-448A-8325-387031E56C6A}"/>
    <cellStyle name="Output 8 3 2 4" xfId="15428" xr:uid="{40DFC816-8F4A-442E-B922-AD5D7C8224BB}"/>
    <cellStyle name="Output 8 3 2 5" xfId="16355" xr:uid="{D9F37773-5918-4417-A059-DB3AEDE19BDF}"/>
    <cellStyle name="Output 8 3 2 6" xfId="17226" xr:uid="{B001EFAC-3511-4C9E-92BC-6DF291630C29}"/>
    <cellStyle name="Output 8 3 2 7" xfId="18073" xr:uid="{B86ADD20-3DBF-47A2-97E9-7240519EDB48}"/>
    <cellStyle name="Output 8 3 2 8" xfId="18840" xr:uid="{254CD273-CC7E-41BD-B5D8-BB2E5247919F}"/>
    <cellStyle name="Output 8 3 3" xfId="9667" xr:uid="{8EB71C00-D065-4910-A272-CD20BC3369C7}"/>
    <cellStyle name="Output 8 3 3 2" xfId="14071" xr:uid="{85035E56-B4B1-47DD-A113-3ED9B0AA83FA}"/>
    <cellStyle name="Output 8 3 3 3" xfId="15031" xr:uid="{24DB4096-11A3-4AFE-949D-1B83F7DCC5CA}"/>
    <cellStyle name="Output 8 3 3 4" xfId="15983" xr:uid="{1B5D83A2-CE46-4298-B13E-D7DAD949AC14}"/>
    <cellStyle name="Output 8 3 3 5" xfId="16857" xr:uid="{AEAFFC75-398C-42F5-8584-32B5F30C12E7}"/>
    <cellStyle name="Output 8 3 3 6" xfId="17722" xr:uid="{0F5953A4-0DD0-44F7-BA7E-9A1A5EB62B18}"/>
    <cellStyle name="Output 8 3 3 7" xfId="18498" xr:uid="{4829DE73-8DA0-4F9F-A784-5C503E9E3C43}"/>
    <cellStyle name="Output 8 3 3 8" xfId="19255" xr:uid="{559D6AA4-E0C5-4ACC-8724-D2C008B22E27}"/>
    <cellStyle name="Output 8 3 4" xfId="12434" xr:uid="{1C732D61-8CA9-4651-B1F3-4AF071A2AB10}"/>
    <cellStyle name="Output 8 3 5" xfId="10444" xr:uid="{D258F537-DE01-4AFC-A1AD-055024DA4716}"/>
    <cellStyle name="Output 8 3 6" xfId="13142" xr:uid="{7F20460E-18E7-446C-9849-FCA941A56A9E}"/>
    <cellStyle name="Output 8 3 7" xfId="9888" xr:uid="{7CE5349C-09CC-4B44-98CC-DAE38BDD8CAE}"/>
    <cellStyle name="Output 8 3 8" xfId="11875" xr:uid="{7025BB15-37D2-4EF4-B9F5-1423B4DEE621}"/>
    <cellStyle name="Output 8 3 9" xfId="10938" xr:uid="{9FA3D493-D6F2-4038-9E59-48653462AF1B}"/>
    <cellStyle name="Output 8 4" xfId="8006" xr:uid="{C9DA8BC7-7A49-4BD4-BEA4-411B97CC6BD7}"/>
    <cellStyle name="Output 8 4 2" xfId="12975" xr:uid="{29B6E748-9916-4DC5-B921-E7DA45BE98F4}"/>
    <cellStyle name="Output 8 4 3" xfId="10016" xr:uid="{ABF5F7AE-414D-4E4D-BB70-B7761713B698}"/>
    <cellStyle name="Output 8 4 4" xfId="11806" xr:uid="{27E52749-3EE2-45E1-9FB8-B120895738DF}"/>
    <cellStyle name="Output 8 4 5" xfId="10998" xr:uid="{7A4530FB-464B-4EC5-ACAE-F900D5510A28}"/>
    <cellStyle name="Output 8 4 6" xfId="11460" xr:uid="{83D25359-F983-42E6-9132-6B2CD769F025}"/>
    <cellStyle name="Output 8 4 7" xfId="11269" xr:uid="{BD029881-1878-42FD-A200-C61B1F36336D}"/>
    <cellStyle name="Output 8 4 8" xfId="12796" xr:uid="{04C82D7F-EFE1-43F7-A52B-09A3520D5FBF}"/>
    <cellStyle name="Output 8 5" xfId="9439" xr:uid="{1D5C5399-7EE6-4C85-BFFA-D95530AF813C}"/>
    <cellStyle name="Output 8 5 2" xfId="13843" xr:uid="{ACC69AD6-240A-4CA5-98D9-A5AE6290E31B}"/>
    <cellStyle name="Output 8 5 3" xfId="14803" xr:uid="{87F73A45-EF53-4720-94D4-C06896DF2104}"/>
    <cellStyle name="Output 8 5 4" xfId="15755" xr:uid="{5B7CE9B2-E4BA-4C75-994F-4104516C35CE}"/>
    <cellStyle name="Output 8 5 5" xfId="16629" xr:uid="{7067C9A1-A6BC-43C1-8207-C291E25552C6}"/>
    <cellStyle name="Output 8 5 6" xfId="17494" xr:uid="{24182C79-03E1-4225-A5EE-F390F9A23CCE}"/>
    <cellStyle name="Output 8 5 7" xfId="18270" xr:uid="{5CAD8C5E-6281-44B6-BB6D-EA19A004AD87}"/>
    <cellStyle name="Output 8 5 8" xfId="19027" xr:uid="{6EDCD389-5373-4E37-A16B-830369ED92C9}"/>
    <cellStyle name="Output 8 6" xfId="11881" xr:uid="{C2256124-86B9-4E8C-AD0B-7FC48285E425}"/>
    <cellStyle name="Output 8 7" xfId="10932" xr:uid="{5686E308-8ED4-45C3-825B-F97A9E9042C8}"/>
    <cellStyle name="Output 8 8" xfId="11500" xr:uid="{5742EC37-E9B4-401D-91D1-EBDB903B2645}"/>
    <cellStyle name="Output 8 9" xfId="11231" xr:uid="{BF19B2FD-4BFE-4E37-A86C-0EA48E88C407}"/>
    <cellStyle name="Output 9" xfId="6240" xr:uid="{0974C211-76B8-411E-8438-D3332B371B8F}"/>
    <cellStyle name="Output 9 10" xfId="13560" xr:uid="{CF8E3AD0-73D1-4A6D-8428-9FB66BB4A02E}"/>
    <cellStyle name="Output 9 11" xfId="14561" xr:uid="{D844DD01-177A-48DA-BEB3-7EF6B0C362BD}"/>
    <cellStyle name="Output 9 12" xfId="15519" xr:uid="{3CDCFC23-999E-42B4-B6AD-2A01CC07CA9F}"/>
    <cellStyle name="Output 9 2" xfId="6903" xr:uid="{BB57E847-A1ED-4BFA-9476-145F95045C03}"/>
    <cellStyle name="Output 9 2 10" xfId="16451" xr:uid="{2652ECE3-4A6D-4329-84C6-710FA1583E2E}"/>
    <cellStyle name="Output 9 2 11" xfId="17322" xr:uid="{54206A12-2ADF-4A5A-8EAE-62668F06ECB7}"/>
    <cellStyle name="Output 9 2 2" xfId="7688" xr:uid="{3744C509-B84C-4B62-8B91-6951B4162562}"/>
    <cellStyle name="Output 9 2 2 10" xfId="10330" xr:uid="{6B5216CB-8A57-40FD-ADEB-7FAAC4445B9F}"/>
    <cellStyle name="Output 9 2 2 2" xfId="9328" xr:uid="{DE439386-A635-4084-A574-A0E474F51AC4}"/>
    <cellStyle name="Output 9 2 2 2 2" xfId="13762" xr:uid="{A7AFE766-F1D4-4F7E-9906-0D5BFAFF8292}"/>
    <cellStyle name="Output 9 2 2 2 3" xfId="14724" xr:uid="{A29A0775-EE70-4DDE-BF76-3CDA90D37E56}"/>
    <cellStyle name="Output 9 2 2 2 4" xfId="15676" xr:uid="{CB4F624E-9E58-471E-A856-0957B0C69BEC}"/>
    <cellStyle name="Output 9 2 2 2 5" xfId="16556" xr:uid="{0F167027-73FA-44EF-974A-52ED140EADE9}"/>
    <cellStyle name="Output 9 2 2 2 6" xfId="17422" xr:uid="{DC36570E-A8B2-44A1-83B5-4FAF19122E7B}"/>
    <cellStyle name="Output 9 2 2 2 7" xfId="18198" xr:uid="{6A3DF8C8-E3A3-425E-A14E-B34DE45CFEA3}"/>
    <cellStyle name="Output 9 2 2 2 8" xfId="18955" xr:uid="{C3C4E00F-E7ED-43FF-8F3F-EF69DA7FB3F4}"/>
    <cellStyle name="Output 9 2 2 3" xfId="9782" xr:uid="{CE0EC80F-43E8-45F9-9D02-9C5C0F291084}"/>
    <cellStyle name="Output 9 2 2 3 2" xfId="14186" xr:uid="{2073AC5B-311C-4CA0-AE14-55E22FDA3E75}"/>
    <cellStyle name="Output 9 2 2 3 3" xfId="15146" xr:uid="{DF10EEE0-14E1-430D-AC74-9FFBF9B074A0}"/>
    <cellStyle name="Output 9 2 2 3 4" xfId="16098" xr:uid="{357FB361-AC33-419A-8971-446AEF68EF88}"/>
    <cellStyle name="Output 9 2 2 3 5" xfId="16972" xr:uid="{ABE3865D-3120-4F12-9764-48369252861A}"/>
    <cellStyle name="Output 9 2 2 3 6" xfId="17837" xr:uid="{83A91DFE-26D7-4975-8B85-C20BC435BA16}"/>
    <cellStyle name="Output 9 2 2 3 7" xfId="18613" xr:uid="{B8CC1AF6-6C84-4943-B428-4A9314DD65AF}"/>
    <cellStyle name="Output 9 2 2 3 8" xfId="19370" xr:uid="{33BF0D4C-168A-4205-A630-58B5B04BE202}"/>
    <cellStyle name="Output 9 2 2 4" xfId="12746" xr:uid="{F4D85EBE-F483-40F3-B3FC-A16A6F8AE557}"/>
    <cellStyle name="Output 9 2 2 5" xfId="12819" xr:uid="{ECEC52CD-6BD3-4C6A-821C-4B16714765DA}"/>
    <cellStyle name="Output 9 2 2 6" xfId="10155" xr:uid="{AA3FC5B3-D0E7-4425-A38E-9FE900415CC5}"/>
    <cellStyle name="Output 9 2 2 7" xfId="11792" xr:uid="{8718FECA-FC2C-4FDC-962E-D6C1A15AB8FE}"/>
    <cellStyle name="Output 9 2 2 8" xfId="11012" xr:uid="{AFC9F89C-1613-47CF-8E4E-D2B2BB8AAF82}"/>
    <cellStyle name="Output 9 2 2 9" xfId="12569" xr:uid="{64D73ED1-A229-4841-AFBC-2A6DABAC7643}"/>
    <cellStyle name="Output 9 2 3" xfId="8543" xr:uid="{6FC224AC-84D2-4093-960F-F8C4D3B2950F}"/>
    <cellStyle name="Output 9 2 3 2" xfId="13283" xr:uid="{C274B085-26BD-4625-B0F5-38AC8DDC6DF1}"/>
    <cellStyle name="Output 9 2 3 3" xfId="14303" xr:uid="{3BD89A99-383E-4F6F-8B98-5719A5C988D0}"/>
    <cellStyle name="Output 9 2 3 4" xfId="15263" xr:uid="{BDFC474B-848F-4834-A22B-D62D44060DFB}"/>
    <cellStyle name="Output 9 2 3 5" xfId="16212" xr:uid="{8CB14983-A930-48C7-91DD-9F3AF294E02A}"/>
    <cellStyle name="Output 9 2 3 6" xfId="17085" xr:uid="{FB8EE2C0-A4C4-40F3-A788-80CAAA1E99A7}"/>
    <cellStyle name="Output 9 2 3 7" xfId="17950" xr:uid="{3FD26C55-CC49-4D47-BBEF-D8ED55847CE2}"/>
    <cellStyle name="Output 9 2 3 8" xfId="18726" xr:uid="{186DF3C2-7340-4887-BD11-A00C695F81BD}"/>
    <cellStyle name="Output 9 2 4" xfId="9553" xr:uid="{90D118E8-C6A5-4476-8131-EE0CAB505165}"/>
    <cellStyle name="Output 9 2 4 2" xfId="13957" xr:uid="{B503627F-FEA0-44EF-BE0F-31108A2144A7}"/>
    <cellStyle name="Output 9 2 4 3" xfId="14917" xr:uid="{7CCFC17D-4628-4281-BA4B-B179655C7ABF}"/>
    <cellStyle name="Output 9 2 4 4" xfId="15869" xr:uid="{495897E0-C7C7-4377-B79E-F9CDD9859925}"/>
    <cellStyle name="Output 9 2 4 5" xfId="16743" xr:uid="{54C794CA-1561-4E2B-87AE-C93BC7F5B92E}"/>
    <cellStyle name="Output 9 2 4 6" xfId="17608" xr:uid="{8E4CA45A-E54A-4CEF-A7ED-59F481D94D70}"/>
    <cellStyle name="Output 9 2 4 7" xfId="18384" xr:uid="{9A20D5BE-D5BD-4DEC-9BCB-33FC50770B71}"/>
    <cellStyle name="Output 9 2 4 8" xfId="19141" xr:uid="{159F87D9-A564-4DAE-9257-FFB80B6B13E2}"/>
    <cellStyle name="Output 9 2 5" xfId="12254" xr:uid="{B576ACBF-CF04-497C-B665-65FCBF469FD1}"/>
    <cellStyle name="Output 9 2 6" xfId="10611" xr:uid="{76A23C21-59FE-424A-8FCA-01334F976F32}"/>
    <cellStyle name="Output 9 2 7" xfId="13621" xr:uid="{17518B1A-3666-46E7-9E38-33FF96B559D1}"/>
    <cellStyle name="Output 9 2 8" xfId="14599" xr:uid="{4A1EACCC-1765-4896-ACE3-E43B53C746CC}"/>
    <cellStyle name="Output 9 2 9" xfId="15552" xr:uid="{D71D33ED-BAEF-4199-A252-9BC949106139}"/>
    <cellStyle name="Output 9 3" xfId="7165" xr:uid="{67BC8227-A5F9-4588-9EF5-498CDEF9DA44}"/>
    <cellStyle name="Output 9 3 10" xfId="11567" xr:uid="{FE2F49B0-89E8-4BAD-9DCD-018210F5C410}"/>
    <cellStyle name="Output 9 3 2" xfId="8805" xr:uid="{9862B199-4E70-40E0-8C66-7BEB70285FCC}"/>
    <cellStyle name="Output 9 3 2 2" xfId="13465" xr:uid="{F5910528-0549-4640-8D6D-4FCB22C58AE7}"/>
    <cellStyle name="Output 9 3 2 3" xfId="14471" xr:uid="{235EBBFF-EA99-464E-82FA-AD2AED18D6B6}"/>
    <cellStyle name="Output 9 3 2 4" xfId="15429" xr:uid="{A0301283-67FC-476C-8F92-81C9E45D1B19}"/>
    <cellStyle name="Output 9 3 2 5" xfId="16356" xr:uid="{FA864B14-BE64-497D-A0C3-30E784625462}"/>
    <cellStyle name="Output 9 3 2 6" xfId="17227" xr:uid="{02503011-610D-4519-8D47-3794F3E59AC5}"/>
    <cellStyle name="Output 9 3 2 7" xfId="18074" xr:uid="{6D9A2BD5-68B9-44FC-945D-5DB9F33A843A}"/>
    <cellStyle name="Output 9 3 2 8" xfId="18841" xr:uid="{B31B4AA5-0929-4062-BCBB-0015AD5420DA}"/>
    <cellStyle name="Output 9 3 3" xfId="9668" xr:uid="{9FC681B2-F055-41B1-A86B-692D63AAD947}"/>
    <cellStyle name="Output 9 3 3 2" xfId="14072" xr:uid="{D0CF1452-55A9-42E1-9A11-AC80AD1A1D75}"/>
    <cellStyle name="Output 9 3 3 3" xfId="15032" xr:uid="{9F0C1361-1A6F-4F6A-B979-D61A65D97BA1}"/>
    <cellStyle name="Output 9 3 3 4" xfId="15984" xr:uid="{1197DFE9-F721-4B70-9464-D991718DC4C9}"/>
    <cellStyle name="Output 9 3 3 5" xfId="16858" xr:uid="{4F1B5959-7BEC-469E-85D9-3A149CA9CDD3}"/>
    <cellStyle name="Output 9 3 3 6" xfId="17723" xr:uid="{2B78A523-D5CF-4781-A713-E3A204669855}"/>
    <cellStyle name="Output 9 3 3 7" xfId="18499" xr:uid="{22672A47-FDA3-42F2-B295-ABA870979FC1}"/>
    <cellStyle name="Output 9 3 3 8" xfId="19256" xr:uid="{C460C984-6144-4146-AAC6-DA04BA3F9A4C}"/>
    <cellStyle name="Output 9 3 4" xfId="12435" xr:uid="{7FB345EB-0BB8-42AD-A742-C7EA01A3982B}"/>
    <cellStyle name="Output 9 3 5" xfId="10443" xr:uid="{2A6CEE65-DADF-4202-B2BE-0535DD935C8E}"/>
    <cellStyle name="Output 9 3 6" xfId="12112" xr:uid="{C2E69CA6-4F76-42DF-82DF-118A828A1ACE}"/>
    <cellStyle name="Output 9 3 7" xfId="10740" xr:uid="{50E6AB1A-E955-4632-AED7-B729FF087C0E}"/>
    <cellStyle name="Output 9 3 8" xfId="11971" xr:uid="{FB54DFD5-5015-4518-9CAF-F85CF3D676D0}"/>
    <cellStyle name="Output 9 3 9" xfId="10855" xr:uid="{205F9EC1-6D2F-413C-8D81-5CF8FD9A3DCA}"/>
    <cellStyle name="Output 9 4" xfId="8007" xr:uid="{C443D71A-9E20-468D-9BF8-69E7429651DD}"/>
    <cellStyle name="Output 9 4 2" xfId="12976" xr:uid="{3A8E33B8-3A26-43B7-959E-1AABCBB855A8}"/>
    <cellStyle name="Output 9 4 3" xfId="10015" xr:uid="{E3657950-9FA4-4F8F-8959-8B61E5624912}"/>
    <cellStyle name="Output 9 4 4" xfId="11807" xr:uid="{E4C8086B-30D4-4CCC-AFF7-EF02FD654923}"/>
    <cellStyle name="Output 9 4 5" xfId="10997" xr:uid="{4674E93D-F12B-4D76-B5CE-07A5787090B1}"/>
    <cellStyle name="Output 9 4 6" xfId="11461" xr:uid="{9CD3DE55-23F7-4559-8CDB-9C7458FC0C31}"/>
    <cellStyle name="Output 9 4 7" xfId="11268" xr:uid="{2B317392-6724-4FFE-AE94-93371B03DC53}"/>
    <cellStyle name="Output 9 4 8" xfId="11424" xr:uid="{5C6D695A-B57E-4628-BD08-6316F147EBC3}"/>
    <cellStyle name="Output 9 5" xfId="9440" xr:uid="{9D9D2FFE-B2C9-49DE-B0C5-9F255D0DFB50}"/>
    <cellStyle name="Output 9 5 2" xfId="13844" xr:uid="{95437658-FE23-4D7E-B2DF-6FF9175BCB77}"/>
    <cellStyle name="Output 9 5 3" xfId="14804" xr:uid="{A8792A5D-0C81-4CDB-95A2-C3FFBD357B50}"/>
    <cellStyle name="Output 9 5 4" xfId="15756" xr:uid="{6BD51C76-3C14-40D2-ABD8-F25F870C8326}"/>
    <cellStyle name="Output 9 5 5" xfId="16630" xr:uid="{162B44AD-534C-4F0C-BDDF-5AA734628293}"/>
    <cellStyle name="Output 9 5 6" xfId="17495" xr:uid="{87EF7E40-B302-478E-9FD5-9272A4EBEE30}"/>
    <cellStyle name="Output 9 5 7" xfId="18271" xr:uid="{5992D244-F83F-46DD-A43A-7FA232A45D10}"/>
    <cellStyle name="Output 9 5 8" xfId="19028" xr:uid="{340014BB-32A0-4A9A-8AF5-1B37130E72FA}"/>
    <cellStyle name="Output 9 6" xfId="11882" xr:uid="{37C5A7DD-9467-4872-B950-BC9EFD4C7817}"/>
    <cellStyle name="Output 9 7" xfId="10931" xr:uid="{D2451E0A-CE28-4543-87E3-C4DDADCEFEC8}"/>
    <cellStyle name="Output 9 8" xfId="11501" xr:uid="{060A8918-4504-45D3-8124-DA9E7CFB3182}"/>
    <cellStyle name="Output 9 9" xfId="11230" xr:uid="{FC9D0F99-E73C-439E-B00B-2A5BAB752437}"/>
    <cellStyle name="Parastais 2" xfId="6241" xr:uid="{BDD39994-FC51-4D26-A945-439261817526}"/>
    <cellStyle name="Parastais 2 2" xfId="6242" xr:uid="{AAE502C4-E55B-44AD-B5A9-1E41C851D9AB}"/>
    <cellStyle name="Parastais 2 2 2" xfId="6243" xr:uid="{351A15AF-EDCB-4FFD-B73C-ACCB5724BF74}"/>
    <cellStyle name="Parastais 2 2_1_solis_MK Nr 595 " xfId="6244" xr:uid="{2A70AE71-2247-4B4A-B6EB-6A3FA244360A}"/>
    <cellStyle name="Parastais 3" xfId="6245" xr:uid="{205D01A1-B368-4FAF-90A0-A7143E75C265}"/>
    <cellStyle name="Parastais_FMLikp01_p05_221205_pap_afp_makp" xfId="6806" xr:uid="{490DBB44-B0D7-43B0-B689-5495FEF546D8}"/>
    <cellStyle name="Parasts 2" xfId="25" xr:uid="{BBD83FEF-DB72-48F6-926B-F99A3BFD2AA0}"/>
    <cellStyle name="Parasts 3" xfId="26" xr:uid="{2FE7CFEF-4D2E-4F11-8A2D-28FC508301FA}"/>
    <cellStyle name="Parasts 4" xfId="30" xr:uid="{4F5B6C73-3AC1-4E39-A56F-8FF167382622}"/>
    <cellStyle name="Parasts 5" xfId="43" xr:uid="{EC50C903-B8B4-40F3-BD23-3D83D72005BC}"/>
    <cellStyle name="Parasts 5 2" xfId="19493" xr:uid="{A1A76D50-5BCD-4666-81E7-DBB0B18A5123}"/>
    <cellStyle name="Parasts 6" xfId="67" xr:uid="{02AA90EB-EBBC-4987-95B9-4BA581E4F2FF}"/>
    <cellStyle name="Percent 10" xfId="6466" xr:uid="{9C19277F-B7B8-4C21-ACBC-243C10F5F55A}"/>
    <cellStyle name="Percent 10 2" xfId="6807" xr:uid="{D825CF3A-2F79-4A9D-913D-65853AD164EF}"/>
    <cellStyle name="Percent 10 2 2" xfId="7689" xr:uid="{51C46873-82B9-4944-B6EB-7CD8ABABC178}"/>
    <cellStyle name="Percent 10 2 2 2" xfId="9329" xr:uid="{A051CE88-3A7B-4D89-84BF-AA2382C39092}"/>
    <cellStyle name="Percent 10 2 3" xfId="8450" xr:uid="{15515B4F-5C90-4367-91D9-DD7291B3D0C8}"/>
    <cellStyle name="Percent 10 3" xfId="6808" xr:uid="{6C2D33B3-06DA-408C-9F0C-84D644B1B062}"/>
    <cellStyle name="Percent 10 3 2" xfId="7690" xr:uid="{B678DFE3-E717-473D-B98F-14858EAE64AC}"/>
    <cellStyle name="Percent 10 3 2 2" xfId="9330" xr:uid="{84A6DFF5-C03D-4295-9C4E-D3FE48319D77}"/>
    <cellStyle name="Percent 10 3 3" xfId="8451" xr:uid="{BD93559E-8A1C-48EC-BC5A-BC7BF6C42199}"/>
    <cellStyle name="Percent 10 4" xfId="7210" xr:uid="{FF0AF0CA-27C6-4ED4-BC8E-7679AFA106C9}"/>
    <cellStyle name="Percent 10 4 2" xfId="8850" xr:uid="{0ECDF3FF-E907-43BA-9B5A-71856D0CAA02}"/>
    <cellStyle name="Percent 10 5" xfId="8166" xr:uid="{29ABB9D0-2440-4E02-8EAB-322A39B75468}"/>
    <cellStyle name="Percent 11" xfId="6809" xr:uid="{4A966F54-9DD1-487A-B026-05E12E5DF196}"/>
    <cellStyle name="Percent 11 2" xfId="6810" xr:uid="{EA8C15CB-8EE3-40C0-8217-FB940615E83E}"/>
    <cellStyle name="Percent 11 2 2" xfId="7692" xr:uid="{2AB28408-7E29-4046-BE72-5DEB24FE3EA7}"/>
    <cellStyle name="Percent 11 2 2 2" xfId="9332" xr:uid="{8D702C68-95F5-49B6-9DBB-2D325A7D5E4B}"/>
    <cellStyle name="Percent 11 2 3" xfId="8453" xr:uid="{3CEDA2DB-BFAC-4BF3-800D-8246A316683C}"/>
    <cellStyle name="Percent 11 3" xfId="7691" xr:uid="{804C8353-8928-4222-BF68-B0304E332528}"/>
    <cellStyle name="Percent 11 3 2" xfId="9331" xr:uid="{2DDE5706-E3D7-4A6D-93ED-E281B62F797F}"/>
    <cellStyle name="Percent 11 4" xfId="8452" xr:uid="{90F56576-81DE-4AA5-A7A5-9519F8AF5207}"/>
    <cellStyle name="Percent 12" xfId="6811" xr:uid="{D93F7669-77C5-448A-AAEA-9B0408F8486F}"/>
    <cellStyle name="Percent 12 2" xfId="6812" xr:uid="{A88F937D-A178-453C-AA9D-509D5FE58A44}"/>
    <cellStyle name="Percent 12 2 2" xfId="7694" xr:uid="{B8CF4199-EC01-4134-B071-BED44ABCF455}"/>
    <cellStyle name="Percent 12 2 2 2" xfId="9334" xr:uid="{D55A510C-EDB2-431C-A070-6FBA65F401FD}"/>
    <cellStyle name="Percent 12 2 3" xfId="8455" xr:uid="{2AA85448-1C85-4E91-A024-75948CFA108F}"/>
    <cellStyle name="Percent 12 3" xfId="7693" xr:uid="{1A03EB0F-49EE-451C-AC04-7AE9D2D55D4C}"/>
    <cellStyle name="Percent 12 3 2" xfId="9333" xr:uid="{3901BF28-4151-46C7-881F-8D514415F7D5}"/>
    <cellStyle name="Percent 12 4" xfId="8454" xr:uid="{F1988C7D-DF44-4AA7-97BB-AAAB1ADE1EBB}"/>
    <cellStyle name="Percent 13" xfId="7743" xr:uid="{F60FA0B2-BA87-41B0-8D4A-8260C7412E6F}"/>
    <cellStyle name="Percent 2" xfId="9" xr:uid="{E19A1169-3805-44AD-966E-120C6BF287FD}"/>
    <cellStyle name="Percent 2 2" xfId="42" xr:uid="{A3FC6E4F-E29E-47E0-94D3-6D0B1E26AA4A}"/>
    <cellStyle name="Percent 2 2 2" xfId="72" xr:uid="{6478D577-C972-418E-987E-2C3324BDFD69}"/>
    <cellStyle name="Percent 2 3" xfId="6246" xr:uid="{0C3BC64A-F3D9-4092-90CF-93E851EB116A}"/>
    <cellStyle name="Percent 2 4" xfId="94" xr:uid="{BA784FB8-A095-4277-825C-218A45B3AA27}"/>
    <cellStyle name="Percent 3" xfId="46" xr:uid="{33EE9188-0AB0-449E-9200-06D65637E307}"/>
    <cellStyle name="Percent 3 2" xfId="74" xr:uid="{FEE3BD62-A73D-46A6-8204-26D572D36860}"/>
    <cellStyle name="Percent 3 2 2" xfId="6247" xr:uid="{7E376A0D-FD7E-4CBD-B098-6FADE7370B4E}"/>
    <cellStyle name="Percent 3 3" xfId="6467" xr:uid="{5236F7ED-BE2A-45CB-B8E1-8B9F2D0D9E1B}"/>
    <cellStyle name="Percent 3 3 2" xfId="6813" xr:uid="{84919265-03B9-43A1-952E-8EE372F329B3}"/>
    <cellStyle name="Percent 3 3 2 2" xfId="7695" xr:uid="{FC7CC64E-C85A-4E76-BB55-22342174ECD2}"/>
    <cellStyle name="Percent 3 3 2 2 2" xfId="9335" xr:uid="{24D12BDD-D0B4-4D42-A341-E8772120A908}"/>
    <cellStyle name="Percent 3 3 2 3" xfId="8456" xr:uid="{7C4A5AA6-D208-4EDD-BB0F-4CA31C8C209F}"/>
    <cellStyle name="Percent 3 3 3" xfId="6814" xr:uid="{B79C9AA4-8D53-4DBF-915A-62E13357AAB1}"/>
    <cellStyle name="Percent 3 3 3 2" xfId="7696" xr:uid="{35D3EBE9-1BC3-4988-96A0-209DE9994CD6}"/>
    <cellStyle name="Percent 3 3 3 2 2" xfId="9336" xr:uid="{73A94577-D38B-4D84-9FAB-8BFD13D0AAE6}"/>
    <cellStyle name="Percent 3 3 3 3" xfId="8457" xr:uid="{7FB72B22-1F6D-4A5E-97F1-A6B046F031CC}"/>
    <cellStyle name="Percent 3 3 4" xfId="7211" xr:uid="{39227861-7043-4276-9CCC-D0AF88F1A21A}"/>
    <cellStyle name="Percent 3 3 4 2" xfId="8851" xr:uid="{C6D17EEA-1314-4751-B4B8-FD86D776F614}"/>
    <cellStyle name="Percent 3 3 5" xfId="8167" xr:uid="{890E9AC8-775E-4713-9B4B-E91E5210CBC1}"/>
    <cellStyle name="Percent 3 4" xfId="6815" xr:uid="{CCD7E314-DE3D-4D31-9273-D1FABFE02434}"/>
    <cellStyle name="Percent 3 4 2" xfId="7697" xr:uid="{737D5704-5761-4D57-8805-34B3B568988C}"/>
    <cellStyle name="Percent 3 4 2 2" xfId="9337" xr:uid="{EAC771B0-DD2A-4389-B3C0-BC9A35501DFC}"/>
    <cellStyle name="Percent 3 4 3" xfId="8458" xr:uid="{C802375F-7B11-4A0C-A556-058373C69B41}"/>
    <cellStyle name="Percent 3 5" xfId="6816" xr:uid="{0C046FA6-1FE4-42C3-A488-052DAAACC695}"/>
    <cellStyle name="Percent 3 5 2" xfId="7698" xr:uid="{F2D126DC-5645-4D5A-B3BF-4B408BA156CF}"/>
    <cellStyle name="Percent 3 5 2 2" xfId="9338" xr:uid="{877E47EA-3DFB-4FDC-8190-955529322913}"/>
    <cellStyle name="Percent 3 5 3" xfId="8459" xr:uid="{B5E04EAC-9AC3-4545-8A76-A75D07924100}"/>
    <cellStyle name="Percent 4" xfId="6248" xr:uid="{F8B3FAB1-58FB-449A-A400-0F5B08AFA63C}"/>
    <cellStyle name="Percent 5" xfId="6249" xr:uid="{02E6B3E6-7840-4A2E-8D31-800E72ED1420}"/>
    <cellStyle name="Percent 5 2" xfId="6250" xr:uid="{61461A85-18B6-40CE-A44C-39473F0BC6BD}"/>
    <cellStyle name="Percent 6" xfId="6251" xr:uid="{E6C3B64A-AC30-4E5C-9CE7-08CB6C4D473B}"/>
    <cellStyle name="Percent 6 2" xfId="6252" xr:uid="{6977DA0D-21FD-4E7C-B85C-A5E395467B3B}"/>
    <cellStyle name="Percent 6 3" xfId="6817" xr:uid="{3448584C-FEC0-469C-AA11-148BF8F90E13}"/>
    <cellStyle name="Percent 6 3 2" xfId="7699" xr:uid="{774ADBAF-507B-42D3-9D73-DDB0AA8DFACD}"/>
    <cellStyle name="Percent 6 3 2 2" xfId="9339" xr:uid="{D8593D25-FE47-4B62-A0DB-01C107B5E0DC}"/>
    <cellStyle name="Percent 6 3 3" xfId="8460" xr:uid="{D123A92A-5323-4560-9C1B-6795E21094A5}"/>
    <cellStyle name="Percent 6 4" xfId="6818" xr:uid="{1821347E-D3D5-41F8-8955-C89708836B4F}"/>
    <cellStyle name="Percent 6 4 2" xfId="7700" xr:uid="{5F037739-D27D-4380-B88E-F3F2AC1D1181}"/>
    <cellStyle name="Percent 6 4 2 2" xfId="9340" xr:uid="{2034CFAB-7C8B-4D63-B9C0-A3205D89A2EE}"/>
    <cellStyle name="Percent 6 4 3" xfId="8461" xr:uid="{72559DC3-2178-4ABD-822B-0C6CCF376ABE}"/>
    <cellStyle name="Percent 6 5" xfId="6456" xr:uid="{1BED0926-8B86-4814-AF6B-06E1BDF04331}"/>
    <cellStyle name="Percent 6 5 2" xfId="7701" xr:uid="{C44F5972-75F1-4141-A639-0DECF08713B7}"/>
    <cellStyle name="Percent 6 5 2 2" xfId="9341" xr:uid="{24FAF938-DE54-40B8-83BF-F73AE1A33D5E}"/>
    <cellStyle name="Percent 6 5 3" xfId="8163" xr:uid="{C9B07E92-A955-4C81-BC45-080D91A55A03}"/>
    <cellStyle name="Percent 6 6" xfId="7166" xr:uid="{8620E349-8457-49DA-A575-DF3B5CD9EFF1}"/>
    <cellStyle name="Percent 6 6 2" xfId="8806" xr:uid="{63B9AE4D-4200-4F3C-89D1-EC72ABAA81D2}"/>
    <cellStyle name="Percent 6 7" xfId="8008" xr:uid="{CA9D1DE4-163A-474B-97B3-A4CC752E3920}"/>
    <cellStyle name="Percent 7" xfId="6253" xr:uid="{C5978778-1257-4747-892A-6B775BB93A19}"/>
    <cellStyle name="Percent 7 2" xfId="6254" xr:uid="{903C09A3-F002-4B43-BDBF-431BE275774E}"/>
    <cellStyle name="Percent 7 3" xfId="6819" xr:uid="{1ACEC2E4-AF01-4594-A04B-626FB6E245CA}"/>
    <cellStyle name="Percent 7 3 2" xfId="7702" xr:uid="{1621E31B-376A-4A38-A009-C0D7A1D9F00C}"/>
    <cellStyle name="Percent 7 3 2 2" xfId="9342" xr:uid="{9D3C17C5-A464-466D-A652-9EECF165CD41}"/>
    <cellStyle name="Percent 7 3 3" xfId="8462" xr:uid="{529FEED4-2BE4-4C21-BDE9-AE67A4D75EAD}"/>
    <cellStyle name="Percent 7 4" xfId="6820" xr:uid="{15881772-CF72-4DAA-9DDF-E05D26FD5248}"/>
    <cellStyle name="Percent 7 4 2" xfId="7703" xr:uid="{07DD5BD6-4F96-4A10-9DB2-01143BB027A6}"/>
    <cellStyle name="Percent 7 4 2 2" xfId="9343" xr:uid="{E8ECB9ED-8CCB-49D2-A617-15778A9A41B9}"/>
    <cellStyle name="Percent 7 4 3" xfId="8463" xr:uid="{86687D0D-3874-49AA-BB69-D677B24C4A65}"/>
    <cellStyle name="Percent 7 5" xfId="6457" xr:uid="{DA83DE92-BB04-464C-B59F-69FA82B02942}"/>
    <cellStyle name="Percent 7 5 2" xfId="7704" xr:uid="{13CF94EF-E3C3-4B5C-980F-E9603FFD5DD3}"/>
    <cellStyle name="Percent 7 5 2 2" xfId="9344" xr:uid="{5FDDBCE1-2C89-45A7-A57E-E3C116DB1A8A}"/>
    <cellStyle name="Percent 7 5 3" xfId="8164" xr:uid="{649C5025-4810-42A4-9AA4-567671E0E1D2}"/>
    <cellStyle name="Percent 7 6" xfId="7167" xr:uid="{CCD1AF22-4183-4B6C-8CAD-1FB96ABFFA58}"/>
    <cellStyle name="Percent 7 6 2" xfId="8807" xr:uid="{4D1BC853-D2FE-428E-BAA9-FBEC392A126C}"/>
    <cellStyle name="Percent 7 7" xfId="8009" xr:uid="{F4C04427-DD1E-4D8D-9822-91D5C0924EF2}"/>
    <cellStyle name="Percent 8" xfId="6255" xr:uid="{4459F753-13A8-4A40-B49D-371669C23AF8}"/>
    <cellStyle name="Percent 9" xfId="6256" xr:uid="{8C7ECC4D-2FBB-4ACB-8B9B-719A5ED19067}"/>
    <cellStyle name="Percent 9 2" xfId="6257" xr:uid="{99FCBB78-0A75-4DC8-9280-4437B73F00F6}"/>
    <cellStyle name="Pie??m." xfId="6821" xr:uid="{0DEBDE65-FE12-40E9-9494-A284A2155D9E}"/>
    <cellStyle name="Procenti 2" xfId="6258" xr:uid="{5241BFA8-4AB2-49E7-9F78-D9C7D120504D}"/>
    <cellStyle name="SAPBEXstdItem" xfId="6259" xr:uid="{49FF1364-9DAA-43A5-A3DD-970A0E3A88E1}"/>
    <cellStyle name="Style 1" xfId="6822" xr:uid="{44ED8C10-43E3-4F88-971D-E5746F7229D5}"/>
    <cellStyle name="Title 10" xfId="6260" xr:uid="{FD7D3609-EDD5-4085-B13C-88C1BDFD2803}"/>
    <cellStyle name="Title 11" xfId="6261" xr:uid="{44E32080-FCAE-4CF5-8058-CEDB6112C3B7}"/>
    <cellStyle name="Title 12" xfId="6262" xr:uid="{E3C9394E-4DF9-4A61-91B3-20433F24C55A}"/>
    <cellStyle name="Title 13" xfId="6263" xr:uid="{6D1A30C7-6C73-44A9-9556-80B669819CC1}"/>
    <cellStyle name="Title 14" xfId="6264" xr:uid="{3C79F0F8-7401-4DE1-B50F-C40E5F8EBB2F}"/>
    <cellStyle name="Title 15" xfId="6265" xr:uid="{F781CDCC-7A79-4227-B1D0-4989F579AACD}"/>
    <cellStyle name="Title 16" xfId="6266" xr:uid="{3F1E99B1-E5EF-458A-8E42-4A4C811EE4F4}"/>
    <cellStyle name="Title 17" xfId="6267" xr:uid="{A56247D8-A844-46E4-8C0C-8A7BBF608EFC}"/>
    <cellStyle name="Title 18" xfId="6268" xr:uid="{46E8CC40-053D-4C88-B1DC-5E8E9DD3B695}"/>
    <cellStyle name="Title 18 2" xfId="6269" xr:uid="{AD49A28C-2DF3-433F-BECE-90CF46DDEA1B}"/>
    <cellStyle name="Title 19" xfId="6270" xr:uid="{02B85321-FD13-4662-A9AE-89DB0B3B33F8}"/>
    <cellStyle name="Title 19 2" xfId="6271" xr:uid="{89D9DA3D-111A-4F07-940B-7356EE34AD41}"/>
    <cellStyle name="Title 2" xfId="6272" xr:uid="{CD62642A-DC8D-41A6-AEAD-A8B390E22C19}"/>
    <cellStyle name="Title 3" xfId="6273" xr:uid="{912B453D-8F78-41EA-BA86-F8E0EA0F0530}"/>
    <cellStyle name="Title 4" xfId="6274" xr:uid="{EBB50BED-77E9-4F5B-949A-8070000AA425}"/>
    <cellStyle name="Title 5" xfId="6275" xr:uid="{8593FAC2-BD51-46A1-9A34-321D76B7A465}"/>
    <cellStyle name="Title 6" xfId="6276" xr:uid="{92AA4967-343E-4A5C-9D8E-479EBF2C9FC1}"/>
    <cellStyle name="Title 7" xfId="6277" xr:uid="{4A4E064A-231D-4E2C-8480-B0288DE23DF8}"/>
    <cellStyle name="Title 8" xfId="6278" xr:uid="{7F1FF94B-99EA-42FC-B033-D5E762B3AAC1}"/>
    <cellStyle name="Title 9" xfId="6279" xr:uid="{E7C2F546-3C56-4065-A430-8E582D374045}"/>
    <cellStyle name="Total 10" xfId="6280" xr:uid="{EB72002C-8F13-41A7-BD1B-72B4548769EE}"/>
    <cellStyle name="Total 10 10" xfId="11224" xr:uid="{E28CA83E-2635-44CC-8A28-D6D9F36393E6}"/>
    <cellStyle name="Total 10 11" xfId="13079" xr:uid="{F71AA5FF-2AC0-484B-832F-680D0DEDF86B}"/>
    <cellStyle name="Total 10 12" xfId="9930" xr:uid="{F1F9D23E-40FF-4E9F-9F86-78E5C3B3B9F2}"/>
    <cellStyle name="Total 10 13" xfId="12705" xr:uid="{D92613B5-F0A6-4BF2-9D5F-E2B198E72251}"/>
    <cellStyle name="Total 10 2" xfId="6281" xr:uid="{8CAB780A-B70B-4928-B7FA-B25B5FFC3E8C}"/>
    <cellStyle name="Total 10 2 10" xfId="12043" xr:uid="{CF668B45-F6B2-4883-B989-26F1B56527A3}"/>
    <cellStyle name="Total 10 2 11" xfId="10793" xr:uid="{62F720B2-D3FC-422C-A0EF-50068299AEA1}"/>
    <cellStyle name="Total 10 2 12" xfId="11625" xr:uid="{72F95369-E011-45D3-8349-127FA42D3C92}"/>
    <cellStyle name="Total 10 2 2" xfId="6905" xr:uid="{9A79D78D-0511-43CC-AA23-FBC5ABBF7606}"/>
    <cellStyle name="Total 10 2 2 10" xfId="11127" xr:uid="{7B943EE3-2138-425D-8BF1-E2E68B1B90F4}"/>
    <cellStyle name="Total 10 2 2 11" xfId="13577" xr:uid="{A0E0685F-E820-4490-91E8-8BD388DC0475}"/>
    <cellStyle name="Total 10 2 2 2" xfId="7705" xr:uid="{79C29DEE-8770-410B-B8FE-356CEE7F123E}"/>
    <cellStyle name="Total 10 2 2 2 10" xfId="18132" xr:uid="{FD4E5E28-0FAD-4D7B-833C-8CD8D4D6683E}"/>
    <cellStyle name="Total 10 2 2 2 2" xfId="9345" xr:uid="{7897DB49-92FD-40C9-87A1-79BC4C47D9D4}"/>
    <cellStyle name="Total 10 2 2 2 2 2" xfId="13766" xr:uid="{CAE6D4A6-4C41-4064-A22D-B5221D0173F1}"/>
    <cellStyle name="Total 10 2 2 2 2 3" xfId="14728" xr:uid="{A0B7FC72-A1CA-4947-8339-2DF01CF9CD67}"/>
    <cellStyle name="Total 10 2 2 2 2 4" xfId="15680" xr:uid="{E876F55C-6622-4FEA-A38A-00A7EADB0D8D}"/>
    <cellStyle name="Total 10 2 2 2 2 5" xfId="16558" xr:uid="{D88D8BB2-A859-4642-94EE-231EBFDF606B}"/>
    <cellStyle name="Total 10 2 2 2 2 6" xfId="17423" xr:uid="{4AF12FFD-A331-4118-A94D-84CFCB568BAA}"/>
    <cellStyle name="Total 10 2 2 2 2 7" xfId="18199" xr:uid="{135BE26A-BC65-491B-908E-C8D7F6A07255}"/>
    <cellStyle name="Total 10 2 2 2 2 8" xfId="18956" xr:uid="{44ECE3C0-9715-4453-9BF6-BEC5159BEA43}"/>
    <cellStyle name="Total 10 2 2 2 3" xfId="9783" xr:uid="{DA132879-DBDE-4F9A-A390-54FBCE643BC6}"/>
    <cellStyle name="Total 10 2 2 2 3 2" xfId="14187" xr:uid="{BF1FD0BF-882E-4843-B003-B24751F54780}"/>
    <cellStyle name="Total 10 2 2 2 3 3" xfId="15147" xr:uid="{42DA0563-6CA2-4673-85F2-BE56DDF30471}"/>
    <cellStyle name="Total 10 2 2 2 3 4" xfId="16099" xr:uid="{D232C3B1-5576-419C-9E8C-728F527FF75F}"/>
    <cellStyle name="Total 10 2 2 2 3 5" xfId="16973" xr:uid="{F1301539-6791-47FD-B838-BE735F5DA738}"/>
    <cellStyle name="Total 10 2 2 2 3 6" xfId="17838" xr:uid="{5663FB38-5E3D-43A9-A50A-63F143FC0B4A}"/>
    <cellStyle name="Total 10 2 2 2 3 7" xfId="18614" xr:uid="{A64B7192-0A9F-4204-9C8D-C8194F45F702}"/>
    <cellStyle name="Total 10 2 2 2 3 8" xfId="19371" xr:uid="{EFC9814C-BB4C-42F3-84C0-0CEA2FFEF09B}"/>
    <cellStyle name="Total 10 2 2 2 4" xfId="12752" xr:uid="{BED5920C-06AF-440B-AE9B-69B98FDC0A3B}"/>
    <cellStyle name="Total 10 2 2 2 5" xfId="13528" xr:uid="{1A3FE9B9-FB0A-46A3-887C-0B6E9C8C9CE3}"/>
    <cellStyle name="Total 10 2 2 2 6" xfId="14532" xr:uid="{A1B7284A-F26B-462C-8491-0FD960FCD191}"/>
    <cellStyle name="Total 10 2 2 2 7" xfId="15490" xr:uid="{38F9E12F-6692-4CAC-8027-39B41007F0EA}"/>
    <cellStyle name="Total 10 2 2 2 8" xfId="16415" xr:uid="{A3D20264-3945-48FF-9E8F-A87FC07365E8}"/>
    <cellStyle name="Total 10 2 2 2 9" xfId="17286" xr:uid="{99C7EA4A-143C-4B3A-92BC-D064EB0D355A}"/>
    <cellStyle name="Total 10 2 2 3" xfId="8545" xr:uid="{46E686C8-18CD-4B88-8E01-3B9985A99AB8}"/>
    <cellStyle name="Total 10 2 2 3 2" xfId="13285" xr:uid="{3F4CD9AA-2157-446E-9B27-A61A010B07E6}"/>
    <cellStyle name="Total 10 2 2 3 3" xfId="14305" xr:uid="{8152FC85-F5E3-44F7-A939-BE46603F1027}"/>
    <cellStyle name="Total 10 2 2 3 4" xfId="15265" xr:uid="{69ECF755-DC2F-4319-9987-CFD8B7E39FBC}"/>
    <cellStyle name="Total 10 2 2 3 5" xfId="16214" xr:uid="{16CC029D-92CE-4C2B-AF37-F7EE208AD9D0}"/>
    <cellStyle name="Total 10 2 2 3 6" xfId="17087" xr:uid="{0F533803-4352-4DEE-BA79-A21688BBEE6A}"/>
    <cellStyle name="Total 10 2 2 3 7" xfId="17952" xr:uid="{55536FB6-1FBC-4037-ADA4-A49CC272616A}"/>
    <cellStyle name="Total 10 2 2 3 8" xfId="18728" xr:uid="{3D391D3D-61BD-49C8-B012-1CEAE94E6458}"/>
    <cellStyle name="Total 10 2 2 4" xfId="9555" xr:uid="{D6111F70-B95F-42A8-930F-04A1ECC1C60D}"/>
    <cellStyle name="Total 10 2 2 4 2" xfId="13959" xr:uid="{7CBD7FAC-959F-4084-BA8B-68144E2AAD13}"/>
    <cellStyle name="Total 10 2 2 4 3" xfId="14919" xr:uid="{20AADB2D-F310-48BA-BF8A-C9E046B11433}"/>
    <cellStyle name="Total 10 2 2 4 4" xfId="15871" xr:uid="{AD6280A9-3C55-40F7-ABB8-15753D51EE5B}"/>
    <cellStyle name="Total 10 2 2 4 5" xfId="16745" xr:uid="{C898BA70-B829-4AA6-AF31-82FFF644C327}"/>
    <cellStyle name="Total 10 2 2 4 6" xfId="17610" xr:uid="{737C1331-C955-433E-875B-A3E479EC1F00}"/>
    <cellStyle name="Total 10 2 2 4 7" xfId="18386" xr:uid="{8A691353-34DA-43C7-A4AE-304F7C203386}"/>
    <cellStyle name="Total 10 2 2 4 8" xfId="19143" xr:uid="{FFC0463D-0F10-4E65-856D-6B4B250F43A2}"/>
    <cellStyle name="Total 10 2 2 5" xfId="12256" xr:uid="{1B1890C2-5479-4798-8B20-81AA08B2BAC0}"/>
    <cellStyle name="Total 10 2 2 6" xfId="10609" xr:uid="{BF37E220-D714-447C-8A98-1618A972BEF7}"/>
    <cellStyle name="Total 10 2 2 7" xfId="12086" xr:uid="{41E05F6E-C018-4CAB-9D31-6FC66A97417F}"/>
    <cellStyle name="Total 10 2 2 8" xfId="10764" xr:uid="{9D74AC63-99F5-487A-806C-3ABCF3B1E679}"/>
    <cellStyle name="Total 10 2 2 9" xfId="11650" xr:uid="{5ADA3E4E-0A2A-4A40-94F6-BA0ECDF58B0D}"/>
    <cellStyle name="Total 10 2 3" xfId="7169" xr:uid="{93B6A627-49CB-4EE2-80EE-5298E459A3AE}"/>
    <cellStyle name="Total 10 2 3 10" xfId="11630" xr:uid="{C81EA2FE-D6C0-4A01-9E50-958DE5C04ACA}"/>
    <cellStyle name="Total 10 2 3 2" xfId="8809" xr:uid="{C6397AB9-1B09-470F-AF57-6AD09F31E2D0}"/>
    <cellStyle name="Total 10 2 3 2 2" xfId="13468" xr:uid="{FCECBCC4-A5CC-499E-8EB7-B80FAF2E2B00}"/>
    <cellStyle name="Total 10 2 3 2 3" xfId="14474" xr:uid="{8A54FB98-7396-4301-AA30-FE91234E0E7C}"/>
    <cellStyle name="Total 10 2 3 2 4" xfId="15432" xr:uid="{06F58C55-D6D5-4C42-88AF-1B738CF5E906}"/>
    <cellStyle name="Total 10 2 3 2 5" xfId="16358" xr:uid="{925EB1A1-9F3E-4177-8B01-B47109130208}"/>
    <cellStyle name="Total 10 2 3 2 6" xfId="17229" xr:uid="{9C83F19A-916E-492E-BFF9-02707F6F3B69}"/>
    <cellStyle name="Total 10 2 3 2 7" xfId="18076" xr:uid="{12F1F515-5D52-49DB-8912-D81629771948}"/>
    <cellStyle name="Total 10 2 3 2 8" xfId="18843" xr:uid="{8AD350F3-49E1-4346-B1EB-22EBF1F11E8B}"/>
    <cellStyle name="Total 10 2 3 3" xfId="9670" xr:uid="{A3160080-F8CA-4531-8786-9EEA0AC1C2F0}"/>
    <cellStyle name="Total 10 2 3 3 2" xfId="14074" xr:uid="{B36EE562-CC48-4D3A-88FC-1C625A31F9E0}"/>
    <cellStyle name="Total 10 2 3 3 3" xfId="15034" xr:uid="{1313B843-7F76-47B4-9C9A-8D757DF7B56F}"/>
    <cellStyle name="Total 10 2 3 3 4" xfId="15986" xr:uid="{002811A6-A398-4D39-ACB5-F826471BD551}"/>
    <cellStyle name="Total 10 2 3 3 5" xfId="16860" xr:uid="{11824793-E51A-4179-BF38-1F27418EBBB2}"/>
    <cellStyle name="Total 10 2 3 3 6" xfId="17725" xr:uid="{774DAEA9-78B8-4E1B-A2F2-CB3AADD9C7AD}"/>
    <cellStyle name="Total 10 2 3 3 7" xfId="18501" xr:uid="{81E29716-CB10-434E-BEDB-FFDFD151D838}"/>
    <cellStyle name="Total 10 2 3 3 8" xfId="19258" xr:uid="{8FB4EB8F-B15A-4A5B-905D-D4E5C511889B}"/>
    <cellStyle name="Total 10 2 3 4" xfId="12439" xr:uid="{83618018-B41C-4B18-9B99-5731ACA6149D}"/>
    <cellStyle name="Total 10 2 3 5" xfId="10440" xr:uid="{260BC4C7-CAED-44DA-8BB6-2500C02B9F76}"/>
    <cellStyle name="Total 10 2 3 6" xfId="11710" xr:uid="{7BF7D975-C315-4095-9DB4-66BC6FC08842}"/>
    <cellStyle name="Total 10 2 3 7" xfId="11076" xr:uid="{9A6116FB-C1C8-4FA3-948B-5F95388B8AB2}"/>
    <cellStyle name="Total 10 2 3 8" xfId="12057" xr:uid="{B6DC545E-0C1C-46ED-B380-23ADDCB01B1C}"/>
    <cellStyle name="Total 10 2 3 9" xfId="10786" xr:uid="{29F1F37C-6E4D-47E0-AC72-130DE2181252}"/>
    <cellStyle name="Total 10 2 4" xfId="8011" xr:uid="{32D1904B-B754-41E8-8175-83A20F57AE44}"/>
    <cellStyle name="Total 10 2 4 2" xfId="12979" xr:uid="{EB0D03B8-27D1-4CBB-B9A3-82888B6EF6F7}"/>
    <cellStyle name="Total 10 2 4 3" xfId="10012" xr:uid="{3EC04CA9-4477-4C29-BD59-42BB2D69D1CF}"/>
    <cellStyle name="Total 10 2 4 4" xfId="11809" xr:uid="{1F2624E3-7104-4C07-A360-10EAEAC7532D}"/>
    <cellStyle name="Total 10 2 4 5" xfId="10996" xr:uid="{D24F8B4B-2B5E-4E57-B855-AAE740DE1763}"/>
    <cellStyle name="Total 10 2 4 6" xfId="12065" xr:uid="{F275FA29-B658-4B7E-8CB2-F841DEAD2027}"/>
    <cellStyle name="Total 10 2 4 7" xfId="10781" xr:uid="{B4834323-9BB6-4D69-99C0-48A3243C92B4}"/>
    <cellStyle name="Total 10 2 4 8" xfId="11633" xr:uid="{5EC2A42E-EEBC-4DEC-95D2-8B6AF4B84257}"/>
    <cellStyle name="Total 10 2 5" xfId="9442" xr:uid="{E2A72C4F-F35A-4FD8-A54F-76D7A40D0471}"/>
    <cellStyle name="Total 10 2 5 2" xfId="13846" xr:uid="{8EAEA55D-DE13-48FF-A6BE-0BA63FED439D}"/>
    <cellStyle name="Total 10 2 5 3" xfId="14806" xr:uid="{57300DDA-8FAD-4B4F-864C-154F37DC3ABE}"/>
    <cellStyle name="Total 10 2 5 4" xfId="15758" xr:uid="{81A159EA-84F2-432F-9321-7957804152BA}"/>
    <cellStyle name="Total 10 2 5 5" xfId="16632" xr:uid="{9C7AD2F3-1B8E-40E9-B69E-6DC43521CD39}"/>
    <cellStyle name="Total 10 2 5 6" xfId="17497" xr:uid="{480917A8-6FF6-4C0C-8D7D-87E100653B56}"/>
    <cellStyle name="Total 10 2 5 7" xfId="18273" xr:uid="{232AC58E-2AD4-4743-9FA9-0F5EBBD52506}"/>
    <cellStyle name="Total 10 2 5 8" xfId="19030" xr:uid="{A3DF7DB9-6D89-4B5C-8B1A-37B432C2DA5E}"/>
    <cellStyle name="Total 10 2 6" xfId="11905" xr:uid="{4E5835CB-3519-426D-B92F-299F3DFB6197}"/>
    <cellStyle name="Total 10 2 7" xfId="10912" xr:uid="{98E51B76-9E18-41AC-B570-DF28AD0AE521}"/>
    <cellStyle name="Total 10 2 8" xfId="11516" xr:uid="{1E917974-5F26-41AD-8F9C-192E854981E2}"/>
    <cellStyle name="Total 10 2 9" xfId="11223" xr:uid="{4F5D01FD-B06A-4AA3-97E8-314E182505D3}"/>
    <cellStyle name="Total 10 3" xfId="6904" xr:uid="{AAA0F4A2-5CCC-4CF4-AE78-515CD28F4576}"/>
    <cellStyle name="Total 10 3 10" xfId="14342" xr:uid="{1D3034BE-7D9B-4BB5-BDB2-6F34C9527B86}"/>
    <cellStyle name="Total 10 3 11" xfId="15302" xr:uid="{AC106F67-B24E-4F24-84A2-B77451041F88}"/>
    <cellStyle name="Total 10 3 2" xfId="7706" xr:uid="{35FFE591-E91A-4E0B-99B7-D5A7B10BFE75}"/>
    <cellStyle name="Total 10 3 2 10" xfId="10697" xr:uid="{D66A9A60-404F-4AAA-B296-C0E4DDC37D1F}"/>
    <cellStyle name="Total 10 3 2 2" xfId="9346" xr:uid="{9C187B67-8686-4DE9-93E2-B203496D97F7}"/>
    <cellStyle name="Total 10 3 2 2 2" xfId="13767" xr:uid="{9264D8C4-CF63-4239-AA3C-21BC553E8797}"/>
    <cellStyle name="Total 10 3 2 2 3" xfId="14729" xr:uid="{2AF15EBB-6A6A-4077-9E85-CA825CAF1689}"/>
    <cellStyle name="Total 10 3 2 2 4" xfId="15681" xr:uid="{12B5FD2C-6925-4EEF-A741-6F1392259374}"/>
    <cellStyle name="Total 10 3 2 2 5" xfId="16559" xr:uid="{9C150D5D-0845-43ED-AB03-15FAB84BFD6A}"/>
    <cellStyle name="Total 10 3 2 2 6" xfId="17424" xr:uid="{0F8F0D8C-26AF-47E5-A5B1-F20D3F799258}"/>
    <cellStyle name="Total 10 3 2 2 7" xfId="18200" xr:uid="{986C069E-B7FD-414E-95C1-C0F2484DA0B1}"/>
    <cellStyle name="Total 10 3 2 2 8" xfId="18957" xr:uid="{3832326E-2128-46E1-B546-46FFC1796FE8}"/>
    <cellStyle name="Total 10 3 2 3" xfId="9784" xr:uid="{D3FAA60D-E966-4BD5-B788-6A393044600C}"/>
    <cellStyle name="Total 10 3 2 3 2" xfId="14188" xr:uid="{0230C364-DA20-4925-8FAB-969AB27B1332}"/>
    <cellStyle name="Total 10 3 2 3 3" xfId="15148" xr:uid="{9DE841B2-B5BB-4FD4-A15B-D39881E02AF0}"/>
    <cellStyle name="Total 10 3 2 3 4" xfId="16100" xr:uid="{C7949147-FA4F-474A-95FE-5DCA0E8B3A5E}"/>
    <cellStyle name="Total 10 3 2 3 5" xfId="16974" xr:uid="{8ECDB743-E5D0-4E8D-AA64-B1DA3D7662AE}"/>
    <cellStyle name="Total 10 3 2 3 6" xfId="17839" xr:uid="{79ED625C-F289-4132-9F79-294F23E84774}"/>
    <cellStyle name="Total 10 3 2 3 7" xfId="18615" xr:uid="{B9ECA21F-A866-4FF4-A13B-F62F06003E50}"/>
    <cellStyle name="Total 10 3 2 3 8" xfId="19372" xr:uid="{EB976DAC-D951-4F23-AF31-463DC3D43926}"/>
    <cellStyle name="Total 10 3 2 4" xfId="12753" xr:uid="{C58D20F0-4B2F-4B25-B2BE-1E15FA76B633}"/>
    <cellStyle name="Total 10 3 2 5" xfId="12500" xr:uid="{DA4B1452-53F7-42CB-9F3E-47386144ADBE}"/>
    <cellStyle name="Total 10 3 2 6" xfId="10381" xr:uid="{5734B2C9-8A91-4B1F-A41D-7764C9679619}"/>
    <cellStyle name="Total 10 3 2 7" xfId="13045" xr:uid="{C02E1B1B-A1A1-4FE0-9EC6-E5627AE13601}"/>
    <cellStyle name="Total 10 3 2 8" xfId="9957" xr:uid="{437337CC-18BA-4466-9158-D0C94F0343EA}"/>
    <cellStyle name="Total 10 3 2 9" xfId="12163" xr:uid="{1C0A17C9-E242-4421-8144-F8044F03A7E5}"/>
    <cellStyle name="Total 10 3 3" xfId="8544" xr:uid="{E65C3482-5F39-43D5-968D-9A1793ACA015}"/>
    <cellStyle name="Total 10 3 3 2" xfId="13284" xr:uid="{C9E09877-F36F-4391-B111-ECD97F965820}"/>
    <cellStyle name="Total 10 3 3 3" xfId="14304" xr:uid="{573D2482-EE00-49F4-9E2A-1FCB6E4A3DA5}"/>
    <cellStyle name="Total 10 3 3 4" xfId="15264" xr:uid="{2693E2CA-DF35-415A-ADEB-564A59D79062}"/>
    <cellStyle name="Total 10 3 3 5" xfId="16213" xr:uid="{E03A3DD3-A6BA-4D5C-B1D3-390806FCD019}"/>
    <cellStyle name="Total 10 3 3 6" xfId="17086" xr:uid="{AAF4B2D4-CED1-4472-B9D6-051A4C56D8A8}"/>
    <cellStyle name="Total 10 3 3 7" xfId="17951" xr:uid="{5DE6751A-DCA4-4A51-9D64-6C4490C5B3E2}"/>
    <cellStyle name="Total 10 3 3 8" xfId="18727" xr:uid="{8F7A0836-1F7A-4579-9EF7-ABC7A04CA2AE}"/>
    <cellStyle name="Total 10 3 4" xfId="9554" xr:uid="{11ACFD25-FA3F-4358-B9E0-031CD7BB4F01}"/>
    <cellStyle name="Total 10 3 4 2" xfId="13958" xr:uid="{E1044B5D-108A-4A15-8D09-AD0A303FEFC0}"/>
    <cellStyle name="Total 10 3 4 3" xfId="14918" xr:uid="{670FC62B-E6EB-45B2-A3EE-F2A62E08CD1B}"/>
    <cellStyle name="Total 10 3 4 4" xfId="15870" xr:uid="{734932D7-B214-42EF-8C29-6C88A8991D54}"/>
    <cellStyle name="Total 10 3 4 5" xfId="16744" xr:uid="{64623D7A-9910-42B0-B1BB-9702CA36F984}"/>
    <cellStyle name="Total 10 3 4 6" xfId="17609" xr:uid="{D898D99E-166C-4342-BA63-C51292BEB0C5}"/>
    <cellStyle name="Total 10 3 4 7" xfId="18385" xr:uid="{59DC6FCF-E75C-489A-B285-0E3A63206948}"/>
    <cellStyle name="Total 10 3 4 8" xfId="19142" xr:uid="{132484E3-5810-44BA-AD0B-E37B26FE687D}"/>
    <cellStyle name="Total 10 3 5" xfId="12255" xr:uid="{9BF786F8-1FFC-4E3C-BC02-EE46BF595D76}"/>
    <cellStyle name="Total 10 3 6" xfId="10610" xr:uid="{079EFACD-F473-49C2-8C3A-787B9C094F71}"/>
    <cellStyle name="Total 10 3 7" xfId="13117" xr:uid="{C9DED3F7-4CA4-425C-B07B-E8C2F945CA3A}"/>
    <cellStyle name="Total 10 3 8" xfId="9909" xr:uid="{0E960B65-18CF-47AC-8C1A-B3C78B7A13F2}"/>
    <cellStyle name="Total 10 3 9" xfId="13326" xr:uid="{00FBADA3-527E-4B71-A09C-4340683C84C7}"/>
    <cellStyle name="Total 10 4" xfId="7168" xr:uid="{0421ACD1-6FD7-4F3B-93D4-75AAF15C225F}"/>
    <cellStyle name="Total 10 4 10" xfId="11502" xr:uid="{5CD303F5-2BFC-4F2C-B2BB-5EBBA6222F62}"/>
    <cellStyle name="Total 10 4 2" xfId="8808" xr:uid="{4A5077A8-7F68-4D44-8DA5-EFFEC286BD7A}"/>
    <cellStyle name="Total 10 4 2 2" xfId="13467" xr:uid="{3F3D3C42-495E-485D-8A40-0205BA3CFA36}"/>
    <cellStyle name="Total 10 4 2 3" xfId="14473" xr:uid="{73239F12-A127-41EC-9BF7-30AE7F034FEB}"/>
    <cellStyle name="Total 10 4 2 4" xfId="15431" xr:uid="{FAD900ED-FC3D-4431-832D-CCD1C683EB0B}"/>
    <cellStyle name="Total 10 4 2 5" xfId="16357" xr:uid="{CA33F31B-F62F-4154-90B7-2E842A698018}"/>
    <cellStyle name="Total 10 4 2 6" xfId="17228" xr:uid="{2814C3C1-D7C2-4552-9EA6-A4FADC027C33}"/>
    <cellStyle name="Total 10 4 2 7" xfId="18075" xr:uid="{9FA56A16-F381-48C3-B629-0B0B38A43921}"/>
    <cellStyle name="Total 10 4 2 8" xfId="18842" xr:uid="{1AA529F8-7142-415D-9D6C-1BDEA3A86EE5}"/>
    <cellStyle name="Total 10 4 3" xfId="9669" xr:uid="{D28D4A37-548E-4846-9D85-2BEC22FD723D}"/>
    <cellStyle name="Total 10 4 3 2" xfId="14073" xr:uid="{4129F6C2-3715-45AB-8E28-8B5E4028F000}"/>
    <cellStyle name="Total 10 4 3 3" xfId="15033" xr:uid="{8E34660B-50AE-4B03-8EF6-D42767CAFCBD}"/>
    <cellStyle name="Total 10 4 3 4" xfId="15985" xr:uid="{CE6500B2-3FC7-40A2-8BE3-B097D0F751F2}"/>
    <cellStyle name="Total 10 4 3 5" xfId="16859" xr:uid="{300DAF6A-7216-4F9C-BC7B-C65219A4CA0E}"/>
    <cellStyle name="Total 10 4 3 6" xfId="17724" xr:uid="{1093E2FF-5504-4D34-98E7-0D4FCCCEC889}"/>
    <cellStyle name="Total 10 4 3 7" xfId="18500" xr:uid="{4D06A4DE-45AC-44D3-8EBD-5194235DCDF0}"/>
    <cellStyle name="Total 10 4 3 8" xfId="19257" xr:uid="{818EDA74-FECD-41B8-9B78-6FA198DA24E2}"/>
    <cellStyle name="Total 10 4 4" xfId="12438" xr:uid="{1A48415F-7C2D-4562-A31A-F41F9578F1B6}"/>
    <cellStyle name="Total 10 4 5" xfId="10441" xr:uid="{9B3BDC99-4CB9-4BD7-A58F-BCDA0FFE678B}"/>
    <cellStyle name="Total 10 4 6" xfId="13143" xr:uid="{4E79CE83-0DD0-4441-BAAE-7B0E2CA6F8FF}"/>
    <cellStyle name="Total 10 4 7" xfId="9887" xr:uid="{7DACF916-3FFC-4F9E-BB0B-4657B59290D7}"/>
    <cellStyle name="Total 10 4 8" xfId="11883" xr:uid="{5449176F-4935-4552-9F00-CAE0FCD1E5B8}"/>
    <cellStyle name="Total 10 4 9" xfId="10930" xr:uid="{713B5530-589F-4A38-9835-10C9AC3C5808}"/>
    <cellStyle name="Total 10 5" xfId="8010" xr:uid="{39D4BC45-7222-409A-BAD4-2F9804FF7A39}"/>
    <cellStyle name="Total 10 5 2" xfId="12978" xr:uid="{6715B6A5-C14B-45C8-8902-EC9B45DE8142}"/>
    <cellStyle name="Total 10 5 3" xfId="10013" xr:uid="{C3A47DEF-AE0D-4AFF-9399-A63DC30501AB}"/>
    <cellStyle name="Total 10 5 4" xfId="9826" xr:uid="{165353D9-F2C2-4299-A924-3DA5F674E3BA}"/>
    <cellStyle name="Total 10 5 5" xfId="11941" xr:uid="{485877CF-012D-4E02-B93B-999C5F227CD7}"/>
    <cellStyle name="Total 10 5 6" xfId="10876" xr:uid="{B6B58CA6-BBBD-4B26-A6E2-055AF307681F}"/>
    <cellStyle name="Total 10 5 7" xfId="11547" xr:uid="{FE631F81-0C38-4116-8ECD-5A67E4F484A1}"/>
    <cellStyle name="Total 10 5 8" xfId="11192" xr:uid="{730611B5-C2D0-47D9-BFD5-669E26639948}"/>
    <cellStyle name="Total 10 6" xfId="9441" xr:uid="{BF3A47C8-AC1D-4DC6-B6D8-2A039BFC9AC3}"/>
    <cellStyle name="Total 10 6 2" xfId="13845" xr:uid="{8E83726F-0B20-4D55-869F-0D7BB5EFA986}"/>
    <cellStyle name="Total 10 6 3" xfId="14805" xr:uid="{61A1960E-3BF1-4024-A757-F6AE0799364E}"/>
    <cellStyle name="Total 10 6 4" xfId="15757" xr:uid="{9184F8B0-299E-4547-9312-93D5A91062DA}"/>
    <cellStyle name="Total 10 6 5" xfId="16631" xr:uid="{9F25562C-B854-4F78-B3D3-8C9AD37EC3B1}"/>
    <cellStyle name="Total 10 6 6" xfId="17496" xr:uid="{7C146C59-C029-47F1-85BC-60007D562457}"/>
    <cellStyle name="Total 10 6 7" xfId="18272" xr:uid="{66D6A4F8-184D-4DA1-8343-6155F4E292A0}"/>
    <cellStyle name="Total 10 6 8" xfId="19029" xr:uid="{A9EE23A4-D931-451C-A0FA-A1778184CE2C}"/>
    <cellStyle name="Total 10 7" xfId="11904" xr:uid="{8420940D-594C-4140-B948-2517944A4B3C}"/>
    <cellStyle name="Total 10 8" xfId="10913" xr:uid="{0F7B1208-2C8A-4C2F-8311-4FDFE64E4552}"/>
    <cellStyle name="Total 10 9" xfId="11515" xr:uid="{B3D7100F-A921-4E1F-9286-EB0429471DB8}"/>
    <cellStyle name="Total 11" xfId="6282" xr:uid="{B40A221B-7EB0-465D-AADB-D985C7C22D23}"/>
    <cellStyle name="Total 11 10" xfId="11222" xr:uid="{2A1AB4C7-A8D1-402B-AEB0-EE4CDE93E7D1}"/>
    <cellStyle name="Total 11 11" xfId="12532" xr:uid="{ACEDAE0F-02FF-4767-91AD-982EC95EC9D5}"/>
    <cellStyle name="Total 11 12" xfId="10351" xr:uid="{69787827-D6AA-4AE2-9131-D067BB251991}"/>
    <cellStyle name="Total 11 13" xfId="13414" xr:uid="{56002F33-77CB-482E-9F43-E44D6F36D17F}"/>
    <cellStyle name="Total 11 2" xfId="6283" xr:uid="{03E00327-204E-4715-9DDE-9D6085E2D7A0}"/>
    <cellStyle name="Total 11 2 10" xfId="13561" xr:uid="{9057CAC4-4239-4B21-83CF-829A1128A33F}"/>
    <cellStyle name="Total 11 2 11" xfId="14562" xr:uid="{293022E6-8070-4C84-93A6-8CE3BB6920A9}"/>
    <cellStyle name="Total 11 2 12" xfId="15520" xr:uid="{F6FC0A6A-F3E6-466A-A46D-0E43291138A2}"/>
    <cellStyle name="Total 11 2 2" xfId="6907" xr:uid="{E8C0314B-ED71-4277-9A1A-61EB00E9C8FE}"/>
    <cellStyle name="Total 11 2 2 10" xfId="16453" xr:uid="{9E9A0518-524A-4380-8B5C-234CFEBF27B1}"/>
    <cellStyle name="Total 11 2 2 11" xfId="17324" xr:uid="{DB0D920C-7E8D-4D88-9AEB-0D5B81CE3BE1}"/>
    <cellStyle name="Total 11 2 2 2" xfId="7707" xr:uid="{15D840E3-128D-43B5-B5BB-A123CD0BB91D}"/>
    <cellStyle name="Total 11 2 2 2 10" xfId="11294" xr:uid="{1F5F1D9A-FB64-4CF9-A7E9-1D5D5082C651}"/>
    <cellStyle name="Total 11 2 2 2 2" xfId="9347" xr:uid="{A814ACD7-CDC7-4B76-8C51-39D3B652B55E}"/>
    <cellStyle name="Total 11 2 2 2 2 2" xfId="13768" xr:uid="{9C71489F-D0DD-4EEE-8D50-D5355D7D1CC8}"/>
    <cellStyle name="Total 11 2 2 2 2 3" xfId="14730" xr:uid="{8DE001A3-4AA8-4866-B8E6-71D70F13F194}"/>
    <cellStyle name="Total 11 2 2 2 2 4" xfId="15682" xr:uid="{E15968D7-74EB-4587-B7E9-FCD33A6D7E7F}"/>
    <cellStyle name="Total 11 2 2 2 2 5" xfId="16560" xr:uid="{70042A5C-942A-4A71-AED6-1AAC9A7E5495}"/>
    <cellStyle name="Total 11 2 2 2 2 6" xfId="17425" xr:uid="{DE4B389F-8051-4DA2-984C-8A53DEF99DA8}"/>
    <cellStyle name="Total 11 2 2 2 2 7" xfId="18201" xr:uid="{5AC96096-1121-47E8-9556-A6F7000F1EA6}"/>
    <cellStyle name="Total 11 2 2 2 2 8" xfId="18958" xr:uid="{7D8D2536-4407-40FA-87A0-5BA3FED44AD8}"/>
    <cellStyle name="Total 11 2 2 2 3" xfId="9785" xr:uid="{020D33E0-1D12-4956-AC74-075BA6A63AA3}"/>
    <cellStyle name="Total 11 2 2 2 3 2" xfId="14189" xr:uid="{6A32E591-BDE1-4937-9CAD-F9EC02FDA4AB}"/>
    <cellStyle name="Total 11 2 2 2 3 3" xfId="15149" xr:uid="{66DD9205-A20D-42B6-919C-A376F247DA63}"/>
    <cellStyle name="Total 11 2 2 2 3 4" xfId="16101" xr:uid="{69454AC3-BB67-4D18-868B-70CD22CE5367}"/>
    <cellStyle name="Total 11 2 2 2 3 5" xfId="16975" xr:uid="{FA951335-A43F-43AE-847E-3C08A20BD467}"/>
    <cellStyle name="Total 11 2 2 2 3 6" xfId="17840" xr:uid="{3983C5BB-68D1-4849-BA8C-C58ACBAC370A}"/>
    <cellStyle name="Total 11 2 2 2 3 7" xfId="18616" xr:uid="{B295664A-C227-4800-B5BC-1EDA8093225F}"/>
    <cellStyle name="Total 11 2 2 2 3 8" xfId="19373" xr:uid="{64DD2EEE-3987-479D-A7D3-B6D7CD6E611E}"/>
    <cellStyle name="Total 11 2 2 2 4" xfId="12754" xr:uid="{970DAE4B-55D7-42CA-A110-96E07C8E34FB}"/>
    <cellStyle name="Total 11 2 2 2 5" xfId="12033" xr:uid="{D5AED45D-CC10-404C-9FC0-D04B0F38FC76}"/>
    <cellStyle name="Total 11 2 2 2 6" xfId="10801" xr:uid="{3B4F559D-828C-4942-8B56-10C7FDB90D00}"/>
    <cellStyle name="Total 11 2 2 2 7" xfId="11617" xr:uid="{4096291D-A20C-494F-BCCC-86E2B6D6AD96}"/>
    <cellStyle name="Total 11 2 2 2 8" xfId="11142" xr:uid="{FDCCD46E-F2B1-4975-AA39-2F1EA334370B}"/>
    <cellStyle name="Total 11 2 2 2 9" xfId="11433" xr:uid="{7D7DD203-D2FC-4AEB-9B3A-A8FDE502E3CD}"/>
    <cellStyle name="Total 11 2 2 3" xfId="8547" xr:uid="{11F9F85C-8FB7-48CB-83B8-826A65AD93B0}"/>
    <cellStyle name="Total 11 2 2 3 2" xfId="13287" xr:uid="{C4AA87F8-7C60-401B-919D-8BA6755DE38C}"/>
    <cellStyle name="Total 11 2 2 3 3" xfId="14307" xr:uid="{3468EC19-94DE-4282-8EA5-2AAE2C7CB8CA}"/>
    <cellStyle name="Total 11 2 2 3 4" xfId="15267" xr:uid="{88A7CD8C-1780-42B5-8245-AE08BCA5BEA6}"/>
    <cellStyle name="Total 11 2 2 3 5" xfId="16216" xr:uid="{1E437719-94B6-4B10-BF2E-E24F7FD68AAB}"/>
    <cellStyle name="Total 11 2 2 3 6" xfId="17089" xr:uid="{CE0CFD4C-33A8-403C-8E5F-253D15652ABC}"/>
    <cellStyle name="Total 11 2 2 3 7" xfId="17954" xr:uid="{10B98CFB-33AE-4E4E-8AFA-47A6B712D5D7}"/>
    <cellStyle name="Total 11 2 2 3 8" xfId="18730" xr:uid="{7A689C3C-4DD1-4D54-9055-14E5B556EFDC}"/>
    <cellStyle name="Total 11 2 2 4" xfId="9557" xr:uid="{ED4DFDF7-A1D3-4366-B707-CCD41527AAA3}"/>
    <cellStyle name="Total 11 2 2 4 2" xfId="13961" xr:uid="{37370E01-1927-4C1F-B493-627905C1006A}"/>
    <cellStyle name="Total 11 2 2 4 3" xfId="14921" xr:uid="{A41E4F4B-67D1-4325-8A79-3EA955817D0D}"/>
    <cellStyle name="Total 11 2 2 4 4" xfId="15873" xr:uid="{8D435608-957C-456A-880B-1801BF9DC097}"/>
    <cellStyle name="Total 11 2 2 4 5" xfId="16747" xr:uid="{717E6833-2A80-46D4-95AE-3EEEB784AE66}"/>
    <cellStyle name="Total 11 2 2 4 6" xfId="17612" xr:uid="{30C69DCA-044E-4276-9630-2CA219E724C7}"/>
    <cellStyle name="Total 11 2 2 4 7" xfId="18388" xr:uid="{ECA80C07-145E-4177-9105-373DEAE94A48}"/>
    <cellStyle name="Total 11 2 2 4 8" xfId="19145" xr:uid="{101C8255-05DA-4CD5-A994-95CD74607B25}"/>
    <cellStyle name="Total 11 2 2 5" xfId="12258" xr:uid="{B5AE4453-285E-4BBF-9304-F9AD56C9EC83}"/>
    <cellStyle name="Total 11 2 2 6" xfId="10607" xr:uid="{408EA06B-1A3A-46FE-9816-F2989153EBFC}"/>
    <cellStyle name="Total 11 2 2 7" xfId="13623" xr:uid="{BB544FDA-E0FC-4A2B-849E-B6ADD98B060D}"/>
    <cellStyle name="Total 11 2 2 8" xfId="14601" xr:uid="{76786582-F44F-492C-85A3-26DD3ABE8A22}"/>
    <cellStyle name="Total 11 2 2 9" xfId="15554" xr:uid="{BD6701E3-0B9D-417B-9A68-8BC7E6655A94}"/>
    <cellStyle name="Total 11 2 3" xfId="7171" xr:uid="{ABD8FA7B-C4E1-4131-A8A0-E01F42B94E05}"/>
    <cellStyle name="Total 11 2 3 10" xfId="15528" xr:uid="{6F5D0118-137D-4F01-9D19-40FA3FC75A09}"/>
    <cellStyle name="Total 11 2 3 2" xfId="8811" xr:uid="{3D48B9A4-7E29-4214-81E2-98A61300CAEC}"/>
    <cellStyle name="Total 11 2 3 2 2" xfId="13470" xr:uid="{FED2B02D-8C27-429C-8239-2F4BCD34F0E5}"/>
    <cellStyle name="Total 11 2 3 2 3" xfId="14476" xr:uid="{BEA5C3E8-3697-4DE2-A812-2365BF766A50}"/>
    <cellStyle name="Total 11 2 3 2 4" xfId="15434" xr:uid="{D35A335B-D2A0-417A-9D50-455B030D791A}"/>
    <cellStyle name="Total 11 2 3 2 5" xfId="16360" xr:uid="{9C304BB0-C2BD-43C5-A67C-F4E4D6C48FE3}"/>
    <cellStyle name="Total 11 2 3 2 6" xfId="17231" xr:uid="{4B7CB2DC-DBE8-4BA6-B88E-EF07805FAF22}"/>
    <cellStyle name="Total 11 2 3 2 7" xfId="18078" xr:uid="{F0274D71-D34A-48F4-B9DD-CF75D1BC6BA0}"/>
    <cellStyle name="Total 11 2 3 2 8" xfId="18845" xr:uid="{86E66123-5B85-40A9-8B0D-2BEE49FAA0EF}"/>
    <cellStyle name="Total 11 2 3 3" xfId="9672" xr:uid="{BECE8D5E-6263-4662-BF4F-F5901B391FC1}"/>
    <cellStyle name="Total 11 2 3 3 2" xfId="14076" xr:uid="{B8A5DE73-6843-49F9-9B03-2560873DAF59}"/>
    <cellStyle name="Total 11 2 3 3 3" xfId="15036" xr:uid="{C890E6A2-DA02-42FF-8AB4-7CFD3925B1FC}"/>
    <cellStyle name="Total 11 2 3 3 4" xfId="15988" xr:uid="{9CEEECED-709A-49FE-BE9D-9D710D710C13}"/>
    <cellStyle name="Total 11 2 3 3 5" xfId="16862" xr:uid="{4004521A-0606-48D4-A741-62F0C4DB7279}"/>
    <cellStyle name="Total 11 2 3 3 6" xfId="17727" xr:uid="{6DBA146E-3F4B-41D4-9EEE-AE5B909A3370}"/>
    <cellStyle name="Total 11 2 3 3 7" xfId="18503" xr:uid="{6E00A06C-3378-45C2-8A10-346559962DBB}"/>
    <cellStyle name="Total 11 2 3 3 8" xfId="19260" xr:uid="{E4CCBCAC-2F46-4C8F-A725-F50C04DDD7A5}"/>
    <cellStyle name="Total 11 2 3 4" xfId="12441" xr:uid="{A2E62F34-B315-4D23-82B0-EA7F2B3F3E5F}"/>
    <cellStyle name="Total 11 2 3 5" xfId="10438" xr:uid="{0D9D62A3-DC84-4123-A882-C1DA51C944FF}"/>
    <cellStyle name="Total 11 2 3 6" xfId="11712" xr:uid="{D8421971-4ADA-4C04-B1DB-6767F3AF62B8}"/>
    <cellStyle name="Total 11 2 3 7" xfId="11074" xr:uid="{C3450361-EBDD-460C-9D00-5399DFB6FED8}"/>
    <cellStyle name="Total 11 2 3 8" xfId="13583" xr:uid="{26072F79-52E4-4EE4-BDC0-66F5F17519CB}"/>
    <cellStyle name="Total 11 2 3 9" xfId="14571" xr:uid="{D4BAA681-B4E6-45A9-8732-151C7F156D75}"/>
    <cellStyle name="Total 11 2 4" xfId="8013" xr:uid="{A5ACF11B-FE8C-4AD1-92C9-4F273E3EC65F}"/>
    <cellStyle name="Total 11 2 4 2" xfId="12981" xr:uid="{B7367D3F-4ECB-4876-AEDA-793123C2EF13}"/>
    <cellStyle name="Total 11 2 4 3" xfId="10010" xr:uid="{AB7B5CB7-34CB-4FA2-A979-5C9190BF52FD}"/>
    <cellStyle name="Total 11 2 4 4" xfId="12693" xr:uid="{A8ADF6CE-C845-444F-8167-C03AD85003F7}"/>
    <cellStyle name="Total 11 2 4 5" xfId="10228" xr:uid="{D2299D5D-DA2A-4457-9AD4-1874FBEA4532}"/>
    <cellStyle name="Total 11 2 4 6" xfId="12128" xr:uid="{07145DE9-E462-4835-8402-9EA9023BCD61}"/>
    <cellStyle name="Total 11 2 4 7" xfId="10727" xr:uid="{F9ED8755-DFB8-46B5-A52A-E498EA6CB15F}"/>
    <cellStyle name="Total 11 2 4 8" xfId="12583" xr:uid="{20144A26-D968-4B4E-A5A7-7714956F7AF9}"/>
    <cellStyle name="Total 11 2 5" xfId="9444" xr:uid="{00D3E22D-1450-41C3-BF46-B0D873CCDE26}"/>
    <cellStyle name="Total 11 2 5 2" xfId="13848" xr:uid="{DB0A6645-1893-4B38-B6FE-BF0ACF3DD438}"/>
    <cellStyle name="Total 11 2 5 3" xfId="14808" xr:uid="{494666D6-6848-4C4A-A3E4-912E5DAA5119}"/>
    <cellStyle name="Total 11 2 5 4" xfId="15760" xr:uid="{0292FCBE-04CD-42F5-9FD5-FBD9941CDBA8}"/>
    <cellStyle name="Total 11 2 5 5" xfId="16634" xr:uid="{43473634-60E7-4611-87E0-54FDB24277CF}"/>
    <cellStyle name="Total 11 2 5 6" xfId="17499" xr:uid="{7DDD7990-4746-4091-9698-196B4236271C}"/>
    <cellStyle name="Total 11 2 5 7" xfId="18275" xr:uid="{A7CD5193-FD4D-4AF6-8757-02CB15D7C505}"/>
    <cellStyle name="Total 11 2 5 8" xfId="19032" xr:uid="{52C20504-018B-4DE3-B4BC-EDD226E55540}"/>
    <cellStyle name="Total 11 2 6" xfId="11907" xr:uid="{7F48EF33-996E-4BEC-9B05-9CAC28B93C10}"/>
    <cellStyle name="Total 11 2 7" xfId="10910" xr:uid="{24472743-BF74-498B-99E9-935DD1A10518}"/>
    <cellStyle name="Total 11 2 8" xfId="11518" xr:uid="{40765CB2-1EE7-48D9-892A-CC42873F4407}"/>
    <cellStyle name="Total 11 2 9" xfId="11221" xr:uid="{7A42AB06-E6AE-4AB8-953A-60F464888BC6}"/>
    <cellStyle name="Total 11 3" xfId="6906" xr:uid="{97FB5E6B-D101-4CE5-9E96-EFAFAC9F4B61}"/>
    <cellStyle name="Total 11 3 10" xfId="11038" xr:uid="{867C0D10-6DBA-486E-96C4-5F8636A85854}"/>
    <cellStyle name="Total 11 3 11" xfId="13590" xr:uid="{0C945DD2-C64F-4362-A59C-B6C2E1C9818D}"/>
    <cellStyle name="Total 11 3 2" xfId="7708" xr:uid="{C7162198-4E49-49BC-9255-DB2572FC4C25}"/>
    <cellStyle name="Total 11 3 2 10" xfId="13573" xr:uid="{2BDEA65E-9C0E-4F3E-A5A7-73BE40355AFF}"/>
    <cellStyle name="Total 11 3 2 2" xfId="9348" xr:uid="{33285A47-D280-4F49-AA71-E113BFECD6EB}"/>
    <cellStyle name="Total 11 3 2 2 2" xfId="13769" xr:uid="{A5F22393-BCEE-49AC-AC18-8522DD0D7B13}"/>
    <cellStyle name="Total 11 3 2 2 3" xfId="14731" xr:uid="{1E2558F6-5464-4258-916D-A78E2D469EAB}"/>
    <cellStyle name="Total 11 3 2 2 4" xfId="15683" xr:uid="{9E1F594A-94AE-4780-BECA-7B29CD8EB0BE}"/>
    <cellStyle name="Total 11 3 2 2 5" xfId="16561" xr:uid="{143BB741-FAAD-4ABC-9F8F-4F054852426E}"/>
    <cellStyle name="Total 11 3 2 2 6" xfId="17426" xr:uid="{F5FEAC0D-53B3-40AF-9E53-AC7A4B910894}"/>
    <cellStyle name="Total 11 3 2 2 7" xfId="18202" xr:uid="{D6CD108F-72E0-41FC-8B72-006FD39E2E3B}"/>
    <cellStyle name="Total 11 3 2 2 8" xfId="18959" xr:uid="{48AF8763-7807-4BCE-99B7-57C9B9E7DDAE}"/>
    <cellStyle name="Total 11 3 2 3" xfId="9786" xr:uid="{2BC36992-FCED-4102-8280-F5B4AF51C2BC}"/>
    <cellStyle name="Total 11 3 2 3 2" xfId="14190" xr:uid="{1709DE80-981B-4E92-8DF4-96D66E4D992C}"/>
    <cellStyle name="Total 11 3 2 3 3" xfId="15150" xr:uid="{3206D04E-20DF-4877-BE4B-E77591D50330}"/>
    <cellStyle name="Total 11 3 2 3 4" xfId="16102" xr:uid="{36CF1626-84B0-454F-8392-F9673A46DB63}"/>
    <cellStyle name="Total 11 3 2 3 5" xfId="16976" xr:uid="{422D656A-192C-4F5E-B6BE-9793EE7176DF}"/>
    <cellStyle name="Total 11 3 2 3 6" xfId="17841" xr:uid="{3D5A94B8-A033-470D-B6FE-A0E1F4C9F831}"/>
    <cellStyle name="Total 11 3 2 3 7" xfId="18617" xr:uid="{BC874F4F-AA7E-4E9E-8EFA-E5DB5B2B6C07}"/>
    <cellStyle name="Total 11 3 2 3 8" xfId="19374" xr:uid="{95CA66B6-657F-4C75-9ADD-83D0DDE7FADA}"/>
    <cellStyle name="Total 11 3 2 4" xfId="12755" xr:uid="{07777D68-CD6D-4ECC-9624-AFC3A3915CDC}"/>
    <cellStyle name="Total 11 3 2 5" xfId="10215" xr:uid="{6C956F2F-AA27-41DD-BB9A-8E85C68C331F}"/>
    <cellStyle name="Total 11 3 2 6" xfId="12024" xr:uid="{2283CD45-612E-45C9-9731-281812F70DB3}"/>
    <cellStyle name="Total 11 3 2 7" xfId="10810" xr:uid="{9BEC74AA-6534-4F8B-90D1-EC56FF44797F}"/>
    <cellStyle name="Total 11 3 2 8" xfId="11609" xr:uid="{EF201EAE-F7A4-40D3-AD72-95B582D2DBDB}"/>
    <cellStyle name="Total 11 3 2 9" xfId="11150" xr:uid="{248146B3-3A0D-4E9B-A9F4-C4A72D8D7AB9}"/>
    <cellStyle name="Total 11 3 3" xfId="8546" xr:uid="{DD0E79DD-D72F-4AB0-832E-6B3FE1509295}"/>
    <cellStyle name="Total 11 3 3 2" xfId="13286" xr:uid="{F0F36465-D912-473E-B3B7-FE0A15EC2323}"/>
    <cellStyle name="Total 11 3 3 3" xfId="14306" xr:uid="{99B91372-C828-4A7C-9376-E3C9D0D920C9}"/>
    <cellStyle name="Total 11 3 3 4" xfId="15266" xr:uid="{5D6D3CA8-D106-47D7-A28D-60B8747B79C4}"/>
    <cellStyle name="Total 11 3 3 5" xfId="16215" xr:uid="{000F3662-BF39-40D0-B8E7-2F61CAD7C2F7}"/>
    <cellStyle name="Total 11 3 3 6" xfId="17088" xr:uid="{FCF68C17-43CD-4C4D-8F63-9F14D14A95B9}"/>
    <cellStyle name="Total 11 3 3 7" xfId="17953" xr:uid="{1009F3BC-33A1-460F-9CD3-62D598E2F3D4}"/>
    <cellStyle name="Total 11 3 3 8" xfId="18729" xr:uid="{6012BE03-FCDE-4BDC-AEC4-759E0F182122}"/>
    <cellStyle name="Total 11 3 4" xfId="9556" xr:uid="{9B8650BA-C432-483B-AE8A-279AC14395D8}"/>
    <cellStyle name="Total 11 3 4 2" xfId="13960" xr:uid="{22CA7EDD-8DE7-462F-8DB1-6C3F07E2BDBE}"/>
    <cellStyle name="Total 11 3 4 3" xfId="14920" xr:uid="{46BE585F-A74B-4716-8872-44D82668BD59}"/>
    <cellStyle name="Total 11 3 4 4" xfId="15872" xr:uid="{B8FDAFF8-C6BB-40DF-8BAE-237984E371C6}"/>
    <cellStyle name="Total 11 3 4 5" xfId="16746" xr:uid="{BFE979A2-F97A-4644-AC25-1CCE5861440B}"/>
    <cellStyle name="Total 11 3 4 6" xfId="17611" xr:uid="{05A69F4B-2116-46A7-9F8F-A4735D8A965E}"/>
    <cellStyle name="Total 11 3 4 7" xfId="18387" xr:uid="{4EA6F345-147A-4D34-B525-6393732FC1A2}"/>
    <cellStyle name="Total 11 3 4 8" xfId="19144" xr:uid="{25E606F2-331D-4380-AEE1-F64A2D0F2407}"/>
    <cellStyle name="Total 11 3 5" xfId="12257" xr:uid="{1F7822C2-0BC8-4B52-B186-BEA96DF521B2}"/>
    <cellStyle name="Total 11 3 6" xfId="10608" xr:uid="{4C32ED8F-777E-4584-B78B-3618803F0804}"/>
    <cellStyle name="Total 11 3 7" xfId="12601" xr:uid="{6C993098-43EF-4B00-A236-EE26437E558D}"/>
    <cellStyle name="Total 11 3 8" xfId="10303" xr:uid="{948A0D55-145B-43B4-B589-FB7DFE5B562F}"/>
    <cellStyle name="Total 11 3 9" xfId="11759" xr:uid="{E9FE9D2E-1981-4D1E-9CB8-4738C1485DD8}"/>
    <cellStyle name="Total 11 4" xfId="7170" xr:uid="{DA7F32FE-B9EC-4D74-AD80-99242590FB97}"/>
    <cellStyle name="Total 11 4 10" xfId="12122" xr:uid="{15172179-E6C3-4970-86C8-6FDAB5A6C35D}"/>
    <cellStyle name="Total 11 4 2" xfId="8810" xr:uid="{2679C1CC-1E9C-4D0A-9073-21F990678E5D}"/>
    <cellStyle name="Total 11 4 2 2" xfId="13469" xr:uid="{850E20D6-651A-4DF6-B273-5657B7C8A7E3}"/>
    <cellStyle name="Total 11 4 2 3" xfId="14475" xr:uid="{F718B555-69A4-4971-82E5-6F5A2FA98C6D}"/>
    <cellStyle name="Total 11 4 2 4" xfId="15433" xr:uid="{C9D1A29D-0F24-43E1-8AD8-6D3EDB7D5FAE}"/>
    <cellStyle name="Total 11 4 2 5" xfId="16359" xr:uid="{A60F3208-84CF-4F36-B2BB-89245D59F428}"/>
    <cellStyle name="Total 11 4 2 6" xfId="17230" xr:uid="{4AB87853-451D-417B-A340-09E2220DEF31}"/>
    <cellStyle name="Total 11 4 2 7" xfId="18077" xr:uid="{36564554-D17E-4435-9B07-BC0082DD528F}"/>
    <cellStyle name="Total 11 4 2 8" xfId="18844" xr:uid="{ED6E932B-F742-4EC6-93FD-6841E6D5AD0F}"/>
    <cellStyle name="Total 11 4 3" xfId="9671" xr:uid="{D2A6B893-CE8C-435D-9D38-ED48FE17CEB8}"/>
    <cellStyle name="Total 11 4 3 2" xfId="14075" xr:uid="{2EDBCD66-D85F-4442-9FEC-AF71BB861C8E}"/>
    <cellStyle name="Total 11 4 3 3" xfId="15035" xr:uid="{5723F7B6-4C39-460A-A557-885E2A6F6E06}"/>
    <cellStyle name="Total 11 4 3 4" xfId="15987" xr:uid="{08661F31-E5F5-4185-AD9B-1986E53B0AF3}"/>
    <cellStyle name="Total 11 4 3 5" xfId="16861" xr:uid="{B59F3CA6-ECBA-4AC2-9DC2-CF4F3CD430A2}"/>
    <cellStyle name="Total 11 4 3 6" xfId="17726" xr:uid="{035F91E6-AB6A-4C16-934F-A8F730DED907}"/>
    <cellStyle name="Total 11 4 3 7" xfId="18502" xr:uid="{7BF9411F-7B43-4DD1-9D98-9B890283842A}"/>
    <cellStyle name="Total 11 4 3 8" xfId="19259" xr:uid="{6D3A67DD-2CBE-4642-A58D-9C5B55AAEC34}"/>
    <cellStyle name="Total 11 4 4" xfId="12440" xr:uid="{E63741E0-038D-4553-A1C5-F0258E72B185}"/>
    <cellStyle name="Total 11 4 5" xfId="10439" xr:uid="{1DE1D5BA-5A0E-4C19-85FB-75CBC78AFEFC}"/>
    <cellStyle name="Total 11 4 6" xfId="11711" xr:uid="{03FBCDD1-F184-419C-B310-33AF3126EFF2}"/>
    <cellStyle name="Total 11 4 7" xfId="11075" xr:uid="{64FD3975-91A1-4A5B-9A7F-9DE937400300}"/>
    <cellStyle name="Total 11 4 8" xfId="12558" xr:uid="{B965896C-0608-4060-858D-6E8DCB0339AC}"/>
    <cellStyle name="Total 11 4 9" xfId="10337" xr:uid="{D3C3486E-B9C8-4FAF-9AEB-31589020008E}"/>
    <cellStyle name="Total 11 5" xfId="8012" xr:uid="{63CA1B6D-9BAE-4F6E-94CE-24E0CB493487}"/>
    <cellStyle name="Total 11 5 2" xfId="12980" xr:uid="{30FF2EB1-52F2-41AA-B78F-6B8F4F549EFA}"/>
    <cellStyle name="Total 11 5 3" xfId="10011" xr:uid="{EEF26C23-5D6C-4CC8-B122-8DCB05577B4A}"/>
    <cellStyle name="Total 11 5 4" xfId="12160" xr:uid="{58EDB4DA-5B05-4B23-B73B-36EDE9C2FC51}"/>
    <cellStyle name="Total 11 5 5" xfId="10700" xr:uid="{45287EFE-39C8-4B75-B6FE-3FADFE0B2619}"/>
    <cellStyle name="Total 11 5 6" xfId="11669" xr:uid="{8B99C3A9-739A-410C-B6A9-76518CDF2340}"/>
    <cellStyle name="Total 11 5 7" xfId="11111" xr:uid="{CCD5BA87-BDE9-40A4-97B7-0C6CE44923AF}"/>
    <cellStyle name="Total 11 5 8" xfId="13579" xr:uid="{94506982-637B-42BE-ACD6-2616DD9CC6B5}"/>
    <cellStyle name="Total 11 6" xfId="9443" xr:uid="{C7867CAE-8DBC-44EE-B920-7F597137B353}"/>
    <cellStyle name="Total 11 6 2" xfId="13847" xr:uid="{DF673864-5346-4012-ADF8-3669F1AB666C}"/>
    <cellStyle name="Total 11 6 3" xfId="14807" xr:uid="{81039D1B-CC13-4F2A-8D7C-7A43721905F3}"/>
    <cellStyle name="Total 11 6 4" xfId="15759" xr:uid="{BF0011F7-E251-4195-BE15-A02814834030}"/>
    <cellStyle name="Total 11 6 5" xfId="16633" xr:uid="{4E99B4BF-64B6-4515-9A39-6F3EFB6F2BC5}"/>
    <cellStyle name="Total 11 6 6" xfId="17498" xr:uid="{094FA1A8-DD63-4825-AE53-AC98C26E5C8E}"/>
    <cellStyle name="Total 11 6 7" xfId="18274" xr:uid="{F951B573-F9EF-4C02-8ACB-E5E3558C1C5B}"/>
    <cellStyle name="Total 11 6 8" xfId="19031" xr:uid="{348F11CA-F3A2-4525-B09C-FC6B0C7EC9DB}"/>
    <cellStyle name="Total 11 7" xfId="11906" xr:uid="{CA672392-93D0-4BCA-85A9-6D095B9DBC12}"/>
    <cellStyle name="Total 11 8" xfId="10911" xr:uid="{77CD9100-D008-4D73-B608-56DFD7D03D60}"/>
    <cellStyle name="Total 11 9" xfId="11517" xr:uid="{54D4620B-638A-40FC-AF80-A56E2D314332}"/>
    <cellStyle name="Total 12" xfId="6284" xr:uid="{464BC31B-5D9B-460B-A2CB-F156B083D0F5}"/>
    <cellStyle name="Total 12 10" xfId="11220" xr:uid="{DA640A4C-6E39-4415-9346-013B94AD04E7}"/>
    <cellStyle name="Total 12 11" xfId="13080" xr:uid="{A699D3B9-1910-42D6-8294-1748B13078A6}"/>
    <cellStyle name="Total 12 12" xfId="9929" xr:uid="{CB62D5E1-336B-492E-9006-4F140BD1B0F0}"/>
    <cellStyle name="Total 12 13" xfId="13722" xr:uid="{5EE285D6-DA52-4D47-8604-1E1791F233BC}"/>
    <cellStyle name="Total 12 2" xfId="6285" xr:uid="{BBD8B4BC-5D90-448B-8677-89A20D13CA57}"/>
    <cellStyle name="Total 12 2 10" xfId="11960" xr:uid="{D8752B2B-7CFD-4CD2-A453-204A58AF99D5}"/>
    <cellStyle name="Total 12 2 11" xfId="10862" xr:uid="{6D8E8F1D-EEB5-4AA2-A351-F5C0B89B8EFD}"/>
    <cellStyle name="Total 12 2 12" xfId="11560" xr:uid="{FFB757E6-670A-4A88-843F-86F9F4CA9AE9}"/>
    <cellStyle name="Total 12 2 2" xfId="6909" xr:uid="{F0B0D22F-34FF-4B88-A746-33D3DA320837}"/>
    <cellStyle name="Total 12 2 2 10" xfId="11126" xr:uid="{80D81D92-22C2-407C-AAEC-A238BE9896F9}"/>
    <cellStyle name="Total 12 2 2 11" xfId="13023" xr:uid="{B42CC9E0-6C67-4E1E-ADC4-43342D2752C3}"/>
    <cellStyle name="Total 12 2 2 2" xfId="7709" xr:uid="{C9857708-2E53-4A65-8373-2D01C790F045}"/>
    <cellStyle name="Total 12 2 2 2 10" xfId="11205" xr:uid="{BC0ED4BC-E27C-4885-AB2C-A4BC3D4B5FB7}"/>
    <cellStyle name="Total 12 2 2 2 2" xfId="9349" xr:uid="{3DDF1A6F-C2FB-4271-8159-5F6338B6AB5F}"/>
    <cellStyle name="Total 12 2 2 2 2 2" xfId="13770" xr:uid="{9F27BF42-B0FA-437E-B513-C9285F49173C}"/>
    <cellStyle name="Total 12 2 2 2 2 3" xfId="14732" xr:uid="{83851195-AB2A-43BB-894B-4CDF5D4826B9}"/>
    <cellStyle name="Total 12 2 2 2 2 4" xfId="15684" xr:uid="{A715D409-B96E-45C6-ACC8-3010A298AAE9}"/>
    <cellStyle name="Total 12 2 2 2 2 5" xfId="16562" xr:uid="{28E28720-5AA8-4413-BF3F-641F7B0F38CF}"/>
    <cellStyle name="Total 12 2 2 2 2 6" xfId="17427" xr:uid="{A74BC632-8367-439A-B29C-ECB3B738C4AC}"/>
    <cellStyle name="Total 12 2 2 2 2 7" xfId="18203" xr:uid="{9F673F09-5CCF-4B69-B8D9-083639AE6724}"/>
    <cellStyle name="Total 12 2 2 2 2 8" xfId="18960" xr:uid="{D7B367E2-1E8B-4176-959D-A805C9C8EEE5}"/>
    <cellStyle name="Total 12 2 2 2 3" xfId="9787" xr:uid="{E6824027-DE48-45DE-A235-76BD37E489BB}"/>
    <cellStyle name="Total 12 2 2 2 3 2" xfId="14191" xr:uid="{AE0FDE2A-84E7-484B-8CEB-71B64D5DAE2F}"/>
    <cellStyle name="Total 12 2 2 2 3 3" xfId="15151" xr:uid="{28CCAAE6-F29A-458D-8C9A-7CB94A9CC0EA}"/>
    <cellStyle name="Total 12 2 2 2 3 4" xfId="16103" xr:uid="{119B292B-259C-4881-9A15-6764FE5F1E73}"/>
    <cellStyle name="Total 12 2 2 2 3 5" xfId="16977" xr:uid="{FCDF750B-4A09-433D-8EEF-0B50FF356AA2}"/>
    <cellStyle name="Total 12 2 2 2 3 6" xfId="17842" xr:uid="{2F415CC8-DE89-46F4-BD70-937CCAC6235B}"/>
    <cellStyle name="Total 12 2 2 2 3 7" xfId="18618" xr:uid="{E84C04EB-59D6-4FB6-ADF8-A7491D3D7670}"/>
    <cellStyle name="Total 12 2 2 2 3 8" xfId="19375" xr:uid="{DBB09DF3-8A49-42BC-8B5C-2506AB77690E}"/>
    <cellStyle name="Total 12 2 2 2 4" xfId="12756" xr:uid="{AC0F028E-7289-4D1B-BBD8-876020FA2A07}"/>
    <cellStyle name="Total 12 2 2 2 5" xfId="10214" xr:uid="{44A0FAA0-E94B-4DD1-9358-62F69D981710}"/>
    <cellStyle name="Total 12 2 2 2 6" xfId="9832" xr:uid="{DDAFE7AC-4B8E-48FA-A72D-4D4A0587DDF9}"/>
    <cellStyle name="Total 12 2 2 2 7" xfId="11923" xr:uid="{C13B33C6-D4A7-4CA1-A824-F43C19FFD353}"/>
    <cellStyle name="Total 12 2 2 2 8" xfId="10894" xr:uid="{008FC708-348E-4F25-86E3-F04985E413D8}"/>
    <cellStyle name="Total 12 2 2 2 9" xfId="11534" xr:uid="{92917589-5E2A-46A1-AF82-05155C7EF514}"/>
    <cellStyle name="Total 12 2 2 3" xfId="8549" xr:uid="{ECDC67E7-F934-4D36-AFCD-39F8E0F8E873}"/>
    <cellStyle name="Total 12 2 2 3 2" xfId="13289" xr:uid="{9B67F362-7830-4382-AC23-6A330F61805B}"/>
    <cellStyle name="Total 12 2 2 3 3" xfId="14309" xr:uid="{FF96C1D2-C339-47DC-8DBB-B04039104C50}"/>
    <cellStyle name="Total 12 2 2 3 4" xfId="15269" xr:uid="{D5F4308F-BEF4-4368-A62F-91A434220BF4}"/>
    <cellStyle name="Total 12 2 2 3 5" xfId="16218" xr:uid="{52365B6E-1B08-4361-8EFC-B8930FB2A5C8}"/>
    <cellStyle name="Total 12 2 2 3 6" xfId="17091" xr:uid="{7EADA37D-5B3E-4044-8C99-2D187D06A12C}"/>
    <cellStyle name="Total 12 2 2 3 7" xfId="17956" xr:uid="{F851F5A1-F0F7-4E1A-9B13-5804B7BAE121}"/>
    <cellStyle name="Total 12 2 2 3 8" xfId="18732" xr:uid="{186BB675-82DD-4580-9347-557688BF977B}"/>
    <cellStyle name="Total 12 2 2 4" xfId="9559" xr:uid="{2A250E2C-2609-4832-AC2B-414B59118077}"/>
    <cellStyle name="Total 12 2 2 4 2" xfId="13963" xr:uid="{DBCAAF1F-2C5C-4B48-A9E4-C4343AA61322}"/>
    <cellStyle name="Total 12 2 2 4 3" xfId="14923" xr:uid="{C9FCB19E-2724-4155-B825-A89A69D6ED7C}"/>
    <cellStyle name="Total 12 2 2 4 4" xfId="15875" xr:uid="{962F4F61-5B8E-4E48-B12E-F48A882FCFFC}"/>
    <cellStyle name="Total 12 2 2 4 5" xfId="16749" xr:uid="{C10A2D8B-9EC6-47FA-AB6B-FF71F136DDC9}"/>
    <cellStyle name="Total 12 2 2 4 6" xfId="17614" xr:uid="{ECC82743-B687-45AF-8DBE-10AC38241A2A}"/>
    <cellStyle name="Total 12 2 2 4 7" xfId="18390" xr:uid="{AB1459ED-7570-4703-BFBE-F4B62706C222}"/>
    <cellStyle name="Total 12 2 2 4 8" xfId="19147" xr:uid="{76288EC7-4F1D-4C69-A626-65FB1F9384FE}"/>
    <cellStyle name="Total 12 2 2 5" xfId="12260" xr:uid="{DD1A2BC0-3048-4C51-81F8-56F16A11CA26}"/>
    <cellStyle name="Total 12 2 2 6" xfId="10605" xr:uid="{45B1F0CC-A5BA-42BD-B3FD-305CBD8EFA84}"/>
    <cellStyle name="Total 12 2 2 7" xfId="12087" xr:uid="{BD3AF2D7-74CC-43BA-8DCD-8022F97B65A9}"/>
    <cellStyle name="Total 12 2 2 8" xfId="10763" xr:uid="{26B06DA8-B5C9-4F8C-8C22-DA49443AB695}"/>
    <cellStyle name="Total 12 2 2 9" xfId="11651" xr:uid="{C36E8833-412D-4AB2-B692-ADBFB655BBBD}"/>
    <cellStyle name="Total 12 2 3" xfId="7173" xr:uid="{498C24A5-5665-49AA-9B9D-1B0367FCC3D3}"/>
    <cellStyle name="Total 12 2 3 10" xfId="11563" xr:uid="{B97F5BF9-7062-4AE1-B552-E2FC9A751B4C}"/>
    <cellStyle name="Total 12 2 3 2" xfId="8813" xr:uid="{E6E5159A-F3A6-4D77-865D-93538ECC7561}"/>
    <cellStyle name="Total 12 2 3 2 2" xfId="13472" xr:uid="{5B33844F-45F0-447F-A0E3-B76D1B099BF5}"/>
    <cellStyle name="Total 12 2 3 2 3" xfId="14478" xr:uid="{8101EC26-65B8-4D3F-ADED-43DA80AC683C}"/>
    <cellStyle name="Total 12 2 3 2 4" xfId="15436" xr:uid="{792CB6D1-38D0-4A3A-8C2F-F8CB6A8808E5}"/>
    <cellStyle name="Total 12 2 3 2 5" xfId="16362" xr:uid="{981AE18B-CAC0-4692-8AE4-B004455CC587}"/>
    <cellStyle name="Total 12 2 3 2 6" xfId="17233" xr:uid="{0DF75DB9-E412-4438-BF58-656841D76F15}"/>
    <cellStyle name="Total 12 2 3 2 7" xfId="18080" xr:uid="{25CB9972-D493-4633-A2E2-DE2E83A9B1C9}"/>
    <cellStyle name="Total 12 2 3 2 8" xfId="18847" xr:uid="{9BB263A2-4A6A-4711-8775-E10AE44456C2}"/>
    <cellStyle name="Total 12 2 3 3" xfId="9674" xr:uid="{EC9665F7-C7C2-4A2D-94C7-2CB27F7D57E6}"/>
    <cellStyle name="Total 12 2 3 3 2" xfId="14078" xr:uid="{3E97366F-A955-4107-B014-79D782D551FE}"/>
    <cellStyle name="Total 12 2 3 3 3" xfId="15038" xr:uid="{743C3E12-9271-40CD-AE83-F683E445586A}"/>
    <cellStyle name="Total 12 2 3 3 4" xfId="15990" xr:uid="{BE301287-CA12-413D-8A35-8136EEA498BA}"/>
    <cellStyle name="Total 12 2 3 3 5" xfId="16864" xr:uid="{339EC23E-F6EE-470C-90B7-06A21842F385}"/>
    <cellStyle name="Total 12 2 3 3 6" xfId="17729" xr:uid="{0C323637-BEE8-4D3C-9984-64A9EEB6D90C}"/>
    <cellStyle name="Total 12 2 3 3 7" xfId="18505" xr:uid="{EBA8D330-8417-48DC-8E8E-9AF8EFDBDF85}"/>
    <cellStyle name="Total 12 2 3 3 8" xfId="19262" xr:uid="{22044DB6-BDA4-448E-B8EC-F5D34D9B4038}"/>
    <cellStyle name="Total 12 2 3 4" xfId="12443" xr:uid="{E9D1268C-6329-49F6-B3F5-290A538E9440}"/>
    <cellStyle name="Total 12 2 3 5" xfId="10436" xr:uid="{686DF8B4-BFD7-443A-BF0A-04E151C8D225}"/>
    <cellStyle name="Total 12 2 3 6" xfId="11714" xr:uid="{50750A2A-AE6C-4949-9996-6216AB436A9E}"/>
    <cellStyle name="Total 12 2 3 7" xfId="11072" xr:uid="{992F57D8-29CF-4F56-B1C3-215F23FCF20F}"/>
    <cellStyle name="Total 12 2 3 8" xfId="11966" xr:uid="{9F8C6AC0-D615-4A94-BD14-36789CB5A4D7}"/>
    <cellStyle name="Total 12 2 3 9" xfId="10859" xr:uid="{FAE52B17-B5FB-4F31-8EC7-1717D36D991F}"/>
    <cellStyle name="Total 12 2 4" xfId="8015" xr:uid="{2C0823A5-72DB-46EC-9693-377E59556F73}"/>
    <cellStyle name="Total 12 2 4 2" xfId="12983" xr:uid="{82FD1554-69F2-4029-87CA-4DE0190A6064}"/>
    <cellStyle name="Total 12 2 4 3" xfId="10008" xr:uid="{833A6175-72E5-4373-BADB-3E0A9849BECE}"/>
    <cellStyle name="Total 12 2 4 4" xfId="13189" xr:uid="{51D073BB-5123-4FCC-8BE4-70C3A94D6A87}"/>
    <cellStyle name="Total 12 2 4 5" xfId="9849" xr:uid="{72A06110-9100-4849-AF03-7FAFADDFA194}"/>
    <cellStyle name="Total 12 2 4 6" xfId="12751" xr:uid="{ED4CAF48-AA40-40EF-9E84-48EA8297D428}"/>
    <cellStyle name="Total 12 2 4 7" xfId="13352" xr:uid="{B5C94F58-1BB6-4D8F-90C4-F434AFE64EF3}"/>
    <cellStyle name="Total 12 2 4 8" xfId="14366" xr:uid="{DFD9F09E-A60F-48FE-99EC-DB17EA4BC7A9}"/>
    <cellStyle name="Total 12 2 5" xfId="9446" xr:uid="{12AA4259-FFB7-42EF-B011-4C21B27B98A9}"/>
    <cellStyle name="Total 12 2 5 2" xfId="13850" xr:uid="{076E7C8F-463D-4F44-8C80-D54342BDB4DE}"/>
    <cellStyle name="Total 12 2 5 3" xfId="14810" xr:uid="{2C131027-BA8B-4817-A691-D87514B6BD87}"/>
    <cellStyle name="Total 12 2 5 4" xfId="15762" xr:uid="{6E0E2EBE-2193-4EFA-8A0A-876E36A26A85}"/>
    <cellStyle name="Total 12 2 5 5" xfId="16636" xr:uid="{53F4B3C9-7307-4931-AC06-4BB4C1AC37B9}"/>
    <cellStyle name="Total 12 2 5 6" xfId="17501" xr:uid="{9520B4CA-9270-459E-8BC0-CBDC099DA8CD}"/>
    <cellStyle name="Total 12 2 5 7" xfId="18277" xr:uid="{030F6D38-F2F5-479C-8DAC-0E99E5C6BB2F}"/>
    <cellStyle name="Total 12 2 5 8" xfId="19034" xr:uid="{7EA0D0D5-CEBD-44D7-BAD2-C213C37330E9}"/>
    <cellStyle name="Total 12 2 6" xfId="11909" xr:uid="{39A93B0F-1DCE-4B34-B026-9B66FD4DD0DB}"/>
    <cellStyle name="Total 12 2 7" xfId="10908" xr:uid="{A52A01F7-534C-453C-8DC8-D89CE173A2AC}"/>
    <cellStyle name="Total 12 2 8" xfId="11520" xr:uid="{61CAFF94-2397-4181-8988-E8474088B075}"/>
    <cellStyle name="Total 12 2 9" xfId="11219" xr:uid="{10BAEAA1-D627-41E0-BDAE-8092B67A806C}"/>
    <cellStyle name="Total 12 3" xfId="6908" xr:uid="{E77E3E19-66EE-4007-BACF-8AB24572AF96}"/>
    <cellStyle name="Total 12 3 10" xfId="14762" xr:uid="{E2BC1FF6-6306-40C6-99D4-F07D8080DF92}"/>
    <cellStyle name="Total 12 3 11" xfId="15714" xr:uid="{CBF68859-3095-439D-A57E-6701C1214281}"/>
    <cellStyle name="Total 12 3 2" xfId="7710" xr:uid="{A87CD2EB-6447-4CAB-8BAE-6D8E76738257}"/>
    <cellStyle name="Total 12 3 2 10" xfId="10332" xr:uid="{5E0AEDDE-4AFA-4540-9DFE-320BF70AF318}"/>
    <cellStyle name="Total 12 3 2 2" xfId="9350" xr:uid="{7A2FF98B-853C-41F6-96D4-B4F6C1853DA2}"/>
    <cellStyle name="Total 12 3 2 2 2" xfId="13771" xr:uid="{9C16E874-257A-4A1A-9EB3-1B1C809DFBE8}"/>
    <cellStyle name="Total 12 3 2 2 3" xfId="14733" xr:uid="{943E0178-A960-4F44-96F9-25B645579334}"/>
    <cellStyle name="Total 12 3 2 2 4" xfId="15685" xr:uid="{64776B50-6107-4AAE-B9EB-9A60138018E7}"/>
    <cellStyle name="Total 12 3 2 2 5" xfId="16563" xr:uid="{98AF77A7-AD1F-4339-B7C7-25339BC902E0}"/>
    <cellStyle name="Total 12 3 2 2 6" xfId="17428" xr:uid="{083BA3B8-05D1-4FDD-B931-B53E2877EEFF}"/>
    <cellStyle name="Total 12 3 2 2 7" xfId="18204" xr:uid="{DE93F83A-F923-420C-9D2F-DFECC01AD74F}"/>
    <cellStyle name="Total 12 3 2 2 8" xfId="18961" xr:uid="{57DD3531-E083-4F9F-8433-485B7C1BE044}"/>
    <cellStyle name="Total 12 3 2 3" xfId="9788" xr:uid="{35734A59-0AA7-45C0-9CA5-9DCE54D0B911}"/>
    <cellStyle name="Total 12 3 2 3 2" xfId="14192" xr:uid="{484F4356-4CD0-40FC-AD3A-A1B71AE1876B}"/>
    <cellStyle name="Total 12 3 2 3 3" xfId="15152" xr:uid="{01D886A6-A54C-4ECC-AAA4-3DE246AF9D90}"/>
    <cellStyle name="Total 12 3 2 3 4" xfId="16104" xr:uid="{33DC6D60-D78D-4634-BCE3-246D3A5D8FD0}"/>
    <cellStyle name="Total 12 3 2 3 5" xfId="16978" xr:uid="{FF571CE6-E27F-49B7-B0B8-41FAE7BE5A4D}"/>
    <cellStyle name="Total 12 3 2 3 6" xfId="17843" xr:uid="{3A384054-0B50-4D8D-9542-842FD6A0BFFE}"/>
    <cellStyle name="Total 12 3 2 3 7" xfId="18619" xr:uid="{C4083246-0BF8-45EF-82B3-8925BF98A28B}"/>
    <cellStyle name="Total 12 3 2 3 8" xfId="19376" xr:uid="{F0A9ECB7-1BAC-41BC-9343-6F8A329051D0}"/>
    <cellStyle name="Total 12 3 2 4" xfId="12757" xr:uid="{C44B6504-79D7-4437-8C04-64E600A1893E}"/>
    <cellStyle name="Total 12 3 2 5" xfId="12791" xr:uid="{CC51278B-7EDB-4ABA-A28F-51D4C30383D3}"/>
    <cellStyle name="Total 12 3 2 6" xfId="10179" xr:uid="{5E1C7D19-4B61-4F4F-B59E-5047E4F0EE10}"/>
    <cellStyle name="Total 12 3 2 7" xfId="11780" xr:uid="{75D8C91E-FDB0-4103-80C9-ECCE564D370B}"/>
    <cellStyle name="Total 12 3 2 8" xfId="11024" xr:uid="{54D5AA90-4131-472E-ACDA-F738C54C6674}"/>
    <cellStyle name="Total 12 3 2 9" xfId="12567" xr:uid="{B777C7B3-AC9F-44E8-8067-4142DA28E99D}"/>
    <cellStyle name="Total 12 3 3" xfId="8548" xr:uid="{9F253A60-DF41-4DB2-9092-2B4DEBFB485F}"/>
    <cellStyle name="Total 12 3 3 2" xfId="13288" xr:uid="{62D5D208-C2A3-43B8-8881-2A6C20A46E91}"/>
    <cellStyle name="Total 12 3 3 3" xfId="14308" xr:uid="{44A0A88B-6754-4E84-B92C-F840F4A4733F}"/>
    <cellStyle name="Total 12 3 3 4" xfId="15268" xr:uid="{0BB42FDD-9F9E-45CB-BD4E-D9AB34F473A0}"/>
    <cellStyle name="Total 12 3 3 5" xfId="16217" xr:uid="{3CBD58C9-486B-4596-B2DD-498A35BFE4FE}"/>
    <cellStyle name="Total 12 3 3 6" xfId="17090" xr:uid="{6B07ACC5-4F66-4FAE-B84E-544470417744}"/>
    <cellStyle name="Total 12 3 3 7" xfId="17955" xr:uid="{54FD0574-C368-4A73-B1A7-7B10621AFE92}"/>
    <cellStyle name="Total 12 3 3 8" xfId="18731" xr:uid="{9BA3F6BA-D591-4D72-BDC5-CCCA8CC5E859}"/>
    <cellStyle name="Total 12 3 4" xfId="9558" xr:uid="{A90011D0-3643-4934-B9BF-37AC514150EB}"/>
    <cellStyle name="Total 12 3 4 2" xfId="13962" xr:uid="{C340D806-5486-4815-AB32-C681967B727C}"/>
    <cellStyle name="Total 12 3 4 3" xfId="14922" xr:uid="{6479436F-EBEF-4A8C-BCE6-E419F3F1CEF9}"/>
    <cellStyle name="Total 12 3 4 4" xfId="15874" xr:uid="{C64B895A-020D-4E55-ABBD-8F9428199354}"/>
    <cellStyle name="Total 12 3 4 5" xfId="16748" xr:uid="{B7E608E2-BF57-4850-B056-19DAE7ED8F1C}"/>
    <cellStyle name="Total 12 3 4 6" xfId="17613" xr:uid="{1EEB4EF7-299A-4801-A88C-50B4BD440858}"/>
    <cellStyle name="Total 12 3 4 7" xfId="18389" xr:uid="{6BCE1025-C334-4289-93A3-9E28D78367E4}"/>
    <cellStyle name="Total 12 3 4 8" xfId="19146" xr:uid="{B6A78F38-39F3-4314-BC37-919D4B6C0C14}"/>
    <cellStyle name="Total 12 3 5" xfId="12259" xr:uid="{DBAE890F-EDA1-4EC7-A1FC-0E092D70166D}"/>
    <cellStyle name="Total 12 3 6" xfId="10606" xr:uid="{39D23440-A81D-48CC-BCBD-385D6E3836EF}"/>
    <cellStyle name="Total 12 3 7" xfId="13119" xr:uid="{A255211D-3BB0-4811-A8CB-F9A1F2F4CE0B}"/>
    <cellStyle name="Total 12 3 8" xfId="9907" xr:uid="{B83FD780-27BF-4E3F-987F-BE7B5A36D365}"/>
    <cellStyle name="Total 12 3 9" xfId="13800" xr:uid="{2E7AAF1E-A437-4666-A186-95346AE07487}"/>
    <cellStyle name="Total 12 4" xfId="7172" xr:uid="{E853CB3B-149E-4FF1-A8E3-A16A8D139F92}"/>
    <cellStyle name="Total 12 4 10" xfId="12788" xr:uid="{BD500916-FC1C-43A2-8C27-6C90CE49C3BF}"/>
    <cellStyle name="Total 12 4 2" xfId="8812" xr:uid="{F21B6616-43A8-484A-ACAD-F110B088B564}"/>
    <cellStyle name="Total 12 4 2 2" xfId="13471" xr:uid="{59B7F585-3857-4217-B28F-05D197062B42}"/>
    <cellStyle name="Total 12 4 2 3" xfId="14477" xr:uid="{A94BCEB3-C29C-451B-805B-968DA32629ED}"/>
    <cellStyle name="Total 12 4 2 4" xfId="15435" xr:uid="{E71D25AB-6030-44B9-BC12-AA7DB4A40CEB}"/>
    <cellStyle name="Total 12 4 2 5" xfId="16361" xr:uid="{EFC80FF3-1D9D-4FFD-8DFA-548C2FE491A1}"/>
    <cellStyle name="Total 12 4 2 6" xfId="17232" xr:uid="{A64C05F2-4F42-45A3-AC89-75C4F354B556}"/>
    <cellStyle name="Total 12 4 2 7" xfId="18079" xr:uid="{6691D4CF-64BB-4746-9963-5FA27A1048CC}"/>
    <cellStyle name="Total 12 4 2 8" xfId="18846" xr:uid="{BE543B2F-8936-455D-B6B4-69BC09E6EEC4}"/>
    <cellStyle name="Total 12 4 3" xfId="9673" xr:uid="{3DC386A4-9A81-43E6-8CC4-1C67D88735B4}"/>
    <cellStyle name="Total 12 4 3 2" xfId="14077" xr:uid="{E189A845-E555-48C9-BACF-528B890860DC}"/>
    <cellStyle name="Total 12 4 3 3" xfId="15037" xr:uid="{8FEE08B0-C062-4EA1-BA04-A992EDD8D040}"/>
    <cellStyle name="Total 12 4 3 4" xfId="15989" xr:uid="{A9F83E00-2D55-49B2-8924-B781CE69AB6A}"/>
    <cellStyle name="Total 12 4 3 5" xfId="16863" xr:uid="{072F9D13-3E8A-42DE-9AF1-A64114D8DCB7}"/>
    <cellStyle name="Total 12 4 3 6" xfId="17728" xr:uid="{E0F8FE9C-DDA3-4DB9-B923-31EB05DE4726}"/>
    <cellStyle name="Total 12 4 3 7" xfId="18504" xr:uid="{E1573389-93BB-4DA4-9F4F-F7461F255698}"/>
    <cellStyle name="Total 12 4 3 8" xfId="19261" xr:uid="{39A5560D-677C-4694-8017-BA5C5376D887}"/>
    <cellStyle name="Total 12 4 4" xfId="12442" xr:uid="{768D7FFF-1F48-4B28-BFCC-A5851C39F94F}"/>
    <cellStyle name="Total 12 4 5" xfId="10437" xr:uid="{A0ED3C48-6226-4694-A856-49E123F22685}"/>
    <cellStyle name="Total 12 4 6" xfId="11713" xr:uid="{8A3FE62B-D8B1-41E6-BC3B-80190E00A18E}"/>
    <cellStyle name="Total 12 4 7" xfId="11073" xr:uid="{839C96C4-E6A8-4EEA-92E6-D1D08AA15F95}"/>
    <cellStyle name="Total 12 4 8" xfId="13093" xr:uid="{8D99E0C7-380D-4ED3-9BA8-1651DC3E6096}"/>
    <cellStyle name="Total 12 4 9" xfId="9925" xr:uid="{9FE84D24-AE44-4E31-A378-7820DE169112}"/>
    <cellStyle name="Total 12 5" xfId="8014" xr:uid="{D015D082-6BA9-4258-AA6B-B998D3DFB6E4}"/>
    <cellStyle name="Total 12 5 2" xfId="12982" xr:uid="{9404FEEB-BC48-4AEB-B902-3A4B4A743313}"/>
    <cellStyle name="Total 12 5 3" xfId="10009" xr:uid="{98213973-3F68-4D5E-9982-9722EE305D82}"/>
    <cellStyle name="Total 12 5 4" xfId="13714" xr:uid="{93C4E1F0-3DDF-40A7-B0F4-3EEDFBB2FA3F}"/>
    <cellStyle name="Total 12 5 5" xfId="14678" xr:uid="{475D5198-5147-444D-890A-319AE579BD3E}"/>
    <cellStyle name="Total 12 5 6" xfId="15630" xr:uid="{03AC7964-172B-4938-9D0C-EDF3994F03EE}"/>
    <cellStyle name="Total 12 5 7" xfId="16512" xr:uid="{A5C9A222-7522-4C17-B447-8237EDBDA526}"/>
    <cellStyle name="Total 12 5 8" xfId="17380" xr:uid="{50D372BA-7DAD-434E-A22B-614B229AA12F}"/>
    <cellStyle name="Total 12 6" xfId="9445" xr:uid="{16EDA274-2104-4D58-B134-3CDF102B070F}"/>
    <cellStyle name="Total 12 6 2" xfId="13849" xr:uid="{C75DCCAD-14A4-41D5-B9EA-F9F810674A58}"/>
    <cellStyle name="Total 12 6 3" xfId="14809" xr:uid="{D9ED5DA7-55EA-4615-BD65-FF8B4DA5B991}"/>
    <cellStyle name="Total 12 6 4" xfId="15761" xr:uid="{7FB4C6CF-48C2-4632-A5E5-0186A6C7A6C8}"/>
    <cellStyle name="Total 12 6 5" xfId="16635" xr:uid="{28DA77FD-F22C-4E25-B199-F75A67E0EA20}"/>
    <cellStyle name="Total 12 6 6" xfId="17500" xr:uid="{5D49CBE6-4B7E-4650-8E82-CDD7153D0561}"/>
    <cellStyle name="Total 12 6 7" xfId="18276" xr:uid="{C69BCBAA-C96D-4DEA-A27D-26DC4A8E221D}"/>
    <cellStyle name="Total 12 6 8" xfId="19033" xr:uid="{F04F635C-E446-4296-8E21-BE46B3E3599D}"/>
    <cellStyle name="Total 12 7" xfId="11908" xr:uid="{14B88717-6806-4153-A0B3-F1467C1DAFFE}"/>
    <cellStyle name="Total 12 8" xfId="10909" xr:uid="{D3A54D96-D02E-460B-9EB9-EAFAFFB53F8B}"/>
    <cellStyle name="Total 12 9" xfId="11519" xr:uid="{3C4940F3-5A12-4D94-B13F-1616B38D87BF}"/>
    <cellStyle name="Total 13" xfId="6286" xr:uid="{3F17B30E-81AC-480D-97E3-E0F623FA4691}"/>
    <cellStyle name="Total 13 10" xfId="11218" xr:uid="{FC25B82C-0088-407A-A03E-9EFE51E07752}"/>
    <cellStyle name="Total 13 11" xfId="12533" xr:uid="{3FC20D4F-3533-4375-88BF-57F5029FE538}"/>
    <cellStyle name="Total 13 12" xfId="10350" xr:uid="{7F569E0F-903F-4354-A4D5-FC181F42B32B}"/>
    <cellStyle name="Total 13 13" xfId="12925" xr:uid="{840AB79D-B407-4AC1-8E9C-B6B48731DF46}"/>
    <cellStyle name="Total 13 2" xfId="6287" xr:uid="{B40B20F6-94E9-4234-A8D8-244103ED14EF}"/>
    <cellStyle name="Total 13 2 10" xfId="13562" xr:uid="{99228216-4957-4C5D-BCB7-E519824EE853}"/>
    <cellStyle name="Total 13 2 11" xfId="14563" xr:uid="{EC643ED3-ED15-411C-9E01-CAE9455E4814}"/>
    <cellStyle name="Total 13 2 12" xfId="15521" xr:uid="{9FC8E156-B90A-4A68-9A68-1E76607A782C}"/>
    <cellStyle name="Total 13 2 2" xfId="6911" xr:uid="{A3AAC716-303D-4432-80D5-D2C7DC07B350}"/>
    <cellStyle name="Total 13 2 2 10" xfId="16454" xr:uid="{154EA99B-6C39-4054-90E0-61D434D9D5DA}"/>
    <cellStyle name="Total 13 2 2 11" xfId="17325" xr:uid="{515631CF-B15C-44E6-99C7-EE552BBD3902}"/>
    <cellStyle name="Total 13 2 2 2" xfId="7711" xr:uid="{28641E65-CF31-430E-9097-F4AA6C85F8DB}"/>
    <cellStyle name="Total 13 2 2 2 10" xfId="17985" xr:uid="{06BE8275-C120-45DF-8A4A-E74AF628256E}"/>
    <cellStyle name="Total 13 2 2 2 2" xfId="9351" xr:uid="{AA18043C-E8D7-44F8-A49C-9E42A4BC76B0}"/>
    <cellStyle name="Total 13 2 2 2 2 2" xfId="13772" xr:uid="{3942CC84-F7AB-407C-BAD0-820BC075AABF}"/>
    <cellStyle name="Total 13 2 2 2 2 3" xfId="14734" xr:uid="{38A164A5-FB93-4099-8238-4CDA0D5AA4F3}"/>
    <cellStyle name="Total 13 2 2 2 2 4" xfId="15686" xr:uid="{77F95FB6-0E35-4D78-BF0E-1AA322FF7F45}"/>
    <cellStyle name="Total 13 2 2 2 2 5" xfId="16564" xr:uid="{54B47AC0-3BCA-49B7-B85A-0289AB408535}"/>
    <cellStyle name="Total 13 2 2 2 2 6" xfId="17429" xr:uid="{F7D48684-3B89-4C92-BCE1-292849930926}"/>
    <cellStyle name="Total 13 2 2 2 2 7" xfId="18205" xr:uid="{BA2FB30E-C53E-4AD1-8B31-7C9758D73D0F}"/>
    <cellStyle name="Total 13 2 2 2 2 8" xfId="18962" xr:uid="{A475309B-B089-41BA-B559-AD98D14D3C74}"/>
    <cellStyle name="Total 13 2 2 2 3" xfId="9789" xr:uid="{482D200E-E5CE-42B8-8C5A-5A791A431DB0}"/>
    <cellStyle name="Total 13 2 2 2 3 2" xfId="14193" xr:uid="{FA809570-F257-40EC-899F-BECF1D683261}"/>
    <cellStyle name="Total 13 2 2 2 3 3" xfId="15153" xr:uid="{21BCDD72-3DC7-4FFC-8AB2-C8163B52D864}"/>
    <cellStyle name="Total 13 2 2 2 3 4" xfId="16105" xr:uid="{EE435C5A-712F-40E9-BD4D-38AF822F84AB}"/>
    <cellStyle name="Total 13 2 2 2 3 5" xfId="16979" xr:uid="{1E240DFC-7255-46D2-BBD3-7BF79FF9F4C2}"/>
    <cellStyle name="Total 13 2 2 2 3 6" xfId="17844" xr:uid="{26D688E3-E1A1-4C8B-8B39-3FEED0742B91}"/>
    <cellStyle name="Total 13 2 2 2 3 7" xfId="18620" xr:uid="{3425CF64-2F00-4395-9E56-A559862FBEF7}"/>
    <cellStyle name="Total 13 2 2 2 3 8" xfId="19377" xr:uid="{4EB5831A-E4C4-4319-AF8D-8D9A0D88B413}"/>
    <cellStyle name="Total 13 2 2 2 4" xfId="12758" xr:uid="{58A54EE8-81BE-4286-91F0-471C96F718E2}"/>
    <cellStyle name="Total 13 2 2 2 5" xfId="13328" xr:uid="{3A3A1F15-963A-42D9-AAC1-E37CCB22DAB3}"/>
    <cellStyle name="Total 13 2 2 2 6" xfId="14343" xr:uid="{8A4BC6FA-8842-4B62-A566-7E30D8A75552}"/>
    <cellStyle name="Total 13 2 2 2 7" xfId="15303" xr:uid="{F6E6B462-5F51-4C92-B950-F6272B0F03FA}"/>
    <cellStyle name="Total 13 2 2 2 8" xfId="16247" xr:uid="{AFAA1E74-C030-408E-BF14-C6BABB08D320}"/>
    <cellStyle name="Total 13 2 2 2 9" xfId="17120" xr:uid="{7A682A7F-3987-4B91-A020-3C4C26A492B3}"/>
    <cellStyle name="Total 13 2 2 3" xfId="8551" xr:uid="{17B8853B-FD8E-45EE-B78A-DF2E7DC10D7B}"/>
    <cellStyle name="Total 13 2 2 3 2" xfId="13291" xr:uid="{DC755353-D43D-4A21-AF0B-5A7AFA87BB45}"/>
    <cellStyle name="Total 13 2 2 3 3" xfId="14311" xr:uid="{2E47F44B-1D62-4C34-BCA2-462AA0AAFF3B}"/>
    <cellStyle name="Total 13 2 2 3 4" xfId="15271" xr:uid="{A149A182-97DD-4FB8-8CAA-8FC55313F521}"/>
    <cellStyle name="Total 13 2 2 3 5" xfId="16220" xr:uid="{54519CA8-35A7-44A9-939B-82415A953B11}"/>
    <cellStyle name="Total 13 2 2 3 6" xfId="17093" xr:uid="{17AE771D-E848-446B-B9F0-B214B19015A3}"/>
    <cellStyle name="Total 13 2 2 3 7" xfId="17958" xr:uid="{0ADA31B0-3A3D-451D-ABBD-90F78483B82B}"/>
    <cellStyle name="Total 13 2 2 3 8" xfId="18734" xr:uid="{B253073A-ECAB-4BA7-B9E2-83732F601405}"/>
    <cellStyle name="Total 13 2 2 4" xfId="9561" xr:uid="{06C96EE7-2C7F-4DE3-95C7-B41638D78B13}"/>
    <cellStyle name="Total 13 2 2 4 2" xfId="13965" xr:uid="{663A771D-7441-4E18-AE46-15B56A7615BA}"/>
    <cellStyle name="Total 13 2 2 4 3" xfId="14925" xr:uid="{E1392729-E952-4FCF-8ECB-FC1839C19E3A}"/>
    <cellStyle name="Total 13 2 2 4 4" xfId="15877" xr:uid="{57B9C313-F86E-4750-9073-4CB9E4FEAAD3}"/>
    <cellStyle name="Total 13 2 2 4 5" xfId="16751" xr:uid="{60632D5E-A06E-4B22-A1E8-104082627AE5}"/>
    <cellStyle name="Total 13 2 2 4 6" xfId="17616" xr:uid="{1C024280-0F5F-43A2-AE68-A4FC651CF16C}"/>
    <cellStyle name="Total 13 2 2 4 7" xfId="18392" xr:uid="{CEC31424-15A6-4517-8592-3D6F64EA1445}"/>
    <cellStyle name="Total 13 2 2 4 8" xfId="19149" xr:uid="{257D2966-6A83-4BE8-B578-47B9B24DFBB1}"/>
    <cellStyle name="Total 13 2 2 5" xfId="12262" xr:uid="{0E3F2F91-BE3C-4A00-A60A-153F989909AE}"/>
    <cellStyle name="Total 13 2 2 6" xfId="10603" xr:uid="{E2F8C660-B4B8-46FE-A3A1-F5FC21A3783A}"/>
    <cellStyle name="Total 13 2 2 7" xfId="13624" xr:uid="{532D926E-786D-4873-9032-FF44F7390E27}"/>
    <cellStyle name="Total 13 2 2 8" xfId="14602" xr:uid="{90E5AD5F-54E9-4D68-BA22-607D97FA711B}"/>
    <cellStyle name="Total 13 2 2 9" xfId="15555" xr:uid="{E5221FD6-5EC0-4532-8787-8E42114506F6}"/>
    <cellStyle name="Total 13 2 3" xfId="7175" xr:uid="{719DEA64-123D-4BC4-9A03-8FCCF214D6D1}"/>
    <cellStyle name="Total 13 2 3 10" xfId="15529" xr:uid="{82529633-8CBD-439A-A6FD-7AA03A3D2164}"/>
    <cellStyle name="Total 13 2 3 2" xfId="8815" xr:uid="{0890D3CC-61C2-49F1-AD4B-FA49BCCF9326}"/>
    <cellStyle name="Total 13 2 3 2 2" xfId="13474" xr:uid="{7CAE2C1C-FC8C-4A7E-BB91-4FB7013D1CC4}"/>
    <cellStyle name="Total 13 2 3 2 3" xfId="14480" xr:uid="{C80112AE-D268-442B-B041-3BED27970818}"/>
    <cellStyle name="Total 13 2 3 2 4" xfId="15438" xr:uid="{0B43AF52-D02C-4457-A9EB-2858E3B8331D}"/>
    <cellStyle name="Total 13 2 3 2 5" xfId="16364" xr:uid="{384E9CAF-1C48-43FE-AAAD-12FE70102D71}"/>
    <cellStyle name="Total 13 2 3 2 6" xfId="17235" xr:uid="{F80ABE99-55BB-406D-98E0-E5F1D0C2D885}"/>
    <cellStyle name="Total 13 2 3 2 7" xfId="18082" xr:uid="{01D027E9-2EC4-416F-897B-D3D6A2D33F0F}"/>
    <cellStyle name="Total 13 2 3 2 8" xfId="18849" xr:uid="{06E153CE-E5B5-4DAA-B858-8F5ED63BE72D}"/>
    <cellStyle name="Total 13 2 3 3" xfId="9676" xr:uid="{AA99B0AB-7931-4647-B4A4-54B0B87E8500}"/>
    <cellStyle name="Total 13 2 3 3 2" xfId="14080" xr:uid="{7432ADD1-3B3B-40E8-850F-2E8E5B9879D2}"/>
    <cellStyle name="Total 13 2 3 3 3" xfId="15040" xr:uid="{4F7BFA6B-A8C0-4631-861C-B8169C896F32}"/>
    <cellStyle name="Total 13 2 3 3 4" xfId="15992" xr:uid="{31B7C688-F644-4E34-9ED9-A480560E39E5}"/>
    <cellStyle name="Total 13 2 3 3 5" xfId="16866" xr:uid="{45E241FD-A63F-4FE0-A368-B4D83A543445}"/>
    <cellStyle name="Total 13 2 3 3 6" xfId="17731" xr:uid="{652CE6D7-9F51-416F-9EF2-45F351BE8C52}"/>
    <cellStyle name="Total 13 2 3 3 7" xfId="18507" xr:uid="{D2C59E83-3FF8-4F4F-B3F7-9032DDDF834B}"/>
    <cellStyle name="Total 13 2 3 3 8" xfId="19264" xr:uid="{870DE5FB-673A-4497-92AA-9ED9B3F38755}"/>
    <cellStyle name="Total 13 2 3 4" xfId="12445" xr:uid="{687E5C9D-5397-493E-8084-C1B6BD87FEB6}"/>
    <cellStyle name="Total 13 2 3 5" xfId="10434" xr:uid="{771E08F3-EDEE-4695-99EF-2F6C7555D675}"/>
    <cellStyle name="Total 13 2 3 6" xfId="11716" xr:uid="{919870E9-0FC0-49BF-ADAA-F64E55DCD838}"/>
    <cellStyle name="Total 13 2 3 7" xfId="11070" xr:uid="{466CD66A-FC68-49D7-8B72-0AF404D3AB7F}"/>
    <cellStyle name="Total 13 2 3 8" xfId="13584" xr:uid="{9E3DC5A8-FD15-4F56-8308-978E5B640BEC}"/>
    <cellStyle name="Total 13 2 3 9" xfId="14572" xr:uid="{FE298EF5-9C6D-401C-9AA1-1B00D307750C}"/>
    <cellStyle name="Total 13 2 4" xfId="8017" xr:uid="{F42EEF41-1AFB-4934-BAD5-B1300EB7FBB2}"/>
    <cellStyle name="Total 13 2 4 2" xfId="12985" xr:uid="{B569AEAE-46F4-44EF-8C18-3165BF5C0AFC}"/>
    <cellStyle name="Total 13 2 4 3" xfId="10006" xr:uid="{7E90ACC5-4F92-4857-AEEC-E9F2363A24CF}"/>
    <cellStyle name="Total 13 2 4 4" xfId="12694" xr:uid="{799BF4F5-4315-4312-8A5B-E21A39BABB12}"/>
    <cellStyle name="Total 13 2 4 5" xfId="10227" xr:uid="{1C260B2E-7EBC-4473-983C-A81FAF70DAC5}"/>
    <cellStyle name="Total 13 2 4 6" xfId="12661" xr:uid="{5D121B71-1B47-4A8D-B240-7FABEA5E2861}"/>
    <cellStyle name="Total 13 2 4 7" xfId="10256" xr:uid="{6F93DB3B-AD87-4912-91DB-1170161FF109}"/>
    <cellStyle name="Total 13 2 4 8" xfId="11769" xr:uid="{BA65601A-93C5-432F-B8E6-C16C171AFA06}"/>
    <cellStyle name="Total 13 2 5" xfId="9448" xr:uid="{5CF127F3-B723-4696-AA95-CDC6AB5A7CC8}"/>
    <cellStyle name="Total 13 2 5 2" xfId="13852" xr:uid="{9AD6606A-E70D-4731-A7E8-3C9CA19BC0E6}"/>
    <cellStyle name="Total 13 2 5 3" xfId="14812" xr:uid="{D59664AC-F381-4DFB-BE28-9D7AC6854AE4}"/>
    <cellStyle name="Total 13 2 5 4" xfId="15764" xr:uid="{255DED72-7A63-47D4-A6BD-36D8B50C57AC}"/>
    <cellStyle name="Total 13 2 5 5" xfId="16638" xr:uid="{A59F42A2-0466-4783-8F9B-4EFA0D3B9C20}"/>
    <cellStyle name="Total 13 2 5 6" xfId="17503" xr:uid="{C4B1B87B-83D2-4A63-85DD-51D989FEE42C}"/>
    <cellStyle name="Total 13 2 5 7" xfId="18279" xr:uid="{D21FFB69-DA92-41B4-ABA2-3DD7DC9FB9CC}"/>
    <cellStyle name="Total 13 2 5 8" xfId="19036" xr:uid="{25F174B1-5D12-4576-97A7-CDF6BE997DCE}"/>
    <cellStyle name="Total 13 2 6" xfId="11911" xr:uid="{6B16FD9D-4944-496B-B70C-0926A72061F2}"/>
    <cellStyle name="Total 13 2 7" xfId="10906" xr:uid="{01AF9397-5E5D-4B7C-8B59-BA91CD75E0C3}"/>
    <cellStyle name="Total 13 2 8" xfId="11522" xr:uid="{1241B832-3A64-4EA4-9BCA-3C7DE8521713}"/>
    <cellStyle name="Total 13 2 9" xfId="11217" xr:uid="{F2DE6F98-1B65-4E19-A37F-4DB3A9313D91}"/>
    <cellStyle name="Total 13 3" xfId="6910" xr:uid="{A4DA232A-9AB7-4545-86D3-450001EAEE68}"/>
    <cellStyle name="Total 13 3 10" xfId="11037" xr:uid="{E8B38D5D-58FA-4A41-A5E9-470E288C9C68}"/>
    <cellStyle name="Total 13 3 11" xfId="13096" xr:uid="{91F82778-1347-49C6-B7F0-FE4C2DF41584}"/>
    <cellStyle name="Total 13 3 2" xfId="7712" xr:uid="{E3EB5BCC-9356-4AFF-92A6-6C1E1EDAF5DE}"/>
    <cellStyle name="Total 13 3 2 10" xfId="15180" xr:uid="{CCEEF4FC-21A5-42B9-840C-4B8229D3FA7A}"/>
    <cellStyle name="Total 13 3 2 2" xfId="9352" xr:uid="{F5855FB1-7DBF-401B-BDEA-BED26E206B4B}"/>
    <cellStyle name="Total 13 3 2 2 2" xfId="13773" xr:uid="{16682172-C047-4CD4-A8FD-968B4A81DA8A}"/>
    <cellStyle name="Total 13 3 2 2 3" xfId="14735" xr:uid="{9B84317F-CD85-4F0D-9A26-01AC4C8BCA44}"/>
    <cellStyle name="Total 13 3 2 2 4" xfId="15687" xr:uid="{0668E62A-9137-411E-815C-429661D1CEA0}"/>
    <cellStyle name="Total 13 3 2 2 5" xfId="16565" xr:uid="{267B7A50-CD26-41EA-A7E9-E91AA00EED6D}"/>
    <cellStyle name="Total 13 3 2 2 6" xfId="17430" xr:uid="{9E28649B-6815-4807-AC4A-4A88990739E3}"/>
    <cellStyle name="Total 13 3 2 2 7" xfId="18206" xr:uid="{BE1622F6-CDFC-4DCA-8228-BB6D2E0DF9B5}"/>
    <cellStyle name="Total 13 3 2 2 8" xfId="18963" xr:uid="{F8573683-B5C1-4319-9776-868BB9F482C1}"/>
    <cellStyle name="Total 13 3 2 3" xfId="9790" xr:uid="{9B5D5318-262C-4D29-94F8-BBA02E45F476}"/>
    <cellStyle name="Total 13 3 2 3 2" xfId="14194" xr:uid="{AE0805CF-99A0-454A-A92E-41DED6FAA1F7}"/>
    <cellStyle name="Total 13 3 2 3 3" xfId="15154" xr:uid="{ACE2F17C-5755-4C17-90ED-AABD4BD28C76}"/>
    <cellStyle name="Total 13 3 2 3 4" xfId="16106" xr:uid="{0F64E8A8-B180-4CF7-A473-B07114E3D2CF}"/>
    <cellStyle name="Total 13 3 2 3 5" xfId="16980" xr:uid="{BBB0348A-7FE4-46A9-9781-955841E78DCC}"/>
    <cellStyle name="Total 13 3 2 3 6" xfId="17845" xr:uid="{C942D9F1-FF10-4D1B-A4A6-A0D74D96F118}"/>
    <cellStyle name="Total 13 3 2 3 7" xfId="18621" xr:uid="{A103CA9F-BE29-4D53-85D9-B788115C59A2}"/>
    <cellStyle name="Total 13 3 2 3 8" xfId="19378" xr:uid="{EFE1EDB1-2EF9-44F3-9805-49E9141B84A8}"/>
    <cellStyle name="Total 13 3 2 4" xfId="12759" xr:uid="{23AB0F77-72F1-43FC-BE07-4AC7E040EB70}"/>
    <cellStyle name="Total 13 3 2 5" xfId="12299" xr:uid="{210ED4A7-B0A7-4814-AA93-69E0D39CDCB8}"/>
    <cellStyle name="Total 13 3 2 6" xfId="10570" xr:uid="{2811A83A-3847-48AB-9036-36463B0A1B7F}"/>
    <cellStyle name="Total 13 3 2 7" xfId="13124" xr:uid="{E451BAFD-32C3-40F2-A93E-DD7B69EE7A0A}"/>
    <cellStyle name="Total 13 3 2 8" xfId="9903" xr:uid="{B6253D12-2915-4B91-A9A7-95D49264C5EC}"/>
    <cellStyle name="Total 13 3 2 9" xfId="14220" xr:uid="{5931CA85-14AA-4B12-90BA-D0C0C1CB1A0E}"/>
    <cellStyle name="Total 13 3 3" xfId="8550" xr:uid="{330AF0AA-1B59-417B-90DF-FC2DF2BD12FB}"/>
    <cellStyle name="Total 13 3 3 2" xfId="13290" xr:uid="{8F3F4913-40F3-4173-901B-D0525E0EAC05}"/>
    <cellStyle name="Total 13 3 3 3" xfId="14310" xr:uid="{4F99061B-28F2-4465-A6A1-9B87231CB87B}"/>
    <cellStyle name="Total 13 3 3 4" xfId="15270" xr:uid="{01D8AE26-4C42-428D-B15E-C3835B778F7E}"/>
    <cellStyle name="Total 13 3 3 5" xfId="16219" xr:uid="{5C64F20F-E23F-46AE-8FB7-280EF273BA35}"/>
    <cellStyle name="Total 13 3 3 6" xfId="17092" xr:uid="{30BC62D3-EC32-4CF2-A429-74D7B8FD802B}"/>
    <cellStyle name="Total 13 3 3 7" xfId="17957" xr:uid="{BDE57D9E-819B-44BF-84AA-8DADE8EB40F6}"/>
    <cellStyle name="Total 13 3 3 8" xfId="18733" xr:uid="{F26F24E4-9EEA-49EB-B034-8B98DB3F10C8}"/>
    <cellStyle name="Total 13 3 4" xfId="9560" xr:uid="{F82D4019-1F47-4266-9C7B-6E6CF35F8C07}"/>
    <cellStyle name="Total 13 3 4 2" xfId="13964" xr:uid="{F9E95BAE-6E62-417A-A321-ED6279F8405F}"/>
    <cellStyle name="Total 13 3 4 3" xfId="14924" xr:uid="{82C1BBB4-D4AE-4B73-A8B3-39B362E6CC2C}"/>
    <cellStyle name="Total 13 3 4 4" xfId="15876" xr:uid="{5B248192-1FD7-4B2E-920C-911F6C822F6D}"/>
    <cellStyle name="Total 13 3 4 5" xfId="16750" xr:uid="{2847ED94-A3C6-43FF-A750-874B8F462FE9}"/>
    <cellStyle name="Total 13 3 4 6" xfId="17615" xr:uid="{238724C8-3BC4-4D59-9051-E9460BA6D740}"/>
    <cellStyle name="Total 13 3 4 7" xfId="18391" xr:uid="{04B8F531-E8CF-4E6E-B881-930A2308B3D3}"/>
    <cellStyle name="Total 13 3 4 8" xfId="19148" xr:uid="{3C9D7492-8E6E-4440-836C-3600BCDA6184}"/>
    <cellStyle name="Total 13 3 5" xfId="12261" xr:uid="{96C7BCD1-D037-4A0D-9DD3-C2F4F4DFC523}"/>
    <cellStyle name="Total 13 3 6" xfId="10604" xr:uid="{A415EAFD-F5A9-402F-9228-94149D6A1AB1}"/>
    <cellStyle name="Total 13 3 7" xfId="12602" xr:uid="{EC582274-677E-40EB-BF6F-B6B04B704024}"/>
    <cellStyle name="Total 13 3 8" xfId="10302" xr:uid="{FA580717-4DEE-477E-84E1-61C8FA98B223}"/>
    <cellStyle name="Total 13 3 9" xfId="11760" xr:uid="{73EB575F-5DBD-4C4A-9C64-A12E00CEEC47}"/>
    <cellStyle name="Total 13 4" xfId="7174" xr:uid="{6EFECAC7-0D38-4DBA-A7DD-93D284CC5FF0}"/>
    <cellStyle name="Total 13 4 10" xfId="12647" xr:uid="{8D17E4B3-94A7-4FF9-BDA4-2E4C5827CFCA}"/>
    <cellStyle name="Total 13 4 2" xfId="8814" xr:uid="{1D3BA744-A9B8-4BBB-8319-E596A88B8AEA}"/>
    <cellStyle name="Total 13 4 2 2" xfId="13473" xr:uid="{C1418165-7DAD-452F-9154-7B1E5E97AE1E}"/>
    <cellStyle name="Total 13 4 2 3" xfId="14479" xr:uid="{66333C96-FF45-4CAF-BFBD-0607B43244AC}"/>
    <cellStyle name="Total 13 4 2 4" xfId="15437" xr:uid="{9D5F7849-9243-4A52-8581-65C1F31DFBB4}"/>
    <cellStyle name="Total 13 4 2 5" xfId="16363" xr:uid="{6055D91F-DA20-4688-8FC2-EBA5B9087BDA}"/>
    <cellStyle name="Total 13 4 2 6" xfId="17234" xr:uid="{1E7001DA-65D6-42CB-93BB-227EF2315960}"/>
    <cellStyle name="Total 13 4 2 7" xfId="18081" xr:uid="{E23FB7B4-73DE-43C2-9616-2D7E826E57B3}"/>
    <cellStyle name="Total 13 4 2 8" xfId="18848" xr:uid="{DF93A28B-706B-4CC7-8583-D175DB98412F}"/>
    <cellStyle name="Total 13 4 3" xfId="9675" xr:uid="{2780ADC7-5454-40EA-A351-58CD5F317DB6}"/>
    <cellStyle name="Total 13 4 3 2" xfId="14079" xr:uid="{003C6765-D285-4826-9E73-AABCDB35BAC7}"/>
    <cellStyle name="Total 13 4 3 3" xfId="15039" xr:uid="{CF9525AD-E944-40B0-BB8A-74F0CA1200D8}"/>
    <cellStyle name="Total 13 4 3 4" xfId="15991" xr:uid="{1EB41BC5-665B-4AB7-94C0-2517A6732E5F}"/>
    <cellStyle name="Total 13 4 3 5" xfId="16865" xr:uid="{8FC564DB-56FD-4A91-90A6-61CC253ABD88}"/>
    <cellStyle name="Total 13 4 3 6" xfId="17730" xr:uid="{14CE5DF7-C89C-4499-B444-0FE6ADE016B2}"/>
    <cellStyle name="Total 13 4 3 7" xfId="18506" xr:uid="{74655BE5-F3D8-42D6-9409-B121AC2933EB}"/>
    <cellStyle name="Total 13 4 3 8" xfId="19263" xr:uid="{BAAFAFF8-B6A1-401A-B92F-C70868DE01B0}"/>
    <cellStyle name="Total 13 4 4" xfId="12444" xr:uid="{F81820AB-D977-46C8-A7A8-B3CFCC8E274C}"/>
    <cellStyle name="Total 13 4 5" xfId="10435" xr:uid="{5C9A60B4-455C-45C6-96CB-5F7213EA1D17}"/>
    <cellStyle name="Total 13 4 6" xfId="11715" xr:uid="{0D31C9F9-9BAE-4A0C-A673-780F9096AB04}"/>
    <cellStyle name="Total 13 4 7" xfId="11071" xr:uid="{EF5C8D12-F07F-4BF0-B764-375A4A26AB96}"/>
    <cellStyle name="Total 13 4 8" xfId="12559" xr:uid="{AE5F5508-E74A-45CB-A32D-C101BD5E6E8E}"/>
    <cellStyle name="Total 13 4 9" xfId="10336" xr:uid="{B70E13AE-F997-46E4-940E-FB15BDE95C09}"/>
    <cellStyle name="Total 13 5" xfId="8016" xr:uid="{C57F23DA-A4D7-4929-9566-11D66627B45F}"/>
    <cellStyle name="Total 13 5 2" xfId="12984" xr:uid="{59105A98-69D5-4E4E-A4C7-493678A6726C}"/>
    <cellStyle name="Total 13 5 3" xfId="10007" xr:uid="{BB476DAC-7C80-41CC-85EA-FC3DE47DFA52}"/>
    <cellStyle name="Total 13 5 4" xfId="12161" xr:uid="{0E162A49-C773-41B1-AF85-D84CE65C9648}"/>
    <cellStyle name="Total 13 5 5" xfId="10699" xr:uid="{550BFD29-9FFD-43D4-BD71-16D2C4369FB4}"/>
    <cellStyle name="Total 13 5 6" xfId="11670" xr:uid="{5E3C1834-768E-4DDD-B2C6-F2D8E78F69E3}"/>
    <cellStyle name="Total 13 5 7" xfId="11110" xr:uid="{E67B5DEE-3C93-4DB5-A5B9-7222317CEC89}"/>
    <cellStyle name="Total 13 5 8" xfId="13090" xr:uid="{99DE2345-6C39-4540-A216-D471D3E43358}"/>
    <cellStyle name="Total 13 6" xfId="9447" xr:uid="{E71A2946-7FDD-4C78-8CA5-1CC886938EFE}"/>
    <cellStyle name="Total 13 6 2" xfId="13851" xr:uid="{ACF24F5E-6105-4941-9A2B-D34B343F78C8}"/>
    <cellStyle name="Total 13 6 3" xfId="14811" xr:uid="{FC7FC660-2766-4AC7-9666-322F193BB511}"/>
    <cellStyle name="Total 13 6 4" xfId="15763" xr:uid="{071B2B58-B7CA-468A-A87C-E8FF3F555745}"/>
    <cellStyle name="Total 13 6 5" xfId="16637" xr:uid="{549222B3-70D9-4670-87DF-C06DE06E5B13}"/>
    <cellStyle name="Total 13 6 6" xfId="17502" xr:uid="{AB1B1DCD-60AC-4EB5-A52B-AF87D90D30FA}"/>
    <cellStyle name="Total 13 6 7" xfId="18278" xr:uid="{A2A9CB61-7C99-4183-AEDB-621A9331901A}"/>
    <cellStyle name="Total 13 6 8" xfId="19035" xr:uid="{C4C1A09A-F2E3-48CD-95AF-BF54D7FF9507}"/>
    <cellStyle name="Total 13 7" xfId="11910" xr:uid="{B059BC30-E5BA-49ED-8D6C-0358749696F6}"/>
    <cellStyle name="Total 13 8" xfId="10907" xr:uid="{0B24E209-C3FD-44B9-8360-2F73E91A07F3}"/>
    <cellStyle name="Total 13 9" xfId="11521" xr:uid="{07E75997-A9FF-440B-AD00-08F0562AEFE7}"/>
    <cellStyle name="Total 14" xfId="6288" xr:uid="{1C9E09FB-0AAD-43D0-AE25-775A73859EC2}"/>
    <cellStyle name="Total 14 10" xfId="11216" xr:uid="{39736CF8-EA43-4961-B107-360CFDF963A7}"/>
    <cellStyle name="Total 14 11" xfId="13020" xr:uid="{9AD68590-73B3-4231-BCB8-A4BBD3C51D64}"/>
    <cellStyle name="Total 14 12" xfId="9974" xr:uid="{2B1140A4-228B-4E03-BC41-A4A0EAF3DF04}"/>
    <cellStyle name="Total 14 13" xfId="11831" xr:uid="{B3778C1C-6904-435B-BFF8-1AC232E62CAF}"/>
    <cellStyle name="Total 14 2" xfId="6289" xr:uid="{389B640A-EC80-4B01-AB1F-E1E4402405B2}"/>
    <cellStyle name="Total 14 2 10" xfId="11952" xr:uid="{F606D5D2-B406-4810-98E8-88C2BADA2EE5}"/>
    <cellStyle name="Total 14 2 11" xfId="10867" xr:uid="{D3FA9FA7-275E-455C-8C13-A3FAE6D66387}"/>
    <cellStyle name="Total 14 2 12" xfId="11555" xr:uid="{45004D52-5729-49EB-AFD2-AAC815F39112}"/>
    <cellStyle name="Total 14 2 2" xfId="6913" xr:uid="{EF7CA6BE-7298-4C7C-B60B-04C03475B565}"/>
    <cellStyle name="Total 14 2 2 10" xfId="11180" xr:uid="{46E773FC-1054-47A4-ABF9-0859993C7E43}"/>
    <cellStyle name="Total 14 2 2 11" xfId="12353" xr:uid="{93DE8C77-185C-445F-A677-70A067B30383}"/>
    <cellStyle name="Total 14 2 2 2" xfId="7713" xr:uid="{3FD68D75-5A9D-4D79-BD43-DF0FBAD79C55}"/>
    <cellStyle name="Total 14 2 2 2 10" xfId="16515" xr:uid="{57E4AA33-76E5-448E-8DCA-C3D1590D8C96}"/>
    <cellStyle name="Total 14 2 2 2 2" xfId="9353" xr:uid="{ED832D07-78BD-42F2-B3C4-B797CB1DEE0C}"/>
    <cellStyle name="Total 14 2 2 2 2 2" xfId="13774" xr:uid="{1288925C-D8B3-4177-B1FE-8096F177D5A4}"/>
    <cellStyle name="Total 14 2 2 2 2 3" xfId="14736" xr:uid="{6B5EE43E-3972-4EE8-BB93-391949FB0BE4}"/>
    <cellStyle name="Total 14 2 2 2 2 4" xfId="15688" xr:uid="{3A37F19D-113A-43F2-83B2-DD62097C176B}"/>
    <cellStyle name="Total 14 2 2 2 2 5" xfId="16566" xr:uid="{BF23813A-0BD3-4DBC-80E8-802B8FC1CB39}"/>
    <cellStyle name="Total 14 2 2 2 2 6" xfId="17431" xr:uid="{92F985F6-2796-4AFB-A7E1-0D1E7788DBA7}"/>
    <cellStyle name="Total 14 2 2 2 2 7" xfId="18207" xr:uid="{648D8208-4EAE-45C6-B2A2-681ED8F4EFCC}"/>
    <cellStyle name="Total 14 2 2 2 2 8" xfId="18964" xr:uid="{A078605D-2B65-40BF-86D6-2863AB4DBD2D}"/>
    <cellStyle name="Total 14 2 2 2 3" xfId="9791" xr:uid="{E6F9657A-7DBE-4EC4-A7AE-D53F014B3F03}"/>
    <cellStyle name="Total 14 2 2 2 3 2" xfId="14195" xr:uid="{7A8B5154-193F-4369-ABED-385C06B26BDE}"/>
    <cellStyle name="Total 14 2 2 2 3 3" xfId="15155" xr:uid="{5884454B-D0F6-4DF8-A444-05F275696769}"/>
    <cellStyle name="Total 14 2 2 2 3 4" xfId="16107" xr:uid="{257AA80A-78B5-4DD4-B0E9-E52F7F8EA2A5}"/>
    <cellStyle name="Total 14 2 2 2 3 5" xfId="16981" xr:uid="{A50D00EE-23CD-4E2E-B819-AEDFC1BBE4CD}"/>
    <cellStyle name="Total 14 2 2 2 3 6" xfId="17846" xr:uid="{6AA447D4-BF8D-48E4-ADD5-3BF11290CF6F}"/>
    <cellStyle name="Total 14 2 2 2 3 7" xfId="18622" xr:uid="{6C68A923-C9E2-46CB-A923-B1386FA90763}"/>
    <cellStyle name="Total 14 2 2 2 3 8" xfId="19379" xr:uid="{94D10981-1EAD-49C0-A6A6-552503D96A0F}"/>
    <cellStyle name="Total 14 2 2 2 4" xfId="12760" xr:uid="{54FE36B2-CF00-455A-B9F1-ACFFEE5CAFBE}"/>
    <cellStyle name="Total 14 2 2 2 5" xfId="13065" xr:uid="{23B9C888-2BD0-43C8-B40B-1F314D5928FE}"/>
    <cellStyle name="Total 14 2 2 2 6" xfId="9941" xr:uid="{E595E742-8FF4-4B35-B52F-BB54F32979EC}"/>
    <cellStyle name="Total 14 2 2 2 7" xfId="13720" xr:uid="{7C2B34FC-3C43-4CF8-B5BB-8D2FDE1BE1C9}"/>
    <cellStyle name="Total 14 2 2 2 8" xfId="14683" xr:uid="{8F477E49-8A79-48A2-99C4-89D316A41BD2}"/>
    <cellStyle name="Total 14 2 2 2 9" xfId="15635" xr:uid="{0A120196-EB53-445B-8CE1-68B3C3566DB3}"/>
    <cellStyle name="Total 14 2 2 3" xfId="8553" xr:uid="{A565AD36-619A-4B28-A5BA-DDA3A04AFC6E}"/>
    <cellStyle name="Total 14 2 2 3 2" xfId="13293" xr:uid="{770CD9CD-857A-4A1C-BA6D-0DADC9947458}"/>
    <cellStyle name="Total 14 2 2 3 3" xfId="14313" xr:uid="{810A214F-DFE2-4C4B-ADB9-E7CE0D0C573A}"/>
    <cellStyle name="Total 14 2 2 3 4" xfId="15273" xr:uid="{58A381F3-89CB-43C2-A2D9-6409748339F3}"/>
    <cellStyle name="Total 14 2 2 3 5" xfId="16222" xr:uid="{A16ADBEF-707F-4C25-95B4-83314B20EC3B}"/>
    <cellStyle name="Total 14 2 2 3 6" xfId="17095" xr:uid="{B136F631-6CFA-41B5-84B4-01C86A39D8F2}"/>
    <cellStyle name="Total 14 2 2 3 7" xfId="17960" xr:uid="{348E3773-3797-4252-B95B-5CFAFBFFD823}"/>
    <cellStyle name="Total 14 2 2 3 8" xfId="18736" xr:uid="{A8C0D9D6-9289-4F51-AD5C-8FA4FAB96CD0}"/>
    <cellStyle name="Total 14 2 2 4" xfId="9563" xr:uid="{D6C91459-5362-4DB4-A378-31163493DCA0}"/>
    <cellStyle name="Total 14 2 2 4 2" xfId="13967" xr:uid="{A38E4556-1C01-409C-9D1F-962E9BB2917C}"/>
    <cellStyle name="Total 14 2 2 4 3" xfId="14927" xr:uid="{6686B988-54BC-49C6-8615-4057DD6649D0}"/>
    <cellStyle name="Total 14 2 2 4 4" xfId="15879" xr:uid="{A94772A3-580E-464C-A57C-66D0381E698A}"/>
    <cellStyle name="Total 14 2 2 4 5" xfId="16753" xr:uid="{A4E60D04-1D0C-4007-BEB3-F459AB1EDDE2}"/>
    <cellStyle name="Total 14 2 2 4 6" xfId="17618" xr:uid="{92D44B45-00EC-4940-8917-1C1474D239C7}"/>
    <cellStyle name="Total 14 2 2 4 7" xfId="18394" xr:uid="{78B4B9D4-58B7-4A50-962E-916B4BB06329}"/>
    <cellStyle name="Total 14 2 2 4 8" xfId="19151" xr:uid="{21D5DB8A-1D2E-42C8-970D-08F9A5BD928D}"/>
    <cellStyle name="Total 14 2 2 5" xfId="12264" xr:uid="{B3A9867B-7CDA-47C3-ABC3-E22CFE7AAAE8}"/>
    <cellStyle name="Total 14 2 2 6" xfId="10601" xr:uid="{B5E81CD8-69C0-490D-8419-C808ED40D526}"/>
    <cellStyle name="Total 14 2 2 7" xfId="11980" xr:uid="{0C187A40-03BD-46DE-9DE6-9413510E33B8}"/>
    <cellStyle name="Total 14 2 2 8" xfId="10848" xr:uid="{0DFFF981-009C-4616-A4DE-EA7C843EF3A6}"/>
    <cellStyle name="Total 14 2 2 9" xfId="11574" xr:uid="{995F110B-6A0A-4F7B-AA47-28E6827FA653}"/>
    <cellStyle name="Total 14 2 3" xfId="7177" xr:uid="{4C899174-3644-4560-9F10-98E0CECF9B69}"/>
    <cellStyle name="Total 14 2 3 10" xfId="11983" xr:uid="{B5D86F6F-AA3B-43DC-BAA9-D03CDCC436B9}"/>
    <cellStyle name="Total 14 2 3 2" xfId="8817" xr:uid="{315631F9-1CBA-4360-94D1-BCDBE5182D8B}"/>
    <cellStyle name="Total 14 2 3 2 2" xfId="13476" xr:uid="{0F638D56-8791-467D-9D0D-8B3A65D25869}"/>
    <cellStyle name="Total 14 2 3 2 3" xfId="14482" xr:uid="{BB7E6AFB-3301-430C-891A-B47030EF79D7}"/>
    <cellStyle name="Total 14 2 3 2 4" xfId="15440" xr:uid="{FD183709-6346-47E8-974E-53223F8DC2D0}"/>
    <cellStyle name="Total 14 2 3 2 5" xfId="16366" xr:uid="{7C09A2F2-A2D8-468E-990D-7095F837ACFD}"/>
    <cellStyle name="Total 14 2 3 2 6" xfId="17237" xr:uid="{43A96564-D5F5-4077-BE81-999626D07B16}"/>
    <cellStyle name="Total 14 2 3 2 7" xfId="18084" xr:uid="{B553B079-F4CD-45F9-B993-E109D166F788}"/>
    <cellStyle name="Total 14 2 3 2 8" xfId="18851" xr:uid="{E33EADB6-7474-4F19-9AF6-58EBA2016E37}"/>
    <cellStyle name="Total 14 2 3 3" xfId="9678" xr:uid="{DE0A1845-B5D8-463A-94A5-B1F33F457C04}"/>
    <cellStyle name="Total 14 2 3 3 2" xfId="14082" xr:uid="{7473FCF6-263B-40E0-979C-85E873006A80}"/>
    <cellStyle name="Total 14 2 3 3 3" xfId="15042" xr:uid="{30E4F0A7-0A63-4407-BA15-49AAA368BA1E}"/>
    <cellStyle name="Total 14 2 3 3 4" xfId="15994" xr:uid="{07CC24E5-4FBE-4CC2-AF72-BD0CDBA71073}"/>
    <cellStyle name="Total 14 2 3 3 5" xfId="16868" xr:uid="{BEE0FE4E-E82A-4553-93FF-3DDC3B213B4E}"/>
    <cellStyle name="Total 14 2 3 3 6" xfId="17733" xr:uid="{949AFF73-8233-4023-BD37-3ED1C739DCFC}"/>
    <cellStyle name="Total 14 2 3 3 7" xfId="18509" xr:uid="{3B995D17-6B6D-4C0F-9341-0E6CA442399C}"/>
    <cellStyle name="Total 14 2 3 3 8" xfId="19266" xr:uid="{7C777D0A-C7B9-4E02-B27C-131998230CAB}"/>
    <cellStyle name="Total 14 2 3 4" xfId="12447" xr:uid="{9B050B81-7CF5-4118-9CA2-23BAF2566DF6}"/>
    <cellStyle name="Total 14 2 3 5" xfId="10432" xr:uid="{E0891728-E190-421A-8D03-6EFE44B99D6D}"/>
    <cellStyle name="Total 14 2 3 6" xfId="11718" xr:uid="{76630BA9-8D7D-4C36-A22B-0E67AB401640}"/>
    <cellStyle name="Total 14 2 3 7" xfId="11068" xr:uid="{1BF745F8-AB0D-45A4-8F19-2BB82BF61FC6}"/>
    <cellStyle name="Total 14 2 3 8" xfId="12357" xr:uid="{BF09D853-9892-4768-80A9-696B5CEFD4D3}"/>
    <cellStyle name="Total 14 2 3 9" xfId="10515" xr:uid="{C0BB408D-3B5F-4A50-9440-A50653EB2CD5}"/>
    <cellStyle name="Total 14 2 4" xfId="8019" xr:uid="{40455267-B22C-4499-906A-C8479B10104B}"/>
    <cellStyle name="Total 14 2 4 2" xfId="12987" xr:uid="{9DC148E9-B281-4312-8217-B626C4BC8458}"/>
    <cellStyle name="Total 14 2 4 3" xfId="10004" xr:uid="{79905C80-B937-4FB9-962A-9F0D2B1DC6B3}"/>
    <cellStyle name="Total 14 2 4 4" xfId="13190" xr:uid="{40DEEB2A-EEB4-4352-82C0-1EC851156513}"/>
    <cellStyle name="Total 14 2 4 5" xfId="9848" xr:uid="{BF63E02A-2FAC-41EE-8177-D7176BA1AE3B}"/>
    <cellStyle name="Total 14 2 4 6" xfId="13765" xr:uid="{E667DC1E-3B65-4183-8745-9776B265F3D5}"/>
    <cellStyle name="Total 14 2 4 7" xfId="14727" xr:uid="{4244949A-BD51-4456-9F50-ECA7FC30BBA7}"/>
    <cellStyle name="Total 14 2 4 8" xfId="15679" xr:uid="{BEEC965A-3521-47F8-AFD4-C9549D1181F0}"/>
    <cellStyle name="Total 14 2 5" xfId="9450" xr:uid="{0D005916-2C0E-40DA-B8D4-200E4B58588B}"/>
    <cellStyle name="Total 14 2 5 2" xfId="13854" xr:uid="{6E782583-4520-4314-8832-BB7991084ABF}"/>
    <cellStyle name="Total 14 2 5 3" xfId="14814" xr:uid="{ACB45968-A1B9-4FFA-B8A7-E76733EF28B6}"/>
    <cellStyle name="Total 14 2 5 4" xfId="15766" xr:uid="{313D583F-5B99-453C-B75F-6EADAEC89A0B}"/>
    <cellStyle name="Total 14 2 5 5" xfId="16640" xr:uid="{49744034-74F3-4596-8287-05F326F1ADA8}"/>
    <cellStyle name="Total 14 2 5 6" xfId="17505" xr:uid="{9CD9A079-86AC-435C-A63B-17284E50F38B}"/>
    <cellStyle name="Total 14 2 5 7" xfId="18281" xr:uid="{FA681501-896B-4417-A9A7-312416EB208C}"/>
    <cellStyle name="Total 14 2 5 8" xfId="19038" xr:uid="{59730405-BBF1-4A9D-8A6E-F3E74A44CF29}"/>
    <cellStyle name="Total 14 2 6" xfId="11913" xr:uid="{B30BAB6F-A892-411B-A033-AD74CFF0597E}"/>
    <cellStyle name="Total 14 2 7" xfId="10904" xr:uid="{D8D21981-A856-4FAF-AB42-A6CA78525E4E}"/>
    <cellStyle name="Total 14 2 8" xfId="11524" xr:uid="{34AADFDA-7E66-4700-8BA8-C9A5C055CA8A}"/>
    <cellStyle name="Total 14 2 9" xfId="11215" xr:uid="{CC5DD272-AA11-4AF7-B9C9-7B5B83C3B444}"/>
    <cellStyle name="Total 14 3" xfId="6912" xr:uid="{AA763BCA-EFCC-4657-80F1-48E8BECD3A0C}"/>
    <cellStyle name="Total 14 3 10" xfId="14338" xr:uid="{FB2F6C21-4E25-446F-BF3B-B01C2367ACD3}"/>
    <cellStyle name="Total 14 3 11" xfId="15298" xr:uid="{246AAF9D-4D4B-4A9A-B1C8-349CB7FB1EAF}"/>
    <cellStyle name="Total 14 3 2" xfId="7714" xr:uid="{7665AA48-606E-482B-B5B5-5C4129E5FB68}"/>
    <cellStyle name="Total 14 3 2 10" xfId="18109" xr:uid="{BF89FCA4-CDB3-4260-B216-B7E9899E006F}"/>
    <cellStyle name="Total 14 3 2 2" xfId="9354" xr:uid="{13072113-8C38-433B-B7D5-E4B89FBD0A7B}"/>
    <cellStyle name="Total 14 3 2 2 2" xfId="13775" xr:uid="{D4372135-3CEC-407E-B06E-C1E52E3ECACB}"/>
    <cellStyle name="Total 14 3 2 2 3" xfId="14737" xr:uid="{672879DC-CE29-4AE0-86AF-DF9D3457760F}"/>
    <cellStyle name="Total 14 3 2 2 4" xfId="15689" xr:uid="{1FACE54E-484B-4DD8-B0C6-4B71281474E8}"/>
    <cellStyle name="Total 14 3 2 2 5" xfId="16567" xr:uid="{356ABCB9-47BD-49ED-A4A4-F3E7CCCA6D54}"/>
    <cellStyle name="Total 14 3 2 2 6" xfId="17432" xr:uid="{AAB10B7C-CE6A-440E-B2E6-F0D9473C8A2A}"/>
    <cellStyle name="Total 14 3 2 2 7" xfId="18208" xr:uid="{5A4CDA4E-4238-4B40-94D9-8ACEA6CDAF5E}"/>
    <cellStyle name="Total 14 3 2 2 8" xfId="18965" xr:uid="{FEADE398-6FEC-479D-ABA6-2C4BC68CBAE5}"/>
    <cellStyle name="Total 14 3 2 3" xfId="9792" xr:uid="{B9FD9C92-841E-421D-ADA1-B8C2A68EA341}"/>
    <cellStyle name="Total 14 3 2 3 2" xfId="14196" xr:uid="{186E6EAA-C3E5-45E1-823D-768A56B236E2}"/>
    <cellStyle name="Total 14 3 2 3 3" xfId="15156" xr:uid="{E2DF7C34-F32F-459C-9A77-F829E82DE5AE}"/>
    <cellStyle name="Total 14 3 2 3 4" xfId="16108" xr:uid="{526F42D6-94D7-46E6-93AB-4237A96FFC29}"/>
    <cellStyle name="Total 14 3 2 3 5" xfId="16982" xr:uid="{83A8C9FD-732E-4954-A974-842D234CBA60}"/>
    <cellStyle name="Total 14 3 2 3 6" xfId="17847" xr:uid="{69285821-A486-44E7-A954-E1AC85077CCF}"/>
    <cellStyle name="Total 14 3 2 3 7" xfId="18623" xr:uid="{E4CF9512-CF34-48A3-8276-02E5D882B223}"/>
    <cellStyle name="Total 14 3 2 3 8" xfId="19380" xr:uid="{F141A5C9-2A4F-4B17-A416-7B7CC0E8375C}"/>
    <cellStyle name="Total 14 3 2 4" xfId="12761" xr:uid="{A481A1C3-B7A0-4960-8049-327779207903}"/>
    <cellStyle name="Total 14 3 2 5" xfId="13501" xr:uid="{F0B3F66F-A91C-4994-B659-F3A20A47C67D}"/>
    <cellStyle name="Total 14 3 2 6" xfId="14507" xr:uid="{6E14FA4C-1DD8-444E-976C-F1F0AC808C31}"/>
    <cellStyle name="Total 14 3 2 7" xfId="15465" xr:uid="{C5342BF1-03BB-4B9D-80B5-46B99E3FDD5B}"/>
    <cellStyle name="Total 14 3 2 8" xfId="16391" xr:uid="{1AD48538-31F1-42F3-999B-38E8F84B1E3F}"/>
    <cellStyle name="Total 14 3 2 9" xfId="17262" xr:uid="{F140AF07-1EE5-4F01-8DB6-B46CFAABC35E}"/>
    <cellStyle name="Total 14 3 3" xfId="8552" xr:uid="{4BB92090-25CD-43DA-964C-71329255C041}"/>
    <cellStyle name="Total 14 3 3 2" xfId="13292" xr:uid="{E97795A2-B4D3-4F88-9DD7-C399409CE025}"/>
    <cellStyle name="Total 14 3 3 3" xfId="14312" xr:uid="{4C65E70F-E4A0-4F25-B6E1-BC5509D6C6F2}"/>
    <cellStyle name="Total 14 3 3 4" xfId="15272" xr:uid="{5798EB24-56B7-4F5C-BCEC-9737CDA145F5}"/>
    <cellStyle name="Total 14 3 3 5" xfId="16221" xr:uid="{70D6AF85-BAB6-46DC-8FCC-CF0539F27B09}"/>
    <cellStyle name="Total 14 3 3 6" xfId="17094" xr:uid="{64483768-8AFC-467F-89D1-848AFE77FFFC}"/>
    <cellStyle name="Total 14 3 3 7" xfId="17959" xr:uid="{FFC45F2D-DC3C-4491-9118-312478A83E63}"/>
    <cellStyle name="Total 14 3 3 8" xfId="18735" xr:uid="{823B3589-F8B8-4ACD-9882-917B715A2763}"/>
    <cellStyle name="Total 14 3 4" xfId="9562" xr:uid="{A25EF1C8-6B20-4A46-928D-467ABA8CD7A5}"/>
    <cellStyle name="Total 14 3 4 2" xfId="13966" xr:uid="{3CA2FC93-266E-4DF6-873E-C0339688AE75}"/>
    <cellStyle name="Total 14 3 4 3" xfId="14926" xr:uid="{962229C7-1DAB-4442-AC56-E7AF30914D80}"/>
    <cellStyle name="Total 14 3 4 4" xfId="15878" xr:uid="{0EC3F7FA-D77C-4230-A567-5C72D4C275A4}"/>
    <cellStyle name="Total 14 3 4 5" xfId="16752" xr:uid="{ABA6A618-0E61-471C-BD94-8C31B52F78BC}"/>
    <cellStyle name="Total 14 3 4 6" xfId="17617" xr:uid="{BEF32943-32BB-4872-95B5-94A959DE9914}"/>
    <cellStyle name="Total 14 3 4 7" xfId="18393" xr:uid="{F439B3CE-0EE0-4E1E-A23F-AA4E05DA8A77}"/>
    <cellStyle name="Total 14 3 4 8" xfId="19150" xr:uid="{1A4244DA-051B-4A61-A6FF-B74BC3F037CA}"/>
    <cellStyle name="Total 14 3 5" xfId="12263" xr:uid="{D71BA3F2-54FD-4C32-A413-22A91CE99A75}"/>
    <cellStyle name="Total 14 3 6" xfId="10602" xr:uid="{2E096829-A684-432D-ABE9-226FDF638B2B}"/>
    <cellStyle name="Total 14 3 7" xfId="13120" xr:uid="{6EA74418-4F13-4F15-B476-5325BDA558C4}"/>
    <cellStyle name="Total 14 3 8" xfId="9906" xr:uid="{1328DBF8-94B1-47CA-913F-46F20657E907}"/>
    <cellStyle name="Total 14 3 9" xfId="13322" xr:uid="{DD372989-E729-4115-9317-CFE88BE50CE6}"/>
    <cellStyle name="Total 14 4" xfId="7176" xr:uid="{CE77AD06-1542-42F7-AEB9-88C86C60845D}"/>
    <cellStyle name="Total 14 4 10" xfId="12394" xr:uid="{F367B32D-BCCA-44FA-B1CC-7BDB4826AD8F}"/>
    <cellStyle name="Total 14 4 2" xfId="8816" xr:uid="{C41B08AF-687E-45DD-8A23-845540776A38}"/>
    <cellStyle name="Total 14 4 2 2" xfId="13475" xr:uid="{A7C0C574-7EC8-4899-899B-7D5C2789FA80}"/>
    <cellStyle name="Total 14 4 2 3" xfId="14481" xr:uid="{5960A3E2-6EE0-4927-88EE-620037227041}"/>
    <cellStyle name="Total 14 4 2 4" xfId="15439" xr:uid="{E3BCA8CC-D4D6-408E-BEA2-CCBE716CA103}"/>
    <cellStyle name="Total 14 4 2 5" xfId="16365" xr:uid="{E1B4397F-51FF-4215-A6F8-499E2ACB620F}"/>
    <cellStyle name="Total 14 4 2 6" xfId="17236" xr:uid="{C6FA9FCB-4C97-4805-B9BD-CAA13772ADF6}"/>
    <cellStyle name="Total 14 4 2 7" xfId="18083" xr:uid="{F215E937-7C7B-4133-88A0-4FF4BACE54B7}"/>
    <cellStyle name="Total 14 4 2 8" xfId="18850" xr:uid="{CB7D6C15-12F3-4408-BD34-E9120EE6808D}"/>
    <cellStyle name="Total 14 4 3" xfId="9677" xr:uid="{9C364141-822C-4B90-B5B4-2D4D9B6DF951}"/>
    <cellStyle name="Total 14 4 3 2" xfId="14081" xr:uid="{5E6610DC-675D-4666-8BF2-9502167CC7B8}"/>
    <cellStyle name="Total 14 4 3 3" xfId="15041" xr:uid="{6AC2D020-577C-4B95-B678-93E8B7DAD9FB}"/>
    <cellStyle name="Total 14 4 3 4" xfId="15993" xr:uid="{43A96659-0EA7-40BB-AF53-63DB741CB7D8}"/>
    <cellStyle name="Total 14 4 3 5" xfId="16867" xr:uid="{DF5D9340-FF18-489B-B565-F827B3A46173}"/>
    <cellStyle name="Total 14 4 3 6" xfId="17732" xr:uid="{4EBEC091-6442-4092-AD47-4CA941A4D567}"/>
    <cellStyle name="Total 14 4 3 7" xfId="18508" xr:uid="{1E509A0E-7113-438F-958A-268EBAC81DA7}"/>
    <cellStyle name="Total 14 4 3 8" xfId="19265" xr:uid="{37D3C032-6A4B-40DA-8D5D-3D97B271C50D}"/>
    <cellStyle name="Total 14 4 4" xfId="12446" xr:uid="{158A9A94-44D3-42B4-B1D7-A8E9BEFB6844}"/>
    <cellStyle name="Total 14 4 5" xfId="10433" xr:uid="{4F2F51D7-D369-4125-945C-935B12E25972}"/>
    <cellStyle name="Total 14 4 6" xfId="11717" xr:uid="{31DB34BF-1465-4A04-BB9C-D0260AA95613}"/>
    <cellStyle name="Total 14 4 7" xfId="11069" xr:uid="{B57AE383-073A-4FDC-AE41-E93349846C9B}"/>
    <cellStyle name="Total 14 4 8" xfId="13026" xr:uid="{99058427-27F8-463C-9D45-05E53F056EEE}"/>
    <cellStyle name="Total 14 4 9" xfId="9971" xr:uid="{CF5701FC-D315-43D2-945E-C4A2271E5827}"/>
    <cellStyle name="Total 14 5" xfId="8018" xr:uid="{2C514298-5AF0-4F44-8240-4A550C292589}"/>
    <cellStyle name="Total 14 5 2" xfId="12986" xr:uid="{2D23E8AF-76F2-41BD-BAF4-5C5D4C4FB3D8}"/>
    <cellStyle name="Total 14 5 3" xfId="10005" xr:uid="{9DC874AE-F9CA-44D0-B484-B6046E83A3F5}"/>
    <cellStyle name="Total 14 5 4" xfId="13715" xr:uid="{E65E0D63-2423-4F5C-BBD0-3CD4DFBCA679}"/>
    <cellStyle name="Total 14 5 5" xfId="14679" xr:uid="{46D79C8C-839E-49F8-9A9A-4C62F1076C59}"/>
    <cellStyle name="Total 14 5 6" xfId="15631" xr:uid="{34228B46-8793-41F0-886D-88E1A5842F69}"/>
    <cellStyle name="Total 14 5 7" xfId="16513" xr:uid="{8E610FF1-1DDF-4F6C-ABA9-E684402F2D76}"/>
    <cellStyle name="Total 14 5 8" xfId="17381" xr:uid="{6F346ED8-5A48-4BA8-A79C-308D94F28AA6}"/>
    <cellStyle name="Total 14 6" xfId="9449" xr:uid="{08293BAB-0BEC-4EB9-B6FA-6D39AA0AB9F9}"/>
    <cellStyle name="Total 14 6 2" xfId="13853" xr:uid="{3AF305B8-AD00-438F-9FEB-BE10F1145AB8}"/>
    <cellStyle name="Total 14 6 3" xfId="14813" xr:uid="{CCEF6921-0C99-47D6-8AA4-900907E3B2B3}"/>
    <cellStyle name="Total 14 6 4" xfId="15765" xr:uid="{525275C5-CD6B-4BEE-BDFF-C416EDBA91AC}"/>
    <cellStyle name="Total 14 6 5" xfId="16639" xr:uid="{0E755F5E-C7EE-4EB9-896A-FAC7D14F5A4C}"/>
    <cellStyle name="Total 14 6 6" xfId="17504" xr:uid="{F9A7BCCB-7AA7-4DA7-BDDB-C909C49EFC69}"/>
    <cellStyle name="Total 14 6 7" xfId="18280" xr:uid="{742BD963-C8C7-4733-BD97-7476B97F1A71}"/>
    <cellStyle name="Total 14 6 8" xfId="19037" xr:uid="{26B2AF88-D30D-4E15-A368-6AA5FFCBCDE5}"/>
    <cellStyle name="Total 14 7" xfId="11912" xr:uid="{4EC73081-E819-4116-9EF4-12DD24E0053E}"/>
    <cellStyle name="Total 14 8" xfId="10905" xr:uid="{5573F5C2-8422-438A-92BA-D8F31EC6D96C}"/>
    <cellStyle name="Total 14 9" xfId="11523" xr:uid="{F6C6AD8A-B5C0-4A06-8679-43E27A2D49B4}"/>
    <cellStyle name="Total 15" xfId="6290" xr:uid="{138F6DEF-8AD2-4CB8-BF1D-A1D514907F8A}"/>
    <cellStyle name="Total 15 10" xfId="11214" xr:uid="{77DF6969-97A4-49C4-9480-02251FDAF37B}"/>
    <cellStyle name="Total 15 11" xfId="12534" xr:uid="{4CA1EC34-6601-47A1-9752-38E949313493}"/>
    <cellStyle name="Total 15 12" xfId="10349" xr:uid="{B8C9C5D5-C554-4810-8F6E-564605BDDDAA}"/>
    <cellStyle name="Total 15 13" xfId="11735" xr:uid="{79E2D2F8-E209-4CEB-8C27-35E6F7C03816}"/>
    <cellStyle name="Total 15 2" xfId="6291" xr:uid="{45D28428-3CAD-4294-891B-81ABBDA54A45}"/>
    <cellStyle name="Total 15 2 10" xfId="13563" xr:uid="{2ADBE475-4D63-448B-89F2-A9D1D43B0E7C}"/>
    <cellStyle name="Total 15 2 11" xfId="14564" xr:uid="{C17B1B51-BF2C-4224-A35D-2E95C7B5A1EC}"/>
    <cellStyle name="Total 15 2 12" xfId="15522" xr:uid="{61B8D207-D134-405E-B1A1-D846D3A14C82}"/>
    <cellStyle name="Total 15 2 2" xfId="6915" xr:uid="{67F9CE46-7D96-4E42-B7F2-46C550A35E30}"/>
    <cellStyle name="Total 15 2 2 10" xfId="16455" xr:uid="{52D7E1E0-4E70-43FD-9E60-9DFD715AD187}"/>
    <cellStyle name="Total 15 2 2 11" xfId="17326" xr:uid="{6D05D754-4305-49BE-970D-F57A0AB59D8E}"/>
    <cellStyle name="Total 15 2 2 2" xfId="7715" xr:uid="{498A02DB-3E4B-4115-898A-F64F941EF58A}"/>
    <cellStyle name="Total 15 2 2 2 10" xfId="10334" xr:uid="{38959F17-C5F0-4C44-B415-098EDBDA2BDE}"/>
    <cellStyle name="Total 15 2 2 2 2" xfId="9355" xr:uid="{CBAD67A2-9EC3-469E-AE84-D0C36A43AEE4}"/>
    <cellStyle name="Total 15 2 2 2 2 2" xfId="13776" xr:uid="{18B25106-1477-43B7-9C2B-0D7FB6689B98}"/>
    <cellStyle name="Total 15 2 2 2 2 3" xfId="14738" xr:uid="{AF72FA99-9103-4402-A240-0E5794844CAB}"/>
    <cellStyle name="Total 15 2 2 2 2 4" xfId="15690" xr:uid="{1A5FC0A6-DE59-4410-AF5B-78F0BFB9BFDB}"/>
    <cellStyle name="Total 15 2 2 2 2 5" xfId="16568" xr:uid="{7CA10395-FAC3-45D8-8F10-46789DC4DB99}"/>
    <cellStyle name="Total 15 2 2 2 2 6" xfId="17433" xr:uid="{40EEB9DA-E951-454E-BED8-56D52F7A7D09}"/>
    <cellStyle name="Total 15 2 2 2 2 7" xfId="18209" xr:uid="{627C2174-53DA-4EB2-8754-461C5D9CD4D4}"/>
    <cellStyle name="Total 15 2 2 2 2 8" xfId="18966" xr:uid="{2D218C85-A33D-49F1-844A-073A3E703706}"/>
    <cellStyle name="Total 15 2 2 2 3" xfId="9793" xr:uid="{96D6C9AD-1374-45A2-9DAE-6E6B0311EE7C}"/>
    <cellStyle name="Total 15 2 2 2 3 2" xfId="14197" xr:uid="{47837A7A-99F8-49B0-8AE2-6DAD91CD343D}"/>
    <cellStyle name="Total 15 2 2 2 3 3" xfId="15157" xr:uid="{03199E7C-A762-4B2D-A9BE-B69E0414A63F}"/>
    <cellStyle name="Total 15 2 2 2 3 4" xfId="16109" xr:uid="{2120DD0C-EA9A-46EF-9193-293D7B274E16}"/>
    <cellStyle name="Total 15 2 2 2 3 5" xfId="16983" xr:uid="{9E7B71CE-A652-409A-A4F4-EF61BC6D6FEE}"/>
    <cellStyle name="Total 15 2 2 2 3 6" xfId="17848" xr:uid="{90A91114-EF99-4518-B818-DA3B5717E5C7}"/>
    <cellStyle name="Total 15 2 2 2 3 7" xfId="18624" xr:uid="{3232E7C7-7E49-4233-9D14-B51A1922034E}"/>
    <cellStyle name="Total 15 2 2 2 3 8" xfId="19381" xr:uid="{A4E7FB4F-00C2-459D-B758-AD7ED58BA294}"/>
    <cellStyle name="Total 15 2 2 2 4" xfId="12762" xr:uid="{7EA720F8-8F02-4070-9006-D6853BC13934}"/>
    <cellStyle name="Total 15 2 2 2 5" xfId="12472" xr:uid="{DA2828EA-67A5-4BCD-8D8B-5D17F71BDEFC}"/>
    <cellStyle name="Total 15 2 2 2 6" xfId="10407" xr:uid="{5CEA54D5-A061-4114-8C30-04782E029626}"/>
    <cellStyle name="Total 15 2 2 2 7" xfId="11727" xr:uid="{12AE7E54-16F1-4B30-96A2-C9C97E293DB3}"/>
    <cellStyle name="Total 15 2 2 2 8" xfId="11059" xr:uid="{0FDDB2F4-3CD8-4B8C-BC88-336877FD7190}"/>
    <cellStyle name="Total 15 2 2 2 9" xfId="12561" xr:uid="{D2785098-93A0-4390-8020-DBD39D365A9B}"/>
    <cellStyle name="Total 15 2 2 3" xfId="8555" xr:uid="{956A3DEA-3D32-4472-8AC9-98F7C1AB9704}"/>
    <cellStyle name="Total 15 2 2 3 2" xfId="13295" xr:uid="{FAE646FA-465A-4DEE-B374-76A555DEE8FF}"/>
    <cellStyle name="Total 15 2 2 3 3" xfId="14315" xr:uid="{1B1438EB-2C81-4951-BEFE-90566F5576C0}"/>
    <cellStyle name="Total 15 2 2 3 4" xfId="15275" xr:uid="{61A1EF0C-5D97-48F5-93DE-CB1387BA4433}"/>
    <cellStyle name="Total 15 2 2 3 5" xfId="16224" xr:uid="{597AA5A6-2881-49B6-B46E-4F9DF11AA97A}"/>
    <cellStyle name="Total 15 2 2 3 6" xfId="17097" xr:uid="{152955D3-5A50-4256-8AD5-21C5C556ED37}"/>
    <cellStyle name="Total 15 2 2 3 7" xfId="17962" xr:uid="{87DF64CD-0141-4BAE-A147-B0B8D32CBC49}"/>
    <cellStyle name="Total 15 2 2 3 8" xfId="18738" xr:uid="{4C7B9758-9FC1-4B71-B237-514959E95B24}"/>
    <cellStyle name="Total 15 2 2 4" xfId="9565" xr:uid="{506FC3CA-029E-4F21-B030-5F20CC89E68C}"/>
    <cellStyle name="Total 15 2 2 4 2" xfId="13969" xr:uid="{7E6381BE-3A57-4EB7-9A63-C815138A5C38}"/>
    <cellStyle name="Total 15 2 2 4 3" xfId="14929" xr:uid="{5334F375-1693-46A3-8DCA-4FA9D37366C5}"/>
    <cellStyle name="Total 15 2 2 4 4" xfId="15881" xr:uid="{D875DAD6-59F7-416B-90DB-814D450A2AB0}"/>
    <cellStyle name="Total 15 2 2 4 5" xfId="16755" xr:uid="{AEF11983-B920-427A-A0D2-69651815333E}"/>
    <cellStyle name="Total 15 2 2 4 6" xfId="17620" xr:uid="{BB18C725-CBEB-4410-8C2A-4A5C8B5AE700}"/>
    <cellStyle name="Total 15 2 2 4 7" xfId="18396" xr:uid="{5C15DEAE-7BDD-4A6B-B99B-237EDE6F7702}"/>
    <cellStyle name="Total 15 2 2 4 8" xfId="19153" xr:uid="{66DB1075-4059-4FCD-BA81-FB9E54B5AC9A}"/>
    <cellStyle name="Total 15 2 2 5" xfId="12266" xr:uid="{977894A2-A684-4113-9988-CEE6912C493C}"/>
    <cellStyle name="Total 15 2 2 6" xfId="10599" xr:uid="{8AD32B08-1883-4A81-99E9-6C6517361D74}"/>
    <cellStyle name="Total 15 2 2 7" xfId="13625" xr:uid="{FEFCDF9E-6AF2-45ED-BA23-FC2A406275CD}"/>
    <cellStyle name="Total 15 2 2 8" xfId="14603" xr:uid="{1A367FD5-D382-4CAB-825D-43861FF77686}"/>
    <cellStyle name="Total 15 2 2 9" xfId="15556" xr:uid="{4684DB9A-2AEA-4B57-B157-F8C33A13F06F}"/>
    <cellStyle name="Total 15 2 3" xfId="7179" xr:uid="{FC18962A-DF34-4206-8D99-4926EAF40333}"/>
    <cellStyle name="Total 15 2 3 10" xfId="11190" xr:uid="{249C37C5-14AE-4AF7-99A8-74E0C57BFDC6}"/>
    <cellStyle name="Total 15 2 3 2" xfId="8819" xr:uid="{76BE2CB1-EF5E-4A90-B57E-BA10108893E4}"/>
    <cellStyle name="Total 15 2 3 2 2" xfId="13478" xr:uid="{BA8AB8BD-F04F-4DF7-BAA6-9BFFB312EA2D}"/>
    <cellStyle name="Total 15 2 3 2 3" xfId="14484" xr:uid="{CB248E70-0A24-478F-A42E-20AEA6A34083}"/>
    <cellStyle name="Total 15 2 3 2 4" xfId="15442" xr:uid="{55BFBC18-8F30-4AAD-B2A1-289CF2C3848F}"/>
    <cellStyle name="Total 15 2 3 2 5" xfId="16368" xr:uid="{64D0FAD3-CAF9-44E2-89CB-9FD734438C7B}"/>
    <cellStyle name="Total 15 2 3 2 6" xfId="17239" xr:uid="{DADF1056-D81B-480B-B32A-888E9C4A1540}"/>
    <cellStyle name="Total 15 2 3 2 7" xfId="18086" xr:uid="{86074D3B-15D0-4153-80F6-1242E4E8549E}"/>
    <cellStyle name="Total 15 2 3 2 8" xfId="18853" xr:uid="{62FAD36F-197F-4D0E-9A60-0A40ACC389FE}"/>
    <cellStyle name="Total 15 2 3 3" xfId="9680" xr:uid="{3B3B3DC3-966E-402E-AD49-B0136FF3D755}"/>
    <cellStyle name="Total 15 2 3 3 2" xfId="14084" xr:uid="{82D16E9F-FDF2-4708-882E-7FB158ADFA42}"/>
    <cellStyle name="Total 15 2 3 3 3" xfId="15044" xr:uid="{B5258876-C922-4D06-8943-64D219AA5A62}"/>
    <cellStyle name="Total 15 2 3 3 4" xfId="15996" xr:uid="{E54BB152-6597-4234-B158-E49FC9BF544D}"/>
    <cellStyle name="Total 15 2 3 3 5" xfId="16870" xr:uid="{EDF80D0E-4704-4445-85CE-1C8EF0E1CA11}"/>
    <cellStyle name="Total 15 2 3 3 6" xfId="17735" xr:uid="{AFFE5A85-9BC5-4B8D-85B4-D1D5DC9547C3}"/>
    <cellStyle name="Total 15 2 3 3 7" xfId="18511" xr:uid="{D939B15D-6EF9-4CAC-B5AD-6172A157E9B0}"/>
    <cellStyle name="Total 15 2 3 3 8" xfId="19268" xr:uid="{4156AD17-34A5-4DDD-8DEC-258EA1ADE067}"/>
    <cellStyle name="Total 15 2 3 4" xfId="12449" xr:uid="{97BC698B-A7FB-470B-A124-0BFD31341D4B}"/>
    <cellStyle name="Total 15 2 3 5" xfId="10430" xr:uid="{64C163F5-37A0-4971-B699-F34C4FB0C9BB}"/>
    <cellStyle name="Total 15 2 3 6" xfId="9824" xr:uid="{3A2E4763-B50F-426D-A43D-93490138C6F0}"/>
    <cellStyle name="Total 15 2 3 7" xfId="11943" xr:uid="{C27B2719-011E-499B-BF37-07EBFC915421}"/>
    <cellStyle name="Total 15 2 3 8" xfId="10874" xr:uid="{2BFCFDF6-FED1-4A27-8CD7-AF22AD881F7A}"/>
    <cellStyle name="Total 15 2 3 9" xfId="11549" xr:uid="{71F9E42E-CC9B-4BDC-831E-1E48BDFCE573}"/>
    <cellStyle name="Total 15 2 4" xfId="8021" xr:uid="{B4834BD7-3C09-4B6C-9CD1-7ECA734EA10C}"/>
    <cellStyle name="Total 15 2 4 2" xfId="12989" xr:uid="{12BF827C-2B15-4A61-B3BB-8ADFB9777069}"/>
    <cellStyle name="Total 15 2 4 3" xfId="12011" xr:uid="{F3662667-7A8D-4DEC-B163-CAB420852785}"/>
    <cellStyle name="Total 15 2 4 4" xfId="10822" xr:uid="{282492D6-5236-41CB-9486-721BF32B371C}"/>
    <cellStyle name="Total 15 2 4 5" xfId="11599" xr:uid="{D56803B3-6EB1-4FF3-B59E-CE6255854577}"/>
    <cellStyle name="Total 15 2 4 6" xfId="11160" xr:uid="{E8B4C5CE-F2B0-4BDE-A913-5F099CB6155F}"/>
    <cellStyle name="Total 15 2 4 7" xfId="12047" xr:uid="{427DD868-0EB3-4356-8340-DF3B01FC5AC5}"/>
    <cellStyle name="Total 15 2 4 8" xfId="10790" xr:uid="{0F9EDC83-584C-4DA2-991A-D8DC924DA8F4}"/>
    <cellStyle name="Total 15 2 5" xfId="9452" xr:uid="{EA2A0FE5-976A-46A6-89DE-56D4E564A257}"/>
    <cellStyle name="Total 15 2 5 2" xfId="13856" xr:uid="{08C0F7EF-E920-4624-ADF5-279129130B8D}"/>
    <cellStyle name="Total 15 2 5 3" xfId="14816" xr:uid="{65E0F2A3-19E8-49E4-8766-E533653FE9E2}"/>
    <cellStyle name="Total 15 2 5 4" xfId="15768" xr:uid="{1903FBFF-D648-44CC-88AE-1972AFB040F3}"/>
    <cellStyle name="Total 15 2 5 5" xfId="16642" xr:uid="{57875819-9878-4CBD-A938-20D9DA28C4D9}"/>
    <cellStyle name="Total 15 2 5 6" xfId="17507" xr:uid="{92C749BD-5FD0-4536-98FF-05656EC24F23}"/>
    <cellStyle name="Total 15 2 5 7" xfId="18283" xr:uid="{2B814BB6-92FD-4CC0-A7B1-2BE224747F14}"/>
    <cellStyle name="Total 15 2 5 8" xfId="19040" xr:uid="{61FCDD2C-E242-4B29-8CB5-C05315753232}"/>
    <cellStyle name="Total 15 2 6" xfId="11915" xr:uid="{E02A83EF-86C6-4863-8E2A-3F2511C5E207}"/>
    <cellStyle name="Total 15 2 7" xfId="10902" xr:uid="{F5095D6E-C834-48FB-A06A-DAE5ACBFDD9D}"/>
    <cellStyle name="Total 15 2 8" xfId="11526" xr:uid="{132B7695-5ACB-44B1-A222-63A15BAD0259}"/>
    <cellStyle name="Total 15 2 9" xfId="11213" xr:uid="{D33A8A83-9B88-4BD8-9E72-C295033F1A29}"/>
    <cellStyle name="Total 15 3" xfId="6914" xr:uid="{1D3AC5FF-FEAD-4E75-B785-E41D87C4A330}"/>
    <cellStyle name="Total 15 3 10" xfId="11036" xr:uid="{B4387DA9-4751-448E-9B20-70C0AD8FBDD4}"/>
    <cellStyle name="Total 15 3 11" xfId="12061" xr:uid="{399196FD-853C-427C-9DEA-6C5D1B09EFAA}"/>
    <cellStyle name="Total 15 3 2" xfId="7716" xr:uid="{D4E10111-D717-4D8A-8667-374E738064AB}"/>
    <cellStyle name="Total 15 3 2 10" xfId="11295" xr:uid="{04B3B2FF-7762-4ED6-8D6A-2264F650E7F9}"/>
    <cellStyle name="Total 15 3 2 2" xfId="9356" xr:uid="{21DBEBD8-452F-45CD-9BD3-45B34B81D16D}"/>
    <cellStyle name="Total 15 3 2 2 2" xfId="13777" xr:uid="{B4747F66-2E0C-4E57-933B-E4A35666BED1}"/>
    <cellStyle name="Total 15 3 2 2 3" xfId="14739" xr:uid="{DC264710-4AF8-4D3A-B526-5758A9B64530}"/>
    <cellStyle name="Total 15 3 2 2 4" xfId="15691" xr:uid="{D0EED485-083E-45D4-943B-D35AE1118107}"/>
    <cellStyle name="Total 15 3 2 2 5" xfId="16569" xr:uid="{5CC918BD-C116-40CE-AD9E-A18280BDD103}"/>
    <cellStyle name="Total 15 3 2 2 6" xfId="17434" xr:uid="{75003D62-5A26-44A9-A50B-99C92B60A9FE}"/>
    <cellStyle name="Total 15 3 2 2 7" xfId="18210" xr:uid="{8F95EE72-408E-491A-903A-891E2D481868}"/>
    <cellStyle name="Total 15 3 2 2 8" xfId="18967" xr:uid="{7CB37C27-B939-4080-813C-9819686656E6}"/>
    <cellStyle name="Total 15 3 2 3" xfId="9794" xr:uid="{20ED971B-75FE-4B6C-B53B-70901F8F7AAC}"/>
    <cellStyle name="Total 15 3 2 3 2" xfId="14198" xr:uid="{2A7E892F-0E07-4429-9295-B838C5F51F6B}"/>
    <cellStyle name="Total 15 3 2 3 3" xfId="15158" xr:uid="{BB1AFF44-BFC7-4AC8-B738-C02457554DB3}"/>
    <cellStyle name="Total 15 3 2 3 4" xfId="16110" xr:uid="{3B7A64E0-4262-4730-8E82-394B59168737}"/>
    <cellStyle name="Total 15 3 2 3 5" xfId="16984" xr:uid="{977FB346-6438-4C48-9857-18B854474F63}"/>
    <cellStyle name="Total 15 3 2 3 6" xfId="17849" xr:uid="{2B781AFE-F843-474C-80A0-F08429B127CF}"/>
    <cellStyle name="Total 15 3 2 3 7" xfId="18625" xr:uid="{61BB2879-980F-4542-AA76-71283E4EFAC1}"/>
    <cellStyle name="Total 15 3 2 3 8" xfId="19382" xr:uid="{98833688-B2CA-43C6-8D9E-F21CB32A3396}"/>
    <cellStyle name="Total 15 3 2 4" xfId="12763" xr:uid="{D8C9793B-6477-40E9-8D14-853E74EF7BDA}"/>
    <cellStyle name="Total 15 3 2 5" xfId="12019" xr:uid="{61A5722C-1D8F-4DC8-9B06-BF608004F05E}"/>
    <cellStyle name="Total 15 3 2 6" xfId="10814" xr:uid="{FF88DF30-9818-45D4-892E-1F4DB7FEBB2B}"/>
    <cellStyle name="Total 15 3 2 7" xfId="11606" xr:uid="{030481AB-C0BD-4D6C-A9B6-494D2AC0CF78}"/>
    <cellStyle name="Total 15 3 2 8" xfId="11153" xr:uid="{4F142A2D-5EB3-4F3F-80DD-BF36E59E7A66}"/>
    <cellStyle name="Total 15 3 2 9" xfId="11432" xr:uid="{D06A1F6F-FE36-46EC-9DC6-0DE56CB9C14B}"/>
    <cellStyle name="Total 15 3 3" xfId="8554" xr:uid="{A94EF666-4260-415E-BA02-3AFF6166AED7}"/>
    <cellStyle name="Total 15 3 3 2" xfId="13294" xr:uid="{EDCDA9EB-1899-4619-A742-924544676029}"/>
    <cellStyle name="Total 15 3 3 3" xfId="14314" xr:uid="{84900E69-29C4-44AC-9A5F-B7A08702257E}"/>
    <cellStyle name="Total 15 3 3 4" xfId="15274" xr:uid="{699CDD01-88DF-4D70-91C1-08F924DB1F5B}"/>
    <cellStyle name="Total 15 3 3 5" xfId="16223" xr:uid="{832D9ED1-5521-4E96-88E7-C77ABF9D2000}"/>
    <cellStyle name="Total 15 3 3 6" xfId="17096" xr:uid="{DEAD2179-CDBE-478C-9B57-9A0E58715297}"/>
    <cellStyle name="Total 15 3 3 7" xfId="17961" xr:uid="{8EFB45AF-ED66-4980-9819-28C217FBCC1F}"/>
    <cellStyle name="Total 15 3 3 8" xfId="18737" xr:uid="{51A53C12-C3BB-45E2-B31D-3CC653362A5D}"/>
    <cellStyle name="Total 15 3 4" xfId="9564" xr:uid="{FC2D88F6-B1D4-45CC-9E37-CAC91ADB6488}"/>
    <cellStyle name="Total 15 3 4 2" xfId="13968" xr:uid="{C87A9024-DADD-4381-B45D-FA171A0BA771}"/>
    <cellStyle name="Total 15 3 4 3" xfId="14928" xr:uid="{7BD3D214-0B68-4E99-93FF-5818AD1EFBD8}"/>
    <cellStyle name="Total 15 3 4 4" xfId="15880" xr:uid="{A4425A17-93D6-46B4-8ED1-54C3941E0BCF}"/>
    <cellStyle name="Total 15 3 4 5" xfId="16754" xr:uid="{AD525C9D-C676-4884-BD79-B87EC81A2E9C}"/>
    <cellStyle name="Total 15 3 4 6" xfId="17619" xr:uid="{1FE7B2C4-F2E1-48B0-847A-540E8333610C}"/>
    <cellStyle name="Total 15 3 4 7" xfId="18395" xr:uid="{C1A405B0-A717-44DA-997E-F384A9660183}"/>
    <cellStyle name="Total 15 3 4 8" xfId="19152" xr:uid="{ABD39086-DFC9-4FA5-80BD-38AFDB25AEE0}"/>
    <cellStyle name="Total 15 3 5" xfId="12265" xr:uid="{14B239C1-FE66-4C0D-83B0-AF517D45EB4F}"/>
    <cellStyle name="Total 15 3 6" xfId="10600" xr:uid="{7CE96EF6-20B2-4E52-9874-641064D14C30}"/>
    <cellStyle name="Total 15 3 7" xfId="12603" xr:uid="{3C9E7A07-7068-4A4A-BD1E-D304E3FA066A}"/>
    <cellStyle name="Total 15 3 8" xfId="10301" xr:uid="{C9AB96E7-78D6-46BA-BA5C-5BA062967133}"/>
    <cellStyle name="Total 15 3 9" xfId="11761" xr:uid="{95A3BB61-A867-4BA8-9343-0AD8A0CA4DF8}"/>
    <cellStyle name="Total 15 4" xfId="7178" xr:uid="{D6924897-D17F-41F3-AE6B-E43DE31C80A5}"/>
    <cellStyle name="Total 15 4 10" xfId="15356" xr:uid="{C909D56E-24CC-4D05-8DA9-0687ABE8D40B}"/>
    <cellStyle name="Total 15 4 2" xfId="8818" xr:uid="{8FC4DA19-1295-491F-A107-2BBBB10B7D48}"/>
    <cellStyle name="Total 15 4 2 2" xfId="13477" xr:uid="{FDAB81FA-EEFC-4A5B-80E7-9ACE147814E6}"/>
    <cellStyle name="Total 15 4 2 3" xfId="14483" xr:uid="{420225B4-C4E7-45EF-9E32-1728262749D7}"/>
    <cellStyle name="Total 15 4 2 4" xfId="15441" xr:uid="{9D396C25-65D8-4AC0-960F-F696D88B4E65}"/>
    <cellStyle name="Total 15 4 2 5" xfId="16367" xr:uid="{214959EE-5775-4C1D-9D10-F4C52B68ACC6}"/>
    <cellStyle name="Total 15 4 2 6" xfId="17238" xr:uid="{6A99ACA2-4EC4-4819-AE88-C36F988D9A18}"/>
    <cellStyle name="Total 15 4 2 7" xfId="18085" xr:uid="{6CBDC157-D9FF-4516-835C-7EBE82240AB0}"/>
    <cellStyle name="Total 15 4 2 8" xfId="18852" xr:uid="{77F9F469-8562-401E-9F1C-40ABAB3744B4}"/>
    <cellStyle name="Total 15 4 3" xfId="9679" xr:uid="{937A657F-C928-43A2-9B7D-575B968A959C}"/>
    <cellStyle name="Total 15 4 3 2" xfId="14083" xr:uid="{B5FCC64F-9C93-4E5E-A939-1FB59D6C8848}"/>
    <cellStyle name="Total 15 4 3 3" xfId="15043" xr:uid="{3B213FF1-7083-41E1-A368-F78B30F2299A}"/>
    <cellStyle name="Total 15 4 3 4" xfId="15995" xr:uid="{FBF47AE8-F967-48D9-B0D1-47631BFBBB22}"/>
    <cellStyle name="Total 15 4 3 5" xfId="16869" xr:uid="{4388DC62-8D11-4686-808F-ACA497FCDC6E}"/>
    <cellStyle name="Total 15 4 3 6" xfId="17734" xr:uid="{478A634D-8245-4F5B-BC06-5AE28E68548B}"/>
    <cellStyle name="Total 15 4 3 7" xfId="18510" xr:uid="{3FC0C466-0120-4DA4-A49C-B951AA982266}"/>
    <cellStyle name="Total 15 4 3 8" xfId="19267" xr:uid="{C30860C5-E529-457F-8450-C63218DED0E0}"/>
    <cellStyle name="Total 15 4 4" xfId="12448" xr:uid="{6951703E-A97C-4DEA-B1BD-796AE42A2A1E}"/>
    <cellStyle name="Total 15 4 5" xfId="10431" xr:uid="{01430FCF-A4A8-49D8-AD8D-D55C64D79402}"/>
    <cellStyle name="Total 15 4 6" xfId="11719" xr:uid="{B880D034-D570-4EE8-A8ED-947B1548B6A9}"/>
    <cellStyle name="Total 15 4 7" xfId="11067" xr:uid="{1E018133-C264-4476-A20F-FC24B93FAB98}"/>
    <cellStyle name="Total 15 4 8" xfId="13387" xr:uid="{3E59098A-9149-4D7E-86B2-C0496D9FF8C7}"/>
    <cellStyle name="Total 15 4 9" xfId="14398" xr:uid="{4525EDA5-EA01-4E2D-85CD-4C32674E8337}"/>
    <cellStyle name="Total 15 5" xfId="8020" xr:uid="{ABD132A8-490B-4557-8374-959C4C260C12}"/>
    <cellStyle name="Total 15 5 2" xfId="12988" xr:uid="{DE45533E-0869-46C4-8AD1-8A2208E71E81}"/>
    <cellStyle name="Total 15 5 3" xfId="10003" xr:uid="{D9F7A391-FF5D-4F3E-9A75-0B7BCF0CCAD1}"/>
    <cellStyle name="Total 15 5 4" xfId="11998" xr:uid="{07026403-9612-4E70-AAAC-BB5CC4BA4EC1}"/>
    <cellStyle name="Total 15 5 5" xfId="10832" xr:uid="{0E5650A9-44EA-4184-B066-9CD209AC5031}"/>
    <cellStyle name="Total 15 5 6" xfId="11590" xr:uid="{28BD73ED-FACC-44B5-B641-2D032FC1CF25}"/>
    <cellStyle name="Total 15 5 7" xfId="11167" xr:uid="{B3B80B57-4F1F-4322-B84F-BACC9B9E512C}"/>
    <cellStyle name="Total 15 5 8" xfId="11430" xr:uid="{3877CCDD-382D-4E92-B2ED-CD651400A448}"/>
    <cellStyle name="Total 15 6" xfId="9451" xr:uid="{BBC6598B-B439-4269-8B40-75B7E42D023A}"/>
    <cellStyle name="Total 15 6 2" xfId="13855" xr:uid="{36599EE5-2D89-4AB2-9A82-9B6843484A0B}"/>
    <cellStyle name="Total 15 6 3" xfId="14815" xr:uid="{E53956EF-91EE-4817-9984-1DBDD45399B1}"/>
    <cellStyle name="Total 15 6 4" xfId="15767" xr:uid="{2B3E18EC-0CC6-455B-ACA8-2C57CE58D414}"/>
    <cellStyle name="Total 15 6 5" xfId="16641" xr:uid="{468762B1-4841-45F7-ADC3-7D25FFB4B4C2}"/>
    <cellStyle name="Total 15 6 6" xfId="17506" xr:uid="{404B8A77-437F-44F1-8347-8040CC61B424}"/>
    <cellStyle name="Total 15 6 7" xfId="18282" xr:uid="{9D559626-5A18-4239-BAC1-D8224BE8E754}"/>
    <cellStyle name="Total 15 6 8" xfId="19039" xr:uid="{E699DF3A-1C0A-455D-BFA1-EE44879344C2}"/>
    <cellStyle name="Total 15 7" xfId="11914" xr:uid="{A6C2BFD2-BBDB-4B23-847F-FF349BB07253}"/>
    <cellStyle name="Total 15 8" xfId="10903" xr:uid="{B11E4D03-8774-411E-A4E7-4707D89B8147}"/>
    <cellStyle name="Total 15 9" xfId="11525" xr:uid="{5C7B4D16-A29E-4F2C-B1E5-241A617F749C}"/>
    <cellStyle name="Total 16" xfId="6292" xr:uid="{F44289A7-986A-4272-8BB4-C13C3D6574B2}"/>
    <cellStyle name="Total 16 10" xfId="13015" xr:uid="{46DAEC76-4688-4169-8658-C9B0D3621C0B}"/>
    <cellStyle name="Total 16 11" xfId="9978" xr:uid="{C52AE50C-ABB0-4B3A-8F57-33D6F4738B0D}"/>
    <cellStyle name="Total 16 12" xfId="11827" xr:uid="{F32F118E-4F92-4264-8D87-928ED3955A19}"/>
    <cellStyle name="Total 16 2" xfId="6916" xr:uid="{2C9D8749-1C3A-4D55-8EC4-51BBF39744DB}"/>
    <cellStyle name="Total 16 2 10" xfId="11598" xr:uid="{5C3CF2BF-47D2-4420-B1AC-DBE8BC870273}"/>
    <cellStyle name="Total 16 2 11" xfId="11161" xr:uid="{ACB049D2-2893-4EC3-8171-8D5C1B2E72AC}"/>
    <cellStyle name="Total 16 2 2" xfId="7717" xr:uid="{647E0E68-7AA3-4C90-B0B0-7C3E8021F87D}"/>
    <cellStyle name="Total 16 2 2 10" xfId="14576" xr:uid="{BFC3213F-53AA-48EF-BA2D-1A2B20EAD288}"/>
    <cellStyle name="Total 16 2 2 2" xfId="9357" xr:uid="{F7BF38BB-1CA4-4B07-8736-4DF91D473402}"/>
    <cellStyle name="Total 16 2 2 2 2" xfId="13778" xr:uid="{504CFE57-16B3-4AB6-9C3B-2667B0227782}"/>
    <cellStyle name="Total 16 2 2 2 3" xfId="14740" xr:uid="{60C6ECCD-9E94-484B-8CED-40E8F1C52116}"/>
    <cellStyle name="Total 16 2 2 2 4" xfId="15692" xr:uid="{79ADB67F-D8E2-4CDE-8D8D-BD868D2178BB}"/>
    <cellStyle name="Total 16 2 2 2 5" xfId="16570" xr:uid="{8356528C-0415-4ADD-B387-EDE9BD5F768B}"/>
    <cellStyle name="Total 16 2 2 2 6" xfId="17435" xr:uid="{3463B8CE-551C-4680-842E-D071189DFE6E}"/>
    <cellStyle name="Total 16 2 2 2 7" xfId="18211" xr:uid="{0227FDB3-60B7-4CE9-8D88-1F9D77E233CF}"/>
    <cellStyle name="Total 16 2 2 2 8" xfId="18968" xr:uid="{FF529201-FCC9-4085-B0CE-35CB3D2ECD83}"/>
    <cellStyle name="Total 16 2 2 3" xfId="9795" xr:uid="{4D69A7DF-BEFD-41F2-9657-A10E26FA896C}"/>
    <cellStyle name="Total 16 2 2 3 2" xfId="14199" xr:uid="{572ACB30-03F2-46EC-8C97-F78961685D34}"/>
    <cellStyle name="Total 16 2 2 3 3" xfId="15159" xr:uid="{47BF8AA7-7001-452A-A233-BDB0146762D3}"/>
    <cellStyle name="Total 16 2 2 3 4" xfId="16111" xr:uid="{801A403B-0315-40FA-82C0-F1FE5B7520A9}"/>
    <cellStyle name="Total 16 2 2 3 5" xfId="16985" xr:uid="{E14025E1-D562-487E-B6EF-025FF6225C8A}"/>
    <cellStyle name="Total 16 2 2 3 6" xfId="17850" xr:uid="{1F697D4C-34AE-44F3-92B8-2E5490EB0D51}"/>
    <cellStyle name="Total 16 2 2 3 7" xfId="18626" xr:uid="{3DF2BD71-B399-44C6-8F4C-4E1A4EFD6074}"/>
    <cellStyle name="Total 16 2 2 3 8" xfId="19383" xr:uid="{C1E333B9-9487-4209-B930-C08BDB562218}"/>
    <cellStyle name="Total 16 2 2 4" xfId="12764" xr:uid="{7E4DCFD9-D329-47BB-84BE-0A528AF59087}"/>
    <cellStyle name="Total 16 2 2 5" xfId="12795" xr:uid="{33F8DDB2-C108-4F4D-BC85-1C6247341C99}"/>
    <cellStyle name="Total 16 2 2 6" xfId="10176" xr:uid="{C40D39C7-7D56-4CF3-81EF-138B2685865F}"/>
    <cellStyle name="Total 16 2 2 7" xfId="11783" xr:uid="{0A468F7E-1639-49F5-B377-0AB380631937}"/>
    <cellStyle name="Total 16 2 2 8" xfId="11021" xr:uid="{C094895D-62D6-4D60-B710-10596F653811}"/>
    <cellStyle name="Total 16 2 2 9" xfId="13594" xr:uid="{E33E86A4-8096-4DE8-B48E-CC8D52C35603}"/>
    <cellStyle name="Total 16 2 3" xfId="8556" xr:uid="{1E4DB745-EFDE-492C-B777-AF28A7138165}"/>
    <cellStyle name="Total 16 2 3 2" xfId="13296" xr:uid="{2E5C27C5-0BA5-48F1-8BF9-F58EE13FEEBC}"/>
    <cellStyle name="Total 16 2 3 3" xfId="14316" xr:uid="{4FC35557-CC80-47A9-8E45-10D2239FC66D}"/>
    <cellStyle name="Total 16 2 3 4" xfId="15276" xr:uid="{5C3842A5-41D4-43A8-8E74-4F0FE3E83661}"/>
    <cellStyle name="Total 16 2 3 5" xfId="16225" xr:uid="{3B9CB17A-A489-4766-8641-8D4D4C5B876D}"/>
    <cellStyle name="Total 16 2 3 6" xfId="17098" xr:uid="{9808D807-F385-4803-80C2-DF6442A7CF33}"/>
    <cellStyle name="Total 16 2 3 7" xfId="17963" xr:uid="{108DB665-DC59-44B4-80A1-1ACB190FFF7B}"/>
    <cellStyle name="Total 16 2 3 8" xfId="18739" xr:uid="{BE464D83-C7A5-4F0E-97E9-3F0A9724CD6E}"/>
    <cellStyle name="Total 16 2 4" xfId="9566" xr:uid="{376348B6-9F94-44AC-A96F-9AC09AAE1354}"/>
    <cellStyle name="Total 16 2 4 2" xfId="13970" xr:uid="{BCD25926-EA8F-4BA2-8CD7-2D239B996424}"/>
    <cellStyle name="Total 16 2 4 3" xfId="14930" xr:uid="{981B6FCE-4DAA-470D-906C-3A0B6C63ADC8}"/>
    <cellStyle name="Total 16 2 4 4" xfId="15882" xr:uid="{922816AA-C39D-450D-B393-7C54E8E5C38A}"/>
    <cellStyle name="Total 16 2 4 5" xfId="16756" xr:uid="{BF8B1B46-4BA7-4DFC-819A-F6428192DA06}"/>
    <cellStyle name="Total 16 2 4 6" xfId="17621" xr:uid="{06948C46-20CD-4BEB-9A6C-C7D5321B31D6}"/>
    <cellStyle name="Total 16 2 4 7" xfId="18397" xr:uid="{ED92FD80-CBD8-46A8-B304-F9D57782A831}"/>
    <cellStyle name="Total 16 2 4 8" xfId="19154" xr:uid="{700D53BC-7885-463F-A99D-43E1899F5D3D}"/>
    <cellStyle name="Total 16 2 5" xfId="12267" xr:uid="{CA906EA1-0A54-417F-8C41-29130F4C918C}"/>
    <cellStyle name="Total 16 2 6" xfId="10598" xr:uid="{1193A250-0757-4462-9076-795C295DDE4D}"/>
    <cellStyle name="Total 16 2 7" xfId="13037" xr:uid="{30B65462-6013-48B1-8C8A-76D8F298B03F}"/>
    <cellStyle name="Total 16 2 8" xfId="12010" xr:uid="{3397AB9F-AA6F-47E2-8DBC-256EB36440ED}"/>
    <cellStyle name="Total 16 2 9" xfId="10823" xr:uid="{78CC1B52-92B2-423D-82FD-8443B83A20FD}"/>
    <cellStyle name="Total 16 3" xfId="7180" xr:uid="{8400F2AE-78FA-4224-9AF8-E9E0540589CA}"/>
    <cellStyle name="Total 16 3 10" xfId="13170" xr:uid="{6E5BAE3C-17F2-4C6B-A6F4-462289C9B749}"/>
    <cellStyle name="Total 16 3 2" xfId="8820" xr:uid="{14A8DB7B-E398-493A-8A30-0779582C3D21}"/>
    <cellStyle name="Total 16 3 2 2" xfId="13479" xr:uid="{200051B4-5F4B-4DA1-9F2B-FBD1613E5E84}"/>
    <cellStyle name="Total 16 3 2 3" xfId="14485" xr:uid="{CA84C5B5-CF11-47C4-A998-3B20D25E3271}"/>
    <cellStyle name="Total 16 3 2 4" xfId="15443" xr:uid="{DF8DD254-3099-4364-8B60-41FA23F5F182}"/>
    <cellStyle name="Total 16 3 2 5" xfId="16369" xr:uid="{42D7779C-299D-4453-951B-C5A03177903A}"/>
    <cellStyle name="Total 16 3 2 6" xfId="17240" xr:uid="{0BF55DF1-7C37-47E1-B57A-E8AC3F58E6FB}"/>
    <cellStyle name="Total 16 3 2 7" xfId="18087" xr:uid="{543BCC8D-FA19-4CF3-A332-8A2581805A91}"/>
    <cellStyle name="Total 16 3 2 8" xfId="18854" xr:uid="{CF879BDE-A904-427F-BF04-973E2F3D44EE}"/>
    <cellStyle name="Total 16 3 3" xfId="9681" xr:uid="{8B748BC7-215C-458D-83B5-99C22379E687}"/>
    <cellStyle name="Total 16 3 3 2" xfId="14085" xr:uid="{2841A815-D230-4908-8E61-0BF483DD0B2A}"/>
    <cellStyle name="Total 16 3 3 3" xfId="15045" xr:uid="{53F25062-5D69-4386-9621-F4FE210423CB}"/>
    <cellStyle name="Total 16 3 3 4" xfId="15997" xr:uid="{0365A2CB-35E1-4E06-B1DB-0388B9E7D9A2}"/>
    <cellStyle name="Total 16 3 3 5" xfId="16871" xr:uid="{B1048519-0B4E-403F-A5C5-F0F153B6410D}"/>
    <cellStyle name="Total 16 3 3 6" xfId="17736" xr:uid="{742AAB10-EA20-4C61-AD02-2F3D3FA6D947}"/>
    <cellStyle name="Total 16 3 3 7" xfId="18512" xr:uid="{2BFA5199-110F-45A2-82A1-883BB463DB69}"/>
    <cellStyle name="Total 16 3 3 8" xfId="19269" xr:uid="{D8091DA1-7E97-4906-8BCF-EFB17E16F086}"/>
    <cellStyle name="Total 16 3 4" xfId="12450" xr:uid="{20DAC73F-6F84-425A-A416-04EE972C60A7}"/>
    <cellStyle name="Total 16 3 5" xfId="10429" xr:uid="{F770DD4E-793B-43A0-A0F1-D3B1B8C03E03}"/>
    <cellStyle name="Total 16 3 6" xfId="11720" xr:uid="{9BA168CD-99F0-4111-AA6B-5CF2BD5D91CC}"/>
    <cellStyle name="Total 16 3 7" xfId="11066" xr:uid="{AC61C846-9BFE-4B85-B43E-E5F757704F2B}"/>
    <cellStyle name="Total 16 3 8" xfId="12875" xr:uid="{A6919DAE-31A1-45CF-99AB-DC207A54D110}"/>
    <cellStyle name="Total 16 3 9" xfId="10104" xr:uid="{F62F660E-B3EB-44A5-BB98-789D24FF9A1B}"/>
    <cellStyle name="Total 16 4" xfId="8022" xr:uid="{BD74205D-E986-4F10-8A3B-B8F46776911C}"/>
    <cellStyle name="Total 16 4 2" xfId="12990" xr:uid="{E8B2FE6D-8F44-42D3-811F-059745049B6C}"/>
    <cellStyle name="Total 16 4 3" xfId="10002" xr:uid="{B21175DE-4217-4FF1-9DAB-39FAD774C0F9}"/>
    <cellStyle name="Total 16 4 4" xfId="12695" xr:uid="{D38C6B40-4995-4D81-AD32-D17275A4FCF6}"/>
    <cellStyle name="Total 16 4 5" xfId="10226" xr:uid="{CB894164-E0D3-44A7-9CCF-70433AE8D846}"/>
    <cellStyle name="Total 16 4 6" xfId="13680" xr:uid="{99CCD08B-22C5-455F-880F-71FD5F19AE26}"/>
    <cellStyle name="Total 16 4 7" xfId="14649" xr:uid="{02761B7A-41CE-46E4-87FC-45275391B29C}"/>
    <cellStyle name="Total 16 4 8" xfId="15601" xr:uid="{BE42CFA1-FB53-49ED-945C-CB9577F9A0F2}"/>
    <cellStyle name="Total 16 5" xfId="9453" xr:uid="{869FDCF9-E161-4D8A-A956-46C4E856A28D}"/>
    <cellStyle name="Total 16 5 2" xfId="13857" xr:uid="{DA2D2889-C84D-40B7-9BBD-806E03135143}"/>
    <cellStyle name="Total 16 5 3" xfId="14817" xr:uid="{C261CF15-9342-4CB0-B672-25D5950FC14E}"/>
    <cellStyle name="Total 16 5 4" xfId="15769" xr:uid="{A27DD14E-5B4F-45D3-ABFC-5801CF870C65}"/>
    <cellStyle name="Total 16 5 5" xfId="16643" xr:uid="{AFA6A6BA-A05F-47CF-8DFC-CAD61A380E85}"/>
    <cellStyle name="Total 16 5 6" xfId="17508" xr:uid="{95711FA4-DEE3-43D7-B25E-FDC5E2E0B91B}"/>
    <cellStyle name="Total 16 5 7" xfId="18284" xr:uid="{5B2E022D-20F2-44A7-8511-80C2B382F1F7}"/>
    <cellStyle name="Total 16 5 8" xfId="19041" xr:uid="{93FECF44-C032-4FD1-B530-529CC4A10FF1}"/>
    <cellStyle name="Total 16 6" xfId="11916" xr:uid="{F768AB7F-9678-4A86-99C6-C95B73EF5D53}"/>
    <cellStyle name="Total 16 7" xfId="10901" xr:uid="{50F3EE9B-1998-4B27-8A27-44A557D96B0E}"/>
    <cellStyle name="Total 16 8" xfId="11527" xr:uid="{13376870-B2A3-4EAA-8CAC-7726CD8E61DA}"/>
    <cellStyle name="Total 16 9" xfId="11212" xr:uid="{4E07CB3D-2269-48DA-B475-AE968F0B4419}"/>
    <cellStyle name="Total 17" xfId="6293" xr:uid="{D46A622D-8BDD-4693-AA72-7CBE76681CE2}"/>
    <cellStyle name="Total 17 10" xfId="11953" xr:uid="{E807D488-5E9F-46CE-9AF6-642364A9541D}"/>
    <cellStyle name="Total 17 11" xfId="10866" xr:uid="{1226E448-075E-48D8-8D6C-CC6117FE01D8}"/>
    <cellStyle name="Total 17 12" xfId="11556" xr:uid="{E48AC395-93B1-4EEA-B044-DE270A3075B2}"/>
    <cellStyle name="Total 17 2" xfId="6917" xr:uid="{F610C5F1-AE41-4642-A1C1-434FE45C5C3B}"/>
    <cellStyle name="Total 17 2 10" xfId="14620" xr:uid="{CAAFBD71-F157-4CC4-8592-9E35B2B11FD3}"/>
    <cellStyle name="Total 17 2 11" xfId="15573" xr:uid="{C0E43961-A443-4215-8030-CE1A1BB92C6D}"/>
    <cellStyle name="Total 17 2 2" xfId="7718" xr:uid="{280FB8E1-3B1E-470F-9861-A2F3E8652B83}"/>
    <cellStyle name="Total 17 2 2 10" xfId="18007" xr:uid="{71AF327F-B606-4CB9-BE62-F01311D27789}"/>
    <cellStyle name="Total 17 2 2 2" xfId="9358" xr:uid="{303A9EA8-4CC6-4B23-A3A6-88B3CC601975}"/>
    <cellStyle name="Total 17 2 2 2 2" xfId="13779" xr:uid="{898708D0-37F8-4389-94DF-E0D2E7DAF060}"/>
    <cellStyle name="Total 17 2 2 2 3" xfId="14741" xr:uid="{71BBF209-31FB-444B-88CC-EF25AC344353}"/>
    <cellStyle name="Total 17 2 2 2 4" xfId="15693" xr:uid="{ED00AEF6-730C-4F32-9FF5-698866F152AB}"/>
    <cellStyle name="Total 17 2 2 2 5" xfId="16571" xr:uid="{84C125C9-0E77-4195-BCCA-3C425169DC91}"/>
    <cellStyle name="Total 17 2 2 2 6" xfId="17436" xr:uid="{D9F2D369-A0CE-4781-A409-9DCEDFBFAE5C}"/>
    <cellStyle name="Total 17 2 2 2 7" xfId="18212" xr:uid="{18DB1AE0-76BB-4C56-8B92-E3303223E461}"/>
    <cellStyle name="Total 17 2 2 2 8" xfId="18969" xr:uid="{34DAAEFA-45F3-4256-BC01-61F374ADA5E3}"/>
    <cellStyle name="Total 17 2 2 3" xfId="9796" xr:uid="{DD54F0F6-9E22-42A9-901E-189AEFEF815D}"/>
    <cellStyle name="Total 17 2 2 3 2" xfId="14200" xr:uid="{63D5F0E1-D941-4774-81D5-82F774EA372F}"/>
    <cellStyle name="Total 17 2 2 3 3" xfId="15160" xr:uid="{419E8E96-D737-4CE2-8880-05DA22D6CAF6}"/>
    <cellStyle name="Total 17 2 2 3 4" xfId="16112" xr:uid="{8FF6E642-D626-489F-BC4B-45EE05E9116C}"/>
    <cellStyle name="Total 17 2 2 3 5" xfId="16986" xr:uid="{B920B24C-A85C-46F9-AA99-415B14B227A4}"/>
    <cellStyle name="Total 17 2 2 3 6" xfId="17851" xr:uid="{38E117F7-D13E-4706-A44F-E22675A026E9}"/>
    <cellStyle name="Total 17 2 2 3 7" xfId="18627" xr:uid="{B5F24368-4BC7-4F40-B40B-DA8C45BF7EAF}"/>
    <cellStyle name="Total 17 2 2 3 8" xfId="19384" xr:uid="{3C47377B-CD9C-414B-B74F-006A28099298}"/>
    <cellStyle name="Total 17 2 2 4" xfId="12765" xr:uid="{2AF3EB0C-962B-4EC3-89F5-ED5F31F1650E}"/>
    <cellStyle name="Total 17 2 2 5" xfId="13351" xr:uid="{466EBDB9-EBB7-4C36-98FD-DEF8550974E9}"/>
    <cellStyle name="Total 17 2 2 6" xfId="14365" xr:uid="{2049FA04-D93B-4372-843A-BB3BA7CB78BB}"/>
    <cellStyle name="Total 17 2 2 7" xfId="15325" xr:uid="{2FF4DF26-F1B9-42D8-9101-92D6A222262D}"/>
    <cellStyle name="Total 17 2 2 8" xfId="16269" xr:uid="{E6B87D23-1F36-4774-A3F9-A2528956EDEC}"/>
    <cellStyle name="Total 17 2 2 9" xfId="17142" xr:uid="{DCB7745E-2D7B-453B-ACDD-6AA64CAB40B9}"/>
    <cellStyle name="Total 17 2 3" xfId="8557" xr:uid="{737997BC-E2E9-43F1-9969-2BDFFC76F359}"/>
    <cellStyle name="Total 17 2 3 2" xfId="13297" xr:uid="{96ED92F5-34B2-4339-8622-AF6DA93D59AA}"/>
    <cellStyle name="Total 17 2 3 3" xfId="14317" xr:uid="{CE896155-CDA0-43BE-B4D7-0F9BA6FBDD45}"/>
    <cellStyle name="Total 17 2 3 4" xfId="15277" xr:uid="{A4888851-70D0-4EBB-B00D-EC9C9ACCF42F}"/>
    <cellStyle name="Total 17 2 3 5" xfId="16226" xr:uid="{D8FB7554-3FED-4E38-83A9-3BA25C3F2337}"/>
    <cellStyle name="Total 17 2 3 6" xfId="17099" xr:uid="{8C580D09-07AB-471E-A17B-47369875F348}"/>
    <cellStyle name="Total 17 2 3 7" xfId="17964" xr:uid="{2188E3F3-090A-4226-A409-EC01A46CFA8F}"/>
    <cellStyle name="Total 17 2 3 8" xfId="18740" xr:uid="{5260589B-74D8-46CF-91EE-AF67C9667987}"/>
    <cellStyle name="Total 17 2 4" xfId="9567" xr:uid="{4418EA7C-6D4B-4B46-B31D-ADF32AAD75CC}"/>
    <cellStyle name="Total 17 2 4 2" xfId="13971" xr:uid="{3DAF39CA-D105-4038-A85A-991287C2A415}"/>
    <cellStyle name="Total 17 2 4 3" xfId="14931" xr:uid="{3B51D737-987C-4CC4-B088-C8F41E042AC5}"/>
    <cellStyle name="Total 17 2 4 4" xfId="15883" xr:uid="{1ED97B52-9670-417F-82B4-B000CDEE662E}"/>
    <cellStyle name="Total 17 2 4 5" xfId="16757" xr:uid="{BCF703A4-4CD1-46CF-9421-20327D63BABC}"/>
    <cellStyle name="Total 17 2 4 6" xfId="17622" xr:uid="{BEB98ED6-5B47-4302-BED5-005E59811862}"/>
    <cellStyle name="Total 17 2 4 7" xfId="18398" xr:uid="{7C249E89-FB7A-4DAD-B9B5-431DBA5475FF}"/>
    <cellStyle name="Total 17 2 4 8" xfId="19155" xr:uid="{5E4F3D68-7CC5-450C-80EB-912E2DCCB020}"/>
    <cellStyle name="Total 17 2 5" xfId="12268" xr:uid="{025B0D0C-3E4D-45EA-A364-85988AADB627}"/>
    <cellStyle name="Total 17 2 6" xfId="10597" xr:uid="{36C2F38C-4B30-4547-8118-8ECACF63DAC6}"/>
    <cellStyle name="Total 17 2 7" xfId="12374" xr:uid="{329F9406-0EE0-4D1A-9EDC-70A5A98E8A60}"/>
    <cellStyle name="Total 17 2 8" xfId="10501" xr:uid="{1D6EFBFE-6170-4A4A-A901-12BAE27B9FDB}"/>
    <cellStyle name="Total 17 2 9" xfId="13644" xr:uid="{0334BC4C-20F7-4F73-8D16-B8E0C5AD575C}"/>
    <cellStyle name="Total 17 3" xfId="7181" xr:uid="{E39E0183-DE2C-433F-B440-2C0CBFCF16CA}"/>
    <cellStyle name="Total 17 3 10" xfId="11743" xr:uid="{CE4562D4-F93B-458F-811A-D8B3D19BFB25}"/>
    <cellStyle name="Total 17 3 2" xfId="8821" xr:uid="{D76A6EBE-CE4E-4DB7-8DF1-35B5059605FF}"/>
    <cellStyle name="Total 17 3 2 2" xfId="13480" xr:uid="{40CD2DBC-C324-4D8E-988A-753D37E2E7E5}"/>
    <cellStyle name="Total 17 3 2 3" xfId="14486" xr:uid="{648744B6-54C2-459E-ABCE-49B8CFB43730}"/>
    <cellStyle name="Total 17 3 2 4" xfId="15444" xr:uid="{6204AAC5-7AA5-4A39-82DB-A538C1FC32C0}"/>
    <cellStyle name="Total 17 3 2 5" xfId="16370" xr:uid="{513C3EEF-40C7-407B-9B6F-4F2EE2689F8D}"/>
    <cellStyle name="Total 17 3 2 6" xfId="17241" xr:uid="{CDD222C4-79F8-4176-8562-4380671341AD}"/>
    <cellStyle name="Total 17 3 2 7" xfId="18088" xr:uid="{64A192A1-7F51-425D-8F20-188A31200F6B}"/>
    <cellStyle name="Total 17 3 2 8" xfId="18855" xr:uid="{B2FFEDC6-5CE6-4B42-9C18-433BAABFA96C}"/>
    <cellStyle name="Total 17 3 3" xfId="9682" xr:uid="{1B14EEF0-2523-4EBA-B417-33F0CF7019E9}"/>
    <cellStyle name="Total 17 3 3 2" xfId="14086" xr:uid="{61B677D8-D25D-4004-B5EF-25F509865949}"/>
    <cellStyle name="Total 17 3 3 3" xfId="15046" xr:uid="{446AE042-65C4-4AEB-AB80-ED641DA9BB71}"/>
    <cellStyle name="Total 17 3 3 4" xfId="15998" xr:uid="{299F6889-46EE-4441-B3DB-14EAD6443793}"/>
    <cellStyle name="Total 17 3 3 5" xfId="16872" xr:uid="{3A292437-A456-47C7-8091-707AB0AD17DE}"/>
    <cellStyle name="Total 17 3 3 6" xfId="17737" xr:uid="{E263DD4A-F1D3-4312-A46A-5C286A915A8D}"/>
    <cellStyle name="Total 17 3 3 7" xfId="18513" xr:uid="{118250FC-D778-4826-9E24-C623CF2B3EC7}"/>
    <cellStyle name="Total 17 3 3 8" xfId="19270" xr:uid="{3252ED07-7511-4BAA-A97E-87902D767E45}"/>
    <cellStyle name="Total 17 3 4" xfId="12451" xr:uid="{FE70D1EC-62BD-42B0-A838-58D9176722B8}"/>
    <cellStyle name="Total 17 3 5" xfId="10428" xr:uid="{34FECDDD-6C5C-47E6-9D4C-129E3DF89C9D}"/>
    <cellStyle name="Total 17 3 6" xfId="12113" xr:uid="{198915E8-4488-411F-AA5F-0EA8CB80D0CD}"/>
    <cellStyle name="Total 17 3 7" xfId="10739" xr:uid="{8BF85834-FDB3-4BD0-A095-7AC32745EFE7}"/>
    <cellStyle name="Total 17 3 8" xfId="12581" xr:uid="{B7329889-B874-442E-822A-F63BF6AF541E}"/>
    <cellStyle name="Total 17 3 9" xfId="10320" xr:uid="{DCF57A06-B379-44F9-84D1-D4F6BC27FF85}"/>
    <cellStyle name="Total 17 4" xfId="8023" xr:uid="{12BEC394-6F9C-437D-BD4D-021DCA7F9D67}"/>
    <cellStyle name="Total 17 4 2" xfId="12991" xr:uid="{201AB8B3-9D3E-41F9-AB14-6335C4097EC7}"/>
    <cellStyle name="Total 17 4 3" xfId="10001" xr:uid="{4FE088B9-9FCE-41BF-B42F-0DF99B0A2360}"/>
    <cellStyle name="Total 17 4 4" xfId="13716" xr:uid="{2BBC15CA-59B4-4E81-8700-AA3F8093424B}"/>
    <cellStyle name="Total 17 4 5" xfId="14680" xr:uid="{1B6EDCDF-E500-4EF8-8783-CD5FF063B052}"/>
    <cellStyle name="Total 17 4 6" xfId="15632" xr:uid="{D7C00FE2-04E6-4AC5-9EC6-8DBAC286F160}"/>
    <cellStyle name="Total 17 4 7" xfId="16514" xr:uid="{54AEB872-FFDE-415D-988F-DBF5436975AE}"/>
    <cellStyle name="Total 17 4 8" xfId="17382" xr:uid="{338EEB1F-A798-4A86-9823-CC9EB4D27732}"/>
    <cellStyle name="Total 17 5" xfId="9454" xr:uid="{A9852C6D-5398-4ADD-9AA5-39F152483D22}"/>
    <cellStyle name="Total 17 5 2" xfId="13858" xr:uid="{E2B56806-15FB-4C7B-8D1C-9D78ED3A7472}"/>
    <cellStyle name="Total 17 5 3" xfId="14818" xr:uid="{90F11DC0-BE65-40FD-8DF0-943EA7C5E0B9}"/>
    <cellStyle name="Total 17 5 4" xfId="15770" xr:uid="{3EACE181-DD9B-41B0-B493-2FAA40BAE7FC}"/>
    <cellStyle name="Total 17 5 5" xfId="16644" xr:uid="{EE383287-2A17-4F78-B730-73446BF7952C}"/>
    <cellStyle name="Total 17 5 6" xfId="17509" xr:uid="{6DFEF13A-E0A1-4B45-8CB7-B586A79E58A4}"/>
    <cellStyle name="Total 17 5 7" xfId="18285" xr:uid="{66C3C484-2506-4CE6-94AC-29C6C496E950}"/>
    <cellStyle name="Total 17 5 8" xfId="19042" xr:uid="{014728E2-AC5F-4CDE-AC54-497FAB868CC7}"/>
    <cellStyle name="Total 17 6" xfId="11917" xr:uid="{B3A963CC-3EC6-4AA0-90F8-4AADE67CC779}"/>
    <cellStyle name="Total 17 7" xfId="10900" xr:uid="{320D6701-B3C0-4704-B608-20BDEA1E41A8}"/>
    <cellStyle name="Total 17 8" xfId="11528" xr:uid="{889DF906-7EE5-408C-8EFB-FCDA2F9C3EA1}"/>
    <cellStyle name="Total 17 9" xfId="11211" xr:uid="{88B22013-5E7C-423B-BC44-8C0981FF909C}"/>
    <cellStyle name="Total 18" xfId="6294" xr:uid="{45B21659-AB61-4E84-8858-810626346573}"/>
    <cellStyle name="Total 18 10" xfId="11210" xr:uid="{0230DD0D-5A45-4962-B0ED-3CE8B0FA4C14}"/>
    <cellStyle name="Total 18 11" xfId="12535" xr:uid="{3BF62B76-C6BE-4C6B-B68C-F4011244E6B6}"/>
    <cellStyle name="Total 18 12" xfId="10348" xr:uid="{047B02B5-E913-4271-A408-90A3D03A2CB4}"/>
    <cellStyle name="Total 18 13" xfId="12121" xr:uid="{83A96D0C-B9A3-404F-9D42-F35F22F59F97}"/>
    <cellStyle name="Total 18 2" xfId="6295" xr:uid="{09759B43-FDA5-4CD2-B80D-90AACAFAF78B}"/>
    <cellStyle name="Total 18 2 10" xfId="13564" xr:uid="{5B39F970-71C3-41F2-AA72-AA2BDF1C3697}"/>
    <cellStyle name="Total 18 2 11" xfId="14565" xr:uid="{4C308ACE-A1C1-4650-92B1-542AE1176259}"/>
    <cellStyle name="Total 18 2 12" xfId="15523" xr:uid="{F53EA1C3-24A0-401E-8D78-820342815E9E}"/>
    <cellStyle name="Total 18 2 2" xfId="6919" xr:uid="{63B8AE5C-DED7-4021-9773-48B0841EF7AC}"/>
    <cellStyle name="Total 18 2 2 10" xfId="9861" xr:uid="{1AD62577-CF34-4605-96E5-FF4F450F167A}"/>
    <cellStyle name="Total 18 2 2 11" xfId="12749" xr:uid="{672A82D0-2904-497B-AA92-21EB94DF68B8}"/>
    <cellStyle name="Total 18 2 2 2" xfId="7719" xr:uid="{3C3D879A-574C-430C-B954-C20A875CF5A4}"/>
    <cellStyle name="Total 18 2 2 2 10" xfId="16464" xr:uid="{F6D812AF-5027-4477-B23C-25A810C59477}"/>
    <cellStyle name="Total 18 2 2 2 2" xfId="9359" xr:uid="{249E57D1-CFC5-49BE-8469-FB2059D01BAD}"/>
    <cellStyle name="Total 18 2 2 2 2 2" xfId="13780" xr:uid="{B9BA21E1-F7D0-4C96-A7F4-9057F8B308EF}"/>
    <cellStyle name="Total 18 2 2 2 2 3" xfId="14742" xr:uid="{592DD70D-AA25-4C13-8608-50D85AEF65F5}"/>
    <cellStyle name="Total 18 2 2 2 2 4" xfId="15694" xr:uid="{513FA14E-8744-498A-AC84-B1DA1D4E3FBE}"/>
    <cellStyle name="Total 18 2 2 2 2 5" xfId="16572" xr:uid="{F3AE47F2-EC7A-495F-A1EC-C8F9A3D3F72D}"/>
    <cellStyle name="Total 18 2 2 2 2 6" xfId="17437" xr:uid="{3BAF13ED-1709-4B16-A0BA-054A25050472}"/>
    <cellStyle name="Total 18 2 2 2 2 7" xfId="18213" xr:uid="{7237FF5A-8AFD-4EA7-90D0-A8D98B55D685}"/>
    <cellStyle name="Total 18 2 2 2 2 8" xfId="18970" xr:uid="{2BFA8E97-090D-4744-9361-BAAB6AE8848B}"/>
    <cellStyle name="Total 18 2 2 2 3" xfId="9797" xr:uid="{A4DB3971-BDBC-4A14-9397-C9AAEFC0F1FC}"/>
    <cellStyle name="Total 18 2 2 2 3 2" xfId="14201" xr:uid="{AE4701A4-A518-4936-983E-1D7953226C44}"/>
    <cellStyle name="Total 18 2 2 2 3 3" xfId="15161" xr:uid="{799DED9B-5331-4552-A9BA-2A6373D19658}"/>
    <cellStyle name="Total 18 2 2 2 3 4" xfId="16113" xr:uid="{D337B8B3-5C3F-4396-8184-CCEE78002E18}"/>
    <cellStyle name="Total 18 2 2 2 3 5" xfId="16987" xr:uid="{786C882D-41A4-417F-B544-9D898979C67C}"/>
    <cellStyle name="Total 18 2 2 2 3 6" xfId="17852" xr:uid="{9B60C299-CD8D-4D5F-9DAC-D81DDF1101AE}"/>
    <cellStyle name="Total 18 2 2 2 3 7" xfId="18628" xr:uid="{0391984B-9C53-436B-A8A5-60CCC54BC3C6}"/>
    <cellStyle name="Total 18 2 2 2 3 8" xfId="19385" xr:uid="{51775E07-9EFB-4714-B678-D10887E3E8A1}"/>
    <cellStyle name="Total 18 2 2 2 4" xfId="12766" xr:uid="{A4085CDB-2532-46A5-B62A-23D3618AF9F8}"/>
    <cellStyle name="Total 18 2 2 2 5" xfId="12324" xr:uid="{3AADA2EC-8112-4B25-B0BA-B4665BADE6A9}"/>
    <cellStyle name="Total 18 2 2 2 6" xfId="10546" xr:uid="{BB10194A-2EB4-408A-8E52-C29ED1E16654}"/>
    <cellStyle name="Total 18 2 2 2 7" xfId="13634" xr:uid="{F7754C35-2170-4ABB-ADDD-A1868411D79E}"/>
    <cellStyle name="Total 18 2 2 2 8" xfId="14612" xr:uid="{2C80B8A0-E1C6-4187-9B8E-DD5C57D2E4C6}"/>
    <cellStyle name="Total 18 2 2 2 9" xfId="15565" xr:uid="{4C1A869C-3AFE-4D02-870B-6232B0C7EDAB}"/>
    <cellStyle name="Total 18 2 2 3" xfId="8559" xr:uid="{B6172272-C02A-4B03-9ECD-B03576780F85}"/>
    <cellStyle name="Total 18 2 2 3 2" xfId="13299" xr:uid="{DB041CE5-AAF2-4A22-B2E2-030ABAE3A93E}"/>
    <cellStyle name="Total 18 2 2 3 3" xfId="14319" xr:uid="{960B0EBD-F1FB-4C2E-9375-FDBA080886A4}"/>
    <cellStyle name="Total 18 2 2 3 4" xfId="15279" xr:uid="{BCD46A02-6536-4A2B-B828-5DD043D19ED2}"/>
    <cellStyle name="Total 18 2 2 3 5" xfId="16228" xr:uid="{3F726FCA-AE1A-4B47-9AF5-C937386F996B}"/>
    <cellStyle name="Total 18 2 2 3 6" xfId="17101" xr:uid="{24662C8F-B2DA-4BBA-9B10-DD8B80D84D18}"/>
    <cellStyle name="Total 18 2 2 3 7" xfId="17966" xr:uid="{DE7CF076-A996-4DC3-9351-13E288A8D4E1}"/>
    <cellStyle name="Total 18 2 2 3 8" xfId="18742" xr:uid="{C3A1EFFB-7017-498F-BD96-FB25611A76B6}"/>
    <cellStyle name="Total 18 2 2 4" xfId="9569" xr:uid="{FD4786FF-8B39-4FBD-A0DD-085110B7B145}"/>
    <cellStyle name="Total 18 2 2 4 2" xfId="13973" xr:uid="{4A3245D6-03CE-495C-94D4-8735975ADE6D}"/>
    <cellStyle name="Total 18 2 2 4 3" xfId="14933" xr:uid="{2FFD6267-D96A-4D40-A66F-0A45F7577086}"/>
    <cellStyle name="Total 18 2 2 4 4" xfId="15885" xr:uid="{9E14EFDB-D9B8-43AB-B81D-149FB184B0D7}"/>
    <cellStyle name="Total 18 2 2 4 5" xfId="16759" xr:uid="{84D1D419-E4AD-4C6C-82DB-240DF366FDA4}"/>
    <cellStyle name="Total 18 2 2 4 6" xfId="17624" xr:uid="{EDC03D2A-2A37-4070-98F0-69159DFA7E0C}"/>
    <cellStyle name="Total 18 2 2 4 7" xfId="18400" xr:uid="{580D2E9A-08B9-45D5-8748-56D2270B3316}"/>
    <cellStyle name="Total 18 2 2 4 8" xfId="19157" xr:uid="{9986A9EB-DF9A-43E3-B1B0-F91818F7C512}"/>
    <cellStyle name="Total 18 2 2 5" xfId="12270" xr:uid="{A44C6BDA-36AD-4A48-9ACE-B02EEA0559BE}"/>
    <cellStyle name="Total 18 2 2 6" xfId="10595" xr:uid="{B740AD8D-4454-4930-AC05-99C3131FDAA8}"/>
    <cellStyle name="Total 18 2 2 7" xfId="12916" xr:uid="{EA32C36C-B719-4F08-9EAD-19DDFAD208D3}"/>
    <cellStyle name="Total 18 2 2 8" xfId="10068" xr:uid="{FAF6EC52-8B61-44F8-9373-7DB1329A5141}"/>
    <cellStyle name="Total 18 2 2 9" xfId="13176" xr:uid="{B758E7A8-6742-4242-BE74-4CB9E9DC039A}"/>
    <cellStyle name="Total 18 2 3" xfId="7183" xr:uid="{31338B93-2C80-46B4-9095-2EB4338C7559}"/>
    <cellStyle name="Total 18 2 3 10" xfId="17344" xr:uid="{A22A4070-470D-4A52-BE3C-F827054A44D7}"/>
    <cellStyle name="Total 18 2 3 2" xfId="8823" xr:uid="{1D3BD6BB-53A2-4FA9-BAE0-E18B4FAA6C2B}"/>
    <cellStyle name="Total 18 2 3 2 2" xfId="13482" xr:uid="{C9C8E4ED-86DC-48D9-BED7-4BAC3BBD23DD}"/>
    <cellStyle name="Total 18 2 3 2 3" xfId="14488" xr:uid="{B1974E3D-0A46-461D-9750-FBCE5F80B1C1}"/>
    <cellStyle name="Total 18 2 3 2 4" xfId="15446" xr:uid="{6AEEFE38-ECD8-4889-88D4-0EB3D4CE02FC}"/>
    <cellStyle name="Total 18 2 3 2 5" xfId="16372" xr:uid="{287374BB-7E61-43F4-BADA-CC2BA1724FF9}"/>
    <cellStyle name="Total 18 2 3 2 6" xfId="17243" xr:uid="{EF76F883-10E6-44A9-8A5D-3FA2E7258B2C}"/>
    <cellStyle name="Total 18 2 3 2 7" xfId="18090" xr:uid="{717B5182-3EC1-4F17-8DE0-6FED697C3DCE}"/>
    <cellStyle name="Total 18 2 3 2 8" xfId="18857" xr:uid="{407B76DD-DF56-409C-A4AD-8E7581F10428}"/>
    <cellStyle name="Total 18 2 3 3" xfId="9684" xr:uid="{EF47204D-E58F-4346-8FDC-89ECF92AF2C7}"/>
    <cellStyle name="Total 18 2 3 3 2" xfId="14088" xr:uid="{C1FB6FB0-C0B7-4674-8DE1-3BD5A7F63DF5}"/>
    <cellStyle name="Total 18 2 3 3 3" xfId="15048" xr:uid="{0911C1EE-385D-4CE5-86BA-361BEAE25EEA}"/>
    <cellStyle name="Total 18 2 3 3 4" xfId="16000" xr:uid="{796291EF-E10C-4751-81D6-8F8D5270B489}"/>
    <cellStyle name="Total 18 2 3 3 5" xfId="16874" xr:uid="{C8D1449B-ED6C-4A2B-99CB-75A278183092}"/>
    <cellStyle name="Total 18 2 3 3 6" xfId="17739" xr:uid="{6A9610A1-1FA0-419E-96E4-48537BD8ABA9}"/>
    <cellStyle name="Total 18 2 3 3 7" xfId="18515" xr:uid="{7869919D-26A9-4DFF-A76B-9FDB9715F2A2}"/>
    <cellStyle name="Total 18 2 3 3 8" xfId="19272" xr:uid="{A81F618B-8EEF-4A1C-8544-AD274C91C45C}"/>
    <cellStyle name="Total 18 2 3 4" xfId="12453" xr:uid="{E181CF33-FA40-43D7-9198-A2ADCB931528}"/>
    <cellStyle name="Total 18 2 3 5" xfId="10426" xr:uid="{0ACBED6E-EA81-41A5-8D8F-AF9A08923BF1}"/>
    <cellStyle name="Total 18 2 3 6" xfId="13652" xr:uid="{1390017F-BF4C-4545-A47B-B9704BB7F2F3}"/>
    <cellStyle name="Total 18 2 3 7" xfId="14628" xr:uid="{59C714F2-8AC0-4226-952C-6D18A2F9F90B}"/>
    <cellStyle name="Total 18 2 3 8" xfId="15580" xr:uid="{96B91113-92FA-4EDC-A851-AAF0DC4DE22B}"/>
    <cellStyle name="Total 18 2 3 9" xfId="16475" xr:uid="{9B53ECEC-C3AF-4BDA-B13A-39BC731B9CD6}"/>
    <cellStyle name="Total 18 2 4" xfId="8025" xr:uid="{8F904176-727A-4385-A0E7-14517ECCC94E}"/>
    <cellStyle name="Total 18 2 4 2" xfId="12993" xr:uid="{063185C3-B1D7-43C3-AC0A-562DD3458665}"/>
    <cellStyle name="Total 18 2 4 3" xfId="9999" xr:uid="{6DA83295-C249-4754-AB38-06847E007577}"/>
    <cellStyle name="Total 18 2 4 4" xfId="12393" xr:uid="{6971BB41-0046-406F-AAE3-947723993C43}"/>
    <cellStyle name="Total 18 2 4 5" xfId="10484" xr:uid="{D29318D2-3EAF-4B93-B618-4FFDD4D70E31}"/>
    <cellStyle name="Total 18 2 4 6" xfId="12626" xr:uid="{4DADCE2A-1B68-422F-B5B2-F3A81BB7A673}"/>
    <cellStyle name="Total 18 2 4 7" xfId="10283" xr:uid="{F1B084EF-E190-484C-B6E0-8A957E44A1DF}"/>
    <cellStyle name="Total 18 2 4 8" xfId="11766" xr:uid="{72B51DD9-261D-4095-AD16-F4CCB54F6905}"/>
    <cellStyle name="Total 18 2 5" xfId="9456" xr:uid="{F953ADAB-5D76-415E-91FB-E1654520ECED}"/>
    <cellStyle name="Total 18 2 5 2" xfId="13860" xr:uid="{86697F3D-25D8-4839-8C64-23CA7049E510}"/>
    <cellStyle name="Total 18 2 5 3" xfId="14820" xr:uid="{C3E5A578-1477-4348-8D5C-4FE2BA09BB0F}"/>
    <cellStyle name="Total 18 2 5 4" xfId="15772" xr:uid="{B98453FB-7CCA-4AE5-972B-3077F213B6C4}"/>
    <cellStyle name="Total 18 2 5 5" xfId="16646" xr:uid="{863FE1AD-D10A-4B2E-89EA-565DC9269DA3}"/>
    <cellStyle name="Total 18 2 5 6" xfId="17511" xr:uid="{234ADBF0-CF5D-4627-B1EF-D7978C73D51C}"/>
    <cellStyle name="Total 18 2 5 7" xfId="18287" xr:uid="{E923A988-639A-4F4D-A751-5F3EE8771B11}"/>
    <cellStyle name="Total 18 2 5 8" xfId="19044" xr:uid="{2D9115C3-CE68-4802-857E-3EF3525F83D3}"/>
    <cellStyle name="Total 18 2 6" xfId="11919" xr:uid="{B08DB09B-41B1-46D4-8E75-36C593ACEF06}"/>
    <cellStyle name="Total 18 2 7" xfId="10898" xr:uid="{3541FF13-90B4-4BA5-BA47-7CAF718F16C7}"/>
    <cellStyle name="Total 18 2 8" xfId="11530" xr:uid="{B298948F-45DE-4334-9271-AE88429BEF07}"/>
    <cellStyle name="Total 18 2 9" xfId="11209" xr:uid="{8DEB82A6-13F4-42FE-8AF0-0DE2C652E8B5}"/>
    <cellStyle name="Total 18 3" xfId="6918" xr:uid="{D208EBAA-3E3F-4B34-BA20-0D862D2A0C79}"/>
    <cellStyle name="Total 18 3 10" xfId="16303" xr:uid="{D378E031-918C-4558-9406-C14708143AE3}"/>
    <cellStyle name="Total 18 3 11" xfId="17175" xr:uid="{2861D248-97B4-4D83-90ED-F8DE31F0C3D2}"/>
    <cellStyle name="Total 18 3 2" xfId="7720" xr:uid="{AE75A5B5-7BE7-4416-A8C3-1557EDE6ECF0}"/>
    <cellStyle name="Total 18 3 2 10" xfId="10921" xr:uid="{446037AA-A5DD-454B-BD51-D0F8050D2E3D}"/>
    <cellStyle name="Total 18 3 2 2" xfId="9360" xr:uid="{651DFC74-7EC8-4577-84CC-87D9CBD3110C}"/>
    <cellStyle name="Total 18 3 2 2 2" xfId="13781" xr:uid="{D8229F86-19F0-4F9D-9048-61F815AF22FE}"/>
    <cellStyle name="Total 18 3 2 2 3" xfId="14743" xr:uid="{B5D4A6E7-8763-4EC9-A347-254208F49882}"/>
    <cellStyle name="Total 18 3 2 2 4" xfId="15695" xr:uid="{A5B5FD14-403D-4EF8-9672-28285F5E28FD}"/>
    <cellStyle name="Total 18 3 2 2 5" xfId="16573" xr:uid="{37AEBC0A-2A83-4EE6-8403-0DF4CA65DF5F}"/>
    <cellStyle name="Total 18 3 2 2 6" xfId="17438" xr:uid="{678C0465-9831-4707-8876-70174A93E99F}"/>
    <cellStyle name="Total 18 3 2 2 7" xfId="18214" xr:uid="{6D9E892F-32D3-49B0-B849-992A0E96244F}"/>
    <cellStyle name="Total 18 3 2 2 8" xfId="18971" xr:uid="{22166ACC-D46E-4E3F-B62E-949AB54FF4B5}"/>
    <cellStyle name="Total 18 3 2 3" xfId="9798" xr:uid="{A37A2C35-7728-4A0B-B079-79DD9EFD6EEA}"/>
    <cellStyle name="Total 18 3 2 3 2" xfId="14202" xr:uid="{D5CA8B59-18CD-46C1-95F2-5635AB59E96D}"/>
    <cellStyle name="Total 18 3 2 3 3" xfId="15162" xr:uid="{81C5348F-CF07-40A3-9F55-577512A6750C}"/>
    <cellStyle name="Total 18 3 2 3 4" xfId="16114" xr:uid="{E1DEA82C-F304-464B-8B28-891E0619450D}"/>
    <cellStyle name="Total 18 3 2 3 5" xfId="16988" xr:uid="{028C392E-301E-4508-98FC-494E8E17105A}"/>
    <cellStyle name="Total 18 3 2 3 6" xfId="17853" xr:uid="{2FAB38B5-CDF9-4B68-A897-C4D02F6652E5}"/>
    <cellStyle name="Total 18 3 2 3 7" xfId="18629" xr:uid="{FFFFBC91-A896-4B32-AC50-7392AE93EA53}"/>
    <cellStyle name="Total 18 3 2 3 8" xfId="19386" xr:uid="{3D2A1008-1B19-4437-9F44-7473CD0FF58C}"/>
    <cellStyle name="Total 18 3 2 4" xfId="12767" xr:uid="{7EE4AD7B-37F3-497D-B9F5-6706F426822A}"/>
    <cellStyle name="Total 18 3 2 5" xfId="13066" xr:uid="{2F933C44-1F00-416D-B109-D1627562D613}"/>
    <cellStyle name="Total 18 3 2 6" xfId="9940" xr:uid="{91EC7A3E-217C-45DE-96C6-C5380A7D4C8D}"/>
    <cellStyle name="Total 18 3 2 7" xfId="13197" xr:uid="{388E7363-18C3-43B1-89D4-BEBA626C559C}"/>
    <cellStyle name="Total 18 3 2 8" xfId="9844" xr:uid="{9EE95CDF-D4F9-48DB-A34E-8FDEC454CAD2}"/>
    <cellStyle name="Total 18 3 2 9" xfId="11894" xr:uid="{05241F76-F500-4158-936D-3968CB14358C}"/>
    <cellStyle name="Total 18 3 3" xfId="8558" xr:uid="{DB053E09-DDA7-4CF7-88A5-3E822363772D}"/>
    <cellStyle name="Total 18 3 3 2" xfId="13298" xr:uid="{444489F5-4438-4084-94CD-44ADC77C9F95}"/>
    <cellStyle name="Total 18 3 3 3" xfId="14318" xr:uid="{41EEA7EB-EC60-4E6F-9EA7-0C00379F6F70}"/>
    <cellStyle name="Total 18 3 3 4" xfId="15278" xr:uid="{A521FCD1-2863-45A6-A3CB-E5EC0FB42422}"/>
    <cellStyle name="Total 18 3 3 5" xfId="16227" xr:uid="{891EEDA8-6167-4340-97CF-9A574EB8B363}"/>
    <cellStyle name="Total 18 3 3 6" xfId="17100" xr:uid="{189E3C6C-3F52-44CB-829C-DB45755118D2}"/>
    <cellStyle name="Total 18 3 3 7" xfId="17965" xr:uid="{3B72A3D3-B8AF-4939-85FC-9A266A533AE1}"/>
    <cellStyle name="Total 18 3 3 8" xfId="18741" xr:uid="{3FB30E14-BAC8-4924-A604-BBD051779FBB}"/>
    <cellStyle name="Total 18 3 4" xfId="9568" xr:uid="{BC4B8C20-B402-4A8D-8BD0-C3188566C22A}"/>
    <cellStyle name="Total 18 3 4 2" xfId="13972" xr:uid="{8CC272C5-6EFD-43B1-97EC-504F1836786F}"/>
    <cellStyle name="Total 18 3 4 3" xfId="14932" xr:uid="{8FAD7DAE-53BB-413C-BA8F-FEB1DDA6F1DA}"/>
    <cellStyle name="Total 18 3 4 4" xfId="15884" xr:uid="{37772ED6-18E8-41B2-80CE-49F43943607C}"/>
    <cellStyle name="Total 18 3 4 5" xfId="16758" xr:uid="{3EFBA198-695B-479D-9AC7-F215427861F5}"/>
    <cellStyle name="Total 18 3 4 6" xfId="17623" xr:uid="{E0F8A860-66ED-4DA9-A1ED-4D5022426F5A}"/>
    <cellStyle name="Total 18 3 4 7" xfId="18399" xr:uid="{C5F4FCA1-963C-4D9A-B196-B6847FE9B24F}"/>
    <cellStyle name="Total 18 3 4 8" xfId="19156" xr:uid="{B98F4364-2666-4988-A59D-548F7751A216}"/>
    <cellStyle name="Total 18 3 5" xfId="12269" xr:uid="{3FED07BD-568A-4FAA-AB40-166AD40A2590}"/>
    <cellStyle name="Total 18 3 6" xfId="10596" xr:uid="{9D2573C4-C8A2-4920-BBB9-C5B2EE104118}"/>
    <cellStyle name="Total 18 3 7" xfId="13405" xr:uid="{870B71DE-F144-48FE-9E32-F9FBD2E58FDB}"/>
    <cellStyle name="Total 18 3 8" xfId="14414" xr:uid="{1BA6597B-1282-44C2-8AB7-8E576F5DA6B6}"/>
    <cellStyle name="Total 18 3 9" xfId="15372" xr:uid="{9D253A2C-336B-4FAB-84EA-4DB0E2470825}"/>
    <cellStyle name="Total 18 4" xfId="7182" xr:uid="{6D1A7F23-42F2-40FE-90C8-899848BEA86C}"/>
    <cellStyle name="Total 18 4 10" xfId="15594" xr:uid="{BD1F7373-58B9-47AC-9719-98781FADA58F}"/>
    <cellStyle name="Total 18 4 2" xfId="8822" xr:uid="{44C7F8B7-2D40-42ED-862D-44EE6419E7A0}"/>
    <cellStyle name="Total 18 4 2 2" xfId="13481" xr:uid="{B4F9580B-5A28-43EE-935D-71404DA68B93}"/>
    <cellStyle name="Total 18 4 2 3" xfId="14487" xr:uid="{896D9D93-B704-4405-AF1F-6D16FDF20407}"/>
    <cellStyle name="Total 18 4 2 4" xfId="15445" xr:uid="{B9418355-5170-4E25-BEB9-1A15D5C0E398}"/>
    <cellStyle name="Total 18 4 2 5" xfId="16371" xr:uid="{3B5686CF-C8B3-4A0C-918F-9F9A72F61E83}"/>
    <cellStyle name="Total 18 4 2 6" xfId="17242" xr:uid="{83BE08E1-2E09-461C-99CC-6BF5C06F1E7B}"/>
    <cellStyle name="Total 18 4 2 7" xfId="18089" xr:uid="{E1DB3C29-DF4D-47F0-9CE4-BC652321122E}"/>
    <cellStyle name="Total 18 4 2 8" xfId="18856" xr:uid="{2613354F-C20B-4125-BD18-8552810F3F5F}"/>
    <cellStyle name="Total 18 4 3" xfId="9683" xr:uid="{C920833A-960E-4CF7-9B44-1E6CB526B2E5}"/>
    <cellStyle name="Total 18 4 3 2" xfId="14087" xr:uid="{8A1FCAAA-7B8F-42FB-A4BD-8D560E9E9718}"/>
    <cellStyle name="Total 18 4 3 3" xfId="15047" xr:uid="{BFB02DA8-D290-492E-840F-13591E04A953}"/>
    <cellStyle name="Total 18 4 3 4" xfId="15999" xr:uid="{481596E1-2C08-44C6-9AF6-3D3500B00426}"/>
    <cellStyle name="Total 18 4 3 5" xfId="16873" xr:uid="{4A808079-8005-4993-847A-45F3180E2BA8}"/>
    <cellStyle name="Total 18 4 3 6" xfId="17738" xr:uid="{7F1E36BD-4D08-4B19-9D46-00A3F48141FB}"/>
    <cellStyle name="Total 18 4 3 7" xfId="18514" xr:uid="{EAA5CB70-308A-4450-B5B3-DDF350C92416}"/>
    <cellStyle name="Total 18 4 3 8" xfId="19271" xr:uid="{810C3F16-0645-4044-AA68-8B9DED5FF356}"/>
    <cellStyle name="Total 18 4 4" xfId="12452" xr:uid="{711E0AB7-C2F2-459D-B54F-869531A99767}"/>
    <cellStyle name="Total 18 4 5" xfId="10427" xr:uid="{606D1A4C-76F9-4B8D-99FD-6812FF1488ED}"/>
    <cellStyle name="Total 18 4 6" xfId="12633" xr:uid="{90973E98-1E10-4B37-AD72-9501A56FDD79}"/>
    <cellStyle name="Total 18 4 7" xfId="10277" xr:uid="{D2A13DB0-5E78-437A-8D33-901A8C9E9575}"/>
    <cellStyle name="Total 18 4 8" xfId="13671" xr:uid="{DA04F087-2184-4F1C-B3B2-032E0BF0CBCC}"/>
    <cellStyle name="Total 18 4 9" xfId="14642" xr:uid="{F4650AD7-1780-417D-BE19-5218D4F15D17}"/>
    <cellStyle name="Total 18 5" xfId="8024" xr:uid="{FDC78B3B-C10D-415E-88B6-5F372501D813}"/>
    <cellStyle name="Total 18 5 2" xfId="12992" xr:uid="{ADC4ACA4-804F-4AD7-B8A7-3B7C641EE180}"/>
    <cellStyle name="Total 18 5 3" xfId="10000" xr:uid="{71BA1A75-C19A-4C91-9E96-F2504B345C43}"/>
    <cellStyle name="Total 18 5 4" xfId="13059" xr:uid="{636583D5-6211-40B7-B8A3-5605137FC38D}"/>
    <cellStyle name="Total 18 5 5" xfId="12009" xr:uid="{50847AC7-87AA-460C-BFE9-0906ED3519EA}"/>
    <cellStyle name="Total 18 5 6" xfId="10824" xr:uid="{6ACC34C9-7207-4161-B3CB-D8B65D730EA1}"/>
    <cellStyle name="Total 18 5 7" xfId="11597" xr:uid="{845CEC20-A001-4132-81A6-4DA8B082A601}"/>
    <cellStyle name="Total 18 5 8" xfId="11162" xr:uid="{1EC241D2-DF1E-4421-AF2F-93AA47B5847B}"/>
    <cellStyle name="Total 18 6" xfId="9455" xr:uid="{06EEF873-4FCA-4F1A-BB2A-957ABBB34A20}"/>
    <cellStyle name="Total 18 6 2" xfId="13859" xr:uid="{1FD790C1-7E0E-42E5-A1ED-D033330B97A4}"/>
    <cellStyle name="Total 18 6 3" xfId="14819" xr:uid="{9728004C-DC60-49C6-B988-A01A081617A2}"/>
    <cellStyle name="Total 18 6 4" xfId="15771" xr:uid="{6D532655-653A-4658-9114-8D4B067FF5EE}"/>
    <cellStyle name="Total 18 6 5" xfId="16645" xr:uid="{F2603A60-12D3-41A7-96FB-054F57E27763}"/>
    <cellStyle name="Total 18 6 6" xfId="17510" xr:uid="{030B728B-41E7-4A3D-ABA4-8A68E41C8732}"/>
    <cellStyle name="Total 18 6 7" xfId="18286" xr:uid="{EFCDC00B-9F96-4E35-BC14-3C3FB91E902F}"/>
    <cellStyle name="Total 18 6 8" xfId="19043" xr:uid="{F41DF621-9653-4076-BD31-2AD55DC8AC6B}"/>
    <cellStyle name="Total 18 7" xfId="11918" xr:uid="{1D91103A-63BE-43F3-B06C-65FE37BA509A}"/>
    <cellStyle name="Total 18 8" xfId="10899" xr:uid="{76A0FBEC-3CBC-41EE-8C2F-9F684D4E0190}"/>
    <cellStyle name="Total 18 9" xfId="11529" xr:uid="{358FF1FF-F864-4884-B06D-4184B978F302}"/>
    <cellStyle name="Total 19" xfId="6296" xr:uid="{1BD6CC35-DA48-472D-8972-D988A9FF9F6B}"/>
    <cellStyle name="Total 19 10" xfId="11208" xr:uid="{83DEEAEA-CFBC-44B8-BCEC-60F8C9C5F8C8}"/>
    <cellStyle name="Total 19 11" xfId="13016" xr:uid="{65213CAD-B0DF-46D0-9554-EE3F2D28E683}"/>
    <cellStyle name="Total 19 12" xfId="9977" xr:uid="{C578544E-5C82-4E9F-817C-FDB60AB5D4A1}"/>
    <cellStyle name="Total 19 13" xfId="11828" xr:uid="{992D8837-0A07-46B7-AB77-CFEF939EE588}"/>
    <cellStyle name="Total 19 2" xfId="6297" xr:uid="{1EEE994D-55A2-401F-BDCB-1A10324CA5FC}"/>
    <cellStyle name="Total 19 2 10" xfId="11427" xr:uid="{DDDA0789-5D4A-4EAA-A319-0B2CB1D06E19}"/>
    <cellStyle name="Total 19 2 11" xfId="11296" xr:uid="{685B5810-947D-426A-8560-536ACB4C319A}"/>
    <cellStyle name="Total 19 2 12" xfId="11423" xr:uid="{7339ADAD-ABCD-42C0-BBEE-8EEF5C9222E5}"/>
    <cellStyle name="Total 19 2 2" xfId="6921" xr:uid="{96845871-3500-4B93-8BEB-839500B1E7A3}"/>
    <cellStyle name="Total 19 2 2 10" xfId="11125" xr:uid="{2215E7DA-1F35-4105-8DFD-8F725222AFD2}"/>
    <cellStyle name="Total 19 2 2 11" xfId="12354" xr:uid="{68961B93-23B6-4D35-87B2-394A5708E514}"/>
    <cellStyle name="Total 19 2 2 2" xfId="7721" xr:uid="{B20FD149-00C9-48B3-B8C8-D98C0837594A}"/>
    <cellStyle name="Total 19 2 2 2 10" xfId="18108" xr:uid="{B491AF28-D6BE-4088-A6ED-79F9DC590C3E}"/>
    <cellStyle name="Total 19 2 2 2 2" xfId="9361" xr:uid="{85256FD4-4DB0-440C-85C6-277A632087F6}"/>
    <cellStyle name="Total 19 2 2 2 2 2" xfId="13782" xr:uid="{CA4F3C29-5A71-44A2-B7CE-28D58A85CB3D}"/>
    <cellStyle name="Total 19 2 2 2 2 3" xfId="14744" xr:uid="{873EDAAB-3789-4F7D-9284-85F4BA47A78B}"/>
    <cellStyle name="Total 19 2 2 2 2 4" xfId="15696" xr:uid="{A5B57296-6211-40E6-AA0B-AC943263D661}"/>
    <cellStyle name="Total 19 2 2 2 2 5" xfId="16574" xr:uid="{28E80D09-650B-4D7E-965C-5EED73AFBBE2}"/>
    <cellStyle name="Total 19 2 2 2 2 6" xfId="17439" xr:uid="{C1DD6ABC-A393-458B-9A14-F256A31408B3}"/>
    <cellStyle name="Total 19 2 2 2 2 7" xfId="18215" xr:uid="{C4B484D6-297A-4040-8676-015FCD31DF44}"/>
    <cellStyle name="Total 19 2 2 2 2 8" xfId="18972" xr:uid="{15626915-3438-4AB4-9DC4-C5E6D15AAFEF}"/>
    <cellStyle name="Total 19 2 2 2 3" xfId="9799" xr:uid="{C75353B5-D965-47B9-B52C-DD4C6D73315D}"/>
    <cellStyle name="Total 19 2 2 2 3 2" xfId="14203" xr:uid="{37B5B776-E438-4F1E-A0E2-76564BAD340B}"/>
    <cellStyle name="Total 19 2 2 2 3 3" xfId="15163" xr:uid="{CBD4B5ED-D3A1-4826-B345-03ACA5FDF127}"/>
    <cellStyle name="Total 19 2 2 2 3 4" xfId="16115" xr:uid="{EBD13807-E032-44F9-9657-B3009992BFC9}"/>
    <cellStyle name="Total 19 2 2 2 3 5" xfId="16989" xr:uid="{7965423D-3FB7-4602-B7FA-D9B42C4CFD0A}"/>
    <cellStyle name="Total 19 2 2 2 3 6" xfId="17854" xr:uid="{40320D5B-6090-43DC-80E5-A03A34F31FCC}"/>
    <cellStyle name="Total 19 2 2 2 3 7" xfId="18630" xr:uid="{0CAD0A7C-D5BD-4CC4-8A89-3B17DDED02F6}"/>
    <cellStyle name="Total 19 2 2 2 3 8" xfId="19387" xr:uid="{DD4C7CB3-7C38-4242-9C34-4CB35A690AA7}"/>
    <cellStyle name="Total 19 2 2 2 4" xfId="12768" xr:uid="{234B5573-A539-4C58-BFD6-76A339E2D507}"/>
    <cellStyle name="Total 19 2 2 2 5" xfId="13500" xr:uid="{3B8E40C7-9F8D-4B1A-ADEF-C72DD5D84530}"/>
    <cellStyle name="Total 19 2 2 2 6" xfId="14506" xr:uid="{7DDF40EB-2841-4A76-950A-6A1429091685}"/>
    <cellStyle name="Total 19 2 2 2 7" xfId="15464" xr:uid="{DDDDB775-B9C4-4F63-B8BD-4E9CD0D0407C}"/>
    <cellStyle name="Total 19 2 2 2 8" xfId="16390" xr:uid="{DB09F626-81E6-4624-A851-0AC84A309BF6}"/>
    <cellStyle name="Total 19 2 2 2 9" xfId="17261" xr:uid="{5077C1C7-79A3-463F-A5FA-1003574C7B69}"/>
    <cellStyle name="Total 19 2 2 3" xfId="8561" xr:uid="{67859ABA-190F-4623-8B44-F1EAF8AAB79E}"/>
    <cellStyle name="Total 19 2 2 3 2" xfId="13301" xr:uid="{F8442E00-BF69-447E-96D8-2F42E903AC66}"/>
    <cellStyle name="Total 19 2 2 3 3" xfId="14321" xr:uid="{9D9182D8-D7D0-4583-82E2-30090362D38A}"/>
    <cellStyle name="Total 19 2 2 3 4" xfId="15281" xr:uid="{BF44E894-6F1A-4C77-ABA1-BDF11ABC0F9E}"/>
    <cellStyle name="Total 19 2 2 3 5" xfId="16230" xr:uid="{E1436B46-7E69-4601-AECF-D8D6498FB5E3}"/>
    <cellStyle name="Total 19 2 2 3 6" xfId="17103" xr:uid="{E9CA8BB0-4BE4-40C2-AE80-3F51B3253B2F}"/>
    <cellStyle name="Total 19 2 2 3 7" xfId="17968" xr:uid="{B974FE7B-BA22-40F8-A7DF-1D0EC825369D}"/>
    <cellStyle name="Total 19 2 2 3 8" xfId="18744" xr:uid="{D6E1328B-318F-497F-A637-306C7F17A2E5}"/>
    <cellStyle name="Total 19 2 2 4" xfId="9571" xr:uid="{70ECC65C-AF81-429A-9DB8-ECD1AA9119BF}"/>
    <cellStyle name="Total 19 2 2 4 2" xfId="13975" xr:uid="{8106E835-BF50-474F-BE3A-669CD7B8E16B}"/>
    <cellStyle name="Total 19 2 2 4 3" xfId="14935" xr:uid="{36C84659-1D00-4CB8-A73D-73F656AAEC36}"/>
    <cellStyle name="Total 19 2 2 4 4" xfId="15887" xr:uid="{43D619AA-8C85-4C1F-B061-9EB0450E3761}"/>
    <cellStyle name="Total 19 2 2 4 5" xfId="16761" xr:uid="{D234894A-40F2-44BE-A9D8-E6007C4AAE9F}"/>
    <cellStyle name="Total 19 2 2 4 6" xfId="17626" xr:uid="{84CEA0AC-D969-465D-8561-CBB6097E0FD7}"/>
    <cellStyle name="Total 19 2 2 4 7" xfId="18402" xr:uid="{A0C9C5C7-90D2-4AD8-AF33-A98B83864AC5}"/>
    <cellStyle name="Total 19 2 2 4 8" xfId="19159" xr:uid="{2DB8A41B-EB60-45FF-BCB0-6CE8C0BAD000}"/>
    <cellStyle name="Total 19 2 2 5" xfId="12272" xr:uid="{DB913721-57E7-4E1A-9636-63F7204A64DC}"/>
    <cellStyle name="Total 19 2 2 6" xfId="10593" xr:uid="{2AE5A4D2-6E9D-49B4-AC59-70471AE2B1F4}"/>
    <cellStyle name="Total 19 2 2 7" xfId="12088" xr:uid="{012152C9-FFD3-4F2A-B068-AA11BCDDEE9C}"/>
    <cellStyle name="Total 19 2 2 8" xfId="10762" xr:uid="{2D09A81A-D502-4EFD-9CF3-8A3A0B2BE37A}"/>
    <cellStyle name="Total 19 2 2 9" xfId="11652" xr:uid="{5A2B28AB-35F1-49D4-A1CA-33F0DEC88B55}"/>
    <cellStyle name="Total 19 2 3" xfId="7185" xr:uid="{9AFB1617-437F-408B-B649-80AE806091FA}"/>
    <cellStyle name="Total 19 2 3 10" xfId="15539" xr:uid="{D5C465EB-F731-4AEE-A987-E0E663228D66}"/>
    <cellStyle name="Total 19 2 3 2" xfId="8825" xr:uid="{B8D7F89E-0CA6-4820-A46A-066E635A01A6}"/>
    <cellStyle name="Total 19 2 3 2 2" xfId="13484" xr:uid="{EF25EEBB-C612-4A18-A806-CEF1BC19234F}"/>
    <cellStyle name="Total 19 2 3 2 3" xfId="14490" xr:uid="{9F27CB26-4CCB-4768-AA83-AE5799117D87}"/>
    <cellStyle name="Total 19 2 3 2 4" xfId="15448" xr:uid="{0678F9FD-DB21-40AB-ACD4-2D5DEBBCA211}"/>
    <cellStyle name="Total 19 2 3 2 5" xfId="16374" xr:uid="{65DF548F-CC54-4E6F-879E-4C876A8A488B}"/>
    <cellStyle name="Total 19 2 3 2 6" xfId="17245" xr:uid="{3CAFF51C-2FE3-4354-AEC1-84F2BAB377D8}"/>
    <cellStyle name="Total 19 2 3 2 7" xfId="18092" xr:uid="{7C5195D0-05C6-4D2B-96C1-0DF69BAB588E}"/>
    <cellStyle name="Total 19 2 3 2 8" xfId="18859" xr:uid="{E2AF534A-8287-40C6-804B-96E6CA330319}"/>
    <cellStyle name="Total 19 2 3 3" xfId="9686" xr:uid="{E189565B-2FDE-4A6C-8DC2-1D2B44AFF183}"/>
    <cellStyle name="Total 19 2 3 3 2" xfId="14090" xr:uid="{8BCB1C4B-F6D2-4CBC-BEF4-74B207274162}"/>
    <cellStyle name="Total 19 2 3 3 3" xfId="15050" xr:uid="{6547CB37-47B3-4CEB-85CD-CBC275CC39A2}"/>
    <cellStyle name="Total 19 2 3 3 4" xfId="16002" xr:uid="{94C7DC9A-6D03-496C-A72F-5CFBC7238555}"/>
    <cellStyle name="Total 19 2 3 3 5" xfId="16876" xr:uid="{6816F5B3-B12F-4A14-A777-AA837C99E9DA}"/>
    <cellStyle name="Total 19 2 3 3 6" xfId="17741" xr:uid="{7D8DB269-3894-4EE9-AC1E-4C1C2843C6FB}"/>
    <cellStyle name="Total 19 2 3 3 7" xfId="18517" xr:uid="{06815CE2-E181-4BA2-A41E-73779C46DCE2}"/>
    <cellStyle name="Total 19 2 3 3 8" xfId="19274" xr:uid="{D6309D9A-06A3-4A93-A991-C770508C3A6B}"/>
    <cellStyle name="Total 19 2 3 4" xfId="12455" xr:uid="{4EB5061E-E938-4441-9873-511911EE2819}"/>
    <cellStyle name="Total 19 2 3 5" xfId="10424" xr:uid="{BC0AE9FE-0723-428F-A41E-8AE9FCDCE220}"/>
    <cellStyle name="Total 19 2 3 6" xfId="12114" xr:uid="{EC741C7D-E964-493E-B2AD-472E57862973}"/>
    <cellStyle name="Total 19 2 3 7" xfId="10738" xr:uid="{D524215B-5D89-49CC-B4C4-8C814AB11C51}"/>
    <cellStyle name="Total 19 2 3 8" xfId="13605" xr:uid="{21C55BEC-D676-489C-9A9E-A83ECCB7993E}"/>
    <cellStyle name="Total 19 2 3 9" xfId="14586" xr:uid="{5317DB28-7F0E-46E4-A6F7-40F741994137}"/>
    <cellStyle name="Total 19 2 4" xfId="8027" xr:uid="{738D9925-7555-49DC-BF48-90A13D94188C}"/>
    <cellStyle name="Total 19 2 4 2" xfId="12995" xr:uid="{2A956AB5-B47B-4152-860C-469223A3C61E}"/>
    <cellStyle name="Total 19 2 4 3" xfId="9997" xr:uid="{F3FAA5CA-95ED-439F-8CE2-2376833F3758}"/>
    <cellStyle name="Total 19 2 4 4" xfId="12792" xr:uid="{5A37BD5E-6BA7-455B-80F1-E0CC25D99D90}"/>
    <cellStyle name="Total 19 2 4 5" xfId="10178" xr:uid="{DE2AE8A6-2CE0-49DA-9CC4-8F1A75AD14DF}"/>
    <cellStyle name="Total 19 2 4 6" xfId="11781" xr:uid="{30BBDE59-049A-430F-9B3C-90BB7A24CC11}"/>
    <cellStyle name="Total 19 2 4 7" xfId="11023" xr:uid="{C72E5149-5E16-4337-95E9-381A1073AC49}"/>
    <cellStyle name="Total 19 2 4 8" xfId="13593" xr:uid="{13EC690F-BAA5-468D-9153-0167F0578813}"/>
    <cellStyle name="Total 19 2 5" xfId="9458" xr:uid="{2FE389AB-E50E-41E8-B4C0-906DD74496F3}"/>
    <cellStyle name="Total 19 2 5 2" xfId="13862" xr:uid="{373ECBBA-D021-45E8-9A23-25444318A747}"/>
    <cellStyle name="Total 19 2 5 3" xfId="14822" xr:uid="{F8C88D3C-B410-4E91-8251-2249CC8F6451}"/>
    <cellStyle name="Total 19 2 5 4" xfId="15774" xr:uid="{CD227057-A8C1-4A1E-9F5E-7028F6E2BF03}"/>
    <cellStyle name="Total 19 2 5 5" xfId="16648" xr:uid="{55C2F7DD-E59B-4D7F-AE7B-434EB3D7A0E2}"/>
    <cellStyle name="Total 19 2 5 6" xfId="17513" xr:uid="{D232BA6E-BA58-49E4-8A79-25ADED1A76AF}"/>
    <cellStyle name="Total 19 2 5 7" xfId="18289" xr:uid="{08D7E321-49E8-4BC2-973C-036F569769F9}"/>
    <cellStyle name="Total 19 2 5 8" xfId="19046" xr:uid="{925DC4B9-A430-4B6C-8DE7-34135A28332F}"/>
    <cellStyle name="Total 19 2 6" xfId="11921" xr:uid="{6A8195AA-B2C7-4288-9BE2-5993E8FF6C77}"/>
    <cellStyle name="Total 19 2 7" xfId="10896" xr:uid="{ABF58017-09E9-4634-BDE3-530B4A3D1A5B}"/>
    <cellStyle name="Total 19 2 8" xfId="11532" xr:uid="{4841C1A5-E753-4388-9FAF-9AF9C859AF52}"/>
    <cellStyle name="Total 19 2 9" xfId="11207" xr:uid="{95215785-80B7-4981-8012-9DC854C410DE}"/>
    <cellStyle name="Total 19 3" xfId="6920" xr:uid="{46461B57-709C-4C14-BFA0-427CF449C910}"/>
    <cellStyle name="Total 19 3 10" xfId="11278" xr:uid="{91C1060D-AE20-4888-B47D-7B5859E20A3B}"/>
    <cellStyle name="Total 19 3 11" xfId="12525" xr:uid="{7881B090-8437-41E2-9195-22A0606DA5A5}"/>
    <cellStyle name="Total 19 3 2" xfId="7722" xr:uid="{E57A7F33-43F1-4E07-9409-9E14EE93E46F}"/>
    <cellStyle name="Total 19 3 2 10" xfId="10784" xr:uid="{3C4D9713-29D9-41D3-B768-1AC76CB022F6}"/>
    <cellStyle name="Total 19 3 2 2" xfId="9362" xr:uid="{4B3D4E18-52C3-4C86-943E-9CFB6EB64567}"/>
    <cellStyle name="Total 19 3 2 2 2" xfId="13783" xr:uid="{F18FD5AC-C7CB-4B25-AC92-B87797D8D071}"/>
    <cellStyle name="Total 19 3 2 2 3" xfId="14745" xr:uid="{48F4E018-501D-4E75-BCB6-A5BEBA66224D}"/>
    <cellStyle name="Total 19 3 2 2 4" xfId="15697" xr:uid="{D0459101-222E-4A4B-9C5E-2ADE95F2DCD9}"/>
    <cellStyle name="Total 19 3 2 2 5" xfId="16575" xr:uid="{DF0F81B4-7E85-41C8-B750-93391C9A2061}"/>
    <cellStyle name="Total 19 3 2 2 6" xfId="17440" xr:uid="{0522E2C3-5149-42F9-888E-1DB11DDF0AA6}"/>
    <cellStyle name="Total 19 3 2 2 7" xfId="18216" xr:uid="{C9542727-2910-4179-AAB5-CA978D6D1BC4}"/>
    <cellStyle name="Total 19 3 2 2 8" xfId="18973" xr:uid="{58E6DCF2-9754-444F-BDA0-48F03A065887}"/>
    <cellStyle name="Total 19 3 2 3" xfId="9800" xr:uid="{4C957D16-0DE7-41A3-9757-20DA401787CF}"/>
    <cellStyle name="Total 19 3 2 3 2" xfId="14204" xr:uid="{CB7AE686-F59F-4C80-BDAC-7812B674A649}"/>
    <cellStyle name="Total 19 3 2 3 3" xfId="15164" xr:uid="{97F6ED13-275C-42EC-A17B-F8EF27B6B185}"/>
    <cellStyle name="Total 19 3 2 3 4" xfId="16116" xr:uid="{FF1FC480-D161-4937-9813-A599AFDEB284}"/>
    <cellStyle name="Total 19 3 2 3 5" xfId="16990" xr:uid="{89D7D856-01AF-4978-93D0-68AEBA49C47F}"/>
    <cellStyle name="Total 19 3 2 3 6" xfId="17855" xr:uid="{471EBD7F-CC77-43DA-9F38-1AE311C376E8}"/>
    <cellStyle name="Total 19 3 2 3 7" xfId="18631" xr:uid="{7CA30C50-A312-41C8-8232-3F38281E2129}"/>
    <cellStyle name="Total 19 3 2 3 8" xfId="19388" xr:uid="{6980BA0C-61D3-4271-A9A8-30B19348945C}"/>
    <cellStyle name="Total 19 3 2 4" xfId="12769" xr:uid="{99E80EF9-86E7-4FD1-A539-63633CCEC4EA}"/>
    <cellStyle name="Total 19 3 2 5" xfId="12471" xr:uid="{3A55638E-D255-4E19-9536-A8919073F2D2}"/>
    <cellStyle name="Total 19 3 2 6" xfId="10408" xr:uid="{1A24FE1A-567B-40C5-9EBC-957C5823B822}"/>
    <cellStyle name="Total 19 3 2 7" xfId="11726" xr:uid="{AEE14912-F587-4FD5-96D9-E2FFC07E61ED}"/>
    <cellStyle name="Total 19 3 2 8" xfId="11060" xr:uid="{8E98B935-257C-4EAC-A2D4-AD1E71A3291F}"/>
    <cellStyle name="Total 19 3 2 9" xfId="12059" xr:uid="{42929499-3F5E-44B0-858E-052E59F643C0}"/>
    <cellStyle name="Total 19 3 3" xfId="8560" xr:uid="{7EF82404-205C-453D-9D4E-FCF47A71DDB3}"/>
    <cellStyle name="Total 19 3 3 2" xfId="13300" xr:uid="{DBDB9B36-2F2B-4F49-A4FF-D1A2C3651EE6}"/>
    <cellStyle name="Total 19 3 3 3" xfId="14320" xr:uid="{F8C15D87-E284-4236-BC1E-017B9326F227}"/>
    <cellStyle name="Total 19 3 3 4" xfId="15280" xr:uid="{DFCAF1CA-24B8-447B-8593-A83612D8FC16}"/>
    <cellStyle name="Total 19 3 3 5" xfId="16229" xr:uid="{7C88C7DC-E7DE-4613-B6DB-8DE43DFC4922}"/>
    <cellStyle name="Total 19 3 3 6" xfId="17102" xr:uid="{07DB4946-3E76-41D0-BDCF-1C71575F25D2}"/>
    <cellStyle name="Total 19 3 3 7" xfId="17967" xr:uid="{F04CED4D-7769-4F15-8CBB-5616D2FA56EA}"/>
    <cellStyle name="Total 19 3 3 8" xfId="18743" xr:uid="{6D95846F-A592-4197-983A-814F8A430189}"/>
    <cellStyle name="Total 19 3 4" xfId="9570" xr:uid="{B723BA88-4459-45CB-8AF2-677820167B1A}"/>
    <cellStyle name="Total 19 3 4 2" xfId="13974" xr:uid="{537DBB49-FFCC-43FB-8228-E309D16EFBE7}"/>
    <cellStyle name="Total 19 3 4 3" xfId="14934" xr:uid="{FDB4FCF7-DD84-42E2-B538-5E314088A3A0}"/>
    <cellStyle name="Total 19 3 4 4" xfId="15886" xr:uid="{CCCB730E-F022-4149-8F8E-AC201D2F42D1}"/>
    <cellStyle name="Total 19 3 4 5" xfId="16760" xr:uid="{BF767D73-2C9F-4FA4-B185-4629631866F4}"/>
    <cellStyle name="Total 19 3 4 6" xfId="17625" xr:uid="{30A73A65-3C8C-43DB-A452-449F13D2E8FC}"/>
    <cellStyle name="Total 19 3 4 7" xfId="18401" xr:uid="{37951810-02BF-4A70-A150-8BDAFE2ACEBB}"/>
    <cellStyle name="Total 19 3 4 8" xfId="19158" xr:uid="{CE92B982-1594-424D-B7F6-28005E8D182B}"/>
    <cellStyle name="Total 19 3 5" xfId="12271" xr:uid="{0715B181-1F4D-4D7A-99F6-D52DEE34E77C}"/>
    <cellStyle name="Total 19 3 6" xfId="10594" xr:uid="{5531C8F4-81B6-437A-B01D-11AB9F33E68F}"/>
    <cellStyle name="Total 19 3 7" xfId="11687" xr:uid="{EF1FB99B-4602-40DD-80AA-2E11A4EF3605}"/>
    <cellStyle name="Total 19 3 8" xfId="11094" xr:uid="{81D1F567-092A-4BAE-9EDB-F8F2EC426A06}"/>
    <cellStyle name="Total 19 3 9" xfId="11450" xr:uid="{DDB4340E-8D5B-4BDB-A76A-F1201950DD26}"/>
    <cellStyle name="Total 19 4" xfId="7184" xr:uid="{AF49C353-EF1A-42B8-9B4C-32D351BE3D24}"/>
    <cellStyle name="Total 19 4 10" xfId="11503" xr:uid="{C9C1ACF0-060B-48EF-B234-EBD94656F69A}"/>
    <cellStyle name="Total 19 4 2" xfId="8824" xr:uid="{D34584D5-CAEE-4B38-89BA-310F6718C60D}"/>
    <cellStyle name="Total 19 4 2 2" xfId="13483" xr:uid="{BFB96ADC-9C42-4230-8148-FB36A5DE0D5B}"/>
    <cellStyle name="Total 19 4 2 3" xfId="14489" xr:uid="{7F532AAE-E56B-46DF-82A0-7A0F2B4207BE}"/>
    <cellStyle name="Total 19 4 2 4" xfId="15447" xr:uid="{582D5FF9-C895-4525-B656-5AD08CCBBDAE}"/>
    <cellStyle name="Total 19 4 2 5" xfId="16373" xr:uid="{6E0DECE3-FF88-4CB0-ABAD-5D0A97B640B3}"/>
    <cellStyle name="Total 19 4 2 6" xfId="17244" xr:uid="{2E82ED37-EB71-47B7-8891-C79F3BD17164}"/>
    <cellStyle name="Total 19 4 2 7" xfId="18091" xr:uid="{99B0C9A5-0A24-45F9-BFFF-59ADF53F21A3}"/>
    <cellStyle name="Total 19 4 2 8" xfId="18858" xr:uid="{6005AC82-84B8-4E2B-958A-06E923415028}"/>
    <cellStyle name="Total 19 4 3" xfId="9685" xr:uid="{EA529AF1-2EBC-471A-A3DF-96E7DD758E11}"/>
    <cellStyle name="Total 19 4 3 2" xfId="14089" xr:uid="{189DE4CB-8973-4FDF-A0FC-A5219E433B35}"/>
    <cellStyle name="Total 19 4 3 3" xfId="15049" xr:uid="{6976F691-5693-4E4B-83BF-718A49A787E7}"/>
    <cellStyle name="Total 19 4 3 4" xfId="16001" xr:uid="{71213882-59DB-4503-9B2F-63F6734D6DF6}"/>
    <cellStyle name="Total 19 4 3 5" xfId="16875" xr:uid="{51AA15EC-2EFD-4B70-8EA7-BC8045AD40B4}"/>
    <cellStyle name="Total 19 4 3 6" xfId="17740" xr:uid="{22026E42-42AB-4C99-B5CC-B38531E809EA}"/>
    <cellStyle name="Total 19 4 3 7" xfId="18516" xr:uid="{EC1F4756-003E-434D-B55C-10833116565B}"/>
    <cellStyle name="Total 19 4 3 8" xfId="19273" xr:uid="{2317555A-1ABA-486B-9AB1-B831CEF16DC6}"/>
    <cellStyle name="Total 19 4 4" xfId="12454" xr:uid="{28018E4C-E748-4FCC-9346-75D947853232}"/>
    <cellStyle name="Total 19 4 5" xfId="10425" xr:uid="{98AEF848-F195-41EF-B1EF-75E2DE90EFA0}"/>
    <cellStyle name="Total 19 4 6" xfId="13144" xr:uid="{082795DC-1B52-4DEF-BCFC-65EF39CDCB30}"/>
    <cellStyle name="Total 19 4 7" xfId="9886" xr:uid="{4A76F91A-09EB-43C4-80D6-45EACD2A25D9}"/>
    <cellStyle name="Total 19 4 8" xfId="11884" xr:uid="{3EC454FE-EE0E-4F9E-B364-B4B3DFABDDA5}"/>
    <cellStyle name="Total 19 4 9" xfId="10929" xr:uid="{16448094-DDA5-4C6A-8A03-71DFDC3CA8FA}"/>
    <cellStyle name="Total 19 5" xfId="8026" xr:uid="{64C472D9-2092-4A42-9592-D12E4E9849C7}"/>
    <cellStyle name="Total 19 5 2" xfId="12994" xr:uid="{C408A3AF-7554-49B6-B846-DD80117AD229}"/>
    <cellStyle name="Total 19 5 3" xfId="9998" xr:uid="{904ABD6F-1829-4453-93CA-C7109C999676}"/>
    <cellStyle name="Total 19 5 4" xfId="13424" xr:uid="{D47AD7DC-9979-467E-B9AD-6686A7F0C95A}"/>
    <cellStyle name="Total 19 5 5" xfId="14431" xr:uid="{660F7660-FC8A-4B8E-A325-836B241FB58A}"/>
    <cellStyle name="Total 19 5 6" xfId="15389" xr:uid="{E5C21050-0E61-4752-AABA-8C07C19FF442}"/>
    <cellStyle name="Total 19 5 7" xfId="16316" xr:uid="{81CD0270-4F29-4B16-B7EA-8171A794027B}"/>
    <cellStyle name="Total 19 5 8" xfId="17187" xr:uid="{B97600B2-8F1B-440F-B31B-0501641D9C78}"/>
    <cellStyle name="Total 19 6" xfId="9457" xr:uid="{C5E6F95A-EE65-4645-8AD3-B4708117C16B}"/>
    <cellStyle name="Total 19 6 2" xfId="13861" xr:uid="{5ECBCF05-F8EE-473E-A160-97E056F9A02C}"/>
    <cellStyle name="Total 19 6 3" xfId="14821" xr:uid="{F65143C4-C13B-4E03-9580-91803ECD5D7D}"/>
    <cellStyle name="Total 19 6 4" xfId="15773" xr:uid="{34DED218-C50C-456B-B158-1963E2DCFE1D}"/>
    <cellStyle name="Total 19 6 5" xfId="16647" xr:uid="{A8AD13DC-A190-4A99-BDB2-CA743F2D5E44}"/>
    <cellStyle name="Total 19 6 6" xfId="17512" xr:uid="{8ED2099E-1425-4207-8DAD-CE7FFB3CDD3B}"/>
    <cellStyle name="Total 19 6 7" xfId="18288" xr:uid="{409149A0-8F0C-48BF-85A0-BE1222E7619F}"/>
    <cellStyle name="Total 19 6 8" xfId="19045" xr:uid="{987A4C3D-7C8F-4B7B-8097-229E1BB5B5C2}"/>
    <cellStyle name="Total 19 7" xfId="11920" xr:uid="{04080410-BD36-4AC9-B9BD-CC4C134BF314}"/>
    <cellStyle name="Total 19 8" xfId="10897" xr:uid="{048D15A6-8DEA-442A-B7F1-0FFF1B892FC3}"/>
    <cellStyle name="Total 19 9" xfId="11531" xr:uid="{18BF0413-22AC-4538-A674-1A8D275BCF95}"/>
    <cellStyle name="Total 2" xfId="6298" xr:uid="{408CAA71-73D7-4B07-A830-6A86F107BFE8}"/>
    <cellStyle name="Total 2 10" xfId="11206" xr:uid="{3C556F17-0957-4677-9780-D880E060F9A9}"/>
    <cellStyle name="Total 2 11" xfId="9823" xr:uid="{15897411-31E2-489B-954D-A0FD8F2E2257}"/>
    <cellStyle name="Total 2 12" xfId="11944" xr:uid="{E0D3F717-E2A8-46FD-9242-72BA092AADA5}"/>
    <cellStyle name="Total 2 13" xfId="10873" xr:uid="{2D6972B1-DF8F-4E04-AF8B-2611E6C838E1}"/>
    <cellStyle name="Total 2 2" xfId="6299" xr:uid="{754342A4-2ACF-4C67-885F-8822F1A87BDA}"/>
    <cellStyle name="Total 2 3" xfId="6922" xr:uid="{07493451-1184-47DF-88C6-9EAD3BDABF29}"/>
    <cellStyle name="Total 2 3 10" xfId="11035" xr:uid="{208DE169-20AB-4D8E-AA58-9EF4C3F5912D}"/>
    <cellStyle name="Total 2 3 11" xfId="12565" xr:uid="{7AA235BE-79EF-45B4-B273-A32AECD0511B}"/>
    <cellStyle name="Total 2 3 2" xfId="7723" xr:uid="{08E14BA4-7655-44AB-B29C-5301DC39FD83}"/>
    <cellStyle name="Total 2 3 2 10" xfId="10789" xr:uid="{5C058F9C-DB33-40FB-B6AE-3CFD7E424867}"/>
    <cellStyle name="Total 2 3 2 2" xfId="9363" xr:uid="{1768ADA1-B433-4D16-B02D-60F2A8EDC4AA}"/>
    <cellStyle name="Total 2 3 2 2 2" xfId="13784" xr:uid="{637FBB01-5AE5-44DB-92D9-943BC8A1F0A6}"/>
    <cellStyle name="Total 2 3 2 2 3" xfId="14746" xr:uid="{7C5A30E3-BF0F-4DE5-986F-38BB639154F2}"/>
    <cellStyle name="Total 2 3 2 2 4" xfId="15698" xr:uid="{647EA2BA-D829-4EFF-BD61-27B2E67615BC}"/>
    <cellStyle name="Total 2 3 2 2 5" xfId="16576" xr:uid="{41CA5038-59A3-49CD-A063-B149FC568A57}"/>
    <cellStyle name="Total 2 3 2 2 6" xfId="17441" xr:uid="{66F7BDE7-1C93-41BD-85CA-651C2D34387A}"/>
    <cellStyle name="Total 2 3 2 2 7" xfId="18217" xr:uid="{462F64D4-B51E-4E35-BDD5-BDD2A99FC7E3}"/>
    <cellStyle name="Total 2 3 2 2 8" xfId="18974" xr:uid="{15DADB04-AEFC-49CC-A009-EDF1B32385B3}"/>
    <cellStyle name="Total 2 3 2 3" xfId="9801" xr:uid="{4095F112-B083-4614-A6F3-D83A1A1CF119}"/>
    <cellStyle name="Total 2 3 2 3 2" xfId="14205" xr:uid="{ADE33EC8-DF9C-4AA1-8A37-958E45D5411D}"/>
    <cellStyle name="Total 2 3 2 3 3" xfId="15165" xr:uid="{F0A4416C-7D8B-4EB3-9EC0-9A5FEA43040D}"/>
    <cellStyle name="Total 2 3 2 3 4" xfId="16117" xr:uid="{C15707D8-CD15-4E98-9091-73FC57B69CAB}"/>
    <cellStyle name="Total 2 3 2 3 5" xfId="16991" xr:uid="{A2405533-7D01-476A-BC20-70749194BCC1}"/>
    <cellStyle name="Total 2 3 2 3 6" xfId="17856" xr:uid="{D83A7BC7-B4AF-4E6C-B12D-87FFB9289280}"/>
    <cellStyle name="Total 2 3 2 3 7" xfId="18632" xr:uid="{0CCDD7C8-8F36-4F82-8E0E-0AF1742B25F1}"/>
    <cellStyle name="Total 2 3 2 3 8" xfId="19389" xr:uid="{3FD371E3-F9BF-4FE1-95D4-57E046351829}"/>
    <cellStyle name="Total 2 3 2 4" xfId="12770" xr:uid="{BFD41C99-BB7C-49DB-8731-EECD90E5634F}"/>
    <cellStyle name="Total 2 3 2 5" xfId="12020" xr:uid="{CFE7ECAB-E5D5-4670-95F4-C21F0605254D}"/>
    <cellStyle name="Total 2 3 2 6" xfId="10813" xr:uid="{DD71CA22-8925-4132-9F81-1DF024B8AE62}"/>
    <cellStyle name="Total 2 3 2 7" xfId="11607" xr:uid="{85CF704A-095C-4E05-BDC6-276588FDC412}"/>
    <cellStyle name="Total 2 3 2 8" xfId="11152" xr:uid="{1D490081-8478-47B5-BEC3-A5D50B267CC4}"/>
    <cellStyle name="Total 2 3 2 9" xfId="12048" xr:uid="{8FA7BA25-CC42-463B-BD3B-74CBB68AF70C}"/>
    <cellStyle name="Total 2 3 3" xfId="8562" xr:uid="{9EAAC5FE-E8A2-4089-B262-F3AB5DF6D241}"/>
    <cellStyle name="Total 2 3 3 2" xfId="13302" xr:uid="{9A355B4D-ABFB-4343-A271-2E2484F3D4DB}"/>
    <cellStyle name="Total 2 3 3 3" xfId="14322" xr:uid="{AED4B5B3-F747-4B81-98A1-D11FB7A85AF1}"/>
    <cellStyle name="Total 2 3 3 4" xfId="15282" xr:uid="{6A9ED8E1-B3B0-4F95-8D80-FF4A76B71CF0}"/>
    <cellStyle name="Total 2 3 3 5" xfId="16231" xr:uid="{2D202021-D790-4FFE-BF08-075502A4582C}"/>
    <cellStyle name="Total 2 3 3 6" xfId="17104" xr:uid="{E6EC7ED0-4EC5-42FD-9CDF-4CD05B028BF9}"/>
    <cellStyle name="Total 2 3 3 7" xfId="17969" xr:uid="{345C907A-48F3-47B3-AA78-2809896E3BC2}"/>
    <cellStyle name="Total 2 3 3 8" xfId="18745" xr:uid="{0F05FC80-0AFB-45D4-A549-52CE0A3098F7}"/>
    <cellStyle name="Total 2 3 4" xfId="9572" xr:uid="{7A90F5D8-5108-4177-9010-9C1B9C1F5768}"/>
    <cellStyle name="Total 2 3 4 2" xfId="13976" xr:uid="{2EAE3D33-20D2-439A-9AB2-8CB169DBDB51}"/>
    <cellStyle name="Total 2 3 4 3" xfId="14936" xr:uid="{D1304A61-750B-416D-A51C-1B28FC75985F}"/>
    <cellStyle name="Total 2 3 4 4" xfId="15888" xr:uid="{36A6424F-A8AA-4236-9A66-4F5F62D413F4}"/>
    <cellStyle name="Total 2 3 4 5" xfId="16762" xr:uid="{3E83754E-014B-4313-8010-15DE83E61D92}"/>
    <cellStyle name="Total 2 3 4 6" xfId="17627" xr:uid="{24658DD6-CBF5-4A07-A929-7D6FFC444724}"/>
    <cellStyle name="Total 2 3 4 7" xfId="18403" xr:uid="{9E2F684F-CCDC-44CC-9CF9-6BAADFB24B5B}"/>
    <cellStyle name="Total 2 3 4 8" xfId="19160" xr:uid="{223CB7B5-072F-4A98-90C4-3157D66D7499}"/>
    <cellStyle name="Total 2 3 5" xfId="12273" xr:uid="{B8A2ABEF-03BD-4063-9477-AA49B4A5D4BD}"/>
    <cellStyle name="Total 2 3 6" xfId="10592" xr:uid="{FDF1C887-F3F4-451B-BBC6-E36F5F1998A7}"/>
    <cellStyle name="Total 2 3 7" xfId="12604" xr:uid="{A84FBB12-9E00-4161-A35F-D88CA61FC87A}"/>
    <cellStyle name="Total 2 3 8" xfId="10300" xr:uid="{DF318254-1037-4902-BB59-5F8D33327D0F}"/>
    <cellStyle name="Total 2 3 9" xfId="11762" xr:uid="{2139541D-C879-4A1E-AD0C-8729339FAF0F}"/>
    <cellStyle name="Total 2 4" xfId="7186" xr:uid="{A1291539-0021-4E9F-A92F-5AAC447BA25E}"/>
    <cellStyle name="Total 2 4 10" xfId="12171" xr:uid="{F697596B-B42A-4AE6-B955-D039E946B90F}"/>
    <cellStyle name="Total 2 4 2" xfId="8826" xr:uid="{FDC34328-282C-4B09-8D21-04936216D7E8}"/>
    <cellStyle name="Total 2 4 2 2" xfId="13485" xr:uid="{FAB52F33-118D-4C47-A2D6-AEDB883E04F2}"/>
    <cellStyle name="Total 2 4 2 3" xfId="14491" xr:uid="{CF18343E-0C9F-4CA4-8310-B6DA1AD2AC36}"/>
    <cellStyle name="Total 2 4 2 4" xfId="15449" xr:uid="{37D927B3-EF9C-4E4A-A4E6-7765A66F7862}"/>
    <cellStyle name="Total 2 4 2 5" xfId="16375" xr:uid="{1765EEF8-1DB1-4CE8-A36E-B64577E5C312}"/>
    <cellStyle name="Total 2 4 2 6" xfId="17246" xr:uid="{D0769BA7-94FF-4A6A-9AA6-BF2D7932885A}"/>
    <cellStyle name="Total 2 4 2 7" xfId="18093" xr:uid="{DE509A92-A793-4A01-A882-C3F9121BEF8A}"/>
    <cellStyle name="Total 2 4 2 8" xfId="18860" xr:uid="{4821E696-18AF-4262-B5EB-07CE1EB7427D}"/>
    <cellStyle name="Total 2 4 3" xfId="9687" xr:uid="{B3AC406A-7A3E-41FE-B549-E340A4B45488}"/>
    <cellStyle name="Total 2 4 3 2" xfId="14091" xr:uid="{E2A43E56-E299-4B20-A07D-EFA76FB779E5}"/>
    <cellStyle name="Total 2 4 3 3" xfId="15051" xr:uid="{4B3E2007-D41D-4518-86BF-430832375FD9}"/>
    <cellStyle name="Total 2 4 3 4" xfId="16003" xr:uid="{DD1951F1-4218-4B64-81E5-8FE2583A4A9D}"/>
    <cellStyle name="Total 2 4 3 5" xfId="16877" xr:uid="{54D4D74F-3606-468C-A8C3-88D836D0D0C9}"/>
    <cellStyle name="Total 2 4 3 6" xfId="17742" xr:uid="{552A483C-052D-4BD5-95FF-3ACAFF3454A2}"/>
    <cellStyle name="Total 2 4 3 7" xfId="18518" xr:uid="{E5FAA093-47D6-46CC-A5EB-7F7D8872C00E}"/>
    <cellStyle name="Total 2 4 3 8" xfId="19275" xr:uid="{DCE228F8-10E0-4BD2-8484-D2874EDF05B4}"/>
    <cellStyle name="Total 2 4 4" xfId="12456" xr:uid="{959A7283-7C6A-4065-AF87-D5F19611787C}"/>
    <cellStyle name="Total 2 4 5" xfId="10423" xr:uid="{F40A48FE-C1BD-418E-A8B9-6840B303E0B1}"/>
    <cellStyle name="Total 2 4 6" xfId="12634" xr:uid="{AF6BD3D1-3D3A-49EA-9F9F-FD72E0BE2EFE}"/>
    <cellStyle name="Total 2 4 7" xfId="10276" xr:uid="{46D355EC-0535-411B-91F7-B733BEA4A7C5}"/>
    <cellStyle name="Total 2 4 8" xfId="13157" xr:uid="{818C9191-E521-41E7-AE71-EEC2C6796CD0}"/>
    <cellStyle name="Total 2 4 9" xfId="9877" xr:uid="{C6F3BD68-8A1A-4247-AFFB-CF5EC056A95A}"/>
    <cellStyle name="Total 2 5" xfId="8028" xr:uid="{332255DE-1186-45AC-AE76-43D3FC7BE3C9}"/>
    <cellStyle name="Total 2 5 2" xfId="12996" xr:uid="{8A313B19-050D-49BF-B933-0F4B8AB03B50}"/>
    <cellStyle name="Total 2 5 3" xfId="9996" xr:uid="{0BEC3507-28F7-458E-B4A6-2B9A027169CD}"/>
    <cellStyle name="Total 2 5 4" xfId="11810" xr:uid="{EB4AA32C-6928-48A4-9FBF-DB3284EBF563}"/>
    <cellStyle name="Total 2 5 5" xfId="10995" xr:uid="{4EEFBCDE-BE1F-4ED2-80DD-245FC088C808}"/>
    <cellStyle name="Total 2 5 6" xfId="12572" xr:uid="{2B72509D-7B2F-470C-865A-E33916268C43}"/>
    <cellStyle name="Total 2 5 7" xfId="10327" xr:uid="{7AFE8A67-17F5-414E-B1D3-95CCCF18FB55}"/>
    <cellStyle name="Total 2 5 8" xfId="11739" xr:uid="{4E756D4E-38C1-4606-8F37-A880E0E4DAFD}"/>
    <cellStyle name="Total 2 6" xfId="9459" xr:uid="{A1EAFC4F-5149-4A03-84F7-371507F2236F}"/>
    <cellStyle name="Total 2 6 2" xfId="13863" xr:uid="{729AB042-6339-4884-B329-8E19D0D24E2F}"/>
    <cellStyle name="Total 2 6 3" xfId="14823" xr:uid="{07F3DAFA-2B50-442D-B864-2F9CA6B3F6FE}"/>
    <cellStyle name="Total 2 6 4" xfId="15775" xr:uid="{6816612A-5BBC-431B-96F1-AF6BD2BF36C5}"/>
    <cellStyle name="Total 2 6 5" xfId="16649" xr:uid="{C5CB98B4-8736-4D8B-BCE7-519C7926EA2A}"/>
    <cellStyle name="Total 2 6 6" xfId="17514" xr:uid="{92F8D102-3CCD-4D9D-B017-AC6F5DE1956D}"/>
    <cellStyle name="Total 2 6 7" xfId="18290" xr:uid="{BB6595A3-72F0-43E1-8C23-2C7BC7D2797E}"/>
    <cellStyle name="Total 2 6 8" xfId="19047" xr:uid="{E62027A4-75EC-4ED8-95B4-11B672008130}"/>
    <cellStyle name="Total 2 7" xfId="11922" xr:uid="{D456E80E-31A2-4605-BA3F-B43882BEC520}"/>
    <cellStyle name="Total 2 8" xfId="10895" xr:uid="{8DC28B6B-5593-443B-962F-76140A5D6F4B}"/>
    <cellStyle name="Total 2 9" xfId="11533" xr:uid="{C6BE3F18-71C9-4BFA-B0C4-5A9A49EBE651}"/>
    <cellStyle name="Total 3" xfId="6300" xr:uid="{DB9BB93C-8E33-4285-B4A9-2D1EE836F305}"/>
    <cellStyle name="Total 3 10" xfId="11204" xr:uid="{147E0E9C-1743-4627-B0D3-431916916528}"/>
    <cellStyle name="Total 3 11" xfId="12044" xr:uid="{B9E073B5-71D0-46B2-AEB5-779115E1640D}"/>
    <cellStyle name="Total 3 12" xfId="10792" xr:uid="{B4039205-C0D6-4857-9CEB-FFD6BDCD6048}"/>
    <cellStyle name="Total 3 13" xfId="11626" xr:uid="{56860DC6-9464-4843-BD18-28EF97D134C0}"/>
    <cellStyle name="Total 3 2" xfId="6301" xr:uid="{77765E24-3B37-4CDD-A706-FC9C99CC6555}"/>
    <cellStyle name="Total 3 2 10" xfId="11635" xr:uid="{6655B6A4-BCC6-4F0E-B274-F5934C389F76}"/>
    <cellStyle name="Total 3 2 11" xfId="11136" xr:uid="{4BBA974A-4D4D-46CB-B747-098BE6232F38}"/>
    <cellStyle name="Total 3 2 12" xfId="11436" xr:uid="{EC463E95-B147-4E2F-9B21-5F76A50EA579}"/>
    <cellStyle name="Total 3 2 2" xfId="6924" xr:uid="{B0DAC058-4EA7-4A35-B063-DAF82602F916}"/>
    <cellStyle name="Total 3 2 2 10" xfId="10575" xr:uid="{E436E503-A584-4A84-9B0C-E0F7B89B5798}"/>
    <cellStyle name="Total 3 2 2 11" xfId="11690" xr:uid="{A6116DBF-F5FC-493F-8E82-81BCB9D37009}"/>
    <cellStyle name="Total 3 2 2 2" xfId="7724" xr:uid="{B53E9EA8-2E12-4D82-80BF-594CD6E56C62}"/>
    <cellStyle name="Total 3 2 2 2 10" xfId="11426" xr:uid="{2A95E8F4-31DB-408D-9776-9EDB078BE2D0}"/>
    <cellStyle name="Total 3 2 2 2 2" xfId="9364" xr:uid="{0E03B092-005A-4C3A-BB79-9E36128762AE}"/>
    <cellStyle name="Total 3 2 2 2 2 2" xfId="13785" xr:uid="{D27A0036-E473-4BF9-9031-05C6A52FF06D}"/>
    <cellStyle name="Total 3 2 2 2 2 3" xfId="14747" xr:uid="{0AFAD5DC-562E-4202-9F21-71BCE03EA4A8}"/>
    <cellStyle name="Total 3 2 2 2 2 4" xfId="15699" xr:uid="{2AC27087-82DB-4431-8611-DEBB89315633}"/>
    <cellStyle name="Total 3 2 2 2 2 5" xfId="16577" xr:uid="{5EB6C97A-ED8C-4DD4-AFA5-B9FA95203801}"/>
    <cellStyle name="Total 3 2 2 2 2 6" xfId="17442" xr:uid="{4131EDDD-38C6-49FB-AEDC-0299D23003EF}"/>
    <cellStyle name="Total 3 2 2 2 2 7" xfId="18218" xr:uid="{EADB6142-98C7-493A-B7CD-1975C625B0AD}"/>
    <cellStyle name="Total 3 2 2 2 2 8" xfId="18975" xr:uid="{734CB95F-6922-4F23-A11C-AC7D0D4ED6A9}"/>
    <cellStyle name="Total 3 2 2 2 3" xfId="9802" xr:uid="{200AC1D7-1BF0-4666-85E4-84604B7B0D35}"/>
    <cellStyle name="Total 3 2 2 2 3 2" xfId="14206" xr:uid="{5E90C2FD-19CE-4B99-8146-F05244B23C4E}"/>
    <cellStyle name="Total 3 2 2 2 3 3" xfId="15166" xr:uid="{36630B34-FDFB-47F0-A414-D37A7B535DE2}"/>
    <cellStyle name="Total 3 2 2 2 3 4" xfId="16118" xr:uid="{FB6D7815-250C-4379-AF77-2E150842BF03}"/>
    <cellStyle name="Total 3 2 2 2 3 5" xfId="16992" xr:uid="{CB4BB0F5-486C-48F6-826F-BD7DDABB2A88}"/>
    <cellStyle name="Total 3 2 2 2 3 6" xfId="17857" xr:uid="{CFB87167-E88F-4B69-9098-07D34A515203}"/>
    <cellStyle name="Total 3 2 2 2 3 7" xfId="18633" xr:uid="{5C02C193-ACC8-4679-8FB2-D00AA3B79858}"/>
    <cellStyle name="Total 3 2 2 2 3 8" xfId="19390" xr:uid="{63D25179-5A76-43B7-8887-C23B3A20D27F}"/>
    <cellStyle name="Total 3 2 2 2 4" xfId="12771" xr:uid="{405E6652-5374-4C97-81AB-89007A36DD18}"/>
    <cellStyle name="Total 3 2 2 2 5" xfId="9838" xr:uid="{4D11700D-0C52-44DC-8D89-D1E2F3C5ED3C}"/>
    <cellStyle name="Total 3 2 2 2 6" xfId="11898" xr:uid="{38DC3BBF-EF2C-4883-B083-2B773033892D}"/>
    <cellStyle name="Total 3 2 2 2 7" xfId="10919" xr:uid="{B4A60672-6941-4A53-913F-3789962BFAC2}"/>
    <cellStyle name="Total 3 2 2 2 8" xfId="11510" xr:uid="{7905981B-AFA0-40CA-A6AB-C3FBC3D48CCB}"/>
    <cellStyle name="Total 3 2 2 2 9" xfId="11229" xr:uid="{D49CD1A5-C202-460D-979C-E6B86D6EA9F4}"/>
    <cellStyle name="Total 3 2 2 3" xfId="8564" xr:uid="{F5C35D8F-BEFB-4313-A4AF-9C5D5D9C9D96}"/>
    <cellStyle name="Total 3 2 2 3 2" xfId="13304" xr:uid="{286D6092-2D4F-49FA-AEE7-866EA335B6F4}"/>
    <cellStyle name="Total 3 2 2 3 3" xfId="14324" xr:uid="{3FC2DF8E-6A44-4939-A165-D6130DEFD142}"/>
    <cellStyle name="Total 3 2 2 3 4" xfId="15284" xr:uid="{D1E49060-D717-4D66-B828-ECD0293C7E94}"/>
    <cellStyle name="Total 3 2 2 3 5" xfId="16233" xr:uid="{75AB29F5-7AE1-4CFF-B096-2E779625029B}"/>
    <cellStyle name="Total 3 2 2 3 6" xfId="17106" xr:uid="{D6CD5C44-A264-4319-A81A-9610B882FDE6}"/>
    <cellStyle name="Total 3 2 2 3 7" xfId="17971" xr:uid="{6CDD44AD-A244-46FA-BB7C-69F1DB3655AF}"/>
    <cellStyle name="Total 3 2 2 3 8" xfId="18747" xr:uid="{710E7DC4-9512-4696-BFD8-A078DBE852F0}"/>
    <cellStyle name="Total 3 2 2 4" xfId="9574" xr:uid="{C0F7A072-FCC1-49C1-B24B-DD3431C30BC3}"/>
    <cellStyle name="Total 3 2 2 4 2" xfId="13978" xr:uid="{2BB6AB5B-227D-4AE4-A7E0-BCE3B4B7DCAE}"/>
    <cellStyle name="Total 3 2 2 4 3" xfId="14938" xr:uid="{7CBC7069-635A-472D-8E4D-20AA104FC888}"/>
    <cellStyle name="Total 3 2 2 4 4" xfId="15890" xr:uid="{68939ABA-B7BE-4E51-84A4-E2C94F82A8C4}"/>
    <cellStyle name="Total 3 2 2 4 5" xfId="16764" xr:uid="{6E09AAF7-EB12-469D-A37B-99C6D32C0950}"/>
    <cellStyle name="Total 3 2 2 4 6" xfId="17629" xr:uid="{697B6BF7-7D4E-4E63-9435-A2469A6292BF}"/>
    <cellStyle name="Total 3 2 2 4 7" xfId="18405" xr:uid="{D7B50FB1-3EE6-4335-979C-22322732B43D}"/>
    <cellStyle name="Total 3 2 2 4 8" xfId="19162" xr:uid="{2C955901-1FCB-4968-8A04-CFBEF051215B}"/>
    <cellStyle name="Total 3 2 2 5" xfId="12275" xr:uid="{3C2ED07F-38F5-4766-B1FD-62FA62324817}"/>
    <cellStyle name="Total 3 2 2 6" xfId="10590" xr:uid="{A5A6E800-6A98-4EA7-8E47-1174CE3878E1}"/>
    <cellStyle name="Total 3 2 2 7" xfId="13121" xr:uid="{75D6D191-536D-4018-BA4C-03933A11D427}"/>
    <cellStyle name="Total 3 2 2 8" xfId="9905" xr:uid="{F65108DB-B35F-46A6-AD7F-8A8E7A3F86E3}"/>
    <cellStyle name="Total 3 2 2 9" xfId="12291" xr:uid="{213FDBB7-FECE-4494-B419-1A8D5F395403}"/>
    <cellStyle name="Total 3 2 3" xfId="7188" xr:uid="{05CA467A-1242-45F1-8162-7BCB5F5517F9}"/>
    <cellStyle name="Total 3 2 3 10" xfId="11504" xr:uid="{7A3C3DCB-3A4A-4CC6-AB75-8DEA310097EC}"/>
    <cellStyle name="Total 3 2 3 2" xfId="8828" xr:uid="{D60BC2E8-E8AC-4398-92F4-CE11CE5CB6C5}"/>
    <cellStyle name="Total 3 2 3 2 2" xfId="13487" xr:uid="{8C2D8CB5-FCF7-45E2-A266-197EE93B4849}"/>
    <cellStyle name="Total 3 2 3 2 3" xfId="14493" xr:uid="{FD88CF2F-9ED1-4739-ABFC-C3E06FC33EC1}"/>
    <cellStyle name="Total 3 2 3 2 4" xfId="15451" xr:uid="{B078F0FE-59F1-4C52-9893-760CC019EF69}"/>
    <cellStyle name="Total 3 2 3 2 5" xfId="16377" xr:uid="{AC7A47B9-373C-46B6-A426-32BAC044071C}"/>
    <cellStyle name="Total 3 2 3 2 6" xfId="17248" xr:uid="{4EB60CDD-CA4D-4B96-8EE5-BF1B058DB140}"/>
    <cellStyle name="Total 3 2 3 2 7" xfId="18095" xr:uid="{4B505311-35C1-4516-A4EC-737B99EB2371}"/>
    <cellStyle name="Total 3 2 3 2 8" xfId="18862" xr:uid="{33E26CF3-A053-4E9E-9C86-2582E3BC221A}"/>
    <cellStyle name="Total 3 2 3 3" xfId="9689" xr:uid="{ED36C01E-58A7-45CF-95D7-E9B689908C7A}"/>
    <cellStyle name="Total 3 2 3 3 2" xfId="14093" xr:uid="{0DB1AFAC-A2A3-485A-89C4-AE5B952D26BB}"/>
    <cellStyle name="Total 3 2 3 3 3" xfId="15053" xr:uid="{CEA47CAE-E260-47AB-8BAC-FA4051C434CA}"/>
    <cellStyle name="Total 3 2 3 3 4" xfId="16005" xr:uid="{B80F3C2B-C097-4A52-A915-8EEDE1C27478}"/>
    <cellStyle name="Total 3 2 3 3 5" xfId="16879" xr:uid="{E09E3362-0B64-4E7B-98A9-3B8CE4D363D6}"/>
    <cellStyle name="Total 3 2 3 3 6" xfId="17744" xr:uid="{F43E31D5-C2C4-412F-BD0C-275625FC6056}"/>
    <cellStyle name="Total 3 2 3 3 7" xfId="18520" xr:uid="{37DE1882-C29D-43CE-AE8E-5F2FD4B71A99}"/>
    <cellStyle name="Total 3 2 3 3 8" xfId="19277" xr:uid="{98AAA449-FADE-4022-8CF4-1E607B082F4E}"/>
    <cellStyle name="Total 3 2 3 4" xfId="12458" xr:uid="{DD0D2B31-5AE9-43B2-B362-57D4CC475B6F}"/>
    <cellStyle name="Total 3 2 3 5" xfId="10421" xr:uid="{32344983-9428-4500-A5E1-EE0C793A80C5}"/>
    <cellStyle name="Total 3 2 3 6" xfId="13145" xr:uid="{BE0CF22F-CB99-434F-8D6B-B2DFC30F5C50}"/>
    <cellStyle name="Total 3 2 3 7" xfId="9885" xr:uid="{9820E93E-1399-47C8-94B8-F6798D21E615}"/>
    <cellStyle name="Total 3 2 3 8" xfId="11885" xr:uid="{08939938-C606-4780-BC0E-B9776BA01E1D}"/>
    <cellStyle name="Total 3 2 3 9" xfId="10928" xr:uid="{755F86D1-770B-4CD5-B12D-DC88B5B11358}"/>
    <cellStyle name="Total 3 2 4" xfId="8030" xr:uid="{3004F43E-E5D2-408B-BBB7-FE67F35E88D8}"/>
    <cellStyle name="Total 3 2 4 2" xfId="12998" xr:uid="{D9B2CF66-0F55-4BFA-954B-8F3924AE0C52}"/>
    <cellStyle name="Total 3 2 4 3" xfId="9994" xr:uid="{9C00EBAB-6775-47A6-B3C9-D95A1F32200C}"/>
    <cellStyle name="Total 3 2 4 4" xfId="11812" xr:uid="{64BCFA31-1FD3-4A7D-ABD5-2CC6AAC60A68}"/>
    <cellStyle name="Total 3 2 4 5" xfId="10993" xr:uid="{BD9AFC75-93F9-4461-8897-9FA88064910A}"/>
    <cellStyle name="Total 3 2 4 6" xfId="13100" xr:uid="{64625011-6CE1-457B-A1BB-7D5A0340326B}"/>
    <cellStyle name="Total 3 2 4 7" xfId="9921" xr:uid="{D6D35CEA-1CD7-4DAD-8524-EFBCFB486EEC}"/>
    <cellStyle name="Total 3 2 4 8" xfId="12789" xr:uid="{A72B2C25-094B-4B35-8632-AAA843E5AD99}"/>
    <cellStyle name="Total 3 2 5" xfId="9461" xr:uid="{0FB6FD76-67C1-41C9-9B5E-4CA1914B4BC4}"/>
    <cellStyle name="Total 3 2 5 2" xfId="13865" xr:uid="{FB5FB9B7-704E-47E2-BAF3-4C56FC013026}"/>
    <cellStyle name="Total 3 2 5 3" xfId="14825" xr:uid="{D21C8C50-8BC0-4B3A-AB60-178F60EC7F2E}"/>
    <cellStyle name="Total 3 2 5 4" xfId="15777" xr:uid="{A2DA515B-406C-4B03-A4F6-67D640F52151}"/>
    <cellStyle name="Total 3 2 5 5" xfId="16651" xr:uid="{BD317446-792C-4BFC-91C8-DFBCB93F73F7}"/>
    <cellStyle name="Total 3 2 5 6" xfId="17516" xr:uid="{C210585E-0FC7-41D8-9305-4547AA9C3480}"/>
    <cellStyle name="Total 3 2 5 7" xfId="18292" xr:uid="{640AE898-3C3B-439E-9392-BA56184BC11D}"/>
    <cellStyle name="Total 3 2 5 8" xfId="19049" xr:uid="{68C9433C-0314-4099-8281-08BD055C4487}"/>
    <cellStyle name="Total 3 2 6" xfId="11925" xr:uid="{4F729746-3621-45D7-8D04-1092CF7FCF42}"/>
    <cellStyle name="Total 3 2 7" xfId="10892" xr:uid="{CA32BE98-2800-4795-A43C-58C9C6A025E0}"/>
    <cellStyle name="Total 3 2 8" xfId="12069" xr:uid="{15C79631-F0DD-4B99-AF29-77B12260113E}"/>
    <cellStyle name="Total 3 2 9" xfId="10779" xr:uid="{8CD25DB2-E0AF-408C-9F4F-6F8002977DE8}"/>
    <cellStyle name="Total 3 3" xfId="6923" xr:uid="{62FF1451-17F8-49F7-8173-E70737316214}"/>
    <cellStyle name="Total 3 3 10" xfId="16456" xr:uid="{8847CF90-368C-46D4-9270-C400275C394D}"/>
    <cellStyle name="Total 3 3 11" xfId="17327" xr:uid="{75B90B64-7C30-4958-A4D7-938EDBBFE902}"/>
    <cellStyle name="Total 3 3 2" xfId="7725" xr:uid="{0A34F66A-83F6-435D-8F76-EF23A55C34AC}"/>
    <cellStyle name="Total 3 3 2 10" xfId="13382" xr:uid="{651D3D01-82A2-425B-A334-766A371B6FA1}"/>
    <cellStyle name="Total 3 3 2 2" xfId="9365" xr:uid="{3F1B38B9-4BF1-4538-A016-9DE0985D210E}"/>
    <cellStyle name="Total 3 3 2 2 2" xfId="13786" xr:uid="{6D78F20E-41E0-4FAD-ACF7-05766D831035}"/>
    <cellStyle name="Total 3 3 2 2 3" xfId="14748" xr:uid="{97A18FDE-4468-4857-AD77-8F1A394E4B04}"/>
    <cellStyle name="Total 3 3 2 2 4" xfId="15700" xr:uid="{E484F602-2CB6-4CD3-853A-3980C3774139}"/>
    <cellStyle name="Total 3 3 2 2 5" xfId="16578" xr:uid="{89D7509B-6B37-4C82-A4F5-8092936883E0}"/>
    <cellStyle name="Total 3 3 2 2 6" xfId="17443" xr:uid="{4D4A6636-1312-4D11-9269-0C58CEB296B1}"/>
    <cellStyle name="Total 3 3 2 2 7" xfId="18219" xr:uid="{88A4A394-9510-44EE-8244-446FA4A2CDD0}"/>
    <cellStyle name="Total 3 3 2 2 8" xfId="18976" xr:uid="{810DB73C-E752-429B-9DB0-CF846F912FAD}"/>
    <cellStyle name="Total 3 3 2 3" xfId="9803" xr:uid="{5A0694DC-FE9D-4770-9D05-508553AFD1D9}"/>
    <cellStyle name="Total 3 3 2 3 2" xfId="14207" xr:uid="{DBD06FEA-76A8-4BEB-8296-6711294EE917}"/>
    <cellStyle name="Total 3 3 2 3 3" xfId="15167" xr:uid="{8486650E-0178-4BBE-87EB-09DEB4AC0B7F}"/>
    <cellStyle name="Total 3 3 2 3 4" xfId="16119" xr:uid="{DA2D9C62-F9ED-4801-ACF8-A0134D47F387}"/>
    <cellStyle name="Total 3 3 2 3 5" xfId="16993" xr:uid="{73D98B62-B5A8-429D-8F14-0E69E3D2383F}"/>
    <cellStyle name="Total 3 3 2 3 6" xfId="17858" xr:uid="{08206E8A-C9EC-44B1-8284-DD9F998FD5F0}"/>
    <cellStyle name="Total 3 3 2 3 7" xfId="18634" xr:uid="{C54CBD68-B178-486D-BAC1-5DDE784CDB85}"/>
    <cellStyle name="Total 3 3 2 3 8" xfId="19391" xr:uid="{DD09A1A2-51DD-4880-87F8-0713D21F2A8F}"/>
    <cellStyle name="Total 3 3 2 4" xfId="12772" xr:uid="{7BC5FBC1-0DC4-42C2-AC7D-9E96E7752831}"/>
    <cellStyle name="Total 3 3 2 5" xfId="149" xr:uid="{A8E7EE80-86D6-49C7-8B4E-79B3C3C238ED}"/>
    <cellStyle name="Total 3 3 2 6" xfId="11945" xr:uid="{64F7A90E-1C63-439B-AF1E-BD0CD9CA5944}"/>
    <cellStyle name="Total 3 3 2 7" xfId="10872" xr:uid="{FAF576CC-E991-48AA-AC62-6B0445144E80}"/>
    <cellStyle name="Total 3 3 2 8" xfId="11550" xr:uid="{9012B31B-B21C-49EF-A726-170E318BAC82}"/>
    <cellStyle name="Total 3 3 2 9" xfId="11189" xr:uid="{F43C02A4-35F6-4980-B753-1022B1751FF4}"/>
    <cellStyle name="Total 3 3 3" xfId="8563" xr:uid="{F0C973C2-B9E7-46C6-81CE-6D875696D7A9}"/>
    <cellStyle name="Total 3 3 3 2" xfId="13303" xr:uid="{888D82AF-996F-44B6-ACFC-60685C1156E0}"/>
    <cellStyle name="Total 3 3 3 3" xfId="14323" xr:uid="{B727EE03-699D-46D3-A79D-364BF6668A94}"/>
    <cellStyle name="Total 3 3 3 4" xfId="15283" xr:uid="{316DC153-DCE0-4F5B-943F-BD983C8D4AC7}"/>
    <cellStyle name="Total 3 3 3 5" xfId="16232" xr:uid="{8F9D1363-DF66-41C1-9AAE-6BA0AE92F14D}"/>
    <cellStyle name="Total 3 3 3 6" xfId="17105" xr:uid="{9F0B96DB-4D41-4FC0-8C94-E87CD3028ED9}"/>
    <cellStyle name="Total 3 3 3 7" xfId="17970" xr:uid="{1F443FCC-D7FD-42B4-B956-B2DBBA8B956E}"/>
    <cellStyle name="Total 3 3 3 8" xfId="18746" xr:uid="{5AEC8FA9-8672-4A13-BEC8-85C89FBB82F0}"/>
    <cellStyle name="Total 3 3 4" xfId="9573" xr:uid="{B3B1123B-5AD4-4CF5-8E4C-51387D3F2A1C}"/>
    <cellStyle name="Total 3 3 4 2" xfId="13977" xr:uid="{6C360684-974E-4C14-80E3-7AE7C1A10E75}"/>
    <cellStyle name="Total 3 3 4 3" xfId="14937" xr:uid="{E605EBED-446C-462E-8211-2E04A44A3A9B}"/>
    <cellStyle name="Total 3 3 4 4" xfId="15889" xr:uid="{E31F5402-F180-49A0-827B-5349A30EDBAD}"/>
    <cellStyle name="Total 3 3 4 5" xfId="16763" xr:uid="{05785EF2-D646-427B-BC14-09122DBC1F84}"/>
    <cellStyle name="Total 3 3 4 6" xfId="17628" xr:uid="{0E085C2E-D094-47C3-A085-B4649472EE00}"/>
    <cellStyle name="Total 3 3 4 7" xfId="18404" xr:uid="{6A383B30-2523-4B7F-815E-F6B7241FF4FC}"/>
    <cellStyle name="Total 3 3 4 8" xfId="19161" xr:uid="{4C578557-4A61-47C4-A159-2598B623EEBE}"/>
    <cellStyle name="Total 3 3 5" xfId="12274" xr:uid="{00769A36-68B1-46C6-A851-3902E4D02C91}"/>
    <cellStyle name="Total 3 3 6" xfId="10591" xr:uid="{A7D66910-8CAD-4888-90F5-971FBC719CCD}"/>
    <cellStyle name="Total 3 3 7" xfId="13626" xr:uid="{851D01C6-084F-439E-9AF3-32656B77FABE}"/>
    <cellStyle name="Total 3 3 8" xfId="14604" xr:uid="{883F6922-4062-49E8-BE34-DE9AE806A880}"/>
    <cellStyle name="Total 3 3 9" xfId="15557" xr:uid="{E048C455-C8F0-4B87-966E-1649C550735A}"/>
    <cellStyle name="Total 3 4" xfId="7187" xr:uid="{2893781F-460D-4A2E-9324-44D2ACC6E5F1}"/>
    <cellStyle name="Total 3 4 10" xfId="17345" xr:uid="{0E254D22-7BDE-4E62-9E00-9329ED6155FA}"/>
    <cellStyle name="Total 3 4 2" xfId="8827" xr:uid="{F6A51479-BCB3-427D-9E1C-E8DE531CC750}"/>
    <cellStyle name="Total 3 4 2 2" xfId="13486" xr:uid="{CCAA93B6-F1E8-4FFC-B47E-669C7C2D26DA}"/>
    <cellStyle name="Total 3 4 2 3" xfId="14492" xr:uid="{E9FA2685-59C5-4AAC-A689-2C4F7E1C74FB}"/>
    <cellStyle name="Total 3 4 2 4" xfId="15450" xr:uid="{4D05ACE0-A2CC-4EC7-A591-868BDAE550A2}"/>
    <cellStyle name="Total 3 4 2 5" xfId="16376" xr:uid="{04349EFB-1699-4FB4-A187-F287EC5C1A6C}"/>
    <cellStyle name="Total 3 4 2 6" xfId="17247" xr:uid="{4403BBCD-A55D-4460-BFB2-CDBA72AEEEBF}"/>
    <cellStyle name="Total 3 4 2 7" xfId="18094" xr:uid="{36618A27-F601-4A73-9C15-EEA71FC86009}"/>
    <cellStyle name="Total 3 4 2 8" xfId="18861" xr:uid="{5ED5C2BD-668D-4E05-A759-A2CF8B277D60}"/>
    <cellStyle name="Total 3 4 3" xfId="9688" xr:uid="{603122E5-B070-401F-B9FF-F61AA7339902}"/>
    <cellStyle name="Total 3 4 3 2" xfId="14092" xr:uid="{E6566C52-D7F5-4BF5-9637-A78CFDD1465D}"/>
    <cellStyle name="Total 3 4 3 3" xfId="15052" xr:uid="{20F204D5-DD1E-4285-8DAC-4F73F31ED2E3}"/>
    <cellStyle name="Total 3 4 3 4" xfId="16004" xr:uid="{9EDE70D8-694C-4603-9B82-75AF34A9EF4F}"/>
    <cellStyle name="Total 3 4 3 5" xfId="16878" xr:uid="{819B8086-AF19-4C7F-B93D-1C42D7CBA8E6}"/>
    <cellStyle name="Total 3 4 3 6" xfId="17743" xr:uid="{5E516F8B-5094-42A4-8E73-E70EFA491EBE}"/>
    <cellStyle name="Total 3 4 3 7" xfId="18519" xr:uid="{1244E710-BE87-4920-9468-5DFCF9DAAFE1}"/>
    <cellStyle name="Total 3 4 3 8" xfId="19276" xr:uid="{913DA153-B134-42CC-94F1-116768FF4D14}"/>
    <cellStyle name="Total 3 4 4" xfId="12457" xr:uid="{BB7C829E-BB88-4094-A0B8-2A2A9EC882D1}"/>
    <cellStyle name="Total 3 4 5" xfId="10422" xr:uid="{F1645FDF-A78B-4F6B-B759-E34C0ADB7BBA}"/>
    <cellStyle name="Total 3 4 6" xfId="13653" xr:uid="{57B3F6DA-4EDB-4B2B-A4E7-F561827D5633}"/>
    <cellStyle name="Total 3 4 7" xfId="14629" xr:uid="{F9409FD5-DD35-4E98-94D0-E6C260F560BA}"/>
    <cellStyle name="Total 3 4 8" xfId="15581" xr:uid="{CA103C87-D458-4961-8990-9B2C760B4989}"/>
    <cellStyle name="Total 3 4 9" xfId="16476" xr:uid="{DE111F8D-E422-4D40-B694-1A4A930BFB55}"/>
    <cellStyle name="Total 3 5" xfId="8029" xr:uid="{A5E7B23C-E65C-4654-990A-5EA8F071A914}"/>
    <cellStyle name="Total 3 5 2" xfId="12997" xr:uid="{D49140B7-AA49-4D2A-B1E2-750916C38949}"/>
    <cellStyle name="Total 3 5 3" xfId="9995" xr:uid="{B765265B-CB31-4240-859A-E24971841883}"/>
    <cellStyle name="Total 3 5 4" xfId="11811" xr:uid="{F0395AA2-92B5-41C0-9E3E-3C7F1C04DDA1}"/>
    <cellStyle name="Total 3 5 5" xfId="10994" xr:uid="{D4664626-D90D-4C1E-8872-5DBD9D8DCB7D}"/>
    <cellStyle name="Total 3 5 6" xfId="13598" xr:uid="{59E8151A-C2AB-481A-98E4-E081674C8236}"/>
    <cellStyle name="Total 3 5 7" xfId="14580" xr:uid="{349BD455-9655-4716-9980-C2EE800736BF}"/>
    <cellStyle name="Total 3 5 8" xfId="15533" xr:uid="{40A4BD16-A56B-4FD6-A31F-6942E2624B91}"/>
    <cellStyle name="Total 3 6" xfId="9460" xr:uid="{BF2D6E0B-9907-414E-8D47-0E75F7EA96E7}"/>
    <cellStyle name="Total 3 6 2" xfId="13864" xr:uid="{C3145D90-889D-4F25-8968-9CD86A90BF33}"/>
    <cellStyle name="Total 3 6 3" xfId="14824" xr:uid="{3500B733-8716-452E-8953-D6F7FF1A7BB0}"/>
    <cellStyle name="Total 3 6 4" xfId="15776" xr:uid="{3E1A9752-0034-4F86-9FC3-E013EDE13923}"/>
    <cellStyle name="Total 3 6 5" xfId="16650" xr:uid="{50B14B19-BFDD-4D4A-BFFA-5569E015985D}"/>
    <cellStyle name="Total 3 6 6" xfId="17515" xr:uid="{4982FBF2-F2DD-4547-9761-CEB9E55C81CC}"/>
    <cellStyle name="Total 3 6 7" xfId="18291" xr:uid="{1E02DA76-48CE-4A06-8895-5CEAF6104BC3}"/>
    <cellStyle name="Total 3 6 8" xfId="19048" xr:uid="{2845C2B3-1D1B-4B85-A26B-C30FB22B2D76}"/>
    <cellStyle name="Total 3 7" xfId="11924" xr:uid="{B7053BF7-BFAD-4CEE-804B-0B3D792E00C9}"/>
    <cellStyle name="Total 3 8" xfId="10893" xr:uid="{38FCBA05-7EEC-4281-BCB9-43C11E2B45CE}"/>
    <cellStyle name="Total 3 9" xfId="11535" xr:uid="{8DC571E1-3797-4DB2-A9D6-BD70A95B946D}"/>
    <cellStyle name="Total 4" xfId="6302" xr:uid="{5E470ED8-5647-4F44-9E81-EC3FABE2CAF0}"/>
    <cellStyle name="Total 4 10" xfId="10324" xr:uid="{D4DE33A2-5174-4B5A-B3C9-0C271650C1B8}"/>
    <cellStyle name="Total 4 11" xfId="12648" xr:uid="{3977C560-A5AE-4CE4-A319-EEF12BFA1B9B}"/>
    <cellStyle name="Total 4 12" xfId="10266" xr:uid="{45A34736-5311-4875-9103-4972B78D38F4}"/>
    <cellStyle name="Total 4 13" xfId="13158" xr:uid="{EC86A4F1-E43B-49A8-A075-3334511B4C1A}"/>
    <cellStyle name="Total 4 2" xfId="6303" xr:uid="{BB1B83EE-6FD8-4266-A706-BCEB93415689}"/>
    <cellStyle name="Total 4 2 10" xfId="15536" xr:uid="{482F7B4F-86CA-4F77-91FF-8081546EE2C1}"/>
    <cellStyle name="Total 4 2 11" xfId="16439" xr:uid="{B94C26DD-6AB3-43FC-BCFF-0B5B84546C66}"/>
    <cellStyle name="Total 4 2 12" xfId="17310" xr:uid="{66ED6292-AB91-447C-ABC7-43BAA003816D}"/>
    <cellStyle name="Total 4 2 2" xfId="6926" xr:uid="{CFEA2435-517A-4518-AB4B-E370183328FE}"/>
    <cellStyle name="Total 4 2 2 10" xfId="11034" xr:uid="{F04986FD-BE10-4092-9B94-EA261114A958}"/>
    <cellStyle name="Total 4 2 2 11" xfId="13591" xr:uid="{4FE3A837-8C2E-4009-BDEC-A73C3F379D74}"/>
    <cellStyle name="Total 4 2 2 2" xfId="7726" xr:uid="{90ECE258-0D0E-480A-B2CE-85956AE9DEC5}"/>
    <cellStyle name="Total 4 2 2 2 10" xfId="13085" xr:uid="{23A93D67-F533-4F3B-9565-FBCD0A18FE0B}"/>
    <cellStyle name="Total 4 2 2 2 2" xfId="9366" xr:uid="{7B639129-03CA-475C-84B8-B3E52CC42B7A}"/>
    <cellStyle name="Total 4 2 2 2 2 2" xfId="13787" xr:uid="{254A7F5D-E07D-41EB-B4FC-DED7246CB13F}"/>
    <cellStyle name="Total 4 2 2 2 2 3" xfId="14749" xr:uid="{C12D4854-2215-4E8C-AEF9-89247363B663}"/>
    <cellStyle name="Total 4 2 2 2 2 4" xfId="15701" xr:uid="{06AF3141-3F3F-4A3A-8FA7-13DF5C5E39E3}"/>
    <cellStyle name="Total 4 2 2 2 2 5" xfId="16579" xr:uid="{A64E8AFC-E26B-4130-8582-7375FAC26DBC}"/>
    <cellStyle name="Total 4 2 2 2 2 6" xfId="17444" xr:uid="{3EAE3826-B9AF-4DE2-985B-25C3541491A0}"/>
    <cellStyle name="Total 4 2 2 2 2 7" xfId="18220" xr:uid="{197B83F5-5743-4969-B0AA-A8EE1AC2BFEB}"/>
    <cellStyle name="Total 4 2 2 2 2 8" xfId="18977" xr:uid="{127789DC-4037-4175-AC49-BA5BF8933481}"/>
    <cellStyle name="Total 4 2 2 2 3" xfId="9804" xr:uid="{7421C958-BD77-407B-A24F-EEEE65B00A7C}"/>
    <cellStyle name="Total 4 2 2 2 3 2" xfId="14208" xr:uid="{285021C6-A80D-497E-BAC1-A31F25A4EBD1}"/>
    <cellStyle name="Total 4 2 2 2 3 3" xfId="15168" xr:uid="{76DF2EA0-9276-475C-8B3A-F1384BAD6403}"/>
    <cellStyle name="Total 4 2 2 2 3 4" xfId="16120" xr:uid="{47D06980-FF6D-4608-9889-47AAF7FE4679}"/>
    <cellStyle name="Total 4 2 2 2 3 5" xfId="16994" xr:uid="{D6DF820C-CB3E-45C7-96E5-E50C9344DE09}"/>
    <cellStyle name="Total 4 2 2 2 3 6" xfId="17859" xr:uid="{420BA6BD-0286-43CC-B0C5-47464D489457}"/>
    <cellStyle name="Total 4 2 2 2 3 7" xfId="18635" xr:uid="{E459AF18-6E65-4D8A-9F77-8C6C9C29EAE8}"/>
    <cellStyle name="Total 4 2 2 2 3 8" xfId="19392" xr:uid="{82AAC425-2E30-4488-89B1-6E256648F19D}"/>
    <cellStyle name="Total 4 2 2 2 4" xfId="12773" xr:uid="{FB7F6946-EB96-4E0C-928D-A8CC1C8E37B2}"/>
    <cellStyle name="Total 4 2 2 2 5" xfId="10213" xr:uid="{7B0E488F-ED04-433B-B375-EF040D3D84EF}"/>
    <cellStyle name="Total 4 2 2 2 6" xfId="12025" xr:uid="{DB26F6F4-524A-400B-99D3-B8891026A85B}"/>
    <cellStyle name="Total 4 2 2 2 7" xfId="10809" xr:uid="{55A0AD54-DEA8-4789-8077-87296169990C}"/>
    <cellStyle name="Total 4 2 2 2 8" xfId="11610" xr:uid="{4EC380B0-C074-4B61-9547-F3716183ABAF}"/>
    <cellStyle name="Total 4 2 2 2 9" xfId="11149" xr:uid="{D784DFFB-A388-4449-8F3D-EA8B7924C7BD}"/>
    <cellStyle name="Total 4 2 2 3" xfId="8566" xr:uid="{670623D8-8B37-4EEA-9FE4-BCDE10E4820B}"/>
    <cellStyle name="Total 4 2 2 3 2" xfId="13306" xr:uid="{E1669411-4B96-4B25-A6DD-9AF395095ADB}"/>
    <cellStyle name="Total 4 2 2 3 3" xfId="14326" xr:uid="{EAFE351F-46A3-4F72-B103-62B1912055FC}"/>
    <cellStyle name="Total 4 2 2 3 4" xfId="15286" xr:uid="{53062DD5-DB7E-4B35-8E7F-BFEC8A176977}"/>
    <cellStyle name="Total 4 2 2 3 5" xfId="16235" xr:uid="{92770C4C-FDB9-4012-8397-0339F3AEDF79}"/>
    <cellStyle name="Total 4 2 2 3 6" xfId="17108" xr:uid="{37E17548-E962-4078-83D5-E341347B327C}"/>
    <cellStyle name="Total 4 2 2 3 7" xfId="17973" xr:uid="{428A1392-DBB9-4704-A09D-9322867515B9}"/>
    <cellStyle name="Total 4 2 2 3 8" xfId="18749" xr:uid="{603DCB63-7EB0-4959-B52B-114264E9169D}"/>
    <cellStyle name="Total 4 2 2 4" xfId="9576" xr:uid="{97841EC6-502D-4C04-B2D7-EC5C5AD18C1D}"/>
    <cellStyle name="Total 4 2 2 4 2" xfId="13980" xr:uid="{F08C2360-54DD-498E-993E-2C0B5F886E2C}"/>
    <cellStyle name="Total 4 2 2 4 3" xfId="14940" xr:uid="{F1DBDE81-67D2-4155-9191-462AC21D8757}"/>
    <cellStyle name="Total 4 2 2 4 4" xfId="15892" xr:uid="{E8BD6F9B-6C7D-4368-B100-1B36C935C833}"/>
    <cellStyle name="Total 4 2 2 4 5" xfId="16766" xr:uid="{BBE1FF47-DD68-484F-BCD4-078BF75E274D}"/>
    <cellStyle name="Total 4 2 2 4 6" xfId="17631" xr:uid="{D95249DE-C255-432D-968A-D03F3CF889DF}"/>
    <cellStyle name="Total 4 2 2 4 7" xfId="18407" xr:uid="{9FD88B27-7FB4-41F3-80F4-E770BCBE81C8}"/>
    <cellStyle name="Total 4 2 2 4 8" xfId="19164" xr:uid="{1322A9CD-5D49-4755-9A99-6E576F0E93DD}"/>
    <cellStyle name="Total 4 2 2 5" xfId="12277" xr:uid="{908FB92E-40ED-4EC3-954B-7E00EBFE0C28}"/>
    <cellStyle name="Total 4 2 2 6" xfId="10588" xr:uid="{3D8D4FB3-5D97-4497-8C77-DAA1CDBE148A}"/>
    <cellStyle name="Total 4 2 2 7" xfId="12605" xr:uid="{B6784945-6889-42A6-9B29-0E7C95548CD5}"/>
    <cellStyle name="Total 4 2 2 8" xfId="10299" xr:uid="{082D37C6-C916-4245-9512-7599D0252DFE}"/>
    <cellStyle name="Total 4 2 2 9" xfId="11763" xr:uid="{2DE78F11-BF93-4B78-BDB3-E27979FA9EF5}"/>
    <cellStyle name="Total 4 2 3" xfId="7190" xr:uid="{4A753A11-B34D-43DB-9FA9-A30A7D29C2E9}"/>
    <cellStyle name="Total 4 2 3 10" xfId="11583" xr:uid="{DDEEF795-7F01-4240-B16D-C5AF8824DF6C}"/>
    <cellStyle name="Total 4 2 3 2" xfId="8830" xr:uid="{0462ED66-30FD-426A-9674-775B2D1BC0F1}"/>
    <cellStyle name="Total 4 2 3 2 2" xfId="13489" xr:uid="{82050BE2-79F9-42B1-AAD0-D0A8A137840B}"/>
    <cellStyle name="Total 4 2 3 2 3" xfId="14495" xr:uid="{DCDDD1E1-4F51-4CC2-A77A-FD19306E60BB}"/>
    <cellStyle name="Total 4 2 3 2 4" xfId="15453" xr:uid="{7C287BBE-DCE5-4EED-AB37-4FD8CB2649B5}"/>
    <cellStyle name="Total 4 2 3 2 5" xfId="16379" xr:uid="{AC241BD1-2824-4487-9AC7-F1A590BC0983}"/>
    <cellStyle name="Total 4 2 3 2 6" xfId="17250" xr:uid="{175226CB-C2DA-4FBD-8C64-61C7FE362D4A}"/>
    <cellStyle name="Total 4 2 3 2 7" xfId="18097" xr:uid="{64900B45-BAC6-4290-9046-EB9CBE819C17}"/>
    <cellStyle name="Total 4 2 3 2 8" xfId="18864" xr:uid="{1FF6C896-AC11-493F-BA39-9B61E4498FF1}"/>
    <cellStyle name="Total 4 2 3 3" xfId="9691" xr:uid="{7AD60231-0AE2-47FD-BECB-8715B96E4A31}"/>
    <cellStyle name="Total 4 2 3 3 2" xfId="14095" xr:uid="{C2E2DB96-3698-42B1-BB34-19D9D1EADC9C}"/>
    <cellStyle name="Total 4 2 3 3 3" xfId="15055" xr:uid="{11BD0369-3236-4894-88F6-99011E228AE3}"/>
    <cellStyle name="Total 4 2 3 3 4" xfId="16007" xr:uid="{20AD195E-A1FF-46D7-A5BF-8C59AA1C07D7}"/>
    <cellStyle name="Total 4 2 3 3 5" xfId="16881" xr:uid="{98BCFD36-31D3-407A-B01E-C5B3A0F5B04C}"/>
    <cellStyle name="Total 4 2 3 3 6" xfId="17746" xr:uid="{F061A2BB-B274-4321-9C59-8F1952CC232D}"/>
    <cellStyle name="Total 4 2 3 3 7" xfId="18522" xr:uid="{2E424FDE-6B7C-486F-9891-645BD178F854}"/>
    <cellStyle name="Total 4 2 3 3 8" xfId="19279" xr:uid="{184C2965-C32F-44C4-8B4A-356E214CBF5D}"/>
    <cellStyle name="Total 4 2 3 4" xfId="12460" xr:uid="{85FF83E4-8BCD-479E-A70B-A786714AA8E6}"/>
    <cellStyle name="Total 4 2 3 5" xfId="10419" xr:uid="{86EA8187-CD22-4E70-B330-6384BC7BD85D}"/>
    <cellStyle name="Total 4 2 3 6" xfId="12635" xr:uid="{176F059A-4868-46E1-971E-888F38F8A7C5}"/>
    <cellStyle name="Total 4 2 3 7" xfId="10275" xr:uid="{F1BE9BA0-3CB1-400D-A36D-FF1274124EEC}"/>
    <cellStyle name="Total 4 2 3 8" xfId="11990" xr:uid="{F5F294D5-0BBE-4E5E-94BF-109AF7309F0E}"/>
    <cellStyle name="Total 4 2 3 9" xfId="10839" xr:uid="{5CB060C1-E4B0-495B-979E-71F3C4A8F951}"/>
    <cellStyle name="Total 4 2 4" xfId="8032" xr:uid="{1E56271D-5FF2-4C44-8AAA-DDF58F1EC837}"/>
    <cellStyle name="Total 4 2 4 2" xfId="13000" xr:uid="{C7028577-BCFC-4742-B962-FBB79502D35F}"/>
    <cellStyle name="Total 4 2 4 3" xfId="9992" xr:uid="{05246F3D-F3BB-4BC9-993D-14E35EDBA4A1}"/>
    <cellStyle name="Total 4 2 4 4" xfId="11814" xr:uid="{4237C85A-2D88-41EF-91E7-A338396D7341}"/>
    <cellStyle name="Total 4 2 4 5" xfId="10991" xr:uid="{B33BFD41-912A-4BEF-8E02-62CA507F3984}"/>
    <cellStyle name="Total 4 2 4 6" xfId="12573" xr:uid="{277D30AB-421E-4FF2-A5D1-4621F3058547}"/>
    <cellStyle name="Total 4 2 4 7" xfId="10326" xr:uid="{A3F65DD3-E346-454C-ADEE-1C6BAD55946D}"/>
    <cellStyle name="Total 4 2 4 8" xfId="11740" xr:uid="{B413C450-3E91-4D88-B8BD-F8D159FB405A}"/>
    <cellStyle name="Total 4 2 5" xfId="9463" xr:uid="{EAA4AACD-F8C2-410C-AEAB-355DED6ADD29}"/>
    <cellStyle name="Total 4 2 5 2" xfId="13867" xr:uid="{57F2AA84-D220-4C4A-BA09-F11E34CAA070}"/>
    <cellStyle name="Total 4 2 5 3" xfId="14827" xr:uid="{07584486-7BB1-47A6-8A62-5BA29D7DC900}"/>
    <cellStyle name="Total 4 2 5 4" xfId="15779" xr:uid="{B139B659-5468-4944-AA8E-7851FE1342A0}"/>
    <cellStyle name="Total 4 2 5 5" xfId="16653" xr:uid="{8B9AF854-71CE-4662-AF48-FCDDE8F479C7}"/>
    <cellStyle name="Total 4 2 5 6" xfId="17518" xr:uid="{47DC4211-B744-41F8-815F-88A6B1435771}"/>
    <cellStyle name="Total 4 2 5 7" xfId="18294" xr:uid="{EB0F609F-3603-44ED-B549-66257A445151}"/>
    <cellStyle name="Total 4 2 5 8" xfId="19051" xr:uid="{FCD1B3C4-FF8D-404D-9B3A-BBC868E3FC70}"/>
    <cellStyle name="Total 4 2 6" xfId="11927" xr:uid="{7A6B7100-9B15-482F-A5C9-16C229BD5411}"/>
    <cellStyle name="Total 4 2 7" xfId="10890" xr:uid="{39A1EF41-5EA2-4CF5-A33D-E637061E8456}"/>
    <cellStyle name="Total 4 2 8" xfId="13602" xr:uid="{21CB3C98-6A5D-4902-9B5C-36F9EFDE5A92}"/>
    <cellStyle name="Total 4 2 9" xfId="14583" xr:uid="{F95BFD52-FC4C-46A4-8039-195039B2CDDB}"/>
    <cellStyle name="Total 4 3" xfId="6925" xr:uid="{EAAFF89D-BA44-4B94-B041-F57A5FFF4B90}"/>
    <cellStyle name="Total 4 3 10" xfId="11124" xr:uid="{0DAFA060-FF71-479D-B3F3-D6900ED86AB4}"/>
    <cellStyle name="Total 4 3 11" xfId="13384" xr:uid="{64C1511E-9D96-43B4-8553-C0BA8348C59C}"/>
    <cellStyle name="Total 4 3 2" xfId="7727" xr:uid="{8FB6E83B-D28B-4CA5-9567-67889AAF1721}"/>
    <cellStyle name="Total 4 3 2 10" xfId="11225" xr:uid="{7AF201B0-E533-4707-86A2-340F99AFC217}"/>
    <cellStyle name="Total 4 3 2 2" xfId="9367" xr:uid="{E0AD449F-427D-439F-97A8-D036C64D77DA}"/>
    <cellStyle name="Total 4 3 2 2 2" xfId="13788" xr:uid="{2700AD20-73F3-4492-A829-66330D21CCDA}"/>
    <cellStyle name="Total 4 3 2 2 3" xfId="14750" xr:uid="{E15AE3A2-076B-414C-8AD2-201EBDC18A88}"/>
    <cellStyle name="Total 4 3 2 2 4" xfId="15702" xr:uid="{FE48DDE6-15C2-40D9-8B7B-B51B6456A33E}"/>
    <cellStyle name="Total 4 3 2 2 5" xfId="16580" xr:uid="{F0ABA225-0520-45C7-BA85-6A7535896245}"/>
    <cellStyle name="Total 4 3 2 2 6" xfId="17445" xr:uid="{A54180A8-087C-4E61-A6EF-EA43F28FBD3D}"/>
    <cellStyle name="Total 4 3 2 2 7" xfId="18221" xr:uid="{36CC21DB-CCF5-48BB-8948-73CEDC2A05FF}"/>
    <cellStyle name="Total 4 3 2 2 8" xfId="18978" xr:uid="{5641D056-127F-4024-9A4A-C5D67AB11E90}"/>
    <cellStyle name="Total 4 3 2 3" xfId="9805" xr:uid="{A2671C17-3DD8-47F6-9053-9628D72FBB0F}"/>
    <cellStyle name="Total 4 3 2 3 2" xfId="14209" xr:uid="{92709E49-BB18-44C7-95DA-9BB017766368}"/>
    <cellStyle name="Total 4 3 2 3 3" xfId="15169" xr:uid="{384760E8-E6D1-4D03-9441-4CEEFB63E8F7}"/>
    <cellStyle name="Total 4 3 2 3 4" xfId="16121" xr:uid="{D8D5A694-BBA6-403D-8FF1-AB5E2012F591}"/>
    <cellStyle name="Total 4 3 2 3 5" xfId="16995" xr:uid="{BA6FECBD-8F8D-4A5C-B106-FD06A3A0BED0}"/>
    <cellStyle name="Total 4 3 2 3 6" xfId="17860" xr:uid="{5D62449B-2396-452A-8259-5F9A055A34EB}"/>
    <cellStyle name="Total 4 3 2 3 7" xfId="18636" xr:uid="{08CDC2AA-E76E-47BE-8D94-1DD705BD22AD}"/>
    <cellStyle name="Total 4 3 2 3 8" xfId="19393" xr:uid="{F8CEF3FE-C363-43A3-8010-1912D557B80A}"/>
    <cellStyle name="Total 4 3 2 4" xfId="12774" xr:uid="{5D9B26AA-B976-49AE-98F7-2534DE2F8534}"/>
    <cellStyle name="Total 4 3 2 5" xfId="10212" xr:uid="{3DCC994C-A71C-4496-ABE8-119C404C0FD2}"/>
    <cellStyle name="Total 4 3 2 6" xfId="9833" xr:uid="{1E6F7F85-2968-449F-85BA-A68F01119C96}"/>
    <cellStyle name="Total 4 3 2 7" xfId="11903" xr:uid="{FC4441AF-2B47-4024-BEF2-B8A104DCAD0F}"/>
    <cellStyle name="Total 4 3 2 8" xfId="10914" xr:uid="{4D0D55E8-5A7B-415B-B5AD-94689822A61B}"/>
    <cellStyle name="Total 4 3 2 9" xfId="11514" xr:uid="{3D819ED0-784D-4849-8AA0-90BEDEC69CF3}"/>
    <cellStyle name="Total 4 3 3" xfId="8565" xr:uid="{87ED86F2-66CB-413A-9BF2-2073C14E6BD1}"/>
    <cellStyle name="Total 4 3 3 2" xfId="13305" xr:uid="{C7015034-0BB6-4328-8B73-A58871BEBFD3}"/>
    <cellStyle name="Total 4 3 3 3" xfId="14325" xr:uid="{9673125A-3B4F-4C1E-BBF1-EF5D74B4F411}"/>
    <cellStyle name="Total 4 3 3 4" xfId="15285" xr:uid="{D565B8EB-2D8C-4DF1-A81E-15143733AC5E}"/>
    <cellStyle name="Total 4 3 3 5" xfId="16234" xr:uid="{9F592D3D-1295-4D1C-98F6-707313CACEC0}"/>
    <cellStyle name="Total 4 3 3 6" xfId="17107" xr:uid="{0DF2FE34-FEB5-441D-AE6C-7DA4922BC1EF}"/>
    <cellStyle name="Total 4 3 3 7" xfId="17972" xr:uid="{E2DCDCB3-E6BB-4B7D-A97C-7974799DC255}"/>
    <cellStyle name="Total 4 3 3 8" xfId="18748" xr:uid="{72EEAD69-D9E8-4F48-BA96-A2885D9309F3}"/>
    <cellStyle name="Total 4 3 4" xfId="9575" xr:uid="{6157B08C-FD92-43B4-BD5C-8DB2F565BE73}"/>
    <cellStyle name="Total 4 3 4 2" xfId="13979" xr:uid="{0EE3271B-A5FE-4EBD-A8E0-52238A34BFC5}"/>
    <cellStyle name="Total 4 3 4 3" xfId="14939" xr:uid="{CED247FB-CEF2-4304-AAC0-0C85901F0C19}"/>
    <cellStyle name="Total 4 3 4 4" xfId="15891" xr:uid="{85C5CD15-2C13-4441-9A5D-06909DE36C89}"/>
    <cellStyle name="Total 4 3 4 5" xfId="16765" xr:uid="{3F16915A-0EED-4235-85BE-F44D20FDDA03}"/>
    <cellStyle name="Total 4 3 4 6" xfId="17630" xr:uid="{D20FCE4F-D2F2-45E1-893B-C4B6E73BCABA}"/>
    <cellStyle name="Total 4 3 4 7" xfId="18406" xr:uid="{066176E2-5C12-4AF7-B75A-3007E86BE14C}"/>
    <cellStyle name="Total 4 3 4 8" xfId="19163" xr:uid="{599D6F61-9C87-4640-9085-6E20A1560FDF}"/>
    <cellStyle name="Total 4 3 5" xfId="12276" xr:uid="{9AA49DD3-03D2-4969-938D-4EC4B73667CE}"/>
    <cellStyle name="Total 4 3 6" xfId="10589" xr:uid="{DEF91FB7-552F-4ADF-B5B5-FF1620C634AF}"/>
    <cellStyle name="Total 4 3 7" xfId="12089" xr:uid="{3106BB14-3F2A-4390-A279-41D01D90C728}"/>
    <cellStyle name="Total 4 3 8" xfId="10761" xr:uid="{E6DA73FD-8903-4F08-87DE-40F7DDB2DE82}"/>
    <cellStyle name="Total 4 3 9" xfId="11653" xr:uid="{0ED5D9C6-AD6B-4D97-B2A3-75FD8BDD13A9}"/>
    <cellStyle name="Total 4 4" xfId="7189" xr:uid="{B9C39F1C-0345-4307-956F-36779144DEA2}"/>
    <cellStyle name="Total 4 4 10" xfId="13083" xr:uid="{4AF8CA2B-278D-4AFF-93C3-A0E800EE641D}"/>
    <cellStyle name="Total 4 4 2" xfId="8829" xr:uid="{A722B7EC-B43F-40FA-8401-42A6924DE537}"/>
    <cellStyle name="Total 4 4 2 2" xfId="13488" xr:uid="{43731741-3806-4808-87CB-3DBD7A48EED7}"/>
    <cellStyle name="Total 4 4 2 3" xfId="14494" xr:uid="{A77C8D18-971E-48E9-B149-203F07F591C7}"/>
    <cellStyle name="Total 4 4 2 4" xfId="15452" xr:uid="{04088132-C51E-4154-AA72-11A01D1108EC}"/>
    <cellStyle name="Total 4 4 2 5" xfId="16378" xr:uid="{D8EC609F-27B7-47E0-BFE8-7339492E7384}"/>
    <cellStyle name="Total 4 4 2 6" xfId="17249" xr:uid="{91727150-B14A-4620-86C1-FF1425B7FDC5}"/>
    <cellStyle name="Total 4 4 2 7" xfId="18096" xr:uid="{5D1D158A-1B89-4806-9254-D0C33FD3148B}"/>
    <cellStyle name="Total 4 4 2 8" xfId="18863" xr:uid="{F5F4E77C-29A2-4ACB-B7DF-D34FEC6527B3}"/>
    <cellStyle name="Total 4 4 3" xfId="9690" xr:uid="{CF0E8DB9-025E-450D-9B77-3C8AE504B4AC}"/>
    <cellStyle name="Total 4 4 3 2" xfId="14094" xr:uid="{3B0FA89D-D5D6-4A1B-BEA8-77883F6A295E}"/>
    <cellStyle name="Total 4 4 3 3" xfId="15054" xr:uid="{88874EF2-1083-4852-B9DB-39240F44F818}"/>
    <cellStyle name="Total 4 4 3 4" xfId="16006" xr:uid="{7A7A6507-F1EC-4294-982C-F7BD47E5F72E}"/>
    <cellStyle name="Total 4 4 3 5" xfId="16880" xr:uid="{FA9AD536-C56D-498F-AC53-7F34A6334B03}"/>
    <cellStyle name="Total 4 4 3 6" xfId="17745" xr:uid="{7A26DEC4-8E66-47D8-B2D2-5CCDE1256C4B}"/>
    <cellStyle name="Total 4 4 3 7" xfId="18521" xr:uid="{B2793767-708B-4F9E-A89D-7BFE18F60F16}"/>
    <cellStyle name="Total 4 4 3 8" xfId="19278" xr:uid="{48297F28-BE87-4CF7-B1EB-A6E10E4207E6}"/>
    <cellStyle name="Total 4 4 4" xfId="12459" xr:uid="{7D05E8A7-6209-49C9-A642-F765B0E3AE2E}"/>
    <cellStyle name="Total 4 4 5" xfId="10420" xr:uid="{7ED28FAD-290E-4E30-A43D-A4557CED27E2}"/>
    <cellStyle name="Total 4 4 6" xfId="11986" xr:uid="{3773E897-E422-4824-AE19-DCE786A93273}"/>
    <cellStyle name="Total 4 4 7" xfId="10843" xr:uid="{9111C625-78A0-4CCC-9AAA-E7E03A343D45}"/>
    <cellStyle name="Total 4 4 8" xfId="11579" xr:uid="{1AEEEBC5-D94F-4247-8C2F-7376B636FF23}"/>
    <cellStyle name="Total 4 4 9" xfId="11175" xr:uid="{9ECD64E2-930A-4086-BC5F-645DEC75E983}"/>
    <cellStyle name="Total 4 5" xfId="8031" xr:uid="{DE0FEBD0-2452-4889-A77F-F0AB5EF78A3A}"/>
    <cellStyle name="Total 4 5 2" xfId="12999" xr:uid="{30F93462-9890-4DA6-B152-8A1217F10157}"/>
    <cellStyle name="Total 4 5 3" xfId="9993" xr:uid="{B1515EB0-EAA8-4210-B24B-D350AFD107D8}"/>
    <cellStyle name="Total 4 5 4" xfId="11813" xr:uid="{501B4072-41B2-4CFF-A849-7C4E7F307354}"/>
    <cellStyle name="Total 4 5 5" xfId="10992" xr:uid="{7038F9EE-2C89-4AFC-9BF0-14167C16D1A6}"/>
    <cellStyle name="Total 4 5 6" xfId="12066" xr:uid="{A385D807-F461-4FD0-A39C-D72C34B65858}"/>
    <cellStyle name="Total 4 5 7" xfId="10780" xr:uid="{D61D0159-2FFE-4C60-9558-1B1332CED10C}"/>
    <cellStyle name="Total 4 5 8" xfId="11634" xr:uid="{B9AFA2E4-1196-4FCC-86CB-A2300172DBFB}"/>
    <cellStyle name="Total 4 6" xfId="9462" xr:uid="{7A61EF9B-02FD-45E2-9082-FE477AFBA24C}"/>
    <cellStyle name="Total 4 6 2" xfId="13866" xr:uid="{EB1AD7D4-3A92-4EF1-AA42-8A7089977FBD}"/>
    <cellStyle name="Total 4 6 3" xfId="14826" xr:uid="{7C225C96-9661-4F70-8237-5B545F7046A1}"/>
    <cellStyle name="Total 4 6 4" xfId="15778" xr:uid="{E82F8F7E-1450-4E3E-AF9C-F98C2693FA4A}"/>
    <cellStyle name="Total 4 6 5" xfId="16652" xr:uid="{8E4F4F07-469D-4BB9-9102-82B4221FE699}"/>
    <cellStyle name="Total 4 6 6" xfId="17517" xr:uid="{61D6EF60-1203-43CE-A1A4-033521A048EC}"/>
    <cellStyle name="Total 4 6 7" xfId="18293" xr:uid="{A06F82A6-F082-4E5C-85CE-A58DC4F6332D}"/>
    <cellStyle name="Total 4 6 8" xfId="19050" xr:uid="{B4E83F76-8D7F-4305-8DA7-030F5091878C}"/>
    <cellStyle name="Total 4 7" xfId="11926" xr:uid="{B5959A39-8056-413C-B197-E21621B53306}"/>
    <cellStyle name="Total 4 8" xfId="10891" xr:uid="{35FA6DE3-8927-43AB-AB05-6D17BA3ADCBA}"/>
    <cellStyle name="Total 4 9" xfId="12577" xr:uid="{0535EA0F-D9D2-4F69-82D0-05FABA817C69}"/>
    <cellStyle name="Total 5" xfId="6304" xr:uid="{6F9214E3-4EE8-4F41-9D38-1EEF0D923383}"/>
    <cellStyle name="Total 5 10" xfId="9919" xr:uid="{B64AE6D7-35ED-4986-82E0-491E9BDCA849}"/>
    <cellStyle name="Total 5 11" xfId="13799" xr:uid="{ADECB43D-F7A6-4A0F-B02A-F484B591AB9E}"/>
    <cellStyle name="Total 5 12" xfId="14761" xr:uid="{B67F88A9-5B7F-4EA7-9820-0E67C883F6DE}"/>
    <cellStyle name="Total 5 13" xfId="15713" xr:uid="{D31C8371-0305-44E9-B8DA-5056381A649B}"/>
    <cellStyle name="Total 5 2" xfId="6305" xr:uid="{7353E925-F8BD-4693-A2E6-2E4D4EB199FB}"/>
    <cellStyle name="Total 5 2 10" xfId="12536" xr:uid="{50E36B1F-B03D-4995-A373-01136F8DB485}"/>
    <cellStyle name="Total 5 2 11" xfId="10347" xr:uid="{DF96B76E-A030-4B58-A0EC-FBBA5970AE20}"/>
    <cellStyle name="Total 5 2 12" xfId="12646" xr:uid="{0DDC292B-1D09-4DC8-B926-ACD36FF99A27}"/>
    <cellStyle name="Total 5 2 2" xfId="6928" xr:uid="{C21C30A3-1FB7-4AA9-90A9-176CD40B39E8}"/>
    <cellStyle name="Total 5 2 2 10" xfId="14339" xr:uid="{4EC97784-DA22-42DE-B060-0291F1BF7A74}"/>
    <cellStyle name="Total 5 2 2 11" xfId="15299" xr:uid="{7D06E118-9D89-4195-ABE9-20E27ED07772}"/>
    <cellStyle name="Total 5 2 2 2" xfId="7728" xr:uid="{23A3C725-57BA-41CC-AB94-004E8139E420}"/>
    <cellStyle name="Total 5 2 2 2 10" xfId="12049" xr:uid="{70A4B06F-430C-4B8F-AF3C-0462BE991D7F}"/>
    <cellStyle name="Total 5 2 2 2 2" xfId="9368" xr:uid="{557DF50F-3D4F-433E-AB87-76C5EF54806B}"/>
    <cellStyle name="Total 5 2 2 2 2 2" xfId="13789" xr:uid="{0077676F-7CDC-4FC3-A0B0-D5A85F606BC1}"/>
    <cellStyle name="Total 5 2 2 2 2 3" xfId="14751" xr:uid="{15C2848A-6C27-4008-8389-8D342E13DB66}"/>
    <cellStyle name="Total 5 2 2 2 2 4" xfId="15703" xr:uid="{8FDD5D2C-CE3F-4A48-8EC3-C9F3BB909C05}"/>
    <cellStyle name="Total 5 2 2 2 2 5" xfId="16581" xr:uid="{C95BE7AC-CB5F-48D9-A011-BC00BC06E11C}"/>
    <cellStyle name="Total 5 2 2 2 2 6" xfId="17446" xr:uid="{8D151CFD-9B0D-4052-8357-9D6A87B9DEBA}"/>
    <cellStyle name="Total 5 2 2 2 2 7" xfId="18222" xr:uid="{A8C2DC8B-E857-4D86-9324-CD802C985418}"/>
    <cellStyle name="Total 5 2 2 2 2 8" xfId="18979" xr:uid="{318DD6F0-59BB-4933-968D-266712DAF825}"/>
    <cellStyle name="Total 5 2 2 2 3" xfId="9806" xr:uid="{EC331521-B7D3-4B8D-81E0-3837BA9F32B0}"/>
    <cellStyle name="Total 5 2 2 2 3 2" xfId="14210" xr:uid="{16FA04C5-806C-4B90-8E15-6ED24D01B393}"/>
    <cellStyle name="Total 5 2 2 2 3 3" xfId="15170" xr:uid="{7F518283-3CF0-4D2E-BE27-1C8EBA9BC5DA}"/>
    <cellStyle name="Total 5 2 2 2 3 4" xfId="16122" xr:uid="{3050CE12-695B-4F09-9FCC-744855B204D6}"/>
    <cellStyle name="Total 5 2 2 2 3 5" xfId="16996" xr:uid="{D93BC73E-F1D7-4C8C-ABDA-86BBEBBADC26}"/>
    <cellStyle name="Total 5 2 2 2 3 6" xfId="17861" xr:uid="{E5D9B448-4A5E-432C-A561-F01801946D12}"/>
    <cellStyle name="Total 5 2 2 2 3 7" xfId="18637" xr:uid="{F2AFF0C4-652F-4B4C-B3DC-B546C9CF115B}"/>
    <cellStyle name="Total 5 2 2 2 3 8" xfId="19394" xr:uid="{68D7A44A-E8A2-4BBC-B9DF-19686814C509}"/>
    <cellStyle name="Total 5 2 2 2 4" xfId="12775" xr:uid="{BCA0F00B-EE38-4553-BDEF-FA803D71B249}"/>
    <cellStyle name="Total 5 2 2 2 5" xfId="10211" xr:uid="{A72EB8E6-A3C2-4552-B707-1BAB4C91EE23}"/>
    <cellStyle name="Total 5 2 2 2 6" xfId="12026" xr:uid="{2D3DE8E7-6302-47F8-8730-0F52505E085E}"/>
    <cellStyle name="Total 5 2 2 2 7" xfId="10808" xr:uid="{E22CD651-37FF-46DF-9684-838B9B305B5F}"/>
    <cellStyle name="Total 5 2 2 2 8" xfId="11611" xr:uid="{739CDC7B-C6F4-4465-9957-2C4229253D5A}"/>
    <cellStyle name="Total 5 2 2 2 9" xfId="11148" xr:uid="{A6FBEFE7-2739-4DDB-97BA-63BA7B87A5FE}"/>
    <cellStyle name="Total 5 2 2 3" xfId="8568" xr:uid="{3AA8E461-1C91-463D-B1E3-A4B327B2A461}"/>
    <cellStyle name="Total 5 2 2 3 2" xfId="13308" xr:uid="{ED91D497-F7DF-41E1-BC38-E2013B109853}"/>
    <cellStyle name="Total 5 2 2 3 3" xfId="14328" xr:uid="{71B4C329-2B44-4E85-BDEA-C9F76E31D122}"/>
    <cellStyle name="Total 5 2 2 3 4" xfId="15288" xr:uid="{EE32A467-2B7E-4A18-9DE4-784DE2E9232E}"/>
    <cellStyle name="Total 5 2 2 3 5" xfId="16237" xr:uid="{58F1EDB4-B635-45EA-A6B1-28C3DEB63F45}"/>
    <cellStyle name="Total 5 2 2 3 6" xfId="17110" xr:uid="{5624801B-F40E-44CB-98F7-A276853CE461}"/>
    <cellStyle name="Total 5 2 2 3 7" xfId="17975" xr:uid="{EA642981-1994-4D7A-B1E5-530774F26C22}"/>
    <cellStyle name="Total 5 2 2 3 8" xfId="18751" xr:uid="{4FD830DE-A2B3-455F-B628-372F3BC622C0}"/>
    <cellStyle name="Total 5 2 2 4" xfId="9578" xr:uid="{338B3DF1-8CDB-46F4-8F65-8FEDBF7039C9}"/>
    <cellStyle name="Total 5 2 2 4 2" xfId="13982" xr:uid="{86190320-16A3-44DE-A396-18E1F86002D4}"/>
    <cellStyle name="Total 5 2 2 4 3" xfId="14942" xr:uid="{07A9B81C-E549-4F19-A481-7AA2B2312F7D}"/>
    <cellStyle name="Total 5 2 2 4 4" xfId="15894" xr:uid="{894C79B1-59AC-4529-A50B-9BDDFC4043BA}"/>
    <cellStyle name="Total 5 2 2 4 5" xfId="16768" xr:uid="{A5623FEE-8E27-43CB-963F-28FFF63BA377}"/>
    <cellStyle name="Total 5 2 2 4 6" xfId="17633" xr:uid="{2A8162E7-F970-40FE-B683-CB81DAE64C1E}"/>
    <cellStyle name="Total 5 2 2 4 7" xfId="18409" xr:uid="{3FB29A68-F944-47F6-8262-B6185674A162}"/>
    <cellStyle name="Total 5 2 2 4 8" xfId="19166" xr:uid="{C0041BD3-4DDE-48A1-AFDD-642237B44B5D}"/>
    <cellStyle name="Total 5 2 2 5" xfId="12279" xr:uid="{C374718B-E0FC-449B-8788-04BC32AEAA9F}"/>
    <cellStyle name="Total 5 2 2 6" xfId="10586" xr:uid="{25258501-4C5E-4F3E-9076-DC0A952CE701}"/>
    <cellStyle name="Total 5 2 2 7" xfId="13122" xr:uid="{B2791EE2-37FC-4C93-A620-3ABFA0E6461E}"/>
    <cellStyle name="Total 5 2 2 8" xfId="9904" xr:uid="{F85D6656-42BB-4C81-A030-2345F2BBAD5E}"/>
    <cellStyle name="Total 5 2 2 9" xfId="13323" xr:uid="{08248C40-F910-4BF9-8F7C-6C950CCB67EC}"/>
    <cellStyle name="Total 5 2 3" xfId="7192" xr:uid="{8BE252CD-99B9-41DF-9C0B-BC718658A35B}"/>
    <cellStyle name="Total 5 2 3 10" xfId="12386" xr:uid="{3EA58CD0-2BA5-4274-9D6E-56DED46ADBE0}"/>
    <cellStyle name="Total 5 2 3 2" xfId="8832" xr:uid="{F213E1DE-9628-4AE7-B2C8-8DF4D5F3000E}"/>
    <cellStyle name="Total 5 2 3 2 2" xfId="13491" xr:uid="{FCA54502-FDD4-4E68-B938-D274B82A584C}"/>
    <cellStyle name="Total 5 2 3 2 3" xfId="14497" xr:uid="{BBE622BA-7DB1-4001-BBB6-FF44E04A0545}"/>
    <cellStyle name="Total 5 2 3 2 4" xfId="15455" xr:uid="{27288B62-8B21-4878-84FE-B85404322D32}"/>
    <cellStyle name="Total 5 2 3 2 5" xfId="16381" xr:uid="{43E337FE-8063-4159-BE63-7020743BB649}"/>
    <cellStyle name="Total 5 2 3 2 6" xfId="17252" xr:uid="{239108CA-1C41-440A-9AA3-8F83950094B6}"/>
    <cellStyle name="Total 5 2 3 2 7" xfId="18099" xr:uid="{BB240B54-AC19-4039-BC8B-27F99BD3F36F}"/>
    <cellStyle name="Total 5 2 3 2 8" xfId="18866" xr:uid="{C8E14D19-C5C4-4B7D-B7FB-5962487A8258}"/>
    <cellStyle name="Total 5 2 3 3" xfId="9693" xr:uid="{05594604-C8AC-4060-8D17-A8C4DF5B66B2}"/>
    <cellStyle name="Total 5 2 3 3 2" xfId="14097" xr:uid="{D3035E03-8C5C-44C3-B27B-E4990AA6BF21}"/>
    <cellStyle name="Total 5 2 3 3 3" xfId="15057" xr:uid="{7EAA5305-8C8D-4B37-887B-FE2CFE016654}"/>
    <cellStyle name="Total 5 2 3 3 4" xfId="16009" xr:uid="{4FBAAA46-AA41-4196-B938-06BC128A94E0}"/>
    <cellStyle name="Total 5 2 3 3 5" xfId="16883" xr:uid="{7DE15E7D-D916-4291-AD31-B45DD81402D6}"/>
    <cellStyle name="Total 5 2 3 3 6" xfId="17748" xr:uid="{1F672E63-2EE9-4232-92B9-B217CB9628B5}"/>
    <cellStyle name="Total 5 2 3 3 7" xfId="18524" xr:uid="{56515866-0A51-4BC2-894E-18E2629CE352}"/>
    <cellStyle name="Total 5 2 3 3 8" xfId="19281" xr:uid="{ACB7DED5-22A6-4B9F-B62C-83F415BE576A}"/>
    <cellStyle name="Total 5 2 3 4" xfId="12462" xr:uid="{63155B77-5FB6-463F-8A41-CDB6D15900F1}"/>
    <cellStyle name="Total 5 2 3 5" xfId="10417" xr:uid="{2B4AD508-70A2-4C96-9444-4CB97540DFBD}"/>
    <cellStyle name="Total 5 2 3 6" xfId="13043" xr:uid="{12EAE66E-A66A-4C77-A6B6-9858ADF0CBB4}"/>
    <cellStyle name="Total 5 2 3 7" xfId="9959" xr:uid="{311285C1-98D9-4FE6-8C62-0933D688F2FE}"/>
    <cellStyle name="Total 5 2 3 8" xfId="12699" xr:uid="{003D8A97-34F5-4CDF-997C-1F7E3053CE01}"/>
    <cellStyle name="Total 5 2 3 9" xfId="10224" xr:uid="{8408E782-5A5E-4687-989A-0CB26FF8F318}"/>
    <cellStyle name="Total 5 2 4" xfId="8034" xr:uid="{ED598693-FF5C-4166-94BE-F899D7658F77}"/>
    <cellStyle name="Total 5 2 4 2" xfId="13002" xr:uid="{D935FA29-8436-4575-BA51-ACCFF723F354}"/>
    <cellStyle name="Total 5 2 4 3" xfId="9990" xr:uid="{41F51ED5-437B-4D57-B074-D63A8578BD22}"/>
    <cellStyle name="Total 5 2 4 4" xfId="11816" xr:uid="{D8C99D45-32A3-4698-89FE-182765D93A7D}"/>
    <cellStyle name="Total 5 2 4 5" xfId="10989" xr:uid="{ABAB7DB3-037E-4EF9-9542-C9730D51F007}"/>
    <cellStyle name="Total 5 2 4 6" xfId="13101" xr:uid="{8F4CAA99-7CDE-4B68-9EE7-C960EAE4258E}"/>
    <cellStyle name="Total 5 2 4 7" xfId="9920" xr:uid="{96152AA3-F9DA-488A-80EF-0BFEB574065D}"/>
    <cellStyle name="Total 5 2 4 8" xfId="13803" xr:uid="{CAB6B1F7-6065-4625-A4C2-27DE89B9F9D0}"/>
    <cellStyle name="Total 5 2 5" xfId="9465" xr:uid="{54875D2F-4E41-457F-85D3-CD947589A08E}"/>
    <cellStyle name="Total 5 2 5 2" xfId="13869" xr:uid="{34AFBB23-C6D5-476D-98CF-D72255F81D41}"/>
    <cellStyle name="Total 5 2 5 3" xfId="14829" xr:uid="{69D7C5CA-2A98-4EAF-B509-24FFCA3D822C}"/>
    <cellStyle name="Total 5 2 5 4" xfId="15781" xr:uid="{491D1E81-610A-45D1-A7C6-17776458ADA6}"/>
    <cellStyle name="Total 5 2 5 5" xfId="16655" xr:uid="{60B237A2-FC04-4652-B1ED-C9CC38BF8F0A}"/>
    <cellStyle name="Total 5 2 5 6" xfId="17520" xr:uid="{4B1D3459-BCC6-4D59-BC0E-503D5D32F39E}"/>
    <cellStyle name="Total 5 2 5 7" xfId="18296" xr:uid="{06531C1B-7298-4339-A31C-CAACF2E1F5FC}"/>
    <cellStyle name="Total 5 2 5 8" xfId="19053" xr:uid="{BDDB908D-7B80-4DDB-B2DA-24360CE99601}"/>
    <cellStyle name="Total 5 2 6" xfId="11929" xr:uid="{561C375A-2616-40E3-8D44-152F3B726004}"/>
    <cellStyle name="Total 5 2 7" xfId="10888" xr:uid="{4E7EF81B-F427-418A-8C13-AF1E615F2240}"/>
    <cellStyle name="Total 5 2 8" xfId="11536" xr:uid="{1C0EFFAE-174A-4ED9-90E7-778FFE73729D}"/>
    <cellStyle name="Total 5 2 9" xfId="11203" xr:uid="{0791D44F-4179-441F-A7F5-8B8572FA5425}"/>
    <cellStyle name="Total 5 3" xfId="6927" xr:uid="{C27266FE-85BE-4173-BAC9-65D9FA3BFBD0}"/>
    <cellStyle name="Total 5 3 10" xfId="16457" xr:uid="{796FAFDF-6934-49F0-92A8-50B8F03C355F}"/>
    <cellStyle name="Total 5 3 11" xfId="17328" xr:uid="{9993806D-AA3A-46A9-82DB-D9D9FAF33A20}"/>
    <cellStyle name="Total 5 3 2" xfId="7729" xr:uid="{EF3B3CA9-970C-40DD-AA08-2996D9E95FE3}"/>
    <cellStyle name="Total 5 3 2 10" xfId="15531" xr:uid="{551036E0-13BC-47CA-87B4-8F84A3184301}"/>
    <cellStyle name="Total 5 3 2 2" xfId="9369" xr:uid="{FAB45786-1026-48C3-8348-A556E0BDF9FE}"/>
    <cellStyle name="Total 5 3 2 2 2" xfId="13790" xr:uid="{121EC8EC-0823-460E-9C0A-D21AF9F50513}"/>
    <cellStyle name="Total 5 3 2 2 3" xfId="14752" xr:uid="{442849D7-1EF3-45FC-B4FA-8AA30B881DBA}"/>
    <cellStyle name="Total 5 3 2 2 4" xfId="15704" xr:uid="{412FB144-07A9-4D76-A1C5-CCD25CD0E491}"/>
    <cellStyle name="Total 5 3 2 2 5" xfId="16582" xr:uid="{469AB6D0-7BEE-4D5D-BF45-CF249B082952}"/>
    <cellStyle name="Total 5 3 2 2 6" xfId="17447" xr:uid="{8C2522D7-1653-4B75-AA6C-FE3EA74D23CA}"/>
    <cellStyle name="Total 5 3 2 2 7" xfId="18223" xr:uid="{7DE6FBAA-C646-488C-B4DB-B4F28CC5096B}"/>
    <cellStyle name="Total 5 3 2 2 8" xfId="18980" xr:uid="{EDF7A81A-0252-46AC-AC84-75A1987670E4}"/>
    <cellStyle name="Total 5 3 2 3" xfId="9807" xr:uid="{CABFE45E-A3E4-4FC0-B0B4-85054C73ADF3}"/>
    <cellStyle name="Total 5 3 2 3 2" xfId="14211" xr:uid="{EDF8BE90-7678-406B-A9B9-24D199009DF1}"/>
    <cellStyle name="Total 5 3 2 3 3" xfId="15171" xr:uid="{4DA50677-38A9-43B4-BFEE-AE9DB7019476}"/>
    <cellStyle name="Total 5 3 2 3 4" xfId="16123" xr:uid="{D9639B5C-EAE3-4A3A-8CD5-FF06CF374DAB}"/>
    <cellStyle name="Total 5 3 2 3 5" xfId="16997" xr:uid="{EFD5AC8A-49B2-4673-9AAA-CB2A6402DB40}"/>
    <cellStyle name="Total 5 3 2 3 6" xfId="17862" xr:uid="{5AA1DC9F-0133-47C0-9BE0-B2CE8E378538}"/>
    <cellStyle name="Total 5 3 2 3 7" xfId="18638" xr:uid="{661721C5-EC55-47EA-A383-F57A59ADFF89}"/>
    <cellStyle name="Total 5 3 2 3 8" xfId="19395" xr:uid="{A30D12BF-4C4F-4F6D-8897-226D69AD5F13}"/>
    <cellStyle name="Total 5 3 2 4" xfId="12776" xr:uid="{9A8CB91C-3263-490C-B933-5EEA5F29CA73}"/>
    <cellStyle name="Total 5 3 2 5" xfId="10210" xr:uid="{CF9F7E92-F01B-457A-9F83-165BA4A43AEC}"/>
    <cellStyle name="Total 5 3 2 6" xfId="11771" xr:uid="{D88D423D-E604-45A9-BBB2-A62258F6B374}"/>
    <cellStyle name="Total 5 3 2 7" xfId="11031" xr:uid="{0562E340-3E72-4B8C-AFEE-E745F158C8C7}"/>
    <cellStyle name="Total 5 3 2 8" xfId="13592" xr:uid="{DB4D8DC4-5259-4F3F-820C-EF53E523FF5A}"/>
    <cellStyle name="Total 5 3 2 9" xfId="14575" xr:uid="{B3772AB1-DFB9-4D38-8871-4FBE77ACE1B1}"/>
    <cellStyle name="Total 5 3 3" xfId="8567" xr:uid="{64B4FCCC-D536-4B12-8FB1-BD50670D1F01}"/>
    <cellStyle name="Total 5 3 3 2" xfId="13307" xr:uid="{32730DDB-E062-42F7-A960-89D3BBDA0974}"/>
    <cellStyle name="Total 5 3 3 3" xfId="14327" xr:uid="{3A2F27ED-3C9E-44E7-89C0-A9CC2D74118F}"/>
    <cellStyle name="Total 5 3 3 4" xfId="15287" xr:uid="{82D71FBC-785B-458F-A253-0B4DE68DE2C3}"/>
    <cellStyle name="Total 5 3 3 5" xfId="16236" xr:uid="{C08A7227-0F81-4A7B-8B57-8DC028E55E45}"/>
    <cellStyle name="Total 5 3 3 6" xfId="17109" xr:uid="{0FF1D240-C21F-4358-BA96-7187D859E464}"/>
    <cellStyle name="Total 5 3 3 7" xfId="17974" xr:uid="{0136E8BD-2BDC-4351-AB49-AE138E5046D1}"/>
    <cellStyle name="Total 5 3 3 8" xfId="18750" xr:uid="{18378341-237E-401E-98C7-6261420EB5F1}"/>
    <cellStyle name="Total 5 3 4" xfId="9577" xr:uid="{CA36E375-66C3-47C1-A1F4-2013234E024E}"/>
    <cellStyle name="Total 5 3 4 2" xfId="13981" xr:uid="{7108DC4C-9F46-42C9-9E1A-71FA98130792}"/>
    <cellStyle name="Total 5 3 4 3" xfId="14941" xr:uid="{7A606207-17D0-4BAB-9FB1-E7FAF5493F54}"/>
    <cellStyle name="Total 5 3 4 4" xfId="15893" xr:uid="{C5B18BD3-DA84-4FFE-A3DC-893CCA9F753F}"/>
    <cellStyle name="Total 5 3 4 5" xfId="16767" xr:uid="{12A763DB-342B-44D3-8E10-84CFB1A471A0}"/>
    <cellStyle name="Total 5 3 4 6" xfId="17632" xr:uid="{4AD18195-7060-4D81-9D84-AB0A9497C5BB}"/>
    <cellStyle name="Total 5 3 4 7" xfId="18408" xr:uid="{BC3F8A61-E3AC-4A80-85BF-0C8A6ADBC0CD}"/>
    <cellStyle name="Total 5 3 4 8" xfId="19165" xr:uid="{0797CC85-67BC-4255-8E7C-330759324BF6}"/>
    <cellStyle name="Total 5 3 5" xfId="12278" xr:uid="{BF7BF448-6AFB-4869-880B-7FCBCB629D86}"/>
    <cellStyle name="Total 5 3 6" xfId="10587" xr:uid="{9B53D0D7-7CA0-4B51-B4EA-E35FBE9FF969}"/>
    <cellStyle name="Total 5 3 7" xfId="13627" xr:uid="{1EAEF373-4F28-471C-96AD-B9154879853E}"/>
    <cellStyle name="Total 5 3 8" xfId="14605" xr:uid="{FC302B00-5E1C-44C7-B783-FA657A368D07}"/>
    <cellStyle name="Total 5 3 9" xfId="15558" xr:uid="{9FA129FA-6D71-4D04-82DB-5D4744CA7730}"/>
    <cellStyle name="Total 5 4" xfId="7191" xr:uid="{BABEB952-0BE8-4EA0-85EE-2ACB91EB7F95}"/>
    <cellStyle name="Total 5 4 10" xfId="17346" xr:uid="{740BB229-3DC5-4905-B339-BB095981BD15}"/>
    <cellStyle name="Total 5 4 2" xfId="8831" xr:uid="{D761ABD0-03A9-4064-B11E-84F6FDE95E5C}"/>
    <cellStyle name="Total 5 4 2 2" xfId="13490" xr:uid="{F3585E61-9FF0-49AB-8073-556D90DC9A2C}"/>
    <cellStyle name="Total 5 4 2 3" xfId="14496" xr:uid="{25D5CE57-2105-4B03-8B37-7AD0F549494F}"/>
    <cellStyle name="Total 5 4 2 4" xfId="15454" xr:uid="{B41FC14A-CED9-47D3-9EE7-DA27B0B26127}"/>
    <cellStyle name="Total 5 4 2 5" xfId="16380" xr:uid="{625460AB-B57C-4118-8CCD-F69D01C68420}"/>
    <cellStyle name="Total 5 4 2 6" xfId="17251" xr:uid="{E23B5686-7AF1-4B96-8125-7663DE605EFB}"/>
    <cellStyle name="Total 5 4 2 7" xfId="18098" xr:uid="{00D3665D-AB09-4242-9958-3694A01AF7A2}"/>
    <cellStyle name="Total 5 4 2 8" xfId="18865" xr:uid="{EFFD1D4F-FA20-402F-9FD2-F537CD7BB7BC}"/>
    <cellStyle name="Total 5 4 3" xfId="9692" xr:uid="{9FD2DE18-5B65-4FDD-AD49-93CF5A1F914E}"/>
    <cellStyle name="Total 5 4 3 2" xfId="14096" xr:uid="{261AEC01-44F6-4E16-83C7-1C7C394E2635}"/>
    <cellStyle name="Total 5 4 3 3" xfId="15056" xr:uid="{E81EAB9F-AFAA-4409-9888-1B3196F98263}"/>
    <cellStyle name="Total 5 4 3 4" xfId="16008" xr:uid="{FFEF761F-518A-4F2C-A5BF-A64264D10609}"/>
    <cellStyle name="Total 5 4 3 5" xfId="16882" xr:uid="{FEB95D70-FC26-4181-B788-BB742E48CA6D}"/>
    <cellStyle name="Total 5 4 3 6" xfId="17747" xr:uid="{8B99FD1A-52BF-40BA-9208-91AEB11A6400}"/>
    <cellStyle name="Total 5 4 3 7" xfId="18523" xr:uid="{97323BA2-34FD-4F38-8644-5A54540043F6}"/>
    <cellStyle name="Total 5 4 3 8" xfId="19280" xr:uid="{DD50A693-71AB-4B31-807E-F0F4CF8D907D}"/>
    <cellStyle name="Total 5 4 4" xfId="12461" xr:uid="{7A9BA8E4-63EF-4136-ADF7-0FEB5AC5E8AD}"/>
    <cellStyle name="Total 5 4 5" xfId="10418" xr:uid="{CA498044-FD21-4133-8D52-A13E67C448FA}"/>
    <cellStyle name="Total 5 4 6" xfId="13654" xr:uid="{7DB9ADFE-C9FB-40A7-8F91-9D76C5265D3A}"/>
    <cellStyle name="Total 5 4 7" xfId="14630" xr:uid="{E42DD113-853C-4B34-A6B1-773DE237BCC9}"/>
    <cellStyle name="Total 5 4 8" xfId="15582" xr:uid="{6655542C-01E4-4AA4-99D9-AC509D519AFE}"/>
    <cellStyle name="Total 5 4 9" xfId="16477" xr:uid="{B49B5240-3E2F-4115-B806-D923F107A0E2}"/>
    <cellStyle name="Total 5 5" xfId="8033" xr:uid="{3CD4A118-A0DD-4CCE-94F2-A70950EE4303}"/>
    <cellStyle name="Total 5 5 2" xfId="13001" xr:uid="{3DBE2BF0-91D6-45CD-8905-DB468B3B6E4A}"/>
    <cellStyle name="Total 5 5 3" xfId="9991" xr:uid="{10DA6C42-D084-4496-AE6B-5903693A3C4C}"/>
    <cellStyle name="Total 5 5 4" xfId="11815" xr:uid="{64A0D7FD-5FDB-4B9D-A2DF-E1E05539B048}"/>
    <cellStyle name="Total 5 5 5" xfId="10990" xr:uid="{C39DE7E3-7163-4AF1-BF6A-1F56F00F6F9F}"/>
    <cellStyle name="Total 5 5 6" xfId="13599" xr:uid="{D452AC50-9A5A-43F4-BB47-79B868B88CBE}"/>
    <cellStyle name="Total 5 5 7" xfId="14581" xr:uid="{964B88DE-45F3-4D98-9926-7812EF705E11}"/>
    <cellStyle name="Total 5 5 8" xfId="15534" xr:uid="{BBB51E42-8CDB-4DF8-B655-0A71BB9AE841}"/>
    <cellStyle name="Total 5 6" xfId="9464" xr:uid="{7E917B4F-D668-41C7-8652-5C2B64AE6F09}"/>
    <cellStyle name="Total 5 6 2" xfId="13868" xr:uid="{9C453255-271B-4717-A743-03A9844C98A2}"/>
    <cellStyle name="Total 5 6 3" xfId="14828" xr:uid="{53C8465C-4897-40D3-AA90-14206C163579}"/>
    <cellStyle name="Total 5 6 4" xfId="15780" xr:uid="{AE4D142B-B6D5-45C2-BC49-F8A126CB8F0A}"/>
    <cellStyle name="Total 5 6 5" xfId="16654" xr:uid="{93C10720-759E-4918-9E62-BFA38F78DEFF}"/>
    <cellStyle name="Total 5 6 6" xfId="17519" xr:uid="{F2261D4B-BE9D-4108-8E1D-289DAED15E5F}"/>
    <cellStyle name="Total 5 6 7" xfId="18295" xr:uid="{142BA643-63DC-4413-9885-A3344A7D420A}"/>
    <cellStyle name="Total 5 6 8" xfId="19052" xr:uid="{5EBCFB41-06F2-4451-A1B0-FA8D5E3E9825}"/>
    <cellStyle name="Total 5 7" xfId="11928" xr:uid="{9C29C6BC-720F-417D-9A87-3C02109D2387}"/>
    <cellStyle name="Total 5 8" xfId="10889" xr:uid="{E9B24B23-0868-4DD6-B120-12D59D2CE975}"/>
    <cellStyle name="Total 5 9" xfId="13104" xr:uid="{83476C6D-18CD-49C6-96FC-8B65D9ACEABF}"/>
    <cellStyle name="Total 6" xfId="6306" xr:uid="{B96C63BB-4314-46D8-BE1D-8D2C847622CB}"/>
    <cellStyle name="Total 6 10" xfId="11202" xr:uid="{5B6093D2-1622-47CB-9BDE-7137AEAA7B06}"/>
    <cellStyle name="Total 6 11" xfId="13565" xr:uid="{6D64B9D8-5D5B-4C71-B21E-D82EDA4E6A4B}"/>
    <cellStyle name="Total 6 12" xfId="14566" xr:uid="{4727AB5F-6334-44D0-939B-3D9522A737F3}"/>
    <cellStyle name="Total 6 13" xfId="15524" xr:uid="{65728055-A75E-41A3-9EB2-C8F73E639330}"/>
    <cellStyle name="Total 6 2" xfId="6307" xr:uid="{99C74498-2373-49BC-985A-C942EFF3BA6B}"/>
    <cellStyle name="Total 6 2 10" xfId="13081" xr:uid="{06794AA9-9B51-4072-AB43-C521F9FB462B}"/>
    <cellStyle name="Total 6 2 11" xfId="9928" xr:uid="{965AFC93-E635-41BD-AF94-AD1F60953A6C}"/>
    <cellStyle name="Total 6 2 12" xfId="13199" xr:uid="{D0482CBD-39E4-44EA-895A-4874D8876BF2}"/>
    <cellStyle name="Total 6 2 2" xfId="6930" xr:uid="{BD31FE54-0D96-4577-BF10-0F2C2142267E}"/>
    <cellStyle name="Total 6 2 2 10" xfId="11033" xr:uid="{CB65B84E-60AC-42FA-A0D3-05A8454D803A}"/>
    <cellStyle name="Total 6 2 2 11" xfId="13097" xr:uid="{6F4239F4-C48E-4623-91E5-7BE38112CD90}"/>
    <cellStyle name="Total 6 2 2 2" xfId="7730" xr:uid="{EDC4D65F-F374-4E98-A9FF-40FDCCC3CF4F}"/>
    <cellStyle name="Total 6 2 2 2 10" xfId="15364" xr:uid="{7A026792-17E9-4F8F-BBF6-68442BDB17B9}"/>
    <cellStyle name="Total 6 2 2 2 2" xfId="9370" xr:uid="{2D1A1B5D-0C93-43F3-9C50-FC99AE695B04}"/>
    <cellStyle name="Total 6 2 2 2 2 2" xfId="13791" xr:uid="{366FAA90-0A01-4699-97EC-91A53A7FB000}"/>
    <cellStyle name="Total 6 2 2 2 2 3" xfId="14753" xr:uid="{A49C6F4D-C15E-442B-B767-CF8CB1041226}"/>
    <cellStyle name="Total 6 2 2 2 2 4" xfId="15705" xr:uid="{DA30FBF0-5C8E-4831-83F4-AF6ACFA43192}"/>
    <cellStyle name="Total 6 2 2 2 2 5" xfId="16583" xr:uid="{85EFDABA-671D-43FB-904C-A77595984874}"/>
    <cellStyle name="Total 6 2 2 2 2 6" xfId="17448" xr:uid="{EB84463F-518B-4498-ABE0-038FBFCCF6DB}"/>
    <cellStyle name="Total 6 2 2 2 2 7" xfId="18224" xr:uid="{221C4923-445E-4D92-8A43-FCE650C97858}"/>
    <cellStyle name="Total 6 2 2 2 2 8" xfId="18981" xr:uid="{1A438D5A-0995-403A-963E-46FE5F8403E5}"/>
    <cellStyle name="Total 6 2 2 2 3" xfId="9808" xr:uid="{A4176377-BEDA-4953-8AA8-630E02D98B5D}"/>
    <cellStyle name="Total 6 2 2 2 3 2" xfId="14212" xr:uid="{944386B8-A448-447D-935A-851279AD6A8C}"/>
    <cellStyle name="Total 6 2 2 2 3 3" xfId="15172" xr:uid="{DA20B2FF-1620-4035-873F-EB2B0D74FDE8}"/>
    <cellStyle name="Total 6 2 2 2 3 4" xfId="16124" xr:uid="{F8D86095-4E81-439C-9AC1-5AE54066DB1A}"/>
    <cellStyle name="Total 6 2 2 2 3 5" xfId="16998" xr:uid="{A7991467-85F6-4162-BE1D-E570A931FF30}"/>
    <cellStyle name="Total 6 2 2 2 3 6" xfId="17863" xr:uid="{FFF83855-F000-4342-9219-D3D2BBCFFE57}"/>
    <cellStyle name="Total 6 2 2 2 3 7" xfId="18639" xr:uid="{CD207765-D8F7-446A-AB9A-E2A81376374B}"/>
    <cellStyle name="Total 6 2 2 2 3 8" xfId="19396" xr:uid="{0892DD57-D6AA-457E-B881-3A46BD869B0D}"/>
    <cellStyle name="Total 6 2 2 2 4" xfId="12777" xr:uid="{A3D7D794-5C28-4954-BCD0-CAD6CCE3E3FD}"/>
    <cellStyle name="Total 6 2 2 2 5" xfId="10209" xr:uid="{C786CA25-2DAC-465E-87B0-0A61B45285A4}"/>
    <cellStyle name="Total 6 2 2 2 6" xfId="12130" xr:uid="{2415259A-5570-4ED9-9C33-D4B06327E4C3}"/>
    <cellStyle name="Total 6 2 2 2 7" xfId="10725" xr:uid="{2E835B14-2D5C-49E0-9CCB-0C09566F8E25}"/>
    <cellStyle name="Total 6 2 2 2 8" xfId="13397" xr:uid="{AF23D140-2288-460F-B558-7C5B4B65CD95}"/>
    <cellStyle name="Total 6 2 2 2 9" xfId="14406" xr:uid="{E233AF90-5C86-4638-ACB2-672A253C7DAF}"/>
    <cellStyle name="Total 6 2 2 3" xfId="8570" xr:uid="{086171C8-D9B2-484B-9BDB-4A3B0B73F95C}"/>
    <cellStyle name="Total 6 2 2 3 2" xfId="13310" xr:uid="{EAA2C8CE-A57C-46DE-827C-96200E4BBB5B}"/>
    <cellStyle name="Total 6 2 2 3 3" xfId="14330" xr:uid="{8A634935-CC01-4D95-A005-DC8C69A34C22}"/>
    <cellStyle name="Total 6 2 2 3 4" xfId="15290" xr:uid="{68657C7C-CFA1-471A-91F4-0A9B4C5A61A2}"/>
    <cellStyle name="Total 6 2 2 3 5" xfId="16239" xr:uid="{62BE06D1-37F4-440A-889D-F4C5999FE196}"/>
    <cellStyle name="Total 6 2 2 3 6" xfId="17112" xr:uid="{D4DD5F8C-9314-40CC-8F6B-1B9552006A96}"/>
    <cellStyle name="Total 6 2 2 3 7" xfId="17977" xr:uid="{A8002AE7-7612-48C6-AB90-5184A03D9F70}"/>
    <cellStyle name="Total 6 2 2 3 8" xfId="18753" xr:uid="{ED0EE16A-F68E-460D-BCB6-9EAD09DE3103}"/>
    <cellStyle name="Total 6 2 2 4" xfId="9580" xr:uid="{932F1472-F416-4270-BA0B-E2B0D6ED81F2}"/>
    <cellStyle name="Total 6 2 2 4 2" xfId="13984" xr:uid="{66B3CF57-10D5-459F-A5E2-1C665022384C}"/>
    <cellStyle name="Total 6 2 2 4 3" xfId="14944" xr:uid="{2577497A-4A8F-419A-B9BF-701A6FAEE104}"/>
    <cellStyle name="Total 6 2 2 4 4" xfId="15896" xr:uid="{81105366-7AC9-474A-807D-869ACC5A9F3D}"/>
    <cellStyle name="Total 6 2 2 4 5" xfId="16770" xr:uid="{8F124E31-77FF-4851-BC52-CA38EFA6C0D3}"/>
    <cellStyle name="Total 6 2 2 4 6" xfId="17635" xr:uid="{497830B4-CC42-40C6-9659-3BB5907160A6}"/>
    <cellStyle name="Total 6 2 2 4 7" xfId="18411" xr:uid="{7F789955-8DA5-466A-8700-08B1434C82F6}"/>
    <cellStyle name="Total 6 2 2 4 8" xfId="19168" xr:uid="{7D9E0AB6-0659-4493-8C5C-ED361813DE49}"/>
    <cellStyle name="Total 6 2 2 5" xfId="12281" xr:uid="{DBD37595-94C8-4566-92AA-89FFF83686EF}"/>
    <cellStyle name="Total 6 2 2 6" xfId="10584" xr:uid="{2EFE3E0C-5CD1-438E-9944-19F4B6633BD4}"/>
    <cellStyle name="Total 6 2 2 7" xfId="12606" xr:uid="{2792880C-90A7-4322-9506-C3CF288CDEF7}"/>
    <cellStyle name="Total 6 2 2 8" xfId="10298" xr:uid="{04FF0A80-4EF3-4309-AC2C-9FC94E28612F}"/>
    <cellStyle name="Total 6 2 2 9" xfId="11764" xr:uid="{1A7950A7-E681-4977-A953-4A9CA9ADB550}"/>
    <cellStyle name="Total 6 2 3" xfId="7194" xr:uid="{ED4967B0-6E51-48E1-BBFC-C812D06244CC}"/>
    <cellStyle name="Total 6 2 3 10" xfId="17180" xr:uid="{51AD2A1B-E4A8-4E8F-B87F-12DB02BCD00C}"/>
    <cellStyle name="Total 6 2 3 2" xfId="8834" xr:uid="{4D15B685-3028-4797-9238-BC53BE2AE905}"/>
    <cellStyle name="Total 6 2 3 2 2" xfId="13493" xr:uid="{F01FD23C-5B0D-49D1-91F6-15C79D2F4839}"/>
    <cellStyle name="Total 6 2 3 2 3" xfId="14499" xr:uid="{2FB4DBA7-0613-4E46-8AC9-647FCAC800AA}"/>
    <cellStyle name="Total 6 2 3 2 4" xfId="15457" xr:uid="{9DF54F2C-1CC2-4AB9-8687-60D2EFF84976}"/>
    <cellStyle name="Total 6 2 3 2 5" xfId="16383" xr:uid="{21401073-2E7D-4E1F-8134-1E0261A0EFD3}"/>
    <cellStyle name="Total 6 2 3 2 6" xfId="17254" xr:uid="{5A7B487A-9F8D-41A2-B9FF-F164F95145EC}"/>
    <cellStyle name="Total 6 2 3 2 7" xfId="18101" xr:uid="{04351733-0EE5-4819-A4E6-8AC3FBD45708}"/>
    <cellStyle name="Total 6 2 3 2 8" xfId="18868" xr:uid="{36D2B616-B08E-496D-8231-A6D32105684B}"/>
    <cellStyle name="Total 6 2 3 3" xfId="9695" xr:uid="{627F311E-7982-4962-9F8E-BD63B107BCFC}"/>
    <cellStyle name="Total 6 2 3 3 2" xfId="14099" xr:uid="{124E2902-66D5-4D8D-9C40-2FCE5A438C1C}"/>
    <cellStyle name="Total 6 2 3 3 3" xfId="15059" xr:uid="{5B3819C3-2476-476E-987F-983395BAB74A}"/>
    <cellStyle name="Total 6 2 3 3 4" xfId="16011" xr:uid="{3C80C5BA-99AB-4CF5-A58C-1F5A2883DA05}"/>
    <cellStyle name="Total 6 2 3 3 5" xfId="16885" xr:uid="{662A313E-66BA-4349-B02C-159293ADBCAB}"/>
    <cellStyle name="Total 6 2 3 3 6" xfId="17750" xr:uid="{10173578-1F0C-48A9-B8DB-C15DA6281062}"/>
    <cellStyle name="Total 6 2 3 3 7" xfId="18526" xr:uid="{85A1277C-C7F1-4D67-83FA-DA4B7C29AC96}"/>
    <cellStyle name="Total 6 2 3 3 8" xfId="19283" xr:uid="{07F93A43-56FB-40A2-9483-2C4D04268A90}"/>
    <cellStyle name="Total 6 2 3 4" xfId="12464" xr:uid="{FC64143E-1711-4901-9AE9-4049A16918BD}"/>
    <cellStyle name="Total 6 2 3 5" xfId="10415" xr:uid="{25D01079-E992-4BDB-888E-D75289521341}"/>
    <cellStyle name="Total 6 2 3 6" xfId="13410" xr:uid="{812C84A4-8D33-41AF-8BCC-228D345DC6B3}"/>
    <cellStyle name="Total 6 2 3 7" xfId="14419" xr:uid="{6C4F1B8B-E350-4FF7-9F9F-2AB4BA28E503}"/>
    <cellStyle name="Total 6 2 3 8" xfId="15377" xr:uid="{FAF2B1E9-1265-491A-A6D1-A4894003BDCE}"/>
    <cellStyle name="Total 6 2 3 9" xfId="16308" xr:uid="{D87C4BFB-4380-4A0A-8738-D98312E03973}"/>
    <cellStyle name="Total 6 2 4" xfId="8036" xr:uid="{F7E1EB70-A044-490F-AFB5-AD401486B607}"/>
    <cellStyle name="Total 6 2 4 2" xfId="13004" xr:uid="{9090767E-D840-46BE-8313-6F25054E16C3}"/>
    <cellStyle name="Total 6 2 4 3" xfId="9988" xr:uid="{FF14CEDC-D55C-4563-A930-0EDB722852C8}"/>
    <cellStyle name="Total 6 2 4 4" xfId="11818" xr:uid="{FE989224-8D4E-4B9C-895D-F9DE744C850E}"/>
    <cellStyle name="Total 6 2 4 5" xfId="10987" xr:uid="{AC439DF9-9BC8-4A39-ACEF-F1E47B0D354F}"/>
    <cellStyle name="Total 6 2 4 6" xfId="12574" xr:uid="{59A984BF-429C-4632-A85C-3D5FC3224BCF}"/>
    <cellStyle name="Total 6 2 4 7" xfId="10325" xr:uid="{CDC16A06-71CF-4F42-B6D0-61A86D807696}"/>
    <cellStyle name="Total 6 2 4 8" xfId="11741" xr:uid="{AE716227-ADF4-4D30-A719-9A7BB1132E9E}"/>
    <cellStyle name="Total 6 2 5" xfId="9467" xr:uid="{7CA49F1D-6EAA-42F7-B1A9-F3206812006B}"/>
    <cellStyle name="Total 6 2 5 2" xfId="13871" xr:uid="{8858C582-1ED6-4CBD-80F6-63B875DC01EC}"/>
    <cellStyle name="Total 6 2 5 3" xfId="14831" xr:uid="{268E42C3-E5F4-4BC1-B1C0-ECCC43ED1BE2}"/>
    <cellStyle name="Total 6 2 5 4" xfId="15783" xr:uid="{D8443248-E9F4-4FCA-94D6-29FE5CBB4804}"/>
    <cellStyle name="Total 6 2 5 5" xfId="16657" xr:uid="{9DC373A9-2107-4C66-849C-A4A270446080}"/>
    <cellStyle name="Total 6 2 5 6" xfId="17522" xr:uid="{B27F9AA0-4ED2-4793-BB16-BAE3C04CB8AA}"/>
    <cellStyle name="Total 6 2 5 7" xfId="18298" xr:uid="{30442080-9B81-48CD-A951-8A337578E07B}"/>
    <cellStyle name="Total 6 2 5 8" xfId="19055" xr:uid="{C966DB7D-B372-4537-8A90-62D8636DF9E2}"/>
    <cellStyle name="Total 6 2 6" xfId="11931" xr:uid="{3D6C8F74-B089-4097-9FE0-B696F139074E}"/>
    <cellStyle name="Total 6 2 7" xfId="10886" xr:uid="{C7EC15B1-1D90-41DB-8782-0BAB2639F17A}"/>
    <cellStyle name="Total 6 2 8" xfId="11538" xr:uid="{C7590A0A-122F-4214-96CB-EE7AA5E65E1E}"/>
    <cellStyle name="Total 6 2 9" xfId="11201" xr:uid="{EF60DCC2-F6BC-4534-B6A8-DFF9E9B5EC40}"/>
    <cellStyle name="Total 6 3" xfId="6929" xr:uid="{9C299E0D-0B0B-4D2D-B145-743175E4EABD}"/>
    <cellStyle name="Total 6 3 10" xfId="11179" xr:uid="{949B7F5D-8472-4F6E-B56E-CC908D9F492E}"/>
    <cellStyle name="Total 6 3 11" xfId="13383" xr:uid="{D6146F5F-51D1-4337-A05A-059B1B7317C6}"/>
    <cellStyle name="Total 6 3 2" xfId="7731" xr:uid="{943BBBED-71BB-4BD6-9FC1-D0C49770EA22}"/>
    <cellStyle name="Total 6 3 2 10" xfId="15596" xr:uid="{D7F72F00-F08D-4F5E-AE42-AC0003B69BBC}"/>
    <cellStyle name="Total 6 3 2 2" xfId="9371" xr:uid="{70CDA530-996D-44BE-A231-B06D6C7F657F}"/>
    <cellStyle name="Total 6 3 2 2 2" xfId="13792" xr:uid="{F8B87194-CCAD-4F2C-8762-C9DC7A7CCE17}"/>
    <cellStyle name="Total 6 3 2 2 3" xfId="14754" xr:uid="{3B18BB6F-6A1E-414C-8DF7-1F615DFCB65F}"/>
    <cellStyle name="Total 6 3 2 2 4" xfId="15706" xr:uid="{384CA4C6-A532-49EA-894B-95470F22DE16}"/>
    <cellStyle name="Total 6 3 2 2 5" xfId="16584" xr:uid="{D4B27478-1226-41CA-8CEB-D72480C59579}"/>
    <cellStyle name="Total 6 3 2 2 6" xfId="17449" xr:uid="{B4DF5484-394B-420B-8239-66B1A6D16408}"/>
    <cellStyle name="Total 6 3 2 2 7" xfId="18225" xr:uid="{BDB86EBE-C950-4547-A598-42151D859751}"/>
    <cellStyle name="Total 6 3 2 2 8" xfId="18982" xr:uid="{4572C12F-2E8A-4A2B-8584-5D1689C73A1C}"/>
    <cellStyle name="Total 6 3 2 3" xfId="9809" xr:uid="{65F39825-22D0-4538-B73C-364ADB8481DB}"/>
    <cellStyle name="Total 6 3 2 3 2" xfId="14213" xr:uid="{DF86625E-A150-497E-8478-CD9BD6D3DC9C}"/>
    <cellStyle name="Total 6 3 2 3 3" xfId="15173" xr:uid="{DE3AA531-4833-4643-930D-641E721C18E1}"/>
    <cellStyle name="Total 6 3 2 3 4" xfId="16125" xr:uid="{E20FDAFC-3DA4-4448-AECF-6E86FF75BC39}"/>
    <cellStyle name="Total 6 3 2 3 5" xfId="16999" xr:uid="{F0A0484A-51D9-4066-AECF-457A1DB7F6B9}"/>
    <cellStyle name="Total 6 3 2 3 6" xfId="17864" xr:uid="{15FDA395-D387-4948-A649-074216DF7DCB}"/>
    <cellStyle name="Total 6 3 2 3 7" xfId="18640" xr:uid="{97F338BF-0940-4D3C-87A4-147F42CCC934}"/>
    <cellStyle name="Total 6 3 2 3 8" xfId="19397" xr:uid="{3106EEFE-25EF-4643-BA5A-CD490E218994}"/>
    <cellStyle name="Total 6 3 2 4" xfId="12778" xr:uid="{A38F30F7-C4DD-4FCD-A292-A401F8B8C496}"/>
    <cellStyle name="Total 6 3 2 5" xfId="10208" xr:uid="{7E9B4017-66AD-463D-A559-D779BAD9AB0C}"/>
    <cellStyle name="Total 6 3 2 6" xfId="12663" xr:uid="{8B0E5DEB-FA13-4410-ACC2-37AA2E952BB1}"/>
    <cellStyle name="Total 6 3 2 7" xfId="10254" xr:uid="{BABACA79-6D97-4F4B-9065-10C6CE23A83B}"/>
    <cellStyle name="Total 6 3 2 8" xfId="13675" xr:uid="{A7E7EB31-35F3-4253-8BA2-1DD5F17D1A28}"/>
    <cellStyle name="Total 6 3 2 9" xfId="14644" xr:uid="{D11693E8-F926-4142-997D-377694D8BC8B}"/>
    <cellStyle name="Total 6 3 3" xfId="8569" xr:uid="{29BBDC56-19F2-4744-A80C-9F37DD1B7CF1}"/>
    <cellStyle name="Total 6 3 3 2" xfId="13309" xr:uid="{4A3E2BAE-2C87-45A6-8A3A-78B5FC310FED}"/>
    <cellStyle name="Total 6 3 3 3" xfId="14329" xr:uid="{7014ACBE-E3A1-4CCC-8FAF-D93F3D6F7B4C}"/>
    <cellStyle name="Total 6 3 3 4" xfId="15289" xr:uid="{2DB5EB28-9C18-4D8B-AF4B-F75EE8E371C3}"/>
    <cellStyle name="Total 6 3 3 5" xfId="16238" xr:uid="{17111614-DAF0-4B54-A73E-869C25274A12}"/>
    <cellStyle name="Total 6 3 3 6" xfId="17111" xr:uid="{0BABB2E4-8A89-4A9C-8CFC-40CB4B002CE4}"/>
    <cellStyle name="Total 6 3 3 7" xfId="17976" xr:uid="{95282F92-9C70-4ED1-936E-BCEE5C5AAE78}"/>
    <cellStyle name="Total 6 3 3 8" xfId="18752" xr:uid="{68FD29FA-95D4-4901-9741-C39F39A3DC06}"/>
    <cellStyle name="Total 6 3 4" xfId="9579" xr:uid="{2B6A9383-6B96-4401-9ED9-CBCA0862F233}"/>
    <cellStyle name="Total 6 3 4 2" xfId="13983" xr:uid="{CF99C6CF-AB73-4E2C-9708-708DF08CAC42}"/>
    <cellStyle name="Total 6 3 4 3" xfId="14943" xr:uid="{24ED0FE2-E969-4960-B10B-4954F5BC6584}"/>
    <cellStyle name="Total 6 3 4 4" xfId="15895" xr:uid="{F8AC3C6A-6FCC-4767-A885-20E8CE0EDE88}"/>
    <cellStyle name="Total 6 3 4 5" xfId="16769" xr:uid="{56BE08B5-0A8D-416E-8B75-2E94AA97BBF2}"/>
    <cellStyle name="Total 6 3 4 6" xfId="17634" xr:uid="{299C313F-429D-4F8E-BA31-5B9D761B0028}"/>
    <cellStyle name="Total 6 3 4 7" xfId="18410" xr:uid="{04E26B4E-302F-4EB5-9F00-33E34B4367ED}"/>
    <cellStyle name="Total 6 3 4 8" xfId="19167" xr:uid="{9F2C478F-9F65-42DD-942B-3918439822D2}"/>
    <cellStyle name="Total 6 3 5" xfId="12280" xr:uid="{6342A6ED-EB49-4856-B877-D5E09ED73F2B}"/>
    <cellStyle name="Total 6 3 6" xfId="10585" xr:uid="{EC257481-F267-4C1D-98AC-9D6D25E28276}"/>
    <cellStyle name="Total 6 3 7" xfId="11981" xr:uid="{EB97C1CF-77B9-4A8C-80AA-8A40A45A7B87}"/>
    <cellStyle name="Total 6 3 8" xfId="10847" xr:uid="{360422C6-40E0-4A23-9A63-5B23B5232588}"/>
    <cellStyle name="Total 6 3 9" xfId="11575" xr:uid="{E5F34ACE-113A-45A4-B694-2F427C13BA57}"/>
    <cellStyle name="Total 6 4" xfId="7193" xr:uid="{8D4907F1-9350-4A98-ACA0-774F7107CB4F}"/>
    <cellStyle name="Total 6 4 10" xfId="12055" xr:uid="{62FE8ABD-F382-425D-B350-FDCF96003F1A}"/>
    <cellStyle name="Total 6 4 2" xfId="8833" xr:uid="{116F2B80-CFDA-47BE-8486-0932C3BAF45C}"/>
    <cellStyle name="Total 6 4 2 2" xfId="13492" xr:uid="{4F0CA253-E31B-487C-BBA9-883E0A8742D2}"/>
    <cellStyle name="Total 6 4 2 3" xfId="14498" xr:uid="{7BDED9C8-D27F-4B5F-B73B-3D33E21938B8}"/>
    <cellStyle name="Total 6 4 2 4" xfId="15456" xr:uid="{5B6288A5-1DB2-4738-8805-77B072714115}"/>
    <cellStyle name="Total 6 4 2 5" xfId="16382" xr:uid="{6270E07A-97B1-40AB-88FA-05D8AB105EDF}"/>
    <cellStyle name="Total 6 4 2 6" xfId="17253" xr:uid="{07AE7269-9AE4-4060-8BFA-A4EC052B592E}"/>
    <cellStyle name="Total 6 4 2 7" xfId="18100" xr:uid="{67261EF5-6C25-42C9-88A7-5C5B1541C184}"/>
    <cellStyle name="Total 6 4 2 8" xfId="18867" xr:uid="{8A6557F9-A2CD-4604-8433-8FD187E1BF88}"/>
    <cellStyle name="Total 6 4 3" xfId="9694" xr:uid="{9209C635-5F02-4FA0-B347-442279CBF46D}"/>
    <cellStyle name="Total 6 4 3 2" xfId="14098" xr:uid="{5242C807-9961-440D-9B4E-FD3400E190EA}"/>
    <cellStyle name="Total 6 4 3 3" xfId="15058" xr:uid="{916CADF0-9821-421B-A957-AB196C13FB0D}"/>
    <cellStyle name="Total 6 4 3 4" xfId="16010" xr:uid="{BBBFDD3A-2EB1-4D42-B213-5440BA178AC9}"/>
    <cellStyle name="Total 6 4 3 5" xfId="16884" xr:uid="{1A967957-BB86-463B-842B-300B921CDA04}"/>
    <cellStyle name="Total 6 4 3 6" xfId="17749" xr:uid="{80565D7B-51B2-4AA1-B5AD-9911F76D50FB}"/>
    <cellStyle name="Total 6 4 3 7" xfId="18525" xr:uid="{37A86D1D-7BED-48BE-A4A6-954A42AE1C20}"/>
    <cellStyle name="Total 6 4 3 8" xfId="19282" xr:uid="{8E6361B2-46FD-4CA0-952E-AC24E8F4FCB6}"/>
    <cellStyle name="Total 6 4 4" xfId="12463" xr:uid="{E723EAB1-818B-4707-934E-2214EB2E0367}"/>
    <cellStyle name="Total 6 4 5" xfId="10416" xr:uid="{5BB75DB4-9B46-4D98-BF93-1AA17BDD8C44}"/>
    <cellStyle name="Total 6 4 6" xfId="12379" xr:uid="{95AA4784-0D07-4997-9741-EFC68251D8D7}"/>
    <cellStyle name="Total 6 4 7" xfId="10496" xr:uid="{E84D88B2-15AB-407A-8E1A-E937F05911E8}"/>
    <cellStyle name="Total 6 4 8" xfId="11696" xr:uid="{8314C209-544C-40F7-A5FA-7EDC467B630E}"/>
    <cellStyle name="Total 6 4 9" xfId="11089" xr:uid="{5B6DD1B5-9ABB-4001-8068-809F269F6E5E}"/>
    <cellStyle name="Total 6 5" xfId="8035" xr:uid="{DD964E18-F1F6-4B88-AFA0-E6FF7218DC64}"/>
    <cellStyle name="Total 6 5 2" xfId="13003" xr:uid="{C79A9A4B-F239-4118-8C98-CB451C8FFADF}"/>
    <cellStyle name="Total 6 5 3" xfId="9989" xr:uid="{AB283727-9192-4811-A425-4F5CBBF15776}"/>
    <cellStyle name="Total 6 5 4" xfId="11817" xr:uid="{884CB047-353B-490E-AEDA-DC1C385DCF2A}"/>
    <cellStyle name="Total 6 5 5" xfId="10988" xr:uid="{74161AEB-EC3D-4F7C-BCCD-CF695C1F19D2}"/>
    <cellStyle name="Total 6 5 6" xfId="11970" xr:uid="{A4DC20B1-A53C-4A5E-9788-6959A17FA0AA}"/>
    <cellStyle name="Total 6 5 7" xfId="10856" xr:uid="{8E2A2D2C-0580-4164-A278-43E00CAB718A}"/>
    <cellStyle name="Total 6 5 8" xfId="11566" xr:uid="{AF0F9ED4-D58C-470D-80E4-48989E4E73CE}"/>
    <cellStyle name="Total 6 6" xfId="9466" xr:uid="{59BD828A-962E-49F2-B24B-A91211264AA9}"/>
    <cellStyle name="Total 6 6 2" xfId="13870" xr:uid="{28232406-4375-489D-BBFA-787A8F70DD6C}"/>
    <cellStyle name="Total 6 6 3" xfId="14830" xr:uid="{D18F9E2B-D567-44EE-9273-0A4737C842F1}"/>
    <cellStyle name="Total 6 6 4" xfId="15782" xr:uid="{C348C933-2271-4C31-BD4A-B9AAEE3EA29D}"/>
    <cellStyle name="Total 6 6 5" xfId="16656" xr:uid="{56549779-347A-4874-9577-C1AD99B403E1}"/>
    <cellStyle name="Total 6 6 6" xfId="17521" xr:uid="{6E00E10E-377A-4688-8C27-15841D77E97B}"/>
    <cellStyle name="Total 6 6 7" xfId="18297" xr:uid="{708CB2C7-3514-4BC4-BF78-7DF1866D368E}"/>
    <cellStyle name="Total 6 6 8" xfId="19054" xr:uid="{392584EA-F8A0-4DE3-AF92-9BA8627260CC}"/>
    <cellStyle name="Total 6 7" xfId="11930" xr:uid="{FF6FBD50-6B44-49D9-89CB-91A780793603}"/>
    <cellStyle name="Total 6 8" xfId="10887" xr:uid="{5A66AE04-3DF4-4C14-9167-1FE3BD461FB2}"/>
    <cellStyle name="Total 6 9" xfId="11537" xr:uid="{765630C5-FD24-4100-BD47-22C4B0D96086}"/>
    <cellStyle name="Total 7" xfId="6308" xr:uid="{FFC1D4E9-61FD-4E44-A81C-CA475E21508A}"/>
    <cellStyle name="Total 7 10" xfId="11200" xr:uid="{09B2D542-95B0-477E-843A-AD244AA60596}"/>
    <cellStyle name="Total 7 11" xfId="12045" xr:uid="{8ABF96B5-CB5F-42B5-9427-DB886C355931}"/>
    <cellStyle name="Total 7 12" xfId="10791" xr:uid="{F392092E-71D5-4984-A3C9-BA67C68B42A2}"/>
    <cellStyle name="Total 7 13" xfId="11627" xr:uid="{306CA329-CB63-4D2D-8057-0E8DF6B12C8E}"/>
    <cellStyle name="Total 7 2" xfId="6309" xr:uid="{6B5C53A2-DB49-40B2-AE8E-4DED3BBB504C}"/>
    <cellStyle name="Total 7 2 10" xfId="12537" xr:uid="{808C4A2B-7AF2-4D1B-9B5B-CE323A582EE3}"/>
    <cellStyle name="Total 7 2 11" xfId="10346" xr:uid="{583C7EF4-7C63-4D64-B2E6-D65D11237630}"/>
    <cellStyle name="Total 7 2 12" xfId="13665" xr:uid="{16E192D1-A8C2-45B7-B270-2AC0A80DA964}"/>
    <cellStyle name="Total 7 2 2" xfId="6932" xr:uid="{0BE769A4-A42F-4A05-A88A-C7FDDC4E8C61}"/>
    <cellStyle name="Total 7 2 2 10" xfId="9944" xr:uid="{8E15ADE0-B639-4C95-BEE2-C12B125E4BCB}"/>
    <cellStyle name="Total 7 2 2 11" xfId="12165" xr:uid="{229A4F2D-A920-42DA-B46C-B46F20836552}"/>
    <cellStyle name="Total 7 2 2 2" xfId="7732" xr:uid="{A8A1760E-47B2-49EC-BFF5-7C2F4EBB8B72}"/>
    <cellStyle name="Total 7 2 2 2 10" xfId="17356" xr:uid="{2FACE697-3886-4B97-A366-DB4A8C17BD16}"/>
    <cellStyle name="Total 7 2 2 2 2" xfId="9372" xr:uid="{58F7030C-1E81-4CBA-90A1-D9A43C8088F4}"/>
    <cellStyle name="Total 7 2 2 2 2 2" xfId="13793" xr:uid="{0F2D918C-E1B0-4FB9-B492-7A2AEF83FF23}"/>
    <cellStyle name="Total 7 2 2 2 2 3" xfId="14755" xr:uid="{0AEE6C30-B105-4966-BF8C-8143A866B4AE}"/>
    <cellStyle name="Total 7 2 2 2 2 4" xfId="15707" xr:uid="{0FB2E263-59DF-4225-BC57-44DEDB915980}"/>
    <cellStyle name="Total 7 2 2 2 2 5" xfId="16585" xr:uid="{1DA34EA1-C7C3-4D3C-85F0-F88A26F181BF}"/>
    <cellStyle name="Total 7 2 2 2 2 6" xfId="17450" xr:uid="{90E02A13-71E4-4FFB-AC2D-B67DDDE76DCD}"/>
    <cellStyle name="Total 7 2 2 2 2 7" xfId="18226" xr:uid="{0787345E-1A86-45B4-B85F-1D917DD7C844}"/>
    <cellStyle name="Total 7 2 2 2 2 8" xfId="18983" xr:uid="{A3A808A9-CC9D-4C59-89A6-E5B24EC14CC5}"/>
    <cellStyle name="Total 7 2 2 2 3" xfId="9810" xr:uid="{413E82B9-C430-4A91-804D-2BE13B834186}"/>
    <cellStyle name="Total 7 2 2 2 3 2" xfId="14214" xr:uid="{8DE9F4CF-C6CE-4767-B16B-CC8902B79CA3}"/>
    <cellStyle name="Total 7 2 2 2 3 3" xfId="15174" xr:uid="{0797E82F-13C4-46E4-81E6-4CEAF2EFD828}"/>
    <cellStyle name="Total 7 2 2 2 3 4" xfId="16126" xr:uid="{AB029F29-C7A5-4F63-8337-8D0D6E3FCEE8}"/>
    <cellStyle name="Total 7 2 2 2 3 5" xfId="17000" xr:uid="{D8A1D6B4-7E9C-4A89-A397-F1764F2EA77D}"/>
    <cellStyle name="Total 7 2 2 2 3 6" xfId="17865" xr:uid="{169EC843-AFF9-4D59-A045-EE98A57477D0}"/>
    <cellStyle name="Total 7 2 2 2 3 7" xfId="18641" xr:uid="{5033AB81-B861-4E07-B59B-8BDE36DC15F3}"/>
    <cellStyle name="Total 7 2 2 2 3 8" xfId="19398" xr:uid="{35EBE15E-6B8B-4493-AD47-FC38853EE786}"/>
    <cellStyle name="Total 7 2 2 2 4" xfId="12779" xr:uid="{26347301-1CBC-459E-B110-C8C5F96BE0CD}"/>
    <cellStyle name="Total 7 2 2 2 5" xfId="10207" xr:uid="{024FFBB7-CC32-446A-A177-E8611828243B}"/>
    <cellStyle name="Total 7 2 2 2 6" xfId="13683" xr:uid="{EBED7A6B-51BE-4AE7-B795-441DB5480F5A}"/>
    <cellStyle name="Total 7 2 2 2 7" xfId="14651" xr:uid="{CD353C96-01E2-46B5-935B-806468768AE6}"/>
    <cellStyle name="Total 7 2 2 2 8" xfId="15603" xr:uid="{3D97F85F-9E54-4EA9-BE3E-5C132D6A954F}"/>
    <cellStyle name="Total 7 2 2 2 9" xfId="16488" xr:uid="{ED9E40CA-FDF1-4EE5-89F1-31F0729C23A7}"/>
    <cellStyle name="Total 7 2 2 3" xfId="8572" xr:uid="{30B2028E-7465-4D5B-8BCE-00A91A44B0FC}"/>
    <cellStyle name="Total 7 2 2 3 2" xfId="13312" xr:uid="{395F2F80-CF58-467E-97AC-0897FF36B5F4}"/>
    <cellStyle name="Total 7 2 2 3 3" xfId="14332" xr:uid="{55C9DDB9-55BC-4CB5-A72D-E2EDFEEFA9A6}"/>
    <cellStyle name="Total 7 2 2 3 4" xfId="15292" xr:uid="{263D0968-E059-4535-86CD-6E7E7D5E3055}"/>
    <cellStyle name="Total 7 2 2 3 5" xfId="16241" xr:uid="{70914D22-AC32-4A82-A0E1-04A4BB52C2D1}"/>
    <cellStyle name="Total 7 2 2 3 6" xfId="17114" xr:uid="{674E2200-BDFF-4ECB-9BA5-9B59ACAE897F}"/>
    <cellStyle name="Total 7 2 2 3 7" xfId="17979" xr:uid="{1FFBE307-E78D-4B6F-A715-0410AC7E46AC}"/>
    <cellStyle name="Total 7 2 2 3 8" xfId="18755" xr:uid="{49337EE3-D1E5-4BFD-81E4-13E1E5CF99A9}"/>
    <cellStyle name="Total 7 2 2 4" xfId="9582" xr:uid="{AD2958E2-0489-4CD2-8521-088B205C72B2}"/>
    <cellStyle name="Total 7 2 2 4 2" xfId="13986" xr:uid="{70EDF128-9CC8-457F-B4B7-A64A2A88C38B}"/>
    <cellStyle name="Total 7 2 2 4 3" xfId="14946" xr:uid="{B6C63DC5-7B11-4161-85F8-B2633260F54C}"/>
    <cellStyle name="Total 7 2 2 4 4" xfId="15898" xr:uid="{E0BBCA5C-2E4F-4E28-A234-73B2CC507F4B}"/>
    <cellStyle name="Total 7 2 2 4 5" xfId="16772" xr:uid="{82C99D57-EAFC-48E8-986E-99FAE7224BEE}"/>
    <cellStyle name="Total 7 2 2 4 6" xfId="17637" xr:uid="{6824040E-4723-47E8-BBB2-1B61F3818541}"/>
    <cellStyle name="Total 7 2 2 4 7" xfId="18413" xr:uid="{DB22ED45-2A44-48AA-9BD8-A3E6E54174C5}"/>
    <cellStyle name="Total 7 2 2 4 8" xfId="19170" xr:uid="{54FDB63F-89B0-4A47-9569-AEC22EEFAC80}"/>
    <cellStyle name="Total 7 2 2 5" xfId="12283" xr:uid="{45C7BF4B-A316-4455-A8B2-474FFA4D5E7A}"/>
    <cellStyle name="Total 7 2 2 6" xfId="10582" xr:uid="{E321FDDF-0A4E-459F-8D92-238901792673}"/>
    <cellStyle name="Total 7 2 2 7" xfId="13038" xr:uid="{E28582A1-4D35-4695-B2C1-E6141D4FC1C8}"/>
    <cellStyle name="Total 7 2 2 8" xfId="9963" xr:uid="{1F6A7FFC-042A-4BFD-B1C7-90FAF204C640}"/>
    <cellStyle name="Total 7 2 2 9" xfId="13061" xr:uid="{5EE4F691-206A-41A4-A47A-4B12EE917C4C}"/>
    <cellStyle name="Total 7 2 3" xfId="7196" xr:uid="{C83E19C6-5AA4-4AA2-BA83-C2B2D32EFEE1}"/>
    <cellStyle name="Total 7 2 3 10" xfId="11949" xr:uid="{89512A18-7675-405C-8518-55B21A1C3E53}"/>
    <cellStyle name="Total 7 2 3 2" xfId="8836" xr:uid="{A3454112-58D5-4428-8B08-9A31271CD2EA}"/>
    <cellStyle name="Total 7 2 3 2 2" xfId="13495" xr:uid="{159DCE01-D19E-4EF5-B7C3-C23BFBDFB693}"/>
    <cellStyle name="Total 7 2 3 2 3" xfId="14501" xr:uid="{62C1568A-1D44-4CB4-B793-2D0F2444FC37}"/>
    <cellStyle name="Total 7 2 3 2 4" xfId="15459" xr:uid="{E898C400-B52C-457C-8EAD-A88209775C9D}"/>
    <cellStyle name="Total 7 2 3 2 5" xfId="16385" xr:uid="{FC87FF5D-E5E1-4181-9F20-1104577DFEF6}"/>
    <cellStyle name="Total 7 2 3 2 6" xfId="17256" xr:uid="{95D836E5-F629-48D3-9C70-4558576F03FF}"/>
    <cellStyle name="Total 7 2 3 2 7" xfId="18103" xr:uid="{96AF49E1-E56C-4348-BA70-89F5009CCFD8}"/>
    <cellStyle name="Total 7 2 3 2 8" xfId="18870" xr:uid="{9405BF3A-4705-4439-97F5-66CEBA414500}"/>
    <cellStyle name="Total 7 2 3 3" xfId="9697" xr:uid="{A9A15DF4-59E4-4A5D-B5F8-098B5CB24502}"/>
    <cellStyle name="Total 7 2 3 3 2" xfId="14101" xr:uid="{A86741C9-A5F4-495D-8481-4A2863659F38}"/>
    <cellStyle name="Total 7 2 3 3 3" xfId="15061" xr:uid="{D9EE5185-6326-45B8-8C10-765658F843D1}"/>
    <cellStyle name="Total 7 2 3 3 4" xfId="16013" xr:uid="{753CCEF9-2B3A-444A-BC21-F6685CE74160}"/>
    <cellStyle name="Total 7 2 3 3 5" xfId="16887" xr:uid="{AF632BAF-A440-46C2-AA15-416AE466EA2E}"/>
    <cellStyle name="Total 7 2 3 3 6" xfId="17752" xr:uid="{4FE2AD37-74F2-42D9-9F88-6CAC6CB05F49}"/>
    <cellStyle name="Total 7 2 3 3 7" xfId="18528" xr:uid="{B18EFC73-5C52-4E1E-A552-5906AA2952B2}"/>
    <cellStyle name="Total 7 2 3 3 8" xfId="19285" xr:uid="{04D1B680-8524-418B-98DB-BA1144902D67}"/>
    <cellStyle name="Total 7 2 3 4" xfId="12466" xr:uid="{99372267-BFE1-4739-9D6C-A347769DDFD1}"/>
    <cellStyle name="Total 7 2 3 5" xfId="10413" xr:uid="{4B2BF912-17E0-4A16-A529-BF7259A4D7E5}"/>
    <cellStyle name="Total 7 2 3 6" xfId="11721" xr:uid="{75DEDE11-7C9B-469D-9B8B-9F312A06B917}"/>
    <cellStyle name="Total 7 2 3 7" xfId="11065" xr:uid="{63843919-A9EF-4D2F-8B67-468D0247DEFF}"/>
    <cellStyle name="Total 7 2 3 8" xfId="11452" xr:uid="{C7BCFE25-A055-461A-882B-9F9B0159914B}"/>
    <cellStyle name="Total 7 2 3 9" xfId="11276" xr:uid="{578258AC-C64A-45E0-A2FE-E111480C5C0B}"/>
    <cellStyle name="Total 7 2 4" xfId="8038" xr:uid="{2366790C-8512-455B-BF43-69083408D16E}"/>
    <cellStyle name="Total 7 2 4 2" xfId="13006" xr:uid="{75F47B85-57C3-46C7-A19B-7C4C297192BB}"/>
    <cellStyle name="Total 7 2 4 3" xfId="9986" xr:uid="{8BD450A0-3022-4785-B88C-6982AAF06D78}"/>
    <cellStyle name="Total 7 2 4 4" xfId="11820" xr:uid="{1FF45205-A743-440A-AFA1-868C793EE595}"/>
    <cellStyle name="Total 7 2 4 5" xfId="10985" xr:uid="{7B2F6DBD-422E-424A-BEFF-ECFE6D4B76DA}"/>
    <cellStyle name="Total 7 2 4 6" xfId="13029" xr:uid="{99F2A610-5FB8-4739-8B3C-9C124CE81E4E}"/>
    <cellStyle name="Total 7 2 4 7" xfId="9969" xr:uid="{447000C1-4885-482F-85FC-A3DDDEEAC821}"/>
    <cellStyle name="Total 7 2 4 8" xfId="13191" xr:uid="{A77DD6DB-85AD-4729-9C4A-BB025C62D4DE}"/>
    <cellStyle name="Total 7 2 5" xfId="9469" xr:uid="{E36D4C1D-53D2-4360-9930-0A00752BF79F}"/>
    <cellStyle name="Total 7 2 5 2" xfId="13873" xr:uid="{C4AC5E96-87DD-4803-A9E6-1ADFC5C9EE96}"/>
    <cellStyle name="Total 7 2 5 3" xfId="14833" xr:uid="{9028FEDE-7DE3-4B25-A2EC-A11141BD7E7A}"/>
    <cellStyle name="Total 7 2 5 4" xfId="15785" xr:uid="{7D6C50AA-B85D-4331-BB66-AA665743E9A1}"/>
    <cellStyle name="Total 7 2 5 5" xfId="16659" xr:uid="{AA8D2E53-1F25-42D5-89B5-A750B3DA2A0A}"/>
    <cellStyle name="Total 7 2 5 6" xfId="17524" xr:uid="{7401796F-F715-47AC-A01F-F022BBD28FDC}"/>
    <cellStyle name="Total 7 2 5 7" xfId="18300" xr:uid="{90B00294-5661-4861-A539-4AB72D244E46}"/>
    <cellStyle name="Total 7 2 5 8" xfId="19057" xr:uid="{42121291-4D49-40E4-98CD-307E14523CBE}"/>
    <cellStyle name="Total 7 2 6" xfId="11933" xr:uid="{C35CD891-D153-4935-A18C-EF74A7BD8EBD}"/>
    <cellStyle name="Total 7 2 7" xfId="10884" xr:uid="{68B772D9-6F7F-41E4-9552-7F72B7373BDC}"/>
    <cellStyle name="Total 7 2 8" xfId="11540" xr:uid="{9F3A9302-05BB-44C0-9348-8D4C14E51620}"/>
    <cellStyle name="Total 7 2 9" xfId="11199" xr:uid="{36F7D27D-58E6-4FEE-95B6-7B5C05DB551B}"/>
    <cellStyle name="Total 7 3" xfId="6931" xr:uid="{C1336275-FBCA-4AE7-B82B-4D375C974922}"/>
    <cellStyle name="Total 7 3 10" xfId="16458" xr:uid="{D45BB08F-CFE1-4669-AC12-5529B9CA76D9}"/>
    <cellStyle name="Total 7 3 11" xfId="17329" xr:uid="{6062E2B4-19AE-4300-97EA-B9753A451BBC}"/>
    <cellStyle name="Total 7 3 2" xfId="7733" xr:uid="{4B1FD93F-14FF-4CCA-9CB5-931DB83390BE}"/>
    <cellStyle name="Total 7 3 2 10" xfId="10107" xr:uid="{A8BF5B2B-14FB-4B2B-82A9-7662E9929C79}"/>
    <cellStyle name="Total 7 3 2 2" xfId="9373" xr:uid="{5C88B82C-BE4C-4535-A9CE-DBAC8B59CBBB}"/>
    <cellStyle name="Total 7 3 2 2 2" xfId="13794" xr:uid="{AE960B2A-D6D1-4EAF-A6CB-75AB7E54D497}"/>
    <cellStyle name="Total 7 3 2 2 3" xfId="14756" xr:uid="{0759FF2B-125F-491D-ACD5-B4895B3E4567}"/>
    <cellStyle name="Total 7 3 2 2 4" xfId="15708" xr:uid="{13BB856C-E60F-4960-B7C5-1650BECD2426}"/>
    <cellStyle name="Total 7 3 2 2 5" xfId="16586" xr:uid="{523C63F6-DBC0-4C88-AC13-948017E47D88}"/>
    <cellStyle name="Total 7 3 2 2 6" xfId="17451" xr:uid="{841CA882-E7D9-422C-8800-2E0BD6050141}"/>
    <cellStyle name="Total 7 3 2 2 7" xfId="18227" xr:uid="{BC0E34BC-CB27-4C8E-B310-0DD9D64B7DFB}"/>
    <cellStyle name="Total 7 3 2 2 8" xfId="18984" xr:uid="{A20DC453-C218-4402-A149-4B2015985A04}"/>
    <cellStyle name="Total 7 3 2 3" xfId="9811" xr:uid="{8725DD48-7AFF-4F32-A5C1-FAF55CB4E725}"/>
    <cellStyle name="Total 7 3 2 3 2" xfId="14215" xr:uid="{EB737CDE-09A5-4707-9ABB-AA0C2A581A38}"/>
    <cellStyle name="Total 7 3 2 3 3" xfId="15175" xr:uid="{6292CD3C-6BF3-4756-B8C6-D3C817220E7F}"/>
    <cellStyle name="Total 7 3 2 3 4" xfId="16127" xr:uid="{6020CFFA-AEF5-4EE7-B1C8-62ADB4B9EC0D}"/>
    <cellStyle name="Total 7 3 2 3 5" xfId="17001" xr:uid="{FB87C97E-C1BB-4697-AEF4-BD71406EEE22}"/>
    <cellStyle name="Total 7 3 2 3 6" xfId="17866" xr:uid="{44473330-A07F-46CE-9B2D-84F55E5EE64E}"/>
    <cellStyle name="Total 7 3 2 3 7" xfId="18642" xr:uid="{73A51076-B91F-4293-B0F4-D2A7E0B19461}"/>
    <cellStyle name="Total 7 3 2 3 8" xfId="19399" xr:uid="{7E114F1D-52E0-4DEC-A928-670C45BFEBBD}"/>
    <cellStyle name="Total 7 3 2 4" xfId="12780" xr:uid="{A96CF583-590F-4DB7-891B-B6C99C52AC42}"/>
    <cellStyle name="Total 7 3 2 5" xfId="12018" xr:uid="{E71D25B5-0E5F-460D-85ED-668003A0A019}"/>
    <cellStyle name="Total 7 3 2 6" xfId="10815" xr:uid="{D8C03D5A-B80D-4918-A4C5-F08189DE8AA7}"/>
    <cellStyle name="Total 7 3 2 7" xfId="11605" xr:uid="{BF99457D-A529-455B-AB67-139F7379F376}"/>
    <cellStyle name="Total 7 3 2 8" xfId="11154" xr:uid="{8B6AB443-10B8-4081-BC6A-3C66727A416F}"/>
    <cellStyle name="Total 7 3 2 9" xfId="12870" xr:uid="{F07B14AC-3684-4D46-8B10-674BC081B7CE}"/>
    <cellStyle name="Total 7 3 3" xfId="8571" xr:uid="{4C34CB5A-0C3B-4366-96DF-A5F6C8CDF26B}"/>
    <cellStyle name="Total 7 3 3 2" xfId="13311" xr:uid="{616DBD0B-63D4-423C-B67D-7FD2F68F7601}"/>
    <cellStyle name="Total 7 3 3 3" xfId="14331" xr:uid="{32F079B3-BC9C-4F14-8747-E3C2E38348B0}"/>
    <cellStyle name="Total 7 3 3 4" xfId="15291" xr:uid="{3FDA4B4E-EA85-405A-8EA2-0A841D1C6D81}"/>
    <cellStyle name="Total 7 3 3 5" xfId="16240" xr:uid="{002416C9-979E-4485-92DD-0B5519D932E1}"/>
    <cellStyle name="Total 7 3 3 6" xfId="17113" xr:uid="{F72F1835-3E09-46A4-BEBF-68F07282F577}"/>
    <cellStyle name="Total 7 3 3 7" xfId="17978" xr:uid="{461C8158-B404-4C6E-B513-AF504F8F5C18}"/>
    <cellStyle name="Total 7 3 3 8" xfId="18754" xr:uid="{108C2676-F6ED-417E-81D7-3426CC11D01F}"/>
    <cellStyle name="Total 7 3 4" xfId="9581" xr:uid="{B1902DB0-22B1-4EA5-987B-BF2AEB4D5BC6}"/>
    <cellStyle name="Total 7 3 4 2" xfId="13985" xr:uid="{C4BEDB08-EA5F-4B0D-8359-7FB0B869A2AE}"/>
    <cellStyle name="Total 7 3 4 3" xfId="14945" xr:uid="{7AECEE12-6D5A-4EF4-BDDD-E7400AB89667}"/>
    <cellStyle name="Total 7 3 4 4" xfId="15897" xr:uid="{1122C4A6-3A53-460B-B21C-1339D05FA08F}"/>
    <cellStyle name="Total 7 3 4 5" xfId="16771" xr:uid="{4CAAC884-8CE2-40F3-BAFC-AD382C939328}"/>
    <cellStyle name="Total 7 3 4 6" xfId="17636" xr:uid="{173EED0B-C79E-450F-ADA3-BBEF8EEA0427}"/>
    <cellStyle name="Total 7 3 4 7" xfId="18412" xr:uid="{A74E3FD7-4AB1-4ED2-9DE2-97AE21E6F8F6}"/>
    <cellStyle name="Total 7 3 4 8" xfId="19169" xr:uid="{9E9D0F85-D60D-43A9-94F9-3F9972B6A88F}"/>
    <cellStyle name="Total 7 3 5" xfId="12282" xr:uid="{C835B445-6A3B-4467-86E3-AFBA175C725E}"/>
    <cellStyle name="Total 7 3 6" xfId="10583" xr:uid="{F076902E-5500-43C5-ACD7-9852DC3718FC}"/>
    <cellStyle name="Total 7 3 7" xfId="13628" xr:uid="{72DCDBDA-52A1-4716-97F9-85EC029AF2DF}"/>
    <cellStyle name="Total 7 3 8" xfId="14606" xr:uid="{7170090B-3833-4DB0-80AA-BD704EEA1689}"/>
    <cellStyle name="Total 7 3 9" xfId="15559" xr:uid="{3527DD4C-9905-44AA-9F37-DBEB21486C5B}"/>
    <cellStyle name="Total 7 4" xfId="7195" xr:uid="{A4B8B2C2-91AF-4AF3-8D49-91336F8F15DC}"/>
    <cellStyle name="Total 7 4 10" xfId="13203" xr:uid="{9C205ED9-872A-42DD-8626-E49592EC6543}"/>
    <cellStyle name="Total 7 4 2" xfId="8835" xr:uid="{B1B0AF7B-4134-4BF7-A6A9-713AACEA27FE}"/>
    <cellStyle name="Total 7 4 2 2" xfId="13494" xr:uid="{F8CDEA60-7E08-4D93-ABA5-8E6B45B7B3C0}"/>
    <cellStyle name="Total 7 4 2 3" xfId="14500" xr:uid="{9DAFAE7B-B58F-4A78-9DE7-4866A76437CC}"/>
    <cellStyle name="Total 7 4 2 4" xfId="15458" xr:uid="{71FB622B-97B7-4FAC-82AA-5EC615E09FA0}"/>
    <cellStyle name="Total 7 4 2 5" xfId="16384" xr:uid="{F9C26489-2737-4BEC-9E0B-DA09014AF4B4}"/>
    <cellStyle name="Total 7 4 2 6" xfId="17255" xr:uid="{E5839375-E6B8-4C0B-8C27-4320C1B918DA}"/>
    <cellStyle name="Total 7 4 2 7" xfId="18102" xr:uid="{57584231-F13F-4706-BD94-85800E4BE9B1}"/>
    <cellStyle name="Total 7 4 2 8" xfId="18869" xr:uid="{79063B39-F47C-43E2-97C7-81D0922BA861}"/>
    <cellStyle name="Total 7 4 3" xfId="9696" xr:uid="{6222DA85-3150-4400-8EC7-FF2E0B538CD6}"/>
    <cellStyle name="Total 7 4 3 2" xfId="14100" xr:uid="{8E9FE013-55EE-43AB-AE11-64246FADD7CC}"/>
    <cellStyle name="Total 7 4 3 3" xfId="15060" xr:uid="{5351CF70-B122-4D21-96C6-0B0F71204C28}"/>
    <cellStyle name="Total 7 4 3 4" xfId="16012" xr:uid="{D979967B-5D67-4F9E-BAB5-E73CE4C12C4F}"/>
    <cellStyle name="Total 7 4 3 5" xfId="16886" xr:uid="{EA9D20F6-DDCA-456E-9C28-AEB4F18CAC72}"/>
    <cellStyle name="Total 7 4 3 6" xfId="17751" xr:uid="{227EBC2A-CA14-498C-BFF0-DF0C7470A2CC}"/>
    <cellStyle name="Total 7 4 3 7" xfId="18527" xr:uid="{0D8FF2CA-5D32-4989-AB3C-99105CF648C1}"/>
    <cellStyle name="Total 7 4 3 8" xfId="19284" xr:uid="{79859208-239B-464A-B5F6-5ABA7CD0EC2E}"/>
    <cellStyle name="Total 7 4 4" xfId="12465" xr:uid="{ECA18E08-762B-451D-8ECA-B8E84883CAB0}"/>
    <cellStyle name="Total 7 4 5" xfId="10414" xr:uid="{E3794F0B-5255-4A97-9398-115E3593C0FD}"/>
    <cellStyle name="Total 7 4 6" xfId="12921" xr:uid="{51208173-4C37-4734-8CC7-7094124EEA7F}"/>
    <cellStyle name="Total 7 4 7" xfId="10063" xr:uid="{786EFE39-8B03-4B86-A593-739733C59495}"/>
    <cellStyle name="Total 7 4 8" xfId="13178" xr:uid="{CD22E033-753E-4544-ABEC-0C64A1C5421E}"/>
    <cellStyle name="Total 7 4 9" xfId="9859" xr:uid="{D3451190-C83C-433E-872B-8D5D0F4821FC}"/>
    <cellStyle name="Total 7 5" xfId="8037" xr:uid="{10C9EB7D-4266-47B7-B79A-F494402B1F14}"/>
    <cellStyle name="Total 7 5 2" xfId="13005" xr:uid="{45E79E76-C96F-4FD4-A6E0-0904308FA4C2}"/>
    <cellStyle name="Total 7 5 3" xfId="9987" xr:uid="{53502E12-2F2C-4F3A-A27B-7202EE84131F}"/>
    <cellStyle name="Total 7 5 4" xfId="11819" xr:uid="{23FAE243-AC05-41D5-8DF8-2DD50515577C}"/>
    <cellStyle name="Total 7 5 5" xfId="10986" xr:uid="{6F04176B-264A-4BC3-929C-E5307F7D4712}"/>
    <cellStyle name="Total 7 5 6" xfId="13600" xr:uid="{6715DFAF-BC1A-47BD-94EF-AA95AE07D747}"/>
    <cellStyle name="Total 7 5 7" xfId="14582" xr:uid="{58BF55FA-476E-4726-8610-1E33E65255D8}"/>
    <cellStyle name="Total 7 5 8" xfId="15535" xr:uid="{0FD8A872-2B9F-4625-BD7E-0BD90871D59A}"/>
    <cellStyle name="Total 7 6" xfId="9468" xr:uid="{B179CCE2-D352-46B7-84F3-71F51E56EE3A}"/>
    <cellStyle name="Total 7 6 2" xfId="13872" xr:uid="{20CAEF2D-E3F6-4BC7-8571-F5AC7C331A72}"/>
    <cellStyle name="Total 7 6 3" xfId="14832" xr:uid="{DDED433B-6C5B-4496-B818-D9DCA18EB33F}"/>
    <cellStyle name="Total 7 6 4" xfId="15784" xr:uid="{2F8FFA4B-DF3C-4772-974D-B5765EECDFD6}"/>
    <cellStyle name="Total 7 6 5" xfId="16658" xr:uid="{FC8DAA19-B393-4065-92CE-48CABFDC14D9}"/>
    <cellStyle name="Total 7 6 6" xfId="17523" xr:uid="{1ED576FD-BD71-456D-BC87-9A47B8FDBA14}"/>
    <cellStyle name="Total 7 6 7" xfId="18299" xr:uid="{1DB0307E-63C3-49FF-A29E-A376C39812D1}"/>
    <cellStyle name="Total 7 6 8" xfId="19056" xr:uid="{5F1685A6-12B4-4EB9-9BFB-58921F6FE62A}"/>
    <cellStyle name="Total 7 7" xfId="11932" xr:uid="{D5B870ED-0D2A-4CC8-BFF4-9DD0F192A4A1}"/>
    <cellStyle name="Total 7 8" xfId="10885" xr:uid="{0DD7FD77-A1C9-49C5-83E8-405DDDBDC214}"/>
    <cellStyle name="Total 7 9" xfId="11539" xr:uid="{B12D1999-7A01-47DB-BFEE-AD227956C421}"/>
    <cellStyle name="Total 8" xfId="6310" xr:uid="{E3391C7E-AD7A-440F-AF25-EB47D7C2AB59}"/>
    <cellStyle name="Total 8 10" xfId="11198" xr:uid="{C2671596-DE0D-443B-9177-412869A19D37}"/>
    <cellStyle name="Total 8 11" xfId="13566" xr:uid="{77A39168-C35B-435A-B8C8-165A70B77F00}"/>
    <cellStyle name="Total 8 12" xfId="14567" xr:uid="{12D6D5CC-5598-429B-B04D-2F977A4C0342}"/>
    <cellStyle name="Total 8 13" xfId="15525" xr:uid="{8B4945FF-2D9F-4FDB-B3BC-54C338252765}"/>
    <cellStyle name="Total 8 2" xfId="6311" xr:uid="{61C64153-F1DE-4A38-B5B8-63587B635A04}"/>
    <cellStyle name="Total 8 2 10" xfId="13082" xr:uid="{7C7C79F1-4300-4BA1-AA37-0263F88BBA40}"/>
    <cellStyle name="Total 8 2 11" xfId="9927" xr:uid="{16C96BA3-AFE4-41AB-B717-CD3FAF9A4125}"/>
    <cellStyle name="Total 8 2 12" xfId="12166" xr:uid="{7EE43984-903E-4445-9126-7717A4BE8F93}"/>
    <cellStyle name="Total 8 2 2" xfId="6934" xr:uid="{AA980C77-258B-41CF-8E84-B478D5586EA9}"/>
    <cellStyle name="Total 8 2 2 10" xfId="16304" xr:uid="{634CE4F7-7D02-4337-AF0A-3EA488796BC7}"/>
    <cellStyle name="Total 8 2 2 11" xfId="17176" xr:uid="{2733A316-4A83-48ED-8B84-796BA287A7D0}"/>
    <cellStyle name="Total 8 2 2 2" xfId="7734" xr:uid="{367EEC01-7F1D-462D-A059-9B7FD0EA0B1B}"/>
    <cellStyle name="Total 8 2 2 2 10" xfId="12912" xr:uid="{A9E5546B-8416-441D-BE20-9120CC49A5ED}"/>
    <cellStyle name="Total 8 2 2 2 2" xfId="9374" xr:uid="{840356FE-11BA-4435-BBE3-DB510A6CB3B3}"/>
    <cellStyle name="Total 8 2 2 2 2 2" xfId="13795" xr:uid="{29EEFBA6-19E5-4330-A8F5-7E5494AB4125}"/>
    <cellStyle name="Total 8 2 2 2 2 3" xfId="14757" xr:uid="{1CAA9C40-88D1-467C-B515-FD4D17E55C82}"/>
    <cellStyle name="Total 8 2 2 2 2 4" xfId="15709" xr:uid="{EE92398F-2216-4649-85D6-69A592008F24}"/>
    <cellStyle name="Total 8 2 2 2 2 5" xfId="16587" xr:uid="{B3B65517-2837-43D7-85F9-C093B6249B53}"/>
    <cellStyle name="Total 8 2 2 2 2 6" xfId="17452" xr:uid="{5AF2B314-21E4-4CC8-9800-B839BFE5A9C1}"/>
    <cellStyle name="Total 8 2 2 2 2 7" xfId="18228" xr:uid="{76B7A024-C443-4879-95FF-3067DB2162BA}"/>
    <cellStyle name="Total 8 2 2 2 2 8" xfId="18985" xr:uid="{0779BD16-A355-4DCF-8CCC-D6ED0CE22DF5}"/>
    <cellStyle name="Total 8 2 2 2 3" xfId="9812" xr:uid="{5C90AB8E-D680-4FB7-9F43-078EA5A3F1DA}"/>
    <cellStyle name="Total 8 2 2 2 3 2" xfId="14216" xr:uid="{7196849F-8F46-4E65-84D9-8227A96CB34C}"/>
    <cellStyle name="Total 8 2 2 2 3 3" xfId="15176" xr:uid="{76623C4B-011A-4E8D-85A3-91B7B2ECF829}"/>
    <cellStyle name="Total 8 2 2 2 3 4" xfId="16128" xr:uid="{7E3DDF34-C591-431D-9888-84E7D7FBD46F}"/>
    <cellStyle name="Total 8 2 2 2 3 5" xfId="17002" xr:uid="{B58C1EDB-7232-4074-8988-61212F1C3C7C}"/>
    <cellStyle name="Total 8 2 2 2 3 6" xfId="17867" xr:uid="{3DA2193C-3CCC-4DE2-A31E-B28F95997D48}"/>
    <cellStyle name="Total 8 2 2 2 3 7" xfId="18643" xr:uid="{B91B243E-B3AB-474A-B01C-EE7C1BDFB911}"/>
    <cellStyle name="Total 8 2 2 2 3 8" xfId="19400" xr:uid="{9BD75F22-4A63-4946-B410-21FE8FDDB896}"/>
    <cellStyle name="Total 8 2 2 2 4" xfId="12781" xr:uid="{9842B715-4E5E-4855-9730-60BF46F26D9B}"/>
    <cellStyle name="Total 8 2 2 2 5" xfId="10206" xr:uid="{C8BA1C9C-812D-483F-8C3D-D5F7A0ADC65D}"/>
    <cellStyle name="Total 8 2 2 2 6" xfId="13163" xr:uid="{F0702C3A-CB16-4381-BCAE-827FCAC345DF}"/>
    <cellStyle name="Total 8 2 2 2 7" xfId="9872" xr:uid="{247C2A91-5BC4-4C91-BAE6-D6B37AD889D8}"/>
    <cellStyle name="Total 8 2 2 2 8" xfId="12172" xr:uid="{20455C42-EA29-4710-BFE9-768D333AC5C6}"/>
    <cellStyle name="Total 8 2 2 2 9" xfId="10693" xr:uid="{A97060C4-B5CC-405F-AE3F-38DA6666561A}"/>
    <cellStyle name="Total 8 2 2 3" xfId="8574" xr:uid="{6F619936-BB0C-4264-9A51-A7073FC86FF1}"/>
    <cellStyle name="Total 8 2 2 3 2" xfId="13314" xr:uid="{A55F743B-0139-4084-BBD6-B1E1A76373F9}"/>
    <cellStyle name="Total 8 2 2 3 3" xfId="14334" xr:uid="{80328335-5A2A-422B-8AA7-CC45BDF48185}"/>
    <cellStyle name="Total 8 2 2 3 4" xfId="15294" xr:uid="{FC3FDE49-0E41-4933-AF7A-0BCFC36F5C16}"/>
    <cellStyle name="Total 8 2 2 3 5" xfId="16243" xr:uid="{7AFCAED7-8569-4188-A3E2-2C32702DC3A0}"/>
    <cellStyle name="Total 8 2 2 3 6" xfId="17116" xr:uid="{B4167B3C-AF67-4D58-94DE-45EEBF1E364C}"/>
    <cellStyle name="Total 8 2 2 3 7" xfId="17981" xr:uid="{71CA427A-6D71-4586-98FF-1D99C8E48FAF}"/>
    <cellStyle name="Total 8 2 2 3 8" xfId="18757" xr:uid="{C702A10D-8032-4820-9A1B-8397E7A92B4D}"/>
    <cellStyle name="Total 8 2 2 4" xfId="9584" xr:uid="{43CECFED-E887-4994-B72C-45BE44A217F2}"/>
    <cellStyle name="Total 8 2 2 4 2" xfId="13988" xr:uid="{AB18D1EF-1EFE-444E-84A7-6A5CC17E9897}"/>
    <cellStyle name="Total 8 2 2 4 3" xfId="14948" xr:uid="{E4725DC3-9881-4110-9094-59599D23AF4B}"/>
    <cellStyle name="Total 8 2 2 4 4" xfId="15900" xr:uid="{B710E5B3-2058-4DED-A213-E62CAB8E05AC}"/>
    <cellStyle name="Total 8 2 2 4 5" xfId="16774" xr:uid="{07A707FA-3838-4D87-9D60-F778F8DDDA84}"/>
    <cellStyle name="Total 8 2 2 4 6" xfId="17639" xr:uid="{259B6000-16BC-421B-A77F-A01ACD40E1B7}"/>
    <cellStyle name="Total 8 2 2 4 7" xfId="18415" xr:uid="{8783E995-A4B9-43F5-94E9-77273BF0D490}"/>
    <cellStyle name="Total 8 2 2 4 8" xfId="19172" xr:uid="{AD067ADA-21ED-4D5E-8DFD-4BD1C608DA50}"/>
    <cellStyle name="Total 8 2 2 5" xfId="12285" xr:uid="{57EED73C-8F35-453A-8B70-16E53D3E571F}"/>
    <cellStyle name="Total 8 2 2 6" xfId="10580" xr:uid="{C49374B3-E4D0-4FC5-93C1-288537E06389}"/>
    <cellStyle name="Total 8 2 2 7" xfId="13406" xr:uid="{3F601E46-BB9D-4CBB-ABBF-B0340D3E22B8}"/>
    <cellStyle name="Total 8 2 2 8" xfId="14415" xr:uid="{D56755DC-91F0-4C40-9C6C-252EB4F2B857}"/>
    <cellStyle name="Total 8 2 2 9" xfId="15373" xr:uid="{DFB304EB-CA42-44AD-96E1-DF560A195AA2}"/>
    <cellStyle name="Total 8 2 3" xfId="7198" xr:uid="{0AA08D9E-53A4-4309-8A86-88EDF768CC68}"/>
    <cellStyle name="Total 8 2 3 10" xfId="13667" xr:uid="{D5F5046D-5EE9-4BED-8856-ADD25F7734AF}"/>
    <cellStyle name="Total 8 2 3 2" xfId="8838" xr:uid="{D7158817-17CE-4C0A-A7E1-8A365B57B709}"/>
    <cellStyle name="Total 8 2 3 2 2" xfId="13497" xr:uid="{719333FA-616F-4963-85FB-FCC565E512CE}"/>
    <cellStyle name="Total 8 2 3 2 3" xfId="14503" xr:uid="{19665C41-FE61-4D97-9717-39F218B73C34}"/>
    <cellStyle name="Total 8 2 3 2 4" xfId="15461" xr:uid="{9DD8AB55-4A6A-42A2-AAE4-E1814FFF454F}"/>
    <cellStyle name="Total 8 2 3 2 5" xfId="16387" xr:uid="{D0D83339-187E-4800-8DAD-21C51CA0C557}"/>
    <cellStyle name="Total 8 2 3 2 6" xfId="17258" xr:uid="{D802916C-8851-4440-9CAF-CD56EB584FF4}"/>
    <cellStyle name="Total 8 2 3 2 7" xfId="18105" xr:uid="{10226474-3BBF-4D0D-B881-1D526961E8C1}"/>
    <cellStyle name="Total 8 2 3 2 8" xfId="18872" xr:uid="{F5980EFD-9088-4A03-AF30-DF751EC60E97}"/>
    <cellStyle name="Total 8 2 3 3" xfId="9699" xr:uid="{7B8F61EF-C840-48F3-924A-5D3623651DE8}"/>
    <cellStyle name="Total 8 2 3 3 2" xfId="14103" xr:uid="{7430E922-556E-4AA1-A6EF-602AD2FFCB70}"/>
    <cellStyle name="Total 8 2 3 3 3" xfId="15063" xr:uid="{E8466A4F-22B9-4D13-900D-881E6ED5FA13}"/>
    <cellStyle name="Total 8 2 3 3 4" xfId="16015" xr:uid="{E112ECC5-F226-427A-9FE9-9AA2C0A45D53}"/>
    <cellStyle name="Total 8 2 3 3 5" xfId="16889" xr:uid="{5B303E90-5420-441D-B138-63D7B6D47C3D}"/>
    <cellStyle name="Total 8 2 3 3 6" xfId="17754" xr:uid="{1E824C5B-2E33-49C9-ACB5-A6A65DB96FF4}"/>
    <cellStyle name="Total 8 2 3 3 7" xfId="18530" xr:uid="{B4C1A707-2A12-4CC5-81D8-AE26B92C4241}"/>
    <cellStyle name="Total 8 2 3 3 8" xfId="19287" xr:uid="{1C53CE03-E987-4EDC-AA63-6CA4DF5DC0FF}"/>
    <cellStyle name="Total 8 2 3 4" xfId="12468" xr:uid="{6DA94632-7AC5-4DBA-ADA6-9B22E8FD9D72}"/>
    <cellStyle name="Total 8 2 3 5" xfId="10411" xr:uid="{C71A653D-1EBE-4F4E-A2D2-A747B703607C}"/>
    <cellStyle name="Total 8 2 3 6" xfId="11723" xr:uid="{580143B0-82FD-41C4-B353-B10887D3769A}"/>
    <cellStyle name="Total 8 2 3 7" xfId="11063" xr:uid="{0E7DB0E4-2FD1-4854-B2AF-1C40EE84B75F}"/>
    <cellStyle name="Total 8 2 3 8" xfId="12560" xr:uid="{0B04B118-E9C5-4016-BDAC-D2AD1BB3A2CC}"/>
    <cellStyle name="Total 8 2 3 9" xfId="10335" xr:uid="{1AD2E30A-4227-4E77-98D9-FD08162B048D}"/>
    <cellStyle name="Total 8 2 4" xfId="8040" xr:uid="{6EA51D53-4B24-48F7-A954-47F397A68847}"/>
    <cellStyle name="Total 8 2 4 2" xfId="13008" xr:uid="{E43E6443-1AB5-4EE0-81C3-14C1FD5C25AA}"/>
    <cellStyle name="Total 8 2 4 3" xfId="9984" xr:uid="{83CFD777-6841-42D4-B46C-ED3D7A29FDCA}"/>
    <cellStyle name="Total 8 2 4 4" xfId="11822" xr:uid="{CA047806-AFC4-47AA-AB57-C3B334CE7094}"/>
    <cellStyle name="Total 8 2 4 5" xfId="10983" xr:uid="{2FCFE543-B78E-47F5-917D-2D0381E5DF85}"/>
    <cellStyle name="Total 8 2 4 6" xfId="13394" xr:uid="{CEFEB10D-D867-4C3A-B3E2-1B271D8121E7}"/>
    <cellStyle name="Total 8 2 4 7" xfId="14403" xr:uid="{6AECF343-9781-4D63-B49B-5E8AB58B4F2C}"/>
    <cellStyle name="Total 8 2 4 8" xfId="15361" xr:uid="{163BF5F8-7492-4D00-AAEA-36B0F2933E76}"/>
    <cellStyle name="Total 8 2 5" xfId="9471" xr:uid="{558C70F6-55AD-4446-976A-2AAB3866671C}"/>
    <cellStyle name="Total 8 2 5 2" xfId="13875" xr:uid="{167FD0A2-15F0-4ED4-8B29-01EE3A66C321}"/>
    <cellStyle name="Total 8 2 5 3" xfId="14835" xr:uid="{4B6C65C4-6A85-4007-B41F-C108D99F62A8}"/>
    <cellStyle name="Total 8 2 5 4" xfId="15787" xr:uid="{EBCF5A91-9CC2-4409-9673-B530C72FB51C}"/>
    <cellStyle name="Total 8 2 5 5" xfId="16661" xr:uid="{6324A891-E4FE-4A78-B990-9B462979E014}"/>
    <cellStyle name="Total 8 2 5 6" xfId="17526" xr:uid="{EA79711F-FECE-48C6-ACCF-33DCE305DC77}"/>
    <cellStyle name="Total 8 2 5 7" xfId="18302" xr:uid="{75D7E8C3-6510-494F-BB69-CBB662A953F8}"/>
    <cellStyle name="Total 8 2 5 8" xfId="19059" xr:uid="{36DF24A6-D323-4380-85F0-1CA9AE85DAA9}"/>
    <cellStyle name="Total 8 2 6" xfId="11935" xr:uid="{D3DCB4AB-2785-49C0-BDFD-80BD417838DC}"/>
    <cellStyle name="Total 8 2 7" xfId="10882" xr:uid="{0D8F3E88-62AE-4ED2-B134-354ACF3E30AD}"/>
    <cellStyle name="Total 8 2 8" xfId="11542" xr:uid="{737ABF62-3261-4FBA-93E4-B77976F32F75}"/>
    <cellStyle name="Total 8 2 9" xfId="11197" xr:uid="{DBF45F40-8F01-48B1-BA46-D459ADDD47F7}"/>
    <cellStyle name="Total 8 3" xfId="6933" xr:uid="{325A9CB2-25C6-48DB-BBEA-01844E00717D}"/>
    <cellStyle name="Total 8 3 10" xfId="9965" xr:uid="{1BDBDB0D-6FCB-43D7-8ABE-9458B5A9B611}"/>
    <cellStyle name="Total 8 3 11" xfId="13193" xr:uid="{D1043546-CA43-464A-841B-0BF1A3641A25}"/>
    <cellStyle name="Total 8 3 2" xfId="7735" xr:uid="{257D4B09-5F6A-419C-8AB7-F6B9A302ED97}"/>
    <cellStyle name="Total 8 3 2 10" xfId="12679" xr:uid="{16E8A3A9-7649-430D-85A0-4C26AFEB6E9B}"/>
    <cellStyle name="Total 8 3 2 2" xfId="9375" xr:uid="{20BEBCBB-CABA-46A9-8703-5B4326639C0E}"/>
    <cellStyle name="Total 8 3 2 2 2" xfId="13796" xr:uid="{454E9DDC-EFFB-48B9-AA29-13F141198B8F}"/>
    <cellStyle name="Total 8 3 2 2 3" xfId="14758" xr:uid="{55E6464F-2B3A-4CEC-B922-B9D5532AE463}"/>
    <cellStyle name="Total 8 3 2 2 4" xfId="15710" xr:uid="{F9816253-0624-47EF-BF3D-FD95000290D2}"/>
    <cellStyle name="Total 8 3 2 2 5" xfId="16588" xr:uid="{96C32F45-B1FD-41D0-9DCD-12488A9C202A}"/>
    <cellStyle name="Total 8 3 2 2 6" xfId="17453" xr:uid="{FD73B2CB-2224-4F98-A656-86E81D60D675}"/>
    <cellStyle name="Total 8 3 2 2 7" xfId="18229" xr:uid="{F5207BD1-B369-43A5-A01F-78DDB602E460}"/>
    <cellStyle name="Total 8 3 2 2 8" xfId="18986" xr:uid="{DE83CCC4-7507-457F-9A9B-35359356C6A5}"/>
    <cellStyle name="Total 8 3 2 3" xfId="9813" xr:uid="{A491694F-D555-46E4-9610-5ADDEE33D3C7}"/>
    <cellStyle name="Total 8 3 2 3 2" xfId="14217" xr:uid="{70E9661A-E13B-48A9-BE7E-FB5E5E5AE9ED}"/>
    <cellStyle name="Total 8 3 2 3 3" xfId="15177" xr:uid="{246CCD0D-8361-475A-9A0E-F138A1B4C926}"/>
    <cellStyle name="Total 8 3 2 3 4" xfId="16129" xr:uid="{4E35DBBB-6619-4F84-B98E-491FADF5BBD7}"/>
    <cellStyle name="Total 8 3 2 3 5" xfId="17003" xr:uid="{A3254680-1099-4A9B-ADA3-102E0885B247}"/>
    <cellStyle name="Total 8 3 2 3 6" xfId="17868" xr:uid="{54E08391-845D-4DEA-9727-AD5481F3C077}"/>
    <cellStyle name="Total 8 3 2 3 7" xfId="18644" xr:uid="{C90508B6-A268-4D74-B325-2D52EA3C893F}"/>
    <cellStyle name="Total 8 3 2 3 8" xfId="19401" xr:uid="{CCA39AC1-B885-4C0E-94BE-3DB8D0971E46}"/>
    <cellStyle name="Total 8 3 2 4" xfId="12782" xr:uid="{17635954-0E17-44E0-8061-3BEEE28EC02E}"/>
    <cellStyle name="Total 8 3 2 5" xfId="10205" xr:uid="{8AD10888-36D2-4AAB-8F37-4038D675F628}"/>
    <cellStyle name="Total 8 3 2 6" xfId="12131" xr:uid="{01392DFF-B81E-4FCC-B49A-9BE114273ADD}"/>
    <cellStyle name="Total 8 3 2 7" xfId="10724" xr:uid="{E1F47DB3-E616-44CA-9033-D7A8CDE9D610}"/>
    <cellStyle name="Total 8 3 2 8" xfId="12907" xr:uid="{5AA84793-BDFB-41AD-85F7-8024E3AA79E9}"/>
    <cellStyle name="Total 8 3 2 9" xfId="10076" xr:uid="{96D292E3-A03B-4600-BB06-3529F1294EE3}"/>
    <cellStyle name="Total 8 3 3" xfId="8573" xr:uid="{5F51D5F8-541C-4739-82D7-D6542AD0308A}"/>
    <cellStyle name="Total 8 3 3 2" xfId="13313" xr:uid="{6D54B493-E372-4738-BAE7-9648945E0178}"/>
    <cellStyle name="Total 8 3 3 3" xfId="14333" xr:uid="{80C03690-5130-4AAF-831C-4B9D21FC3AEE}"/>
    <cellStyle name="Total 8 3 3 4" xfId="15293" xr:uid="{8FA19AFD-C1F2-4BB3-92BF-192D45322AF2}"/>
    <cellStyle name="Total 8 3 3 5" xfId="16242" xr:uid="{F17C02A4-3E79-48F2-A3A8-C33AFB96BAFB}"/>
    <cellStyle name="Total 8 3 3 6" xfId="17115" xr:uid="{9DD866D1-B179-43C2-BCB4-A2299AD62CF4}"/>
    <cellStyle name="Total 8 3 3 7" xfId="17980" xr:uid="{4893652B-B170-4476-8578-02FC8CC8A525}"/>
    <cellStyle name="Total 8 3 3 8" xfId="18756" xr:uid="{A8F5587D-4864-4C2E-9A26-B215A410AA9E}"/>
    <cellStyle name="Total 8 3 4" xfId="9583" xr:uid="{0BF3F5D2-301D-42D8-AB6E-033022E1887B}"/>
    <cellStyle name="Total 8 3 4 2" xfId="13987" xr:uid="{3AD82A24-A597-4070-BCA6-796B2BDEDA60}"/>
    <cellStyle name="Total 8 3 4 3" xfId="14947" xr:uid="{5A323E00-9771-4FE9-A7C4-EA936F391824}"/>
    <cellStyle name="Total 8 3 4 4" xfId="15899" xr:uid="{F06E5FED-9543-4106-BB63-C6D64CEC8E7D}"/>
    <cellStyle name="Total 8 3 4 5" xfId="16773" xr:uid="{E872DC87-070E-4D34-834E-5864B977CF6C}"/>
    <cellStyle name="Total 8 3 4 6" xfId="17638" xr:uid="{59F49682-E200-4FFB-9618-6FCE12B6614E}"/>
    <cellStyle name="Total 8 3 4 7" xfId="18414" xr:uid="{F36213A6-9C75-4D25-A208-618A0CE04130}"/>
    <cellStyle name="Total 8 3 4 8" xfId="19171" xr:uid="{D9539563-A3F2-42EA-BD31-77F91C4ED521}"/>
    <cellStyle name="Total 8 3 5" xfId="12284" xr:uid="{8EF4E20C-E44F-4711-AFD1-206EF1F54200}"/>
    <cellStyle name="Total 8 3 6" xfId="10581" xr:uid="{7F21E4B0-8794-4627-A74C-F1CDFAAC3A4F}"/>
    <cellStyle name="Total 8 3 7" xfId="12375" xr:uid="{B28F24CB-4E58-4628-BE16-87D20AE76835}"/>
    <cellStyle name="Total 8 3 8" xfId="10500" xr:uid="{9D6CC0AA-6CC3-432C-B159-EC3F8813ACF3}"/>
    <cellStyle name="Total 8 3 9" xfId="13035" xr:uid="{AC20D2A8-2025-4BE9-8C53-91CCBAC01CB9}"/>
    <cellStyle name="Total 8 4" xfId="7197" xr:uid="{4A839136-3E48-4867-98E5-D3D855876EC3}"/>
    <cellStyle name="Total 8 4 10" xfId="11631" xr:uid="{4AB2CDD3-D735-4FA8-BFEC-0B8C65E1CADF}"/>
    <cellStyle name="Total 8 4 2" xfId="8837" xr:uid="{083D97DD-A9E1-4870-9D55-404A3AB2A43B}"/>
    <cellStyle name="Total 8 4 2 2" xfId="13496" xr:uid="{9C23FF3F-603E-4E4C-A33C-D2DC3DD525C3}"/>
    <cellStyle name="Total 8 4 2 3" xfId="14502" xr:uid="{1147E364-BFF8-46C5-BD2E-52919FE932C7}"/>
    <cellStyle name="Total 8 4 2 4" xfId="15460" xr:uid="{6E11CC01-7C96-4144-8D47-9CA36DB7DC92}"/>
    <cellStyle name="Total 8 4 2 5" xfId="16386" xr:uid="{A4AFD9A0-5D02-4C3A-91F1-213029A1D6DE}"/>
    <cellStyle name="Total 8 4 2 6" xfId="17257" xr:uid="{BE79B0DE-3F59-47AB-A45A-6CC83BF77E35}"/>
    <cellStyle name="Total 8 4 2 7" xfId="18104" xr:uid="{E73F3DDB-6F02-4068-A008-66FFF4CFF5AC}"/>
    <cellStyle name="Total 8 4 2 8" xfId="18871" xr:uid="{2CC819A3-41B3-4616-A7CD-019B26B8200E}"/>
    <cellStyle name="Total 8 4 3" xfId="9698" xr:uid="{5915DCF2-251E-4C1D-B805-35E1E0A1A692}"/>
    <cellStyle name="Total 8 4 3 2" xfId="14102" xr:uid="{803F4D69-C525-4E20-B993-FDBBE2BFA32C}"/>
    <cellStyle name="Total 8 4 3 3" xfId="15062" xr:uid="{ED74C984-6CF3-4B1A-8A91-101AC4651248}"/>
    <cellStyle name="Total 8 4 3 4" xfId="16014" xr:uid="{DE225534-8500-45A3-9361-1CE594E42991}"/>
    <cellStyle name="Total 8 4 3 5" xfId="16888" xr:uid="{DCD958A0-972D-49D9-9F2A-4779D18E6202}"/>
    <cellStyle name="Total 8 4 3 6" xfId="17753" xr:uid="{7EF3A42E-6213-419B-BECF-D3975A849A92}"/>
    <cellStyle name="Total 8 4 3 7" xfId="18529" xr:uid="{218E6DBB-B2E0-43D5-A5EC-6F1F2AA7A536}"/>
    <cellStyle name="Total 8 4 3 8" xfId="19286" xr:uid="{5C9C54E5-A111-4DE5-94C4-F7C6A2E5656A}"/>
    <cellStyle name="Total 8 4 4" xfId="12467" xr:uid="{48403960-DDD5-4885-B713-4114222B576C}"/>
    <cellStyle name="Total 8 4 5" xfId="10412" xr:uid="{4939C75D-D526-47B5-9090-1A26E3191CD5}"/>
    <cellStyle name="Total 8 4 6" xfId="11722" xr:uid="{81FE7EC8-360E-404D-B598-7B0D66CCD17A}"/>
    <cellStyle name="Total 8 4 7" xfId="11064" xr:uid="{90435A98-9FB8-43A4-960E-4A0F5C021FE2}"/>
    <cellStyle name="Total 8 4 8" xfId="12058" xr:uid="{E10B79DE-B553-424A-886A-0F682D970C45}"/>
    <cellStyle name="Total 8 4 9" xfId="10785" xr:uid="{79C6FFA6-1659-4732-A6F3-367926CFC04D}"/>
    <cellStyle name="Total 8 5" xfId="8039" xr:uid="{FDFDD426-80F7-455F-8D43-AFD57BCB2642}"/>
    <cellStyle name="Total 8 5 2" xfId="13007" xr:uid="{B26BECB1-1F17-4CB3-B3FE-C980693C20A1}"/>
    <cellStyle name="Total 8 5 3" xfId="9985" xr:uid="{79E44B5A-38C3-4771-B0F6-C9816352C746}"/>
    <cellStyle name="Total 8 5 4" xfId="11821" xr:uid="{C135479B-C4D6-48CA-8C69-B504FB0DD4DC}"/>
    <cellStyle name="Total 8 5 5" xfId="10984" xr:uid="{77BF236D-FAD6-4E7C-98C4-E99EFFFC3D95}"/>
    <cellStyle name="Total 8 5 6" xfId="12362" xr:uid="{DC4AFAE8-2C53-49DA-818F-A140881D081E}"/>
    <cellStyle name="Total 8 5 7" xfId="10511" xr:uid="{ABCAD759-6D5D-476E-A01E-7218BD4316A3}"/>
    <cellStyle name="Total 8 5 8" xfId="13137" xr:uid="{569A130D-6012-495B-90F4-7A294BEBCE01}"/>
    <cellStyle name="Total 8 6" xfId="9470" xr:uid="{1B6266E1-42D3-4C13-A82B-3E47A0FBAAD5}"/>
    <cellStyle name="Total 8 6 2" xfId="13874" xr:uid="{9CD65B15-FECE-48B0-A665-961B9A404FF4}"/>
    <cellStyle name="Total 8 6 3" xfId="14834" xr:uid="{F07B3490-F5EC-446F-AE22-CE9952ED2354}"/>
    <cellStyle name="Total 8 6 4" xfId="15786" xr:uid="{14CBBD12-06BF-4AD6-ADD4-9B34F4CC1F3F}"/>
    <cellStyle name="Total 8 6 5" xfId="16660" xr:uid="{AB03114F-37AD-40B2-8BD2-D4EFB46CE6DC}"/>
    <cellStyle name="Total 8 6 6" xfId="17525" xr:uid="{0BB3BA62-197F-4CF0-BF1C-B3689094DA15}"/>
    <cellStyle name="Total 8 6 7" xfId="18301" xr:uid="{11465FEA-82F5-44AC-A97C-804D9608C383}"/>
    <cellStyle name="Total 8 6 8" xfId="19058" xr:uid="{703E8130-864C-4A34-BBAD-82978E07ABA1}"/>
    <cellStyle name="Total 8 7" xfId="11934" xr:uid="{5C214DD2-176C-4AB7-92F8-3EB341941247}"/>
    <cellStyle name="Total 8 8" xfId="10883" xr:uid="{3938EA05-889E-4B19-B14E-1C56121E00BF}"/>
    <cellStyle name="Total 8 9" xfId="11541" xr:uid="{9288C336-0972-477B-BAB2-4CC5C41B9971}"/>
    <cellStyle name="Total 9" xfId="6312" xr:uid="{E637E77A-3D85-4218-BD86-F6694FA111A8}"/>
    <cellStyle name="Total 9 10" xfId="11196" xr:uid="{9F55D701-B3CC-4B19-B5FF-4523A778B4A5}"/>
    <cellStyle name="Total 9 11" xfId="11961" xr:uid="{23CD05D8-03F7-4F5F-B65F-C8FCC5B9AA47}"/>
    <cellStyle name="Total 9 12" xfId="10861" xr:uid="{C26BA2B8-BA87-4674-A5E2-BF02CD34D321}"/>
    <cellStyle name="Total 9 13" xfId="11561" xr:uid="{3C5876A3-2182-4C36-9696-2CF1C03CC91E}"/>
    <cellStyle name="Total 9 2" xfId="6313" xr:uid="{4D41C1E9-F8A3-46D6-B054-4846FBF79C46}"/>
    <cellStyle name="Total 9 2 10" xfId="12538" xr:uid="{B41447B1-470D-4A41-843F-BF3399E15C78}"/>
    <cellStyle name="Total 9 2 11" xfId="10345" xr:uid="{80648411-CE35-4610-AC89-EEF1307EBCBA}"/>
    <cellStyle name="Total 9 2 12" xfId="13153" xr:uid="{8496CB69-5B3D-428A-B441-9FB37DC70BBB}"/>
    <cellStyle name="Total 9 2 2" xfId="6936" xr:uid="{DD1D3EA3-C06B-44AF-B6CA-CC55A75AFEB1}"/>
    <cellStyle name="Total 9 2 2 10" xfId="10788" xr:uid="{09FA4BE0-2A26-4225-A5D4-959D144EBFED}"/>
    <cellStyle name="Total 9 2 2 11" xfId="11628" xr:uid="{1F85A199-20A4-4DB4-B4FE-05A77EABA4AD}"/>
    <cellStyle name="Total 9 2 2 2" xfId="7736" xr:uid="{39A422D3-18B3-40E7-9154-B73072ADC7A3}"/>
    <cellStyle name="Total 9 2 2 2 10" xfId="12785" xr:uid="{11677634-FFD1-4463-AB56-11696D1C1447}"/>
    <cellStyle name="Total 9 2 2 2 2" xfId="9376" xr:uid="{05901C4C-8F8C-444F-943C-D77DEB2F9005}"/>
    <cellStyle name="Total 9 2 2 2 2 2" xfId="13797" xr:uid="{DF5E4F99-8E11-4E5A-81D6-83B9D553A751}"/>
    <cellStyle name="Total 9 2 2 2 2 3" xfId="14759" xr:uid="{15DA336A-FA0C-4589-AC5D-954C8655113B}"/>
    <cellStyle name="Total 9 2 2 2 2 4" xfId="15711" xr:uid="{8CA9F990-5B22-40E5-B268-F06F92AAD32F}"/>
    <cellStyle name="Total 9 2 2 2 2 5" xfId="16589" xr:uid="{ADAF94E1-FB03-46BD-A3B4-8CEF9D235C90}"/>
    <cellStyle name="Total 9 2 2 2 2 6" xfId="17454" xr:uid="{94C280E3-4DCE-40D6-B8CB-D61E3061690B}"/>
    <cellStyle name="Total 9 2 2 2 2 7" xfId="18230" xr:uid="{476E37D5-13C4-417B-814A-B8C06CB53571}"/>
    <cellStyle name="Total 9 2 2 2 2 8" xfId="18987" xr:uid="{91B24571-4578-4A75-BC87-BCBFC44BE142}"/>
    <cellStyle name="Total 9 2 2 2 3" xfId="9814" xr:uid="{833C95AD-7E7B-4F58-9721-0E0F821F9C85}"/>
    <cellStyle name="Total 9 2 2 2 3 2" xfId="14218" xr:uid="{36AB1E8A-CB52-4381-B2B4-FAE10A1F1963}"/>
    <cellStyle name="Total 9 2 2 2 3 3" xfId="15178" xr:uid="{40AFF9F5-E22F-415E-8F3C-C99F11EAD561}"/>
    <cellStyle name="Total 9 2 2 2 3 4" xfId="16130" xr:uid="{6012A913-5349-411A-88BD-DA2CDCB45BC6}"/>
    <cellStyle name="Total 9 2 2 2 3 5" xfId="17004" xr:uid="{553607EC-9D3B-4467-A5B4-6D452A8F6A94}"/>
    <cellStyle name="Total 9 2 2 2 3 6" xfId="17869" xr:uid="{79C38DB8-616A-493C-BCE6-14CDB0C30E82}"/>
    <cellStyle name="Total 9 2 2 2 3 7" xfId="18645" xr:uid="{FBB31F8D-89DC-45FE-ACFF-EFE6D37D96EB}"/>
    <cellStyle name="Total 9 2 2 2 3 8" xfId="19402" xr:uid="{ECDE95E8-327E-481D-B57D-5D6403C07EB5}"/>
    <cellStyle name="Total 9 2 2 2 4" xfId="12783" xr:uid="{FF407120-0AD5-4C58-B871-EA18D654E8FC}"/>
    <cellStyle name="Total 9 2 2 2 5" xfId="10204" xr:uid="{B0E0F5F7-809C-4251-AEC0-3B08BAAB1DE1}"/>
    <cellStyle name="Total 9 2 2 2 6" xfId="12664" xr:uid="{3DD71E59-42D9-471A-89BB-3EC9866D3172}"/>
    <cellStyle name="Total 9 2 2 2 7" xfId="10253" xr:uid="{3C9D5DCF-A247-43D2-8372-0A749B844230}"/>
    <cellStyle name="Total 9 2 2 2 8" xfId="13159" xr:uid="{B6A38E55-A5A3-473B-906C-3D021CAC34F0}"/>
    <cellStyle name="Total 9 2 2 2 9" xfId="9876" xr:uid="{84A0D0A6-2D94-4AEB-95A8-C75B2B02F646}"/>
    <cellStyle name="Total 9 2 2 3" xfId="8576" xr:uid="{180839F4-745B-44E1-822F-7F9236D0F4A0}"/>
    <cellStyle name="Total 9 2 2 3 2" xfId="13316" xr:uid="{4628E44E-D5E3-4C4F-B6C1-AC7B2577A84A}"/>
    <cellStyle name="Total 9 2 2 3 3" xfId="14336" xr:uid="{3C154FE2-B830-4136-BCDE-C7EFAB99DC1F}"/>
    <cellStyle name="Total 9 2 2 3 4" xfId="15296" xr:uid="{95A548D4-5748-4F30-B2D1-2FAAAE826FDE}"/>
    <cellStyle name="Total 9 2 2 3 5" xfId="16245" xr:uid="{24082249-F028-4FAF-959B-F8F39A2515DE}"/>
    <cellStyle name="Total 9 2 2 3 6" xfId="17118" xr:uid="{1FCF76F9-1615-448B-BDC3-30DE382D5543}"/>
    <cellStyle name="Total 9 2 2 3 7" xfId="17983" xr:uid="{A4592735-FB13-4BF6-B388-2C70DF23461A}"/>
    <cellStyle name="Total 9 2 2 3 8" xfId="18759" xr:uid="{777AE508-6009-487B-A6AB-F1E185DF0ED8}"/>
    <cellStyle name="Total 9 2 2 4" xfId="9586" xr:uid="{B2178DA2-BFB5-4678-B5A8-FD191D6B1A7C}"/>
    <cellStyle name="Total 9 2 2 4 2" xfId="13990" xr:uid="{FD052828-914D-44A5-8054-48183C9B5C5F}"/>
    <cellStyle name="Total 9 2 2 4 3" xfId="14950" xr:uid="{E0AA9127-96B8-4DFA-BBE7-0699D3719E25}"/>
    <cellStyle name="Total 9 2 2 4 4" xfId="15902" xr:uid="{5507B80B-A805-4784-BCF5-8E0F0DA8A28B}"/>
    <cellStyle name="Total 9 2 2 4 5" xfId="16776" xr:uid="{A8CE7CE0-994D-41EE-A932-F32059BB5D3D}"/>
    <cellStyle name="Total 9 2 2 4 6" xfId="17641" xr:uid="{E2E58B0A-D159-4F14-833A-35738DCD0174}"/>
    <cellStyle name="Total 9 2 2 4 7" xfId="18417" xr:uid="{545CE380-320C-47EA-8B58-8FED94DB9402}"/>
    <cellStyle name="Total 9 2 2 4 8" xfId="19174" xr:uid="{AD9790E3-E5D5-4550-8162-F405F8490D23}"/>
    <cellStyle name="Total 9 2 2 5" xfId="12287" xr:uid="{7F411F4D-E725-4886-B82F-E7A398047CC8}"/>
    <cellStyle name="Total 9 2 2 6" xfId="10578" xr:uid="{43F70B1E-5CA4-492B-8906-30AC7CAB2768}"/>
    <cellStyle name="Total 9 2 2 7" xfId="11688" xr:uid="{EA8ABE23-A1FE-47AC-8465-5793E7DF905D}"/>
    <cellStyle name="Total 9 2 2 8" xfId="11093" xr:uid="{7C51F918-9211-41E2-A000-F39B025EFA0D}"/>
    <cellStyle name="Total 9 2 2 9" xfId="12054" xr:uid="{C3F43130-ED14-4669-8080-2D84ADDA71F8}"/>
    <cellStyle name="Total 9 2 3" xfId="7200" xr:uid="{17B2D9F7-8780-4E79-9D0B-4B0087E03BA7}"/>
    <cellStyle name="Total 9 2 3 10" xfId="13802" xr:uid="{1C59E809-BF80-47D7-8434-EA71C711A5D8}"/>
    <cellStyle name="Total 9 2 3 2" xfId="8840" xr:uid="{9C4B863E-2D2C-4301-AEBD-F2436836A323}"/>
    <cellStyle name="Total 9 2 3 2 2" xfId="13499" xr:uid="{AE231B6D-B8C3-4AB8-81C7-23CE04F104A4}"/>
    <cellStyle name="Total 9 2 3 2 3" xfId="14505" xr:uid="{0E1C6D56-551F-4E3F-A371-A574C32A4496}"/>
    <cellStyle name="Total 9 2 3 2 4" xfId="15463" xr:uid="{0081A444-4489-46E4-91D7-0004D206B184}"/>
    <cellStyle name="Total 9 2 3 2 5" xfId="16389" xr:uid="{0D0E3104-14BD-47E1-8CEC-19F6976668AA}"/>
    <cellStyle name="Total 9 2 3 2 6" xfId="17260" xr:uid="{77E0F487-20BF-4EE5-A3FB-E13C28B5FE58}"/>
    <cellStyle name="Total 9 2 3 2 7" xfId="18107" xr:uid="{65A79BA5-5A99-452F-9BC3-055A078515FE}"/>
    <cellStyle name="Total 9 2 3 2 8" xfId="18874" xr:uid="{119FF657-521D-4003-821B-5437133EFCFD}"/>
    <cellStyle name="Total 9 2 3 3" xfId="9701" xr:uid="{15D7DCEE-A3CC-4AF0-8D51-BC65355DF48C}"/>
    <cellStyle name="Total 9 2 3 3 2" xfId="14105" xr:uid="{1214553D-A453-4F0B-9071-51BD07D7CB09}"/>
    <cellStyle name="Total 9 2 3 3 3" xfId="15065" xr:uid="{D0F4C039-FD3F-499D-B9F0-6D1B550BD56F}"/>
    <cellStyle name="Total 9 2 3 3 4" xfId="16017" xr:uid="{8FD3C959-29A5-41D9-B96B-71A1B14BE6F8}"/>
    <cellStyle name="Total 9 2 3 3 5" xfId="16891" xr:uid="{F8BC1832-AF7C-4BD9-96B7-B12C47F1C6DF}"/>
    <cellStyle name="Total 9 2 3 3 6" xfId="17756" xr:uid="{A7B405C3-9A6E-4F02-83D3-44A080A26BD6}"/>
    <cellStyle name="Total 9 2 3 3 7" xfId="18532" xr:uid="{9ACADE10-FBF8-4A9E-83E6-47794923C9F1}"/>
    <cellStyle name="Total 9 2 3 3 8" xfId="19289" xr:uid="{D781D9E3-988F-4A83-B586-01ABC52AB141}"/>
    <cellStyle name="Total 9 2 3 4" xfId="12470" xr:uid="{7BE37421-E504-4825-AAD4-BEE58BE9AABD}"/>
    <cellStyle name="Total 9 2 3 5" xfId="10409" xr:uid="{E37D44FE-9045-41BD-AFC0-E7CE67A668C4}"/>
    <cellStyle name="Total 9 2 3 6" xfId="11725" xr:uid="{95666BAA-1BE7-470D-9E68-ECF38A075981}"/>
    <cellStyle name="Total 9 2 3 7" xfId="11061" xr:uid="{6053B96B-670C-4666-9D93-DD95A6107D0A}"/>
    <cellStyle name="Total 9 2 3 8" xfId="13094" xr:uid="{12EC74E1-1E25-4C93-B309-B3EA92EBD70A}"/>
    <cellStyle name="Total 9 2 3 9" xfId="9924" xr:uid="{302B07D9-03D2-4C94-A6CF-DBFD5BB601BF}"/>
    <cellStyle name="Total 9 2 4" xfId="8042" xr:uid="{49B74757-7489-4AB9-AD32-13D4552552DA}"/>
    <cellStyle name="Total 9 2 4 2" xfId="13010" xr:uid="{BF3EFC3F-195B-4315-9F04-4FE49203269C}"/>
    <cellStyle name="Total 9 2 4 3" xfId="9982" xr:uid="{0DF714E1-82F3-4BFE-BF19-6A8414413BC0}"/>
    <cellStyle name="Total 9 2 4 4" xfId="11824" xr:uid="{CD7D8FD1-DFB5-46FC-9E2B-E250F6AE993E}"/>
    <cellStyle name="Total 9 2 4 5" xfId="10981" xr:uid="{9424B21C-DE44-475A-B222-BF77410E1E4A}"/>
    <cellStyle name="Total 9 2 4 6" xfId="11462" xr:uid="{A5E22C16-EDC2-40C5-92DA-6D6E7025009E}"/>
    <cellStyle name="Total 9 2 4 7" xfId="11267" xr:uid="{AF0226ED-B0BD-4AA2-9EC6-3E3A1B0C802D}"/>
    <cellStyle name="Total 9 2 4 8" xfId="13554" xr:uid="{FA52FF41-3A86-4EEC-B6E1-1437692DECD3}"/>
    <cellStyle name="Total 9 2 5" xfId="9473" xr:uid="{A8A97174-5ECD-4610-BBFC-439A2BE386EE}"/>
    <cellStyle name="Total 9 2 5 2" xfId="13877" xr:uid="{A9303CAE-F78F-4C7B-B398-E68297F0621E}"/>
    <cellStyle name="Total 9 2 5 3" xfId="14837" xr:uid="{71CDFC24-3C20-4A95-8D3F-E9AC49CB7167}"/>
    <cellStyle name="Total 9 2 5 4" xfId="15789" xr:uid="{01DC2EFA-561E-486C-B036-7FE9142CFBD6}"/>
    <cellStyle name="Total 9 2 5 5" xfId="16663" xr:uid="{DC570EC3-ED67-4B84-9A66-BDB69F827E9A}"/>
    <cellStyle name="Total 9 2 5 6" xfId="17528" xr:uid="{96AC2115-7840-46E0-8B7F-FDDE9942FA69}"/>
    <cellStyle name="Total 9 2 5 7" xfId="18304" xr:uid="{16DD26C0-ED18-4FAE-838A-7D678E31BF80}"/>
    <cellStyle name="Total 9 2 5 8" xfId="19061" xr:uid="{3C6EB549-6C78-4480-AC4B-FA0791D7866B}"/>
    <cellStyle name="Total 9 2 6" xfId="11937" xr:uid="{F145AB45-73A9-460E-8F8D-E48286316FF6}"/>
    <cellStyle name="Total 9 2 7" xfId="10880" xr:uid="{21E8D4E3-363D-4B98-A3C3-E1302C36D53C}"/>
    <cellStyle name="Total 9 2 8" xfId="11544" xr:uid="{CA18FAE4-9896-4A54-A245-460B0DA2E5F0}"/>
    <cellStyle name="Total 9 2 9" xfId="11195" xr:uid="{B306BED3-4E71-44B1-ACAE-26F845EC2350}"/>
    <cellStyle name="Total 9 3" xfId="6935" xr:uid="{C00E3166-47F3-4930-A5D1-11A5D137BC1F}"/>
    <cellStyle name="Total 9 3 10" xfId="10710" xr:uid="{C51D1EAA-FCAC-4655-8F6F-2AEE3F385E68}"/>
    <cellStyle name="Total 9 3 11" xfId="12585" xr:uid="{E675BB9D-4085-4528-91B0-6BA4A3FC4EBE}"/>
    <cellStyle name="Total 9 3 2" xfId="7737" xr:uid="{728B5700-C2A7-42C9-8867-74CD3442D945}"/>
    <cellStyle name="Total 9 3 2 10" xfId="17357" xr:uid="{3B09928F-6F2D-4D2E-A2ED-0327B5938C9E}"/>
    <cellStyle name="Total 9 3 2 2" xfId="9377" xr:uid="{7EC71D66-16FF-4ABC-ACD9-4682322F9B6C}"/>
    <cellStyle name="Total 9 3 2 2 2" xfId="13798" xr:uid="{61DE37E1-154F-430F-A9B6-37E7B8142168}"/>
    <cellStyle name="Total 9 3 2 2 3" xfId="14760" xr:uid="{14E08279-FD07-4826-880E-20DC14AA2D55}"/>
    <cellStyle name="Total 9 3 2 2 4" xfId="15712" xr:uid="{D68E1EDE-5554-4690-B359-433A096E3C17}"/>
    <cellStyle name="Total 9 3 2 2 5" xfId="16590" xr:uid="{0A0DE5E6-53BF-4E44-80EC-C0F48B07B0D7}"/>
    <cellStyle name="Total 9 3 2 2 6" xfId="17455" xr:uid="{AEBBE47E-80E8-4C45-B1FE-06BF8E9163B9}"/>
    <cellStyle name="Total 9 3 2 2 7" xfId="18231" xr:uid="{F9949298-A085-40C1-BC9A-95D38F64A77F}"/>
    <cellStyle name="Total 9 3 2 2 8" xfId="18988" xr:uid="{615258AC-0F1C-4344-B694-B02AF9C264F3}"/>
    <cellStyle name="Total 9 3 2 3" xfId="9815" xr:uid="{2C5AE98E-DC95-4368-994B-A1F089B4CCC0}"/>
    <cellStyle name="Total 9 3 2 3 2" xfId="14219" xr:uid="{26F91941-C543-4547-B387-B9D5445954E2}"/>
    <cellStyle name="Total 9 3 2 3 3" xfId="15179" xr:uid="{60505412-4AC2-4BAC-B705-F7419CA26FC2}"/>
    <cellStyle name="Total 9 3 2 3 4" xfId="16131" xr:uid="{E6E6ACC6-0173-41D4-8E75-C0EDE043B539}"/>
    <cellStyle name="Total 9 3 2 3 5" xfId="17005" xr:uid="{AC8A65CB-1FA0-4377-B580-519C79E1E45D}"/>
    <cellStyle name="Total 9 3 2 3 6" xfId="17870" xr:uid="{57BAEB3F-1C3C-4189-ADA6-3B5E6EBB5497}"/>
    <cellStyle name="Total 9 3 2 3 7" xfId="18646" xr:uid="{D131923E-9718-422F-9679-1FF95BC71BEB}"/>
    <cellStyle name="Total 9 3 2 3 8" xfId="19403" xr:uid="{C5537AA6-BC11-4436-B5BD-E33645BA3C51}"/>
    <cellStyle name="Total 9 3 2 4" xfId="12784" xr:uid="{1130C466-6F01-4B31-953E-7CA28C89437E}"/>
    <cellStyle name="Total 9 3 2 5" xfId="10203" xr:uid="{BD1BC7D9-1289-4F92-B119-5E3E8E2723A6}"/>
    <cellStyle name="Total 9 3 2 6" xfId="13684" xr:uid="{D6530796-01CD-4E1A-9FE7-EDB7AF003452}"/>
    <cellStyle name="Total 9 3 2 7" xfId="14652" xr:uid="{DDA7E53B-0512-4EED-9787-61F7C3B80C19}"/>
    <cellStyle name="Total 9 3 2 8" xfId="15604" xr:uid="{5D19A3D4-AD24-4A2D-8A0E-BC31896FB1E8}"/>
    <cellStyle name="Total 9 3 2 9" xfId="16489" xr:uid="{50211B99-5C39-456B-A930-A3137075B2D5}"/>
    <cellStyle name="Total 9 3 3" xfId="8575" xr:uid="{B0D5C4F8-9C83-4C41-9977-1F8D5D4B7244}"/>
    <cellStyle name="Total 9 3 3 2" xfId="13315" xr:uid="{D46410B0-BAE3-4A92-9BC2-05D59A41F7E8}"/>
    <cellStyle name="Total 9 3 3 3" xfId="14335" xr:uid="{EAB1D38A-B28B-4C0A-84D3-5DB83DF34FA0}"/>
    <cellStyle name="Total 9 3 3 4" xfId="15295" xr:uid="{13B6C90A-924D-47A5-A68D-239554F7D353}"/>
    <cellStyle name="Total 9 3 3 5" xfId="16244" xr:uid="{FEECE347-74B9-4076-A914-413434B5A3C3}"/>
    <cellStyle name="Total 9 3 3 6" xfId="17117" xr:uid="{0E5CCD66-F4C6-4C12-AB38-F884DC83D689}"/>
    <cellStyle name="Total 9 3 3 7" xfId="17982" xr:uid="{2931DDE1-8FAF-409A-BF2C-257FEE67B1E4}"/>
    <cellStyle name="Total 9 3 3 8" xfId="18758" xr:uid="{4A4DC65B-13F1-44C1-A7C2-5759A22D472B}"/>
    <cellStyle name="Total 9 3 4" xfId="9585" xr:uid="{623F802B-E6D4-42BD-AB30-3CD0C679140A}"/>
    <cellStyle name="Total 9 3 4 2" xfId="13989" xr:uid="{835C46E8-2AD0-4719-ADCA-ECEE12E1895B}"/>
    <cellStyle name="Total 9 3 4 3" xfId="14949" xr:uid="{0DD02FD6-18B9-4DE3-A277-0578C57B18E2}"/>
    <cellStyle name="Total 9 3 4 4" xfId="15901" xr:uid="{2E82A629-DDB9-426F-8174-D6F106603D63}"/>
    <cellStyle name="Total 9 3 4 5" xfId="16775" xr:uid="{0AD37E93-66F1-4380-86A0-0FFA1385DFAE}"/>
    <cellStyle name="Total 9 3 4 6" xfId="17640" xr:uid="{E264309C-05F0-4228-9D83-FB26B67DC512}"/>
    <cellStyle name="Total 9 3 4 7" xfId="18416" xr:uid="{ED2BD687-92B7-4058-AB26-A6B910E685DA}"/>
    <cellStyle name="Total 9 3 4 8" xfId="19173" xr:uid="{A00F20C1-6231-4737-B70D-BA81A5327725}"/>
    <cellStyle name="Total 9 3 5" xfId="12286" xr:uid="{BFFCA972-BF95-467F-8164-F2E656E8F4B6}"/>
    <cellStyle name="Total 9 3 6" xfId="10579" xr:uid="{94D4D300-CB93-4857-A9E3-14446BDF50FC}"/>
    <cellStyle name="Total 9 3 7" xfId="12917" xr:uid="{80690DAD-8F21-43DB-B02B-A99182BD6E09}"/>
    <cellStyle name="Total 9 3 8" xfId="10067" xr:uid="{8A3DF544-54BD-49B3-B655-721214947080}"/>
    <cellStyle name="Total 9 3 9" xfId="12149" xr:uid="{5E26BB08-7906-4FE2-9997-76084C23F6D0}"/>
    <cellStyle name="Total 9 4" xfId="7199" xr:uid="{F28F22C8-2D1F-4B2E-96DF-E66BE995DDA1}"/>
    <cellStyle name="Total 9 4 10" xfId="15530" xr:uid="{F5D9C1A3-D270-4EF3-9CE6-416F2D3A0A79}"/>
    <cellStyle name="Total 9 4 2" xfId="8839" xr:uid="{3B5239DB-019E-436A-A5F7-B22B129A3260}"/>
    <cellStyle name="Total 9 4 2 2" xfId="13498" xr:uid="{1C4F5B00-1CC5-4D27-8F28-4B25B64CAFC9}"/>
    <cellStyle name="Total 9 4 2 3" xfId="14504" xr:uid="{567EFAC4-51F8-46D5-9563-0D68DF81FBAA}"/>
    <cellStyle name="Total 9 4 2 4" xfId="15462" xr:uid="{C020BA43-0EDA-4358-A829-018F4A764B9D}"/>
    <cellStyle name="Total 9 4 2 5" xfId="16388" xr:uid="{E7939CEC-79F2-4A5D-82F7-3DF247288DAD}"/>
    <cellStyle name="Total 9 4 2 6" xfId="17259" xr:uid="{D600F903-A29C-4DCF-BE37-10B289E853ED}"/>
    <cellStyle name="Total 9 4 2 7" xfId="18106" xr:uid="{6471942F-590E-4825-AE0B-ACE41CDA4E37}"/>
    <cellStyle name="Total 9 4 2 8" xfId="18873" xr:uid="{77376393-CD60-4982-A19B-D16EA8FCC7BA}"/>
    <cellStyle name="Total 9 4 3" xfId="9700" xr:uid="{CAAAEFFF-4FED-4E0F-AB64-3ABF6729803D}"/>
    <cellStyle name="Total 9 4 3 2" xfId="14104" xr:uid="{23360366-DE66-4808-8B8A-9AC895AE88D1}"/>
    <cellStyle name="Total 9 4 3 3" xfId="15064" xr:uid="{937BABDA-BD94-4802-A8BA-FAD90ACCC7D2}"/>
    <cellStyle name="Total 9 4 3 4" xfId="16016" xr:uid="{3F71CFCF-3CDD-41BD-89FD-758C9C3A9747}"/>
    <cellStyle name="Total 9 4 3 5" xfId="16890" xr:uid="{3E056AC7-18B0-4FC3-8F91-8B429C494A27}"/>
    <cellStyle name="Total 9 4 3 6" xfId="17755" xr:uid="{5A1B6621-A4ED-472B-BF03-DB70EB389809}"/>
    <cellStyle name="Total 9 4 3 7" xfId="18531" xr:uid="{CEA04EE6-5109-495B-B728-C326E3AED086}"/>
    <cellStyle name="Total 9 4 3 8" xfId="19288" xr:uid="{D1B61BA3-CC54-40D6-8B02-945B0C8C5FD1}"/>
    <cellStyle name="Total 9 4 4" xfId="12469" xr:uid="{422BA988-423F-4CFE-B259-7B5CD3F4A905}"/>
    <cellStyle name="Total 9 4 5" xfId="10410" xr:uid="{8EDEBD87-26F4-4100-9FE2-EE127A5B99C7}"/>
    <cellStyle name="Total 9 4 6" xfId="11724" xr:uid="{6DE4B1A3-5187-4E1E-8704-2AE8E22CDF2C}"/>
    <cellStyle name="Total 9 4 7" xfId="11062" xr:uid="{9248E370-F7DA-4897-AA15-4996AD8780CE}"/>
    <cellStyle name="Total 9 4 8" xfId="13585" xr:uid="{93F3DF4D-03C1-4BA2-AAF1-302629C1F999}"/>
    <cellStyle name="Total 9 4 9" xfId="14573" xr:uid="{79DFD134-6C5B-4ACB-89E8-9879CDCD91F7}"/>
    <cellStyle name="Total 9 5" xfId="8041" xr:uid="{2163614B-1D77-4B2D-B344-174A2538333D}"/>
    <cellStyle name="Total 9 5 2" xfId="13009" xr:uid="{E019B785-C336-4F7C-8FC7-DCBB18B276AB}"/>
    <cellStyle name="Total 9 5 3" xfId="9983" xr:uid="{08B83CBF-81F9-41B9-8B5D-996C0029BDC4}"/>
    <cellStyle name="Total 9 5 4" xfId="11823" xr:uid="{B19A6E5C-C2F5-4CC6-B9F3-DBDD2CE14065}"/>
    <cellStyle name="Total 9 5 5" xfId="10982" xr:uid="{16AE0191-E9EA-47E5-8858-CC4C75B4D0A0}"/>
    <cellStyle name="Total 9 5 6" xfId="12881" xr:uid="{19430CBF-863A-41E9-A581-9237ECA0BB07}"/>
    <cellStyle name="Total 9 5 7" xfId="10099" xr:uid="{9230CE93-3735-4350-A02B-C472A51F758C}"/>
    <cellStyle name="Total 9 5 8" xfId="13696" xr:uid="{1237BD55-24D4-4E6F-8431-3C2AA5498C93}"/>
    <cellStyle name="Total 9 6" xfId="9472" xr:uid="{2F999B6E-5773-41D3-B934-4C33200AECE1}"/>
    <cellStyle name="Total 9 6 2" xfId="13876" xr:uid="{CF559796-649A-479C-9586-935EE5FC0881}"/>
    <cellStyle name="Total 9 6 3" xfId="14836" xr:uid="{E7BF19E1-FD1D-4B47-8CDB-5F754A00B6A2}"/>
    <cellStyle name="Total 9 6 4" xfId="15788" xr:uid="{8E0099A6-B0C0-4F4C-BECD-9CBE40C3783C}"/>
    <cellStyle name="Total 9 6 5" xfId="16662" xr:uid="{CE6073D3-5518-4E4C-9683-8CD21C3AAD1E}"/>
    <cellStyle name="Total 9 6 6" xfId="17527" xr:uid="{2DA97AA4-2CD0-4755-ACAD-2045B56B8F1C}"/>
    <cellStyle name="Total 9 6 7" xfId="18303" xr:uid="{23140C93-27D6-475F-99D7-9380D9DC4A14}"/>
    <cellStyle name="Total 9 6 8" xfId="19060" xr:uid="{D0667FF7-0C37-40B0-9ACD-98B600E781E8}"/>
    <cellStyle name="Total 9 7" xfId="11936" xr:uid="{F9C3287D-4CBF-487F-A1F5-19B5E8EE588C}"/>
    <cellStyle name="Total 9 8" xfId="10881" xr:uid="{4E0821D2-C486-4334-A309-D0C5A8E7514E}"/>
    <cellStyle name="Total 9 9" xfId="11543" xr:uid="{16AFAF15-28F3-4914-9474-39F0B8AFCE4E}"/>
    <cellStyle name="V?st." xfId="6823" xr:uid="{1B60207A-CAFF-4FDC-82A7-2E7AC2989365}"/>
    <cellStyle name="Warning Text 10" xfId="6314" xr:uid="{B27E4314-7712-4837-9BDB-E6C936DE982E}"/>
    <cellStyle name="Warning Text 11" xfId="6315" xr:uid="{C5BC4599-B0FE-4221-B40D-E3F14A098A9F}"/>
    <cellStyle name="Warning Text 12" xfId="6316" xr:uid="{3CBCF42B-9FD6-47AD-A7A7-8A5236550309}"/>
    <cellStyle name="Warning Text 13" xfId="6317" xr:uid="{C2A2B0A1-1547-47B8-B316-A7EFC1542393}"/>
    <cellStyle name="Warning Text 14" xfId="6318" xr:uid="{9C47C5B1-BCA7-438F-9A13-DFB9B56625DE}"/>
    <cellStyle name="Warning Text 15" xfId="6319" xr:uid="{3EDA37E0-7316-4E9C-A88D-C1EF67D8C939}"/>
    <cellStyle name="Warning Text 16" xfId="6320" xr:uid="{217E7B60-7596-4CC6-8242-FFA6801DA8A9}"/>
    <cellStyle name="Warning Text 17" xfId="6321" xr:uid="{E9B5789D-2E28-4DBF-87B5-B8112747F39E}"/>
    <cellStyle name="Warning Text 18" xfId="6322" xr:uid="{259E2FD9-940A-4C3F-B6BB-A3D82B008BDB}"/>
    <cellStyle name="Warning Text 18 2" xfId="6323" xr:uid="{E799CF58-5BA1-454A-BB10-8C7BC480C384}"/>
    <cellStyle name="Warning Text 19" xfId="6324" xr:uid="{5AAF278A-F857-45CD-9D18-B2BF473B7FE3}"/>
    <cellStyle name="Warning Text 19 2" xfId="6325" xr:uid="{816C0565-177C-46AE-84E7-80202E7FA723}"/>
    <cellStyle name="Warning Text 2" xfId="6326" xr:uid="{F254D171-5D34-4DDA-9BEC-0B4EDA638BE3}"/>
    <cellStyle name="Warning Text 2 2" xfId="6327" xr:uid="{54607654-A791-4454-823D-818DD081FBFC}"/>
    <cellStyle name="Warning Text 3" xfId="6328" xr:uid="{DD0429DF-7468-4D34-A76D-3FCC8D1662F7}"/>
    <cellStyle name="Warning Text 4" xfId="6329" xr:uid="{DDE1CE50-B202-4D0B-8AD4-7D8232333FA9}"/>
    <cellStyle name="Warning Text 5" xfId="6330" xr:uid="{FE42E2DD-24DB-4FC3-B2A4-EE24A77C0E37}"/>
    <cellStyle name="Warning Text 6" xfId="6331" xr:uid="{843B3A30-4E3B-4D09-9932-615D495B1573}"/>
    <cellStyle name="Warning Text 7" xfId="6332" xr:uid="{E60E8606-A664-4FE3-A50E-FA401C209FA8}"/>
    <cellStyle name="Warning Text 8" xfId="6333" xr:uid="{1DB73B6B-F331-44A6-A367-30459B72C853}"/>
    <cellStyle name="Warning Text 9" xfId="6334" xr:uid="{88FECE4A-1937-4668-9651-0CD027D1C1C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45EAB-6F33-413D-AC3D-E88F1870F40F}">
  <sheetPr>
    <tabColor theme="9" tint="0.39997558519241921"/>
  </sheetPr>
  <dimension ref="A1:T99"/>
  <sheetViews>
    <sheetView tabSelected="1" topLeftCell="D92" zoomScale="50" zoomScaleNormal="50" workbookViewId="0">
      <selection activeCell="N98" sqref="N98:N99"/>
    </sheetView>
  </sheetViews>
  <sheetFormatPr defaultRowHeight="14.5"/>
  <cols>
    <col min="2" max="2" width="30.26953125" customWidth="1"/>
    <col min="3" max="3" width="41.7265625" customWidth="1"/>
    <col min="4" max="4" width="49" customWidth="1"/>
    <col min="5" max="5" width="33.7265625" customWidth="1"/>
    <col min="6" max="6" width="24.54296875" customWidth="1"/>
    <col min="7" max="7" width="21" customWidth="1"/>
    <col min="8" max="13" width="19" customWidth="1"/>
    <col min="14" max="14" width="17.7265625" customWidth="1"/>
    <col min="15" max="16" width="15.453125" customWidth="1"/>
    <col min="17" max="17" width="17.26953125" customWidth="1"/>
    <col min="18" max="18" width="23.7265625" customWidth="1"/>
    <col min="19" max="19" width="15.7265625" customWidth="1"/>
    <col min="20" max="20" width="12.453125" customWidth="1"/>
  </cols>
  <sheetData>
    <row r="1" spans="1:20" ht="18">
      <c r="M1" s="293" t="s">
        <v>515</v>
      </c>
      <c r="N1" s="293"/>
      <c r="O1" s="293"/>
      <c r="P1" s="293"/>
    </row>
    <row r="2" spans="1:20" ht="18">
      <c r="L2" s="293" t="s">
        <v>516</v>
      </c>
      <c r="M2" s="293"/>
      <c r="N2" s="293"/>
      <c r="O2" s="293"/>
      <c r="P2" s="293"/>
    </row>
    <row r="3" spans="1:20" ht="18">
      <c r="L3" s="196"/>
      <c r="M3" s="196"/>
      <c r="N3" s="196"/>
      <c r="O3" s="196"/>
      <c r="P3" s="196"/>
    </row>
    <row r="4" spans="1:20" ht="47.15" customHeight="1">
      <c r="A4" s="294" t="s">
        <v>517</v>
      </c>
      <c r="B4" s="294"/>
      <c r="C4" s="295" t="s">
        <v>519</v>
      </c>
      <c r="D4" s="295"/>
      <c r="E4" s="257" t="s">
        <v>536</v>
      </c>
      <c r="F4" s="258"/>
      <c r="G4" s="258"/>
      <c r="H4" s="258"/>
      <c r="I4" s="258"/>
      <c r="J4" s="258"/>
      <c r="K4" s="258"/>
      <c r="L4" s="258"/>
      <c r="M4" s="258"/>
      <c r="N4" s="258"/>
      <c r="O4" s="258"/>
      <c r="P4" s="258"/>
      <c r="Q4" s="258"/>
      <c r="R4" s="26"/>
      <c r="S4" s="26"/>
    </row>
    <row r="5" spans="1:20" ht="50.5" customHeight="1">
      <c r="A5" s="294" t="s">
        <v>518</v>
      </c>
      <c r="B5" s="294"/>
      <c r="C5" s="295" t="s">
        <v>520</v>
      </c>
      <c r="D5" s="295"/>
      <c r="E5" s="257"/>
      <c r="F5" s="258"/>
      <c r="G5" s="258"/>
      <c r="H5" s="258"/>
      <c r="I5" s="258"/>
      <c r="J5" s="258"/>
      <c r="K5" s="258"/>
      <c r="L5" s="258"/>
      <c r="M5" s="258"/>
      <c r="N5" s="258"/>
      <c r="O5" s="258"/>
      <c r="P5" s="258"/>
      <c r="Q5" s="258"/>
      <c r="R5" s="26"/>
      <c r="S5" s="26"/>
    </row>
    <row r="6" spans="1:20" ht="190.5" customHeight="1">
      <c r="A6" s="294"/>
      <c r="B6" s="294"/>
      <c r="C6" s="295" t="s">
        <v>521</v>
      </c>
      <c r="D6" s="296"/>
      <c r="E6" s="259"/>
      <c r="F6" s="260"/>
      <c r="G6" s="260"/>
      <c r="H6" s="260"/>
      <c r="I6" s="260"/>
      <c r="J6" s="260"/>
      <c r="K6" s="260"/>
      <c r="L6" s="260"/>
      <c r="M6" s="260"/>
      <c r="N6" s="260"/>
      <c r="O6" s="260"/>
      <c r="P6" s="260"/>
      <c r="Q6" s="260"/>
      <c r="R6" s="26"/>
      <c r="S6" s="26"/>
    </row>
    <row r="7" spans="1:20" ht="15">
      <c r="A7" s="299" t="s">
        <v>222</v>
      </c>
      <c r="B7" s="299"/>
      <c r="C7" s="297" t="s">
        <v>223</v>
      </c>
      <c r="D7" s="297"/>
      <c r="E7" s="297"/>
      <c r="F7" s="297"/>
      <c r="G7" s="297"/>
      <c r="H7" s="297"/>
      <c r="I7" s="297"/>
      <c r="J7" s="297"/>
      <c r="K7" s="297"/>
      <c r="L7" s="297"/>
      <c r="M7" s="297"/>
      <c r="N7" s="297"/>
      <c r="O7" s="297"/>
      <c r="P7" s="297"/>
      <c r="Q7" s="297"/>
      <c r="R7" s="26"/>
      <c r="S7" s="26"/>
    </row>
    <row r="8" spans="1:20" ht="57" customHeight="1">
      <c r="A8" s="298" t="s">
        <v>157</v>
      </c>
      <c r="B8" s="298" t="s">
        <v>206</v>
      </c>
      <c r="C8" s="298" t="s">
        <v>207</v>
      </c>
      <c r="D8" s="298" t="s">
        <v>208</v>
      </c>
      <c r="E8" s="298" t="s">
        <v>209</v>
      </c>
      <c r="F8" s="298" t="s">
        <v>210</v>
      </c>
      <c r="G8" s="298"/>
      <c r="H8" s="298"/>
      <c r="I8" s="298" t="s">
        <v>211</v>
      </c>
      <c r="J8" s="298"/>
      <c r="K8" s="298"/>
      <c r="L8" s="298"/>
      <c r="M8" s="298"/>
      <c r="N8" s="291" t="s">
        <v>212</v>
      </c>
      <c r="O8" s="291" t="s">
        <v>213</v>
      </c>
      <c r="P8" s="291" t="s">
        <v>214</v>
      </c>
      <c r="Q8" s="291" t="s">
        <v>215</v>
      </c>
      <c r="R8" s="26"/>
      <c r="S8" s="26"/>
    </row>
    <row r="9" spans="1:20" ht="133" customHeight="1">
      <c r="A9" s="298"/>
      <c r="B9" s="298"/>
      <c r="C9" s="298"/>
      <c r="D9" s="298"/>
      <c r="E9" s="298"/>
      <c r="F9" s="245" t="s">
        <v>216</v>
      </c>
      <c r="G9" s="245" t="s">
        <v>217</v>
      </c>
      <c r="H9" s="245" t="s">
        <v>218</v>
      </c>
      <c r="I9" s="245" t="s">
        <v>217</v>
      </c>
      <c r="J9" s="245" t="s">
        <v>218</v>
      </c>
      <c r="K9" s="245" t="s">
        <v>219</v>
      </c>
      <c r="L9" s="245" t="s">
        <v>220</v>
      </c>
      <c r="M9" s="245" t="s">
        <v>221</v>
      </c>
      <c r="N9" s="292"/>
      <c r="O9" s="292"/>
      <c r="P9" s="292"/>
      <c r="Q9" s="292"/>
      <c r="R9" s="26"/>
      <c r="S9" s="26"/>
    </row>
    <row r="10" spans="1:20" ht="55.5" customHeight="1">
      <c r="A10" s="244"/>
      <c r="B10" s="300" t="s">
        <v>428</v>
      </c>
      <c r="C10" s="301"/>
      <c r="D10" s="302"/>
      <c r="E10" s="197"/>
      <c r="F10" s="198">
        <f t="shared" ref="F10:M10" si="0">SUM(F19:F99)</f>
        <v>13463726</v>
      </c>
      <c r="G10" s="198">
        <f t="shared" si="0"/>
        <v>13463726</v>
      </c>
      <c r="H10" s="198">
        <f t="shared" si="0"/>
        <v>13463726</v>
      </c>
      <c r="I10" s="198">
        <f t="shared" si="0"/>
        <v>13201098</v>
      </c>
      <c r="J10" s="198">
        <f t="shared" si="0"/>
        <v>20011526</v>
      </c>
      <c r="K10" s="198">
        <f t="shared" si="0"/>
        <v>21144393</v>
      </c>
      <c r="L10" s="198">
        <f t="shared" si="0"/>
        <v>0</v>
      </c>
      <c r="M10" s="198">
        <f t="shared" si="0"/>
        <v>21144393</v>
      </c>
      <c r="N10" s="199"/>
      <c r="O10" s="199"/>
      <c r="P10" s="199"/>
      <c r="Q10" s="199"/>
      <c r="R10" s="247"/>
      <c r="S10" s="247"/>
      <c r="T10" s="155"/>
    </row>
    <row r="11" spans="1:20" ht="52.5" customHeight="1">
      <c r="A11" s="200"/>
      <c r="B11" s="201"/>
      <c r="C11" s="202"/>
      <c r="D11" s="203"/>
      <c r="E11" s="204" t="s">
        <v>424</v>
      </c>
      <c r="F11" s="205">
        <f t="shared" ref="F11:K11" si="1">F40</f>
        <v>11138668</v>
      </c>
      <c r="G11" s="205">
        <f t="shared" si="1"/>
        <v>11138668</v>
      </c>
      <c r="H11" s="205">
        <f t="shared" si="1"/>
        <v>11138668</v>
      </c>
      <c r="I11" s="205">
        <f t="shared" si="1"/>
        <v>6153300</v>
      </c>
      <c r="J11" s="205">
        <f t="shared" si="1"/>
        <v>11275590</v>
      </c>
      <c r="K11" s="205">
        <f t="shared" si="1"/>
        <v>12102128</v>
      </c>
      <c r="L11" s="205"/>
      <c r="M11" s="205">
        <f t="shared" ref="M11" si="2">M40</f>
        <v>12102128</v>
      </c>
      <c r="N11" s="206"/>
      <c r="O11" s="206"/>
      <c r="P11" s="206"/>
      <c r="Q11" s="206"/>
      <c r="R11" s="247"/>
      <c r="S11" s="247"/>
      <c r="T11" s="155"/>
    </row>
    <row r="12" spans="1:20" ht="38.15" customHeight="1">
      <c r="A12" s="200"/>
      <c r="B12" s="201"/>
      <c r="C12" s="202"/>
      <c r="D12" s="203"/>
      <c r="E12" s="204" t="s">
        <v>461</v>
      </c>
      <c r="F12" s="205">
        <f>F55</f>
        <v>0</v>
      </c>
      <c r="G12" s="205">
        <f t="shared" ref="G12:H12" si="3">G55</f>
        <v>0</v>
      </c>
      <c r="H12" s="205">
        <f t="shared" si="3"/>
        <v>0</v>
      </c>
      <c r="I12" s="205">
        <f>SUM(I55:I56)</f>
        <v>3550</v>
      </c>
      <c r="J12" s="205">
        <f>SUM(J55:J56)</f>
        <v>3550</v>
      </c>
      <c r="K12" s="205">
        <f>SUM(K55:K56)</f>
        <v>3550</v>
      </c>
      <c r="L12" s="205"/>
      <c r="M12" s="207">
        <f>SUM(M55:M56)</f>
        <v>3550</v>
      </c>
      <c r="N12" s="206"/>
      <c r="O12" s="206"/>
      <c r="P12" s="206"/>
      <c r="Q12" s="206"/>
      <c r="R12" s="26"/>
      <c r="S12" s="247"/>
      <c r="T12" s="155"/>
    </row>
    <row r="13" spans="1:20" ht="28.5" customHeight="1">
      <c r="A13" s="200"/>
      <c r="B13" s="201"/>
      <c r="C13" s="202"/>
      <c r="D13" s="203"/>
      <c r="E13" s="204" t="s">
        <v>430</v>
      </c>
      <c r="F13" s="205">
        <f>F48</f>
        <v>166409</v>
      </c>
      <c r="G13" s="205">
        <f t="shared" ref="G13:M13" si="4">G48</f>
        <v>166409</v>
      </c>
      <c r="H13" s="205">
        <f t="shared" si="4"/>
        <v>166409</v>
      </c>
      <c r="I13" s="205">
        <f t="shared" si="4"/>
        <v>0</v>
      </c>
      <c r="J13" s="205">
        <f t="shared" si="4"/>
        <v>0</v>
      </c>
      <c r="K13" s="205">
        <f t="shared" si="4"/>
        <v>0</v>
      </c>
      <c r="L13" s="205"/>
      <c r="M13" s="205">
        <f t="shared" si="4"/>
        <v>0</v>
      </c>
      <c r="N13" s="206"/>
      <c r="O13" s="206"/>
      <c r="P13" s="206"/>
      <c r="Q13" s="206"/>
      <c r="R13" s="247"/>
      <c r="S13" s="26"/>
    </row>
    <row r="14" spans="1:20" ht="51" customHeight="1">
      <c r="A14" s="200"/>
      <c r="B14" s="201"/>
      <c r="C14" s="202"/>
      <c r="D14" s="203"/>
      <c r="E14" s="208" t="s">
        <v>429</v>
      </c>
      <c r="F14" s="205">
        <f>F67+F68</f>
        <v>0</v>
      </c>
      <c r="G14" s="205">
        <f t="shared" ref="G14:M14" si="5">G67+G68</f>
        <v>0</v>
      </c>
      <c r="H14" s="205">
        <f t="shared" si="5"/>
        <v>0</v>
      </c>
      <c r="I14" s="205">
        <f t="shared" si="5"/>
        <v>74600</v>
      </c>
      <c r="J14" s="205">
        <f t="shared" si="5"/>
        <v>75000</v>
      </c>
      <c r="K14" s="205">
        <f t="shared" si="5"/>
        <v>75400</v>
      </c>
      <c r="L14" s="205"/>
      <c r="M14" s="205">
        <f t="shared" si="5"/>
        <v>75400</v>
      </c>
      <c r="N14" s="206"/>
      <c r="O14" s="206"/>
      <c r="P14" s="206"/>
      <c r="Q14" s="206"/>
      <c r="R14" s="247"/>
      <c r="S14" s="247"/>
      <c r="T14" s="155"/>
    </row>
    <row r="15" spans="1:20" ht="48" customHeight="1">
      <c r="A15" s="200"/>
      <c r="B15" s="201"/>
      <c r="C15" s="202"/>
      <c r="D15" s="203"/>
      <c r="E15" s="208" t="s">
        <v>423</v>
      </c>
      <c r="F15" s="205">
        <f t="shared" ref="F15:K15" si="6">F30+F32+F33+F45+F50+F52+F53+F54+F65+F95</f>
        <v>257734</v>
      </c>
      <c r="G15" s="205">
        <f t="shared" si="6"/>
        <v>257734</v>
      </c>
      <c r="H15" s="205">
        <f t="shared" si="6"/>
        <v>257734</v>
      </c>
      <c r="I15" s="205">
        <f t="shared" si="6"/>
        <v>1042032</v>
      </c>
      <c r="J15" s="205">
        <f t="shared" si="6"/>
        <v>1130894</v>
      </c>
      <c r="K15" s="205">
        <f t="shared" si="6"/>
        <v>1205834</v>
      </c>
      <c r="L15" s="205"/>
      <c r="M15" s="205">
        <f>M30+M32+M33+M45+M50+M52+M53+M54+M65+M95</f>
        <v>1205834</v>
      </c>
      <c r="N15" s="206"/>
      <c r="O15" s="206"/>
      <c r="P15" s="206"/>
      <c r="Q15" s="206"/>
      <c r="R15" s="26"/>
      <c r="S15" s="26"/>
    </row>
    <row r="16" spans="1:20" ht="51" customHeight="1">
      <c r="A16" s="200"/>
      <c r="B16" s="201"/>
      <c r="C16" s="202"/>
      <c r="D16" s="203"/>
      <c r="E16" s="208" t="s">
        <v>419</v>
      </c>
      <c r="F16" s="205">
        <f t="shared" ref="F16:K16" si="7">F19+F21+F23+F25+F31</f>
        <v>1316277</v>
      </c>
      <c r="G16" s="205">
        <f t="shared" si="7"/>
        <v>1316277</v>
      </c>
      <c r="H16" s="205">
        <f t="shared" si="7"/>
        <v>1316277</v>
      </c>
      <c r="I16" s="205">
        <f t="shared" si="7"/>
        <v>2118198</v>
      </c>
      <c r="J16" s="205">
        <f t="shared" si="7"/>
        <v>2227350</v>
      </c>
      <c r="K16" s="205">
        <f t="shared" si="7"/>
        <v>2229781</v>
      </c>
      <c r="L16" s="205"/>
      <c r="M16" s="205">
        <f>M19+M21+M23+M25+M31</f>
        <v>2229781</v>
      </c>
      <c r="N16" s="206"/>
      <c r="O16" s="206"/>
      <c r="P16" s="206"/>
      <c r="Q16" s="206"/>
      <c r="R16" s="26"/>
      <c r="S16" s="26"/>
    </row>
    <row r="17" spans="1:20" ht="67.5" customHeight="1">
      <c r="A17" s="200"/>
      <c r="B17" s="201"/>
      <c r="C17" s="202"/>
      <c r="D17" s="203"/>
      <c r="E17" s="208" t="s">
        <v>420</v>
      </c>
      <c r="F17" s="205">
        <f t="shared" ref="F17:K17" si="8">F20+F24+F26</f>
        <v>470360</v>
      </c>
      <c r="G17" s="205">
        <f t="shared" si="8"/>
        <v>470360</v>
      </c>
      <c r="H17" s="205">
        <f t="shared" si="8"/>
        <v>470360</v>
      </c>
      <c r="I17" s="205">
        <f t="shared" si="8"/>
        <v>236640</v>
      </c>
      <c r="J17" s="205">
        <f t="shared" si="8"/>
        <v>1052640</v>
      </c>
      <c r="K17" s="205">
        <f t="shared" si="8"/>
        <v>1052640</v>
      </c>
      <c r="L17" s="205"/>
      <c r="M17" s="205">
        <f>M20+M24+M26</f>
        <v>1052640</v>
      </c>
      <c r="N17" s="206"/>
      <c r="O17" s="206"/>
      <c r="P17" s="206"/>
      <c r="Q17" s="206"/>
      <c r="R17" s="26"/>
      <c r="S17" s="26"/>
    </row>
    <row r="18" spans="1:20" ht="46.5" customHeight="1">
      <c r="A18" s="200"/>
      <c r="B18" s="201"/>
      <c r="C18" s="202"/>
      <c r="D18" s="203"/>
      <c r="E18" s="208" t="s">
        <v>422</v>
      </c>
      <c r="F18" s="205">
        <f>F27+F34+F42+F43+F44+F51+F61+F62+F66</f>
        <v>114278</v>
      </c>
      <c r="G18" s="205">
        <f>G27+G34+G42+G43+G44+G51+G61+G62+G66</f>
        <v>114278</v>
      </c>
      <c r="H18" s="205">
        <f>H27+H34+H42+H43+H44+H51+H61+H62+H66</f>
        <v>114278</v>
      </c>
      <c r="I18" s="205">
        <f>I27+I34+I42+I43+I44+I51+I61+I62+I64+I66</f>
        <v>3572778</v>
      </c>
      <c r="J18" s="205">
        <f>J27+J34+J42+J43+J44+J51+J61+J62+J64+J66</f>
        <v>4246502</v>
      </c>
      <c r="K18" s="205">
        <f>K27+K34+K42+K43+K44+K51+K61+K62+K64+K66</f>
        <v>4475060</v>
      </c>
      <c r="L18" s="205"/>
      <c r="M18" s="205">
        <f>M27+M34+M42+M43+M44+M51+M61+M62+M64+M66</f>
        <v>4475060</v>
      </c>
      <c r="N18" s="206"/>
      <c r="O18" s="206"/>
      <c r="P18" s="206"/>
      <c r="Q18" s="206"/>
      <c r="R18" s="247"/>
      <c r="S18" s="26"/>
    </row>
    <row r="19" spans="1:20" ht="46.5">
      <c r="A19" s="269" t="s">
        <v>0</v>
      </c>
      <c r="B19" s="269" t="s">
        <v>295</v>
      </c>
      <c r="C19" s="269" t="s">
        <v>469</v>
      </c>
      <c r="D19" s="269" t="s">
        <v>479</v>
      </c>
      <c r="E19" s="241" t="s">
        <v>419</v>
      </c>
      <c r="F19" s="209"/>
      <c r="G19" s="209"/>
      <c r="H19" s="210"/>
      <c r="I19" s="211"/>
      <c r="J19" s="212">
        <v>48000</v>
      </c>
      <c r="K19" s="212">
        <v>48000</v>
      </c>
      <c r="L19" s="213"/>
      <c r="M19" s="212">
        <v>48000</v>
      </c>
      <c r="N19" s="267" t="s">
        <v>230</v>
      </c>
      <c r="O19" s="267" t="s">
        <v>559</v>
      </c>
      <c r="P19" s="267" t="s">
        <v>224</v>
      </c>
      <c r="Q19" s="267" t="s">
        <v>296</v>
      </c>
      <c r="R19" s="248"/>
      <c r="S19" s="247"/>
      <c r="T19" s="155"/>
    </row>
    <row r="20" spans="1:20" ht="130" customHeight="1">
      <c r="A20" s="276"/>
      <c r="B20" s="276"/>
      <c r="C20" s="270"/>
      <c r="D20" s="270"/>
      <c r="E20" s="241" t="s">
        <v>420</v>
      </c>
      <c r="F20" s="214">
        <v>470360</v>
      </c>
      <c r="G20" s="214">
        <v>470360</v>
      </c>
      <c r="H20" s="215">
        <v>470360</v>
      </c>
      <c r="I20" s="214"/>
      <c r="J20" s="214">
        <v>816000</v>
      </c>
      <c r="K20" s="216">
        <v>816000</v>
      </c>
      <c r="L20" s="216"/>
      <c r="M20" s="216">
        <v>816000</v>
      </c>
      <c r="N20" s="268"/>
      <c r="O20" s="268"/>
      <c r="P20" s="268"/>
      <c r="Q20" s="268"/>
      <c r="R20" s="247"/>
      <c r="S20" s="247"/>
      <c r="T20" s="155"/>
    </row>
    <row r="21" spans="1:20" ht="65.5" customHeight="1">
      <c r="A21" s="276"/>
      <c r="B21" s="276"/>
      <c r="C21" s="290" t="s">
        <v>522</v>
      </c>
      <c r="D21" s="243" t="s">
        <v>523</v>
      </c>
      <c r="E21" s="241" t="s">
        <v>419</v>
      </c>
      <c r="F21" s="241"/>
      <c r="G21" s="241"/>
      <c r="H21" s="215"/>
      <c r="I21" s="214">
        <v>100000</v>
      </c>
      <c r="J21" s="214">
        <v>100000</v>
      </c>
      <c r="K21" s="214">
        <v>100000</v>
      </c>
      <c r="L21" s="214"/>
      <c r="M21" s="214">
        <v>100000</v>
      </c>
      <c r="N21" s="217" t="s">
        <v>230</v>
      </c>
      <c r="O21" s="217" t="s">
        <v>559</v>
      </c>
      <c r="P21" s="217" t="s">
        <v>224</v>
      </c>
      <c r="Q21" s="217" t="s">
        <v>297</v>
      </c>
      <c r="R21" s="26"/>
      <c r="S21" s="247"/>
    </row>
    <row r="22" spans="1:20" ht="34.5" customHeight="1">
      <c r="A22" s="276"/>
      <c r="B22" s="276"/>
      <c r="C22" s="290"/>
      <c r="D22" s="243" t="s">
        <v>225</v>
      </c>
      <c r="E22" s="241"/>
      <c r="F22" s="241"/>
      <c r="G22" s="241"/>
      <c r="H22" s="215"/>
      <c r="I22" s="214"/>
      <c r="J22" s="214"/>
      <c r="K22" s="214"/>
      <c r="L22" s="214"/>
      <c r="M22" s="214"/>
      <c r="N22" s="217"/>
      <c r="O22" s="217" t="s">
        <v>226</v>
      </c>
      <c r="P22" s="217" t="s">
        <v>227</v>
      </c>
      <c r="Q22" s="217"/>
      <c r="R22" s="26"/>
      <c r="S22" s="26"/>
    </row>
    <row r="23" spans="1:20" ht="45" customHeight="1">
      <c r="A23" s="276"/>
      <c r="B23" s="276"/>
      <c r="C23" s="265" t="s">
        <v>473</v>
      </c>
      <c r="D23" s="265" t="s">
        <v>474</v>
      </c>
      <c r="E23" s="246" t="s">
        <v>419</v>
      </c>
      <c r="F23" s="246"/>
      <c r="G23" s="246"/>
      <c r="H23" s="189"/>
      <c r="I23" s="190">
        <v>6420</v>
      </c>
      <c r="J23" s="190">
        <f>6420+42840</f>
        <v>49260</v>
      </c>
      <c r="K23" s="190">
        <f>6420+42840</f>
        <v>49260</v>
      </c>
      <c r="L23" s="190"/>
      <c r="M23" s="190">
        <f>6420+42840</f>
        <v>49260</v>
      </c>
      <c r="N23" s="287" t="s">
        <v>229</v>
      </c>
      <c r="O23" s="287" t="s">
        <v>560</v>
      </c>
      <c r="P23" s="287" t="s">
        <v>224</v>
      </c>
      <c r="Q23" s="287" t="s">
        <v>297</v>
      </c>
      <c r="R23" s="248"/>
      <c r="S23" s="26"/>
    </row>
    <row r="24" spans="1:20" ht="54" customHeight="1">
      <c r="A24" s="276"/>
      <c r="B24" s="276"/>
      <c r="C24" s="266"/>
      <c r="D24" s="266"/>
      <c r="E24" s="246" t="s">
        <v>420</v>
      </c>
      <c r="F24" s="246"/>
      <c r="G24" s="246"/>
      <c r="H24" s="189"/>
      <c r="I24" s="190">
        <v>109140</v>
      </c>
      <c r="J24" s="190">
        <v>109140</v>
      </c>
      <c r="K24" s="190">
        <v>109140</v>
      </c>
      <c r="L24" s="190"/>
      <c r="M24" s="190">
        <v>109140</v>
      </c>
      <c r="N24" s="288"/>
      <c r="O24" s="288"/>
      <c r="P24" s="288"/>
      <c r="Q24" s="288"/>
      <c r="R24" s="247"/>
      <c r="S24" s="26"/>
    </row>
    <row r="25" spans="1:20" ht="57" customHeight="1">
      <c r="A25" s="276"/>
      <c r="B25" s="276"/>
      <c r="C25" s="269" t="s">
        <v>298</v>
      </c>
      <c r="D25" s="269" t="s">
        <v>299</v>
      </c>
      <c r="E25" s="241" t="s">
        <v>419</v>
      </c>
      <c r="F25" s="241"/>
      <c r="G25" s="241"/>
      <c r="H25" s="215"/>
      <c r="I25" s="214">
        <v>7500</v>
      </c>
      <c r="J25" s="214">
        <v>7500</v>
      </c>
      <c r="K25" s="214">
        <v>7500</v>
      </c>
      <c r="L25" s="214"/>
      <c r="M25" s="214">
        <v>7500</v>
      </c>
      <c r="N25" s="267" t="s">
        <v>237</v>
      </c>
      <c r="O25" s="267" t="s">
        <v>158</v>
      </c>
      <c r="P25" s="267" t="s">
        <v>224</v>
      </c>
      <c r="Q25" s="267" t="s">
        <v>297</v>
      </c>
      <c r="R25" s="26"/>
      <c r="S25" s="26"/>
    </row>
    <row r="26" spans="1:20" ht="82" customHeight="1">
      <c r="A26" s="276"/>
      <c r="B26" s="276"/>
      <c r="C26" s="270"/>
      <c r="D26" s="270"/>
      <c r="E26" s="241" t="s">
        <v>420</v>
      </c>
      <c r="F26" s="241"/>
      <c r="G26" s="241"/>
      <c r="H26" s="215"/>
      <c r="I26" s="214">
        <v>127500</v>
      </c>
      <c r="J26" s="214">
        <v>127500</v>
      </c>
      <c r="K26" s="214">
        <v>127500</v>
      </c>
      <c r="L26" s="214"/>
      <c r="M26" s="214">
        <v>127500</v>
      </c>
      <c r="N26" s="268"/>
      <c r="O26" s="268"/>
      <c r="P26" s="268"/>
      <c r="Q26" s="268"/>
      <c r="R26" s="26"/>
      <c r="S26" s="26"/>
    </row>
    <row r="27" spans="1:20" ht="52" customHeight="1">
      <c r="A27" s="270"/>
      <c r="B27" s="270"/>
      <c r="C27" s="243" t="s">
        <v>524</v>
      </c>
      <c r="D27" s="243" t="s">
        <v>300</v>
      </c>
      <c r="E27" s="241" t="s">
        <v>422</v>
      </c>
      <c r="F27" s="241"/>
      <c r="G27" s="241"/>
      <c r="H27" s="215"/>
      <c r="I27" s="214">
        <v>193600</v>
      </c>
      <c r="J27" s="214"/>
      <c r="K27" s="214"/>
      <c r="L27" s="214"/>
      <c r="M27" s="214"/>
      <c r="N27" s="217" t="s">
        <v>229</v>
      </c>
      <c r="O27" s="217" t="s">
        <v>158</v>
      </c>
      <c r="P27" s="217" t="s">
        <v>224</v>
      </c>
      <c r="Q27" s="217" t="s">
        <v>304</v>
      </c>
      <c r="R27" s="26"/>
      <c r="S27" s="26"/>
    </row>
    <row r="28" spans="1:20" ht="126.5" customHeight="1">
      <c r="A28" s="261" t="s">
        <v>75</v>
      </c>
      <c r="B28" s="269" t="s">
        <v>301</v>
      </c>
      <c r="C28" s="241" t="s">
        <v>302</v>
      </c>
      <c r="D28" s="241" t="s">
        <v>303</v>
      </c>
      <c r="E28" s="241"/>
      <c r="F28" s="241"/>
      <c r="G28" s="241"/>
      <c r="H28" s="215"/>
      <c r="I28" s="214"/>
      <c r="J28" s="214"/>
      <c r="K28" s="214"/>
      <c r="L28" s="214"/>
      <c r="M28" s="214"/>
      <c r="N28" s="217" t="s">
        <v>230</v>
      </c>
      <c r="O28" s="217" t="s">
        <v>561</v>
      </c>
      <c r="P28" s="217" t="s">
        <v>227</v>
      </c>
      <c r="Q28" s="217" t="s">
        <v>304</v>
      </c>
      <c r="R28" s="247"/>
      <c r="S28" s="26"/>
    </row>
    <row r="29" spans="1:20" ht="53.5" customHeight="1">
      <c r="A29" s="262"/>
      <c r="B29" s="276"/>
      <c r="C29" s="241" t="s">
        <v>305</v>
      </c>
      <c r="D29" s="243" t="s">
        <v>306</v>
      </c>
      <c r="E29" s="241"/>
      <c r="F29" s="241"/>
      <c r="G29" s="241"/>
      <c r="H29" s="215"/>
      <c r="I29" s="214"/>
      <c r="J29" s="214"/>
      <c r="K29" s="214"/>
      <c r="L29" s="214"/>
      <c r="M29" s="214"/>
      <c r="N29" s="217" t="s">
        <v>230</v>
      </c>
      <c r="O29" s="217" t="s">
        <v>480</v>
      </c>
      <c r="P29" s="217" t="s">
        <v>227</v>
      </c>
      <c r="Q29" s="217" t="s">
        <v>304</v>
      </c>
      <c r="R29" s="26"/>
      <c r="S29" s="26"/>
    </row>
    <row r="30" spans="1:20" ht="136" customHeight="1">
      <c r="A30" s="275"/>
      <c r="B30" s="270"/>
      <c r="C30" s="241" t="s">
        <v>525</v>
      </c>
      <c r="D30" s="243" t="s">
        <v>228</v>
      </c>
      <c r="E30" s="243" t="s">
        <v>423</v>
      </c>
      <c r="F30" s="241"/>
      <c r="G30" s="241"/>
      <c r="H30" s="215"/>
      <c r="I30" s="214">
        <v>80000</v>
      </c>
      <c r="J30" s="214">
        <v>80000</v>
      </c>
      <c r="K30" s="214">
        <v>80000</v>
      </c>
      <c r="L30" s="214"/>
      <c r="M30" s="214">
        <v>80000</v>
      </c>
      <c r="N30" s="217" t="s">
        <v>229</v>
      </c>
      <c r="O30" s="217" t="s">
        <v>230</v>
      </c>
      <c r="P30" s="217" t="s">
        <v>224</v>
      </c>
      <c r="Q30" s="217" t="s">
        <v>304</v>
      </c>
      <c r="R30" s="26"/>
      <c r="S30" s="26"/>
    </row>
    <row r="31" spans="1:20" ht="68.150000000000006" customHeight="1">
      <c r="A31" s="241" t="s">
        <v>67</v>
      </c>
      <c r="B31" s="241" t="s">
        <v>190</v>
      </c>
      <c r="C31" s="241" t="s">
        <v>307</v>
      </c>
      <c r="D31" s="241" t="s">
        <v>482</v>
      </c>
      <c r="E31" s="241" t="s">
        <v>419</v>
      </c>
      <c r="F31" s="214">
        <v>1316277</v>
      </c>
      <c r="G31" s="214">
        <v>1316277</v>
      </c>
      <c r="H31" s="215">
        <v>1316277</v>
      </c>
      <c r="I31" s="218">
        <v>2004278</v>
      </c>
      <c r="J31" s="218">
        <v>2022590</v>
      </c>
      <c r="K31" s="218">
        <v>2025021</v>
      </c>
      <c r="L31" s="218"/>
      <c r="M31" s="218">
        <v>2025021</v>
      </c>
      <c r="N31" s="217" t="s">
        <v>237</v>
      </c>
      <c r="O31" s="217" t="s">
        <v>240</v>
      </c>
      <c r="P31" s="217" t="s">
        <v>224</v>
      </c>
      <c r="Q31" s="217" t="s">
        <v>297</v>
      </c>
      <c r="R31" s="247"/>
      <c r="S31" s="26"/>
    </row>
    <row r="32" spans="1:20" ht="67.5" customHeight="1">
      <c r="A32" s="241" t="s">
        <v>68</v>
      </c>
      <c r="B32" s="241" t="s">
        <v>197</v>
      </c>
      <c r="C32" s="241" t="s">
        <v>308</v>
      </c>
      <c r="D32" s="241" t="s">
        <v>481</v>
      </c>
      <c r="E32" s="243" t="s">
        <v>423</v>
      </c>
      <c r="F32" s="241"/>
      <c r="G32" s="241"/>
      <c r="H32" s="215"/>
      <c r="I32" s="190">
        <v>133962</v>
      </c>
      <c r="J32" s="190">
        <v>147805</v>
      </c>
      <c r="K32" s="190">
        <v>151083</v>
      </c>
      <c r="L32" s="214"/>
      <c r="M32" s="190">
        <v>151083</v>
      </c>
      <c r="N32" s="219" t="s">
        <v>237</v>
      </c>
      <c r="O32" s="217" t="s">
        <v>240</v>
      </c>
      <c r="P32" s="217" t="s">
        <v>224</v>
      </c>
      <c r="Q32" s="217" t="s">
        <v>297</v>
      </c>
      <c r="R32" s="247"/>
      <c r="S32" s="26"/>
    </row>
    <row r="33" spans="1:19" ht="55.5" customHeight="1">
      <c r="A33" s="267" t="s">
        <v>69</v>
      </c>
      <c r="B33" s="269" t="s">
        <v>198</v>
      </c>
      <c r="C33" s="269" t="s">
        <v>309</v>
      </c>
      <c r="D33" s="269" t="s">
        <v>481</v>
      </c>
      <c r="E33" s="243" t="s">
        <v>423</v>
      </c>
      <c r="F33" s="241"/>
      <c r="G33" s="241"/>
      <c r="H33" s="215"/>
      <c r="I33" s="190">
        <v>75082</v>
      </c>
      <c r="J33" s="190">
        <v>100912</v>
      </c>
      <c r="K33" s="190">
        <v>121743</v>
      </c>
      <c r="L33" s="214"/>
      <c r="M33" s="190">
        <v>121743</v>
      </c>
      <c r="N33" s="267" t="s">
        <v>237</v>
      </c>
      <c r="O33" s="267" t="s">
        <v>240</v>
      </c>
      <c r="P33" s="267" t="s">
        <v>224</v>
      </c>
      <c r="Q33" s="267" t="s">
        <v>297</v>
      </c>
      <c r="R33" s="247"/>
      <c r="S33" s="26"/>
    </row>
    <row r="34" spans="1:19" ht="47.25" customHeight="1">
      <c r="A34" s="268"/>
      <c r="B34" s="270"/>
      <c r="C34" s="270"/>
      <c r="D34" s="270"/>
      <c r="E34" s="243" t="s">
        <v>422</v>
      </c>
      <c r="F34" s="241"/>
      <c r="G34" s="241"/>
      <c r="H34" s="215"/>
      <c r="I34" s="214">
        <v>48050</v>
      </c>
      <c r="J34" s="214">
        <v>48050</v>
      </c>
      <c r="K34" s="214">
        <v>48050</v>
      </c>
      <c r="L34" s="214"/>
      <c r="M34" s="214">
        <v>48050</v>
      </c>
      <c r="N34" s="268"/>
      <c r="O34" s="268"/>
      <c r="P34" s="268"/>
      <c r="Q34" s="268"/>
      <c r="R34" s="26"/>
      <c r="S34" s="26"/>
    </row>
    <row r="35" spans="1:19" ht="96.75" customHeight="1">
      <c r="A35" s="241" t="s">
        <v>72</v>
      </c>
      <c r="B35" s="241" t="s">
        <v>483</v>
      </c>
      <c r="C35" s="241" t="s">
        <v>310</v>
      </c>
      <c r="D35" s="241" t="s">
        <v>484</v>
      </c>
      <c r="E35" s="241"/>
      <c r="F35" s="241"/>
      <c r="G35" s="241"/>
      <c r="H35" s="215"/>
      <c r="I35" s="214"/>
      <c r="J35" s="220"/>
      <c r="K35" s="214"/>
      <c r="L35" s="214"/>
      <c r="M35" s="214"/>
      <c r="N35" s="217" t="s">
        <v>229</v>
      </c>
      <c r="O35" s="217" t="s">
        <v>562</v>
      </c>
      <c r="P35" s="217" t="s">
        <v>227</v>
      </c>
      <c r="Q35" s="217" t="s">
        <v>296</v>
      </c>
      <c r="R35" s="26"/>
      <c r="S35" s="26"/>
    </row>
    <row r="36" spans="1:19" ht="62">
      <c r="A36" s="241" t="s">
        <v>79</v>
      </c>
      <c r="B36" s="241" t="s">
        <v>311</v>
      </c>
      <c r="C36" s="241" t="s">
        <v>485</v>
      </c>
      <c r="D36" s="241" t="s">
        <v>486</v>
      </c>
      <c r="E36" s="241"/>
      <c r="F36" s="241"/>
      <c r="G36" s="241"/>
      <c r="H36" s="215"/>
      <c r="I36" s="214"/>
      <c r="J36" s="214"/>
      <c r="K36" s="214"/>
      <c r="L36" s="214"/>
      <c r="M36" s="214"/>
      <c r="N36" s="217" t="s">
        <v>230</v>
      </c>
      <c r="O36" s="217" t="s">
        <v>547</v>
      </c>
      <c r="P36" s="217" t="s">
        <v>227</v>
      </c>
      <c r="Q36" s="217" t="s">
        <v>4</v>
      </c>
      <c r="R36" s="26"/>
      <c r="S36" s="26"/>
    </row>
    <row r="37" spans="1:19" ht="31.5" customHeight="1">
      <c r="A37" s="286" t="s">
        <v>232</v>
      </c>
      <c r="B37" s="286"/>
      <c r="C37" s="221" t="s">
        <v>233</v>
      </c>
      <c r="D37" s="221"/>
      <c r="E37" s="221"/>
      <c r="F37" s="221"/>
      <c r="G37" s="221"/>
      <c r="H37" s="221"/>
      <c r="I37" s="222"/>
      <c r="J37" s="222"/>
      <c r="K37" s="222"/>
      <c r="L37" s="222"/>
      <c r="M37" s="222"/>
      <c r="N37" s="223"/>
      <c r="O37" s="223"/>
      <c r="P37" s="223"/>
      <c r="Q37" s="223"/>
      <c r="R37" s="26"/>
      <c r="S37" s="26"/>
    </row>
    <row r="38" spans="1:19" ht="30">
      <c r="A38" s="224" t="s">
        <v>294</v>
      </c>
      <c r="B38" s="224" t="s">
        <v>206</v>
      </c>
      <c r="C38" s="224" t="s">
        <v>207</v>
      </c>
      <c r="D38" s="224" t="s">
        <v>208</v>
      </c>
      <c r="E38" s="224"/>
      <c r="F38" s="224"/>
      <c r="G38" s="224"/>
      <c r="H38" s="224"/>
      <c r="I38" s="225"/>
      <c r="J38" s="225"/>
      <c r="K38" s="225"/>
      <c r="L38" s="225"/>
      <c r="M38" s="225"/>
      <c r="N38" s="226" t="s">
        <v>212</v>
      </c>
      <c r="O38" s="226" t="s">
        <v>213</v>
      </c>
      <c r="P38" s="226"/>
      <c r="Q38" s="226" t="s">
        <v>215</v>
      </c>
      <c r="R38" s="26"/>
      <c r="S38" s="26"/>
    </row>
    <row r="39" spans="1:19" ht="78" customHeight="1">
      <c r="A39" s="269" t="s">
        <v>108</v>
      </c>
      <c r="B39" s="269" t="s">
        <v>199</v>
      </c>
      <c r="C39" s="243" t="s">
        <v>487</v>
      </c>
      <c r="D39" s="243" t="s">
        <v>312</v>
      </c>
      <c r="E39" s="241"/>
      <c r="F39" s="241"/>
      <c r="G39" s="241"/>
      <c r="H39" s="241"/>
      <c r="I39" s="214"/>
      <c r="J39" s="214"/>
      <c r="K39" s="214"/>
      <c r="L39" s="214"/>
      <c r="M39" s="214"/>
      <c r="N39" s="217" t="s">
        <v>230</v>
      </c>
      <c r="O39" s="217" t="s">
        <v>563</v>
      </c>
      <c r="P39" s="217" t="s">
        <v>227</v>
      </c>
      <c r="Q39" s="217" t="s">
        <v>297</v>
      </c>
      <c r="R39" s="26"/>
      <c r="S39" s="26"/>
    </row>
    <row r="40" spans="1:19" ht="50.25" customHeight="1">
      <c r="A40" s="276"/>
      <c r="B40" s="276"/>
      <c r="C40" s="241" t="s">
        <v>477</v>
      </c>
      <c r="D40" s="241" t="s">
        <v>488</v>
      </c>
      <c r="E40" s="227" t="s">
        <v>424</v>
      </c>
      <c r="F40" s="214">
        <v>11138668</v>
      </c>
      <c r="G40" s="214">
        <v>11138668</v>
      </c>
      <c r="H40" s="214">
        <v>11138668</v>
      </c>
      <c r="I40" s="190">
        <v>6153300</v>
      </c>
      <c r="J40" s="190">
        <v>11275590</v>
      </c>
      <c r="K40" s="190">
        <v>12102128</v>
      </c>
      <c r="L40" s="190"/>
      <c r="M40" s="190">
        <v>12102128</v>
      </c>
      <c r="N40" s="217" t="s">
        <v>229</v>
      </c>
      <c r="O40" s="217" t="s">
        <v>489</v>
      </c>
      <c r="P40" s="217" t="s">
        <v>224</v>
      </c>
      <c r="Q40" s="217" t="s">
        <v>297</v>
      </c>
      <c r="R40" s="26"/>
      <c r="S40" s="26"/>
    </row>
    <row r="41" spans="1:19" ht="220" customHeight="1">
      <c r="A41" s="270"/>
      <c r="B41" s="270"/>
      <c r="C41" s="241" t="s">
        <v>490</v>
      </c>
      <c r="D41" s="241" t="s">
        <v>234</v>
      </c>
      <c r="E41" s="241"/>
      <c r="F41" s="241"/>
      <c r="G41" s="241"/>
      <c r="H41" s="241"/>
      <c r="I41" s="214"/>
      <c r="J41" s="214"/>
      <c r="K41" s="214"/>
      <c r="L41" s="214"/>
      <c r="M41" s="214"/>
      <c r="N41" s="217" t="s">
        <v>235</v>
      </c>
      <c r="O41" s="217" t="s">
        <v>548</v>
      </c>
      <c r="P41" s="217" t="s">
        <v>227</v>
      </c>
      <c r="Q41" s="217" t="s">
        <v>297</v>
      </c>
      <c r="R41" s="26"/>
      <c r="S41" s="26"/>
    </row>
    <row r="42" spans="1:19" ht="60.75" customHeight="1">
      <c r="A42" s="228" t="s">
        <v>109</v>
      </c>
      <c r="B42" s="228" t="s">
        <v>129</v>
      </c>
      <c r="C42" s="228" t="s">
        <v>313</v>
      </c>
      <c r="D42" s="228" t="s">
        <v>491</v>
      </c>
      <c r="E42" s="228" t="s">
        <v>422</v>
      </c>
      <c r="F42" s="228"/>
      <c r="G42" s="228"/>
      <c r="H42" s="228"/>
      <c r="I42" s="218">
        <v>2997779</v>
      </c>
      <c r="J42" s="218">
        <v>3334629</v>
      </c>
      <c r="K42" s="218">
        <v>3387029</v>
      </c>
      <c r="L42" s="218"/>
      <c r="M42" s="218">
        <v>3387029</v>
      </c>
      <c r="N42" s="229" t="s">
        <v>229</v>
      </c>
      <c r="O42" s="229" t="s">
        <v>314</v>
      </c>
      <c r="P42" s="229" t="s">
        <v>224</v>
      </c>
      <c r="Q42" s="229" t="s">
        <v>297</v>
      </c>
      <c r="R42" s="247"/>
      <c r="S42" s="26"/>
    </row>
    <row r="43" spans="1:19" ht="58.5" customHeight="1">
      <c r="A43" s="285" t="s">
        <v>381</v>
      </c>
      <c r="B43" s="285" t="s">
        <v>315</v>
      </c>
      <c r="C43" s="241" t="s">
        <v>526</v>
      </c>
      <c r="D43" s="241" t="s">
        <v>492</v>
      </c>
      <c r="E43" s="241" t="s">
        <v>422</v>
      </c>
      <c r="F43" s="241"/>
      <c r="G43" s="241"/>
      <c r="H43" s="241"/>
      <c r="I43" s="214">
        <v>3000</v>
      </c>
      <c r="J43" s="214">
        <v>3000</v>
      </c>
      <c r="K43" s="214">
        <v>3000</v>
      </c>
      <c r="L43" s="214"/>
      <c r="M43" s="214">
        <v>3000</v>
      </c>
      <c r="N43" s="217" t="s">
        <v>229</v>
      </c>
      <c r="O43" s="217" t="s">
        <v>564</v>
      </c>
      <c r="P43" s="217" t="s">
        <v>224</v>
      </c>
      <c r="Q43" s="217" t="s">
        <v>297</v>
      </c>
      <c r="R43" s="247"/>
      <c r="S43" s="26"/>
    </row>
    <row r="44" spans="1:19" ht="46.5">
      <c r="A44" s="285"/>
      <c r="B44" s="285"/>
      <c r="C44" s="241" t="s">
        <v>316</v>
      </c>
      <c r="D44" s="241" t="s">
        <v>317</v>
      </c>
      <c r="E44" s="241" t="s">
        <v>422</v>
      </c>
      <c r="F44" s="241"/>
      <c r="G44" s="241"/>
      <c r="H44" s="241"/>
      <c r="I44" s="214">
        <v>18000</v>
      </c>
      <c r="J44" s="214">
        <v>20000</v>
      </c>
      <c r="K44" s="214">
        <v>20000</v>
      </c>
      <c r="L44" s="214"/>
      <c r="M44" s="214">
        <v>20000</v>
      </c>
      <c r="N44" s="217" t="s">
        <v>229</v>
      </c>
      <c r="O44" s="217" t="s">
        <v>236</v>
      </c>
      <c r="P44" s="217" t="s">
        <v>224</v>
      </c>
      <c r="Q44" s="217" t="s">
        <v>297</v>
      </c>
      <c r="R44" s="26"/>
      <c r="S44" s="26"/>
    </row>
    <row r="45" spans="1:19" ht="72.75" customHeight="1">
      <c r="A45" s="246" t="s">
        <v>126</v>
      </c>
      <c r="B45" s="230" t="s">
        <v>200</v>
      </c>
      <c r="C45" s="230" t="s">
        <v>318</v>
      </c>
      <c r="D45" s="241" t="s">
        <v>319</v>
      </c>
      <c r="E45" s="243" t="s">
        <v>423</v>
      </c>
      <c r="F45" s="241"/>
      <c r="G45" s="241"/>
      <c r="H45" s="241"/>
      <c r="I45" s="214">
        <v>351727</v>
      </c>
      <c r="J45" s="214">
        <v>354655</v>
      </c>
      <c r="K45" s="214">
        <v>357582</v>
      </c>
      <c r="L45" s="214"/>
      <c r="M45" s="214">
        <v>357582</v>
      </c>
      <c r="N45" s="217" t="s">
        <v>230</v>
      </c>
      <c r="O45" s="217" t="s">
        <v>565</v>
      </c>
      <c r="P45" s="217" t="s">
        <v>224</v>
      </c>
      <c r="Q45" s="217" t="s">
        <v>297</v>
      </c>
      <c r="R45" s="247"/>
      <c r="S45" s="26"/>
    </row>
    <row r="46" spans="1:19" ht="111.75" customHeight="1">
      <c r="A46" s="246" t="s">
        <v>133</v>
      </c>
      <c r="B46" s="228" t="s">
        <v>320</v>
      </c>
      <c r="C46" s="228" t="s">
        <v>527</v>
      </c>
      <c r="D46" s="241" t="s">
        <v>321</v>
      </c>
      <c r="E46" s="243" t="s">
        <v>430</v>
      </c>
      <c r="F46" s="246" t="s">
        <v>435</v>
      </c>
      <c r="G46" s="246" t="s">
        <v>435</v>
      </c>
      <c r="H46" s="246" t="s">
        <v>435</v>
      </c>
      <c r="I46" s="214"/>
      <c r="J46" s="214"/>
      <c r="K46" s="214"/>
      <c r="L46" s="214"/>
      <c r="M46" s="214"/>
      <c r="N46" s="241" t="s">
        <v>566</v>
      </c>
      <c r="O46" s="241" t="s">
        <v>567</v>
      </c>
      <c r="P46" s="246" t="s">
        <v>535</v>
      </c>
      <c r="Q46" s="241" t="s">
        <v>239</v>
      </c>
      <c r="R46" s="279"/>
      <c r="S46" s="280"/>
    </row>
    <row r="47" spans="1:19" ht="62">
      <c r="A47" s="246" t="s">
        <v>411</v>
      </c>
      <c r="B47" s="228" t="s">
        <v>528</v>
      </c>
      <c r="C47" s="230" t="s">
        <v>529</v>
      </c>
      <c r="D47" s="241" t="s">
        <v>493</v>
      </c>
      <c r="E47" s="241"/>
      <c r="F47" s="241"/>
      <c r="G47" s="241"/>
      <c r="H47" s="241"/>
      <c r="I47" s="214"/>
      <c r="J47" s="214"/>
      <c r="K47" s="214"/>
      <c r="L47" s="214"/>
      <c r="M47" s="214"/>
      <c r="N47" s="241" t="s">
        <v>230</v>
      </c>
      <c r="O47" s="241" t="s">
        <v>543</v>
      </c>
      <c r="P47" s="241" t="s">
        <v>227</v>
      </c>
      <c r="Q47" s="241" t="s">
        <v>296</v>
      </c>
      <c r="R47" s="26"/>
      <c r="S47" s="26"/>
    </row>
    <row r="48" spans="1:19" ht="114.65" customHeight="1">
      <c r="A48" s="246" t="s">
        <v>238</v>
      </c>
      <c r="B48" s="241" t="s">
        <v>322</v>
      </c>
      <c r="C48" s="243" t="s">
        <v>323</v>
      </c>
      <c r="D48" s="241" t="s">
        <v>530</v>
      </c>
      <c r="E48" s="243" t="s">
        <v>430</v>
      </c>
      <c r="F48" s="190">
        <v>166409</v>
      </c>
      <c r="G48" s="214">
        <v>166409</v>
      </c>
      <c r="H48" s="214">
        <v>166409</v>
      </c>
      <c r="I48" s="214"/>
      <c r="J48" s="214"/>
      <c r="K48" s="214"/>
      <c r="L48" s="214"/>
      <c r="M48" s="214"/>
      <c r="N48" s="241" t="s">
        <v>230</v>
      </c>
      <c r="O48" s="241" t="s">
        <v>568</v>
      </c>
      <c r="P48" s="241" t="s">
        <v>535</v>
      </c>
      <c r="Q48" s="241" t="s">
        <v>239</v>
      </c>
      <c r="R48" s="26"/>
      <c r="S48" s="26"/>
    </row>
    <row r="49" spans="1:20" ht="124" customHeight="1">
      <c r="A49" s="303" t="s">
        <v>241</v>
      </c>
      <c r="B49" s="290" t="s">
        <v>470</v>
      </c>
      <c r="C49" s="243" t="s">
        <v>324</v>
      </c>
      <c r="D49" s="243" t="s">
        <v>242</v>
      </c>
      <c r="E49" s="241"/>
      <c r="F49" s="241"/>
      <c r="G49" s="241"/>
      <c r="H49" s="241"/>
      <c r="I49" s="214"/>
      <c r="J49" s="214"/>
      <c r="K49" s="214"/>
      <c r="L49" s="214"/>
      <c r="M49" s="214"/>
      <c r="N49" s="241" t="s">
        <v>230</v>
      </c>
      <c r="O49" s="241" t="s">
        <v>569</v>
      </c>
      <c r="P49" s="246" t="s">
        <v>227</v>
      </c>
      <c r="Q49" s="241" t="s">
        <v>297</v>
      </c>
      <c r="R49" s="247"/>
      <c r="S49" s="26"/>
    </row>
    <row r="50" spans="1:20" ht="36.75" customHeight="1">
      <c r="A50" s="303"/>
      <c r="B50" s="290"/>
      <c r="C50" s="269" t="s">
        <v>326</v>
      </c>
      <c r="D50" s="269" t="s">
        <v>327</v>
      </c>
      <c r="E50" s="241" t="s">
        <v>423</v>
      </c>
      <c r="F50" s="241"/>
      <c r="G50" s="241"/>
      <c r="H50" s="241"/>
      <c r="I50" s="214">
        <v>1250</v>
      </c>
      <c r="J50" s="214">
        <v>1250</v>
      </c>
      <c r="K50" s="214">
        <v>1250</v>
      </c>
      <c r="L50" s="214"/>
      <c r="M50" s="214">
        <v>1250</v>
      </c>
      <c r="N50" s="267" t="s">
        <v>229</v>
      </c>
      <c r="O50" s="267" t="s">
        <v>243</v>
      </c>
      <c r="P50" s="267" t="s">
        <v>224</v>
      </c>
      <c r="Q50" s="267" t="s">
        <v>297</v>
      </c>
      <c r="R50" s="26"/>
      <c r="S50" s="26"/>
    </row>
    <row r="51" spans="1:20" ht="48" customHeight="1">
      <c r="A51" s="303"/>
      <c r="B51" s="290"/>
      <c r="C51" s="270"/>
      <c r="D51" s="270"/>
      <c r="E51" s="241" t="s">
        <v>422</v>
      </c>
      <c r="F51" s="241"/>
      <c r="G51" s="241"/>
      <c r="H51" s="241"/>
      <c r="I51" s="214">
        <v>1250</v>
      </c>
      <c r="J51" s="214">
        <v>1250</v>
      </c>
      <c r="K51" s="214">
        <v>1250</v>
      </c>
      <c r="L51" s="214"/>
      <c r="M51" s="214">
        <v>1250</v>
      </c>
      <c r="N51" s="268"/>
      <c r="O51" s="268"/>
      <c r="P51" s="268"/>
      <c r="Q51" s="268"/>
      <c r="R51" s="26"/>
      <c r="S51" s="26"/>
    </row>
    <row r="52" spans="1:20" ht="134.15" customHeight="1">
      <c r="A52" s="263" t="s">
        <v>124</v>
      </c>
      <c r="B52" s="263" t="s">
        <v>471</v>
      </c>
      <c r="C52" s="228" t="s">
        <v>494</v>
      </c>
      <c r="D52" s="230" t="s">
        <v>495</v>
      </c>
      <c r="E52" s="230" t="s">
        <v>423</v>
      </c>
      <c r="F52" s="218">
        <v>42462</v>
      </c>
      <c r="G52" s="218">
        <v>42462</v>
      </c>
      <c r="H52" s="218">
        <v>42462</v>
      </c>
      <c r="I52" s="218">
        <v>20815</v>
      </c>
      <c r="J52" s="218">
        <v>20815</v>
      </c>
      <c r="K52" s="218">
        <v>20815</v>
      </c>
      <c r="L52" s="218"/>
      <c r="M52" s="218">
        <v>20815</v>
      </c>
      <c r="N52" s="228" t="s">
        <v>328</v>
      </c>
      <c r="O52" s="228" t="s">
        <v>329</v>
      </c>
      <c r="P52" s="231" t="s">
        <v>224</v>
      </c>
      <c r="Q52" s="228" t="s">
        <v>297</v>
      </c>
      <c r="R52" s="247"/>
      <c r="S52" s="26"/>
    </row>
    <row r="53" spans="1:20" ht="135" customHeight="1">
      <c r="A53" s="304"/>
      <c r="B53" s="304"/>
      <c r="C53" s="228" t="s">
        <v>496</v>
      </c>
      <c r="D53" s="232" t="s">
        <v>531</v>
      </c>
      <c r="E53" s="230" t="s">
        <v>423</v>
      </c>
      <c r="F53" s="228"/>
      <c r="G53" s="228"/>
      <c r="H53" s="228"/>
      <c r="I53" s="218">
        <v>34119</v>
      </c>
      <c r="J53" s="218">
        <v>34119</v>
      </c>
      <c r="K53" s="218">
        <v>34119</v>
      </c>
      <c r="L53" s="218"/>
      <c r="M53" s="218">
        <v>34119</v>
      </c>
      <c r="N53" s="228" t="s">
        <v>229</v>
      </c>
      <c r="O53" s="228" t="s">
        <v>230</v>
      </c>
      <c r="P53" s="228" t="s">
        <v>224</v>
      </c>
      <c r="Q53" s="228" t="s">
        <v>297</v>
      </c>
      <c r="R53" s="26"/>
      <c r="S53" s="26"/>
    </row>
    <row r="54" spans="1:20" ht="93" customHeight="1">
      <c r="A54" s="246" t="s">
        <v>121</v>
      </c>
      <c r="B54" s="243" t="s">
        <v>123</v>
      </c>
      <c r="C54" s="241" t="s">
        <v>330</v>
      </c>
      <c r="D54" s="243" t="s">
        <v>244</v>
      </c>
      <c r="E54" s="243" t="s">
        <v>423</v>
      </c>
      <c r="F54" s="241"/>
      <c r="G54" s="241"/>
      <c r="H54" s="241"/>
      <c r="I54" s="214">
        <v>16430</v>
      </c>
      <c r="J54" s="214">
        <v>19716</v>
      </c>
      <c r="K54" s="214">
        <v>24645</v>
      </c>
      <c r="L54" s="214"/>
      <c r="M54" s="214">
        <v>24645</v>
      </c>
      <c r="N54" s="241" t="s">
        <v>229</v>
      </c>
      <c r="O54" s="241" t="s">
        <v>549</v>
      </c>
      <c r="P54" s="241" t="s">
        <v>224</v>
      </c>
      <c r="Q54" s="241" t="s">
        <v>331</v>
      </c>
      <c r="R54" s="247"/>
      <c r="S54" s="26"/>
    </row>
    <row r="55" spans="1:20" ht="69.650000000000006" customHeight="1">
      <c r="A55" s="265" t="s">
        <v>125</v>
      </c>
      <c r="B55" s="265" t="s">
        <v>472</v>
      </c>
      <c r="C55" s="233" t="s">
        <v>458</v>
      </c>
      <c r="D55" s="233" t="s">
        <v>466</v>
      </c>
      <c r="E55" s="241" t="s">
        <v>461</v>
      </c>
      <c r="F55" s="241"/>
      <c r="G55" s="241"/>
      <c r="H55" s="241"/>
      <c r="I55" s="214">
        <v>2130</v>
      </c>
      <c r="J55" s="214">
        <v>2130</v>
      </c>
      <c r="K55" s="214">
        <v>2130</v>
      </c>
      <c r="L55" s="214"/>
      <c r="M55" s="214">
        <v>2130</v>
      </c>
      <c r="N55" s="241" t="s">
        <v>230</v>
      </c>
      <c r="O55" s="241" t="s">
        <v>229</v>
      </c>
      <c r="P55" s="241" t="s">
        <v>224</v>
      </c>
      <c r="Q55" s="241" t="s">
        <v>331</v>
      </c>
      <c r="R55" s="249"/>
      <c r="S55" s="26"/>
    </row>
    <row r="56" spans="1:20" ht="100" customHeight="1">
      <c r="A56" s="266"/>
      <c r="B56" s="266"/>
      <c r="C56" s="233" t="s">
        <v>467</v>
      </c>
      <c r="D56" s="233" t="s">
        <v>468</v>
      </c>
      <c r="E56" s="246" t="s">
        <v>461</v>
      </c>
      <c r="F56" s="246"/>
      <c r="G56" s="246"/>
      <c r="H56" s="246"/>
      <c r="I56" s="190">
        <v>1420</v>
      </c>
      <c r="J56" s="190">
        <v>1420</v>
      </c>
      <c r="K56" s="190">
        <v>1420</v>
      </c>
      <c r="L56" s="190"/>
      <c r="M56" s="190">
        <v>1420</v>
      </c>
      <c r="N56" s="246" t="s">
        <v>230</v>
      </c>
      <c r="O56" s="246" t="s">
        <v>229</v>
      </c>
      <c r="P56" s="246" t="s">
        <v>224</v>
      </c>
      <c r="Q56" s="246" t="s">
        <v>331</v>
      </c>
      <c r="R56" s="250"/>
      <c r="S56" s="26"/>
    </row>
    <row r="57" spans="1:20" ht="50.25" customHeight="1">
      <c r="A57" s="246" t="s">
        <v>202</v>
      </c>
      <c r="B57" s="243" t="s">
        <v>245</v>
      </c>
      <c r="C57" s="243" t="s">
        <v>246</v>
      </c>
      <c r="D57" s="243" t="s">
        <v>332</v>
      </c>
      <c r="E57" s="241"/>
      <c r="F57" s="241"/>
      <c r="G57" s="241"/>
      <c r="H57" s="241"/>
      <c r="I57" s="214"/>
      <c r="J57" s="214"/>
      <c r="K57" s="214"/>
      <c r="L57" s="214"/>
      <c r="M57" s="214"/>
      <c r="N57" s="241" t="s">
        <v>230</v>
      </c>
      <c r="O57" s="241" t="s">
        <v>333</v>
      </c>
      <c r="P57" s="246" t="s">
        <v>227</v>
      </c>
      <c r="Q57" s="241" t="s">
        <v>296</v>
      </c>
      <c r="R57" s="26"/>
      <c r="S57" s="26"/>
    </row>
    <row r="58" spans="1:20" ht="76.5" customHeight="1">
      <c r="A58" s="246" t="s">
        <v>247</v>
      </c>
      <c r="B58" s="233" t="s">
        <v>248</v>
      </c>
      <c r="C58" s="233" t="s">
        <v>497</v>
      </c>
      <c r="D58" s="233" t="s">
        <v>498</v>
      </c>
      <c r="E58" s="241"/>
      <c r="F58" s="246"/>
      <c r="G58" s="246"/>
      <c r="H58" s="246"/>
      <c r="I58" s="214"/>
      <c r="J58" s="214"/>
      <c r="K58" s="214"/>
      <c r="L58" s="214"/>
      <c r="M58" s="214"/>
      <c r="N58" s="241" t="s">
        <v>229</v>
      </c>
      <c r="O58" s="241" t="s">
        <v>550</v>
      </c>
      <c r="P58" s="246" t="s">
        <v>227</v>
      </c>
      <c r="Q58" s="241" t="s">
        <v>331</v>
      </c>
      <c r="R58" s="251"/>
      <c r="S58" s="26"/>
    </row>
    <row r="59" spans="1:20" ht="31.5" customHeight="1">
      <c r="A59" s="286" t="s">
        <v>249</v>
      </c>
      <c r="B59" s="286"/>
      <c r="C59" s="221" t="s">
        <v>250</v>
      </c>
      <c r="D59" s="221"/>
      <c r="E59" s="221"/>
      <c r="F59" s="221"/>
      <c r="G59" s="221"/>
      <c r="H59" s="221"/>
      <c r="I59" s="222"/>
      <c r="J59" s="222"/>
      <c r="K59" s="222"/>
      <c r="L59" s="222"/>
      <c r="M59" s="222"/>
      <c r="N59" s="221"/>
      <c r="O59" s="221"/>
      <c r="P59" s="221"/>
      <c r="Q59" s="221"/>
      <c r="R59" s="26"/>
      <c r="S59" s="26"/>
    </row>
    <row r="60" spans="1:20" ht="30">
      <c r="A60" s="224" t="s">
        <v>294</v>
      </c>
      <c r="B60" s="224" t="s">
        <v>206</v>
      </c>
      <c r="C60" s="224" t="s">
        <v>207</v>
      </c>
      <c r="D60" s="224" t="s">
        <v>208</v>
      </c>
      <c r="E60" s="224"/>
      <c r="F60" s="224"/>
      <c r="G60" s="224"/>
      <c r="H60" s="224"/>
      <c r="I60" s="225"/>
      <c r="J60" s="225"/>
      <c r="K60" s="225"/>
      <c r="L60" s="225"/>
      <c r="M60" s="225"/>
      <c r="N60" s="224" t="s">
        <v>212</v>
      </c>
      <c r="O60" s="224" t="s">
        <v>213</v>
      </c>
      <c r="P60" s="224"/>
      <c r="Q60" s="224" t="s">
        <v>215</v>
      </c>
      <c r="R60" s="26"/>
      <c r="S60" s="26"/>
    </row>
    <row r="61" spans="1:20" ht="94" customHeight="1">
      <c r="A61" s="261" t="s">
        <v>147</v>
      </c>
      <c r="B61" s="263" t="s">
        <v>251</v>
      </c>
      <c r="C61" s="241" t="s">
        <v>334</v>
      </c>
      <c r="D61" s="242" t="s">
        <v>499</v>
      </c>
      <c r="E61" s="241" t="s">
        <v>422</v>
      </c>
      <c r="F61" s="241"/>
      <c r="G61" s="241"/>
      <c r="H61" s="241"/>
      <c r="I61" s="214">
        <v>311099</v>
      </c>
      <c r="J61" s="214">
        <v>311099</v>
      </c>
      <c r="K61" s="214">
        <v>311099</v>
      </c>
      <c r="L61" s="214"/>
      <c r="M61" s="214">
        <v>311099</v>
      </c>
      <c r="N61" s="241" t="s">
        <v>229</v>
      </c>
      <c r="O61" s="241" t="s">
        <v>335</v>
      </c>
      <c r="P61" s="241" t="s">
        <v>224</v>
      </c>
      <c r="Q61" s="241" t="s">
        <v>297</v>
      </c>
      <c r="R61" s="247"/>
      <c r="S61" s="26"/>
    </row>
    <row r="62" spans="1:20" ht="160" customHeight="1">
      <c r="A62" s="262"/>
      <c r="B62" s="264"/>
      <c r="C62" s="241" t="s">
        <v>551</v>
      </c>
      <c r="D62" s="242" t="s">
        <v>542</v>
      </c>
      <c r="E62" s="241" t="s">
        <v>422</v>
      </c>
      <c r="F62" s="214">
        <v>114278</v>
      </c>
      <c r="G62" s="214">
        <v>114278</v>
      </c>
      <c r="H62" s="214">
        <v>114278</v>
      </c>
      <c r="I62" s="214"/>
      <c r="J62" s="214"/>
      <c r="K62" s="214"/>
      <c r="L62" s="214"/>
      <c r="M62" s="214"/>
      <c r="N62" s="241" t="s">
        <v>229</v>
      </c>
      <c r="O62" s="241" t="s">
        <v>336</v>
      </c>
      <c r="P62" s="246" t="s">
        <v>535</v>
      </c>
      <c r="Q62" s="241" t="s">
        <v>297</v>
      </c>
      <c r="R62" s="252"/>
      <c r="S62" s="26"/>
    </row>
    <row r="63" spans="1:20" ht="131.15" customHeight="1">
      <c r="A63" s="262"/>
      <c r="B63" s="264"/>
      <c r="C63" s="269" t="s">
        <v>337</v>
      </c>
      <c r="D63" s="269" t="s">
        <v>252</v>
      </c>
      <c r="E63" s="246" t="s">
        <v>423</v>
      </c>
      <c r="F63" s="214" t="s">
        <v>459</v>
      </c>
      <c r="G63" s="214" t="s">
        <v>457</v>
      </c>
      <c r="H63" s="214" t="s">
        <v>457</v>
      </c>
      <c r="I63" s="214"/>
      <c r="J63" s="214"/>
      <c r="K63" s="214"/>
      <c r="L63" s="214"/>
      <c r="M63" s="214"/>
      <c r="N63" s="267" t="s">
        <v>237</v>
      </c>
      <c r="O63" s="267" t="s">
        <v>231</v>
      </c>
      <c r="P63" s="281" t="s">
        <v>535</v>
      </c>
      <c r="Q63" s="283" t="s">
        <v>338</v>
      </c>
      <c r="R63" s="253"/>
      <c r="S63" s="26"/>
    </row>
    <row r="64" spans="1:20" ht="123" customHeight="1">
      <c r="A64" s="262"/>
      <c r="B64" s="264"/>
      <c r="C64" s="270"/>
      <c r="D64" s="270"/>
      <c r="E64" s="246" t="s">
        <v>422</v>
      </c>
      <c r="F64" s="214" t="s">
        <v>457</v>
      </c>
      <c r="G64" s="214" t="s">
        <v>457</v>
      </c>
      <c r="H64" s="214" t="s">
        <v>457</v>
      </c>
      <c r="I64" s="214"/>
      <c r="J64" s="214"/>
      <c r="K64" s="214"/>
      <c r="L64" s="214"/>
      <c r="M64" s="214"/>
      <c r="N64" s="268"/>
      <c r="O64" s="268"/>
      <c r="P64" s="282"/>
      <c r="Q64" s="284"/>
      <c r="R64" s="251"/>
      <c r="S64" s="26"/>
      <c r="T64" s="155"/>
    </row>
    <row r="65" spans="1:19" ht="119.15" customHeight="1">
      <c r="A65" s="262"/>
      <c r="B65" s="264"/>
      <c r="C65" s="241" t="s">
        <v>339</v>
      </c>
      <c r="D65" s="242" t="s">
        <v>500</v>
      </c>
      <c r="E65" s="243" t="s">
        <v>423</v>
      </c>
      <c r="F65" s="241"/>
      <c r="G65" s="241"/>
      <c r="H65" s="241"/>
      <c r="I65" s="214">
        <v>210100</v>
      </c>
      <c r="J65" s="214">
        <v>253075</v>
      </c>
      <c r="K65" s="214">
        <v>296050</v>
      </c>
      <c r="L65" s="214"/>
      <c r="M65" s="214">
        <v>296050</v>
      </c>
      <c r="N65" s="241" t="s">
        <v>237</v>
      </c>
      <c r="O65" s="241" t="s">
        <v>253</v>
      </c>
      <c r="P65" s="241" t="s">
        <v>224</v>
      </c>
      <c r="Q65" s="241" t="s">
        <v>338</v>
      </c>
      <c r="R65" s="26"/>
      <c r="S65" s="26"/>
    </row>
    <row r="66" spans="1:19" ht="78" customHeight="1">
      <c r="A66" s="262"/>
      <c r="B66" s="264"/>
      <c r="C66" s="234" t="s">
        <v>417</v>
      </c>
      <c r="D66" s="235" t="s">
        <v>502</v>
      </c>
      <c r="E66" s="230" t="s">
        <v>422</v>
      </c>
      <c r="F66" s="228"/>
      <c r="G66" s="228"/>
      <c r="H66" s="228"/>
      <c r="I66" s="218"/>
      <c r="J66" s="214">
        <v>528474</v>
      </c>
      <c r="K66" s="214">
        <v>704632</v>
      </c>
      <c r="L66" s="214"/>
      <c r="M66" s="214">
        <v>704632</v>
      </c>
      <c r="N66" s="241" t="s">
        <v>237</v>
      </c>
      <c r="O66" s="241" t="s">
        <v>160</v>
      </c>
      <c r="P66" s="241" t="s">
        <v>224</v>
      </c>
      <c r="Q66" s="241" t="s">
        <v>415</v>
      </c>
      <c r="R66" s="26"/>
      <c r="S66" s="26"/>
    </row>
    <row r="67" spans="1:19" ht="87" customHeight="1">
      <c r="A67" s="261" t="s">
        <v>203</v>
      </c>
      <c r="B67" s="269" t="s">
        <v>204</v>
      </c>
      <c r="C67" s="243" t="s">
        <v>537</v>
      </c>
      <c r="D67" s="243" t="s">
        <v>340</v>
      </c>
      <c r="E67" s="243" t="s">
        <v>426</v>
      </c>
      <c r="F67" s="241"/>
      <c r="G67" s="241"/>
      <c r="H67" s="241"/>
      <c r="I67" s="218">
        <v>5600</v>
      </c>
      <c r="J67" s="218">
        <v>6000</v>
      </c>
      <c r="K67" s="218">
        <v>6400</v>
      </c>
      <c r="L67" s="218"/>
      <c r="M67" s="218">
        <v>6400</v>
      </c>
      <c r="N67" s="241" t="s">
        <v>229</v>
      </c>
      <c r="O67" s="241" t="s">
        <v>325</v>
      </c>
      <c r="P67" s="241" t="s">
        <v>224</v>
      </c>
      <c r="Q67" s="241" t="s">
        <v>338</v>
      </c>
      <c r="R67" s="247"/>
      <c r="S67" s="26"/>
    </row>
    <row r="68" spans="1:19" ht="62">
      <c r="A68" s="262"/>
      <c r="B68" s="276"/>
      <c r="C68" s="241" t="s">
        <v>341</v>
      </c>
      <c r="D68" s="243" t="s">
        <v>342</v>
      </c>
      <c r="E68" s="243" t="s">
        <v>426</v>
      </c>
      <c r="F68" s="241"/>
      <c r="G68" s="241"/>
      <c r="H68" s="241"/>
      <c r="I68" s="218">
        <v>69000</v>
      </c>
      <c r="J68" s="218">
        <v>69000</v>
      </c>
      <c r="K68" s="218">
        <v>69000</v>
      </c>
      <c r="L68" s="218"/>
      <c r="M68" s="218">
        <v>69000</v>
      </c>
      <c r="N68" s="241" t="s">
        <v>229</v>
      </c>
      <c r="O68" s="241" t="s">
        <v>570</v>
      </c>
      <c r="P68" s="241" t="s">
        <v>224</v>
      </c>
      <c r="Q68" s="241" t="s">
        <v>338</v>
      </c>
      <c r="R68" s="26"/>
      <c r="S68" s="26"/>
    </row>
    <row r="69" spans="1:19" ht="62">
      <c r="A69" s="275"/>
      <c r="B69" s="270"/>
      <c r="C69" s="228" t="s">
        <v>343</v>
      </c>
      <c r="D69" s="230" t="s">
        <v>344</v>
      </c>
      <c r="E69" s="228"/>
      <c r="F69" s="228"/>
      <c r="G69" s="228"/>
      <c r="H69" s="228"/>
      <c r="I69" s="218"/>
      <c r="J69" s="218"/>
      <c r="K69" s="218"/>
      <c r="L69" s="218"/>
      <c r="M69" s="218"/>
      <c r="N69" s="241" t="s">
        <v>230</v>
      </c>
      <c r="O69" s="241" t="s">
        <v>552</v>
      </c>
      <c r="P69" s="246" t="s">
        <v>227</v>
      </c>
      <c r="Q69" s="241" t="s">
        <v>345</v>
      </c>
      <c r="R69" s="26"/>
      <c r="S69" s="26"/>
    </row>
    <row r="70" spans="1:19" ht="108.5">
      <c r="A70" s="243" t="s">
        <v>254</v>
      </c>
      <c r="B70" s="241" t="s">
        <v>255</v>
      </c>
      <c r="C70" s="230" t="s">
        <v>256</v>
      </c>
      <c r="D70" s="230" t="s">
        <v>346</v>
      </c>
      <c r="E70" s="228"/>
      <c r="F70" s="228"/>
      <c r="G70" s="228"/>
      <c r="H70" s="228"/>
      <c r="I70" s="218"/>
      <c r="J70" s="218"/>
      <c r="K70" s="218"/>
      <c r="L70" s="218"/>
      <c r="M70" s="218"/>
      <c r="N70" s="241" t="s">
        <v>231</v>
      </c>
      <c r="O70" s="241" t="s">
        <v>545</v>
      </c>
      <c r="P70" s="246" t="s">
        <v>227</v>
      </c>
      <c r="Q70" s="241" t="s">
        <v>338</v>
      </c>
      <c r="R70" s="26"/>
      <c r="S70" s="26"/>
    </row>
    <row r="71" spans="1:19" ht="15">
      <c r="A71" s="286" t="s">
        <v>258</v>
      </c>
      <c r="B71" s="286"/>
      <c r="C71" s="221" t="s">
        <v>259</v>
      </c>
      <c r="D71" s="221"/>
      <c r="E71" s="221"/>
      <c r="F71" s="221"/>
      <c r="G71" s="221"/>
      <c r="H71" s="221"/>
      <c r="I71" s="222"/>
      <c r="J71" s="222"/>
      <c r="K71" s="222"/>
      <c r="L71" s="222"/>
      <c r="M71" s="222"/>
      <c r="N71" s="221"/>
      <c r="O71" s="221"/>
      <c r="P71" s="221"/>
      <c r="Q71" s="221"/>
      <c r="R71" s="26"/>
      <c r="S71" s="26"/>
    </row>
    <row r="72" spans="1:19" ht="30">
      <c r="A72" s="224" t="s">
        <v>294</v>
      </c>
      <c r="B72" s="224" t="s">
        <v>206</v>
      </c>
      <c r="C72" s="224" t="s">
        <v>207</v>
      </c>
      <c r="D72" s="224" t="s">
        <v>208</v>
      </c>
      <c r="E72" s="224"/>
      <c r="F72" s="224"/>
      <c r="G72" s="224"/>
      <c r="H72" s="224"/>
      <c r="I72" s="225"/>
      <c r="J72" s="225"/>
      <c r="K72" s="225"/>
      <c r="L72" s="225"/>
      <c r="M72" s="225"/>
      <c r="N72" s="224" t="s">
        <v>212</v>
      </c>
      <c r="O72" s="224" t="s">
        <v>213</v>
      </c>
      <c r="P72" s="224"/>
      <c r="Q72" s="224" t="s">
        <v>215</v>
      </c>
      <c r="R72" s="26"/>
      <c r="S72" s="26"/>
    </row>
    <row r="73" spans="1:19" ht="108.5">
      <c r="A73" s="269" t="s">
        <v>260</v>
      </c>
      <c r="B73" s="269" t="s">
        <v>261</v>
      </c>
      <c r="C73" s="243" t="s">
        <v>347</v>
      </c>
      <c r="D73" s="243" t="s">
        <v>503</v>
      </c>
      <c r="E73" s="241"/>
      <c r="F73" s="241"/>
      <c r="G73" s="241"/>
      <c r="H73" s="241"/>
      <c r="I73" s="214"/>
      <c r="J73" s="214"/>
      <c r="K73" s="214"/>
      <c r="L73" s="214"/>
      <c r="M73" s="214"/>
      <c r="N73" s="241" t="s">
        <v>507</v>
      </c>
      <c r="O73" s="241" t="s">
        <v>571</v>
      </c>
      <c r="P73" s="246" t="s">
        <v>227</v>
      </c>
      <c r="Q73" s="241" t="s">
        <v>3</v>
      </c>
      <c r="R73" s="251"/>
      <c r="S73" s="26"/>
    </row>
    <row r="74" spans="1:19" ht="77.5">
      <c r="A74" s="276"/>
      <c r="B74" s="276"/>
      <c r="C74" s="243" t="s">
        <v>348</v>
      </c>
      <c r="D74" s="243" t="s">
        <v>388</v>
      </c>
      <c r="E74" s="241"/>
      <c r="F74" s="241"/>
      <c r="G74" s="241"/>
      <c r="H74" s="241"/>
      <c r="I74" s="214"/>
      <c r="J74" s="214"/>
      <c r="K74" s="214"/>
      <c r="L74" s="214"/>
      <c r="M74" s="214"/>
      <c r="N74" s="241" t="s">
        <v>229</v>
      </c>
      <c r="O74" s="241" t="s">
        <v>257</v>
      </c>
      <c r="P74" s="246" t="s">
        <v>227</v>
      </c>
      <c r="Q74" s="241" t="s">
        <v>4</v>
      </c>
      <c r="R74" s="251"/>
      <c r="S74" s="26"/>
    </row>
    <row r="75" spans="1:19" ht="77.5">
      <c r="A75" s="276"/>
      <c r="B75" s="276"/>
      <c r="C75" s="243" t="s">
        <v>532</v>
      </c>
      <c r="D75" s="236" t="s">
        <v>533</v>
      </c>
      <c r="E75" s="237"/>
      <c r="F75" s="237"/>
      <c r="G75" s="237"/>
      <c r="H75" s="237"/>
      <c r="I75" s="238"/>
      <c r="J75" s="238"/>
      <c r="K75" s="238"/>
      <c r="L75" s="238"/>
      <c r="M75" s="238"/>
      <c r="N75" s="241" t="s">
        <v>229</v>
      </c>
      <c r="O75" s="241" t="s">
        <v>572</v>
      </c>
      <c r="P75" s="246" t="s">
        <v>227</v>
      </c>
      <c r="Q75" s="241" t="s">
        <v>4</v>
      </c>
      <c r="R75" s="251"/>
      <c r="S75" s="26"/>
    </row>
    <row r="76" spans="1:19" ht="62">
      <c r="A76" s="270"/>
      <c r="B76" s="270"/>
      <c r="C76" s="239" t="s">
        <v>504</v>
      </c>
      <c r="D76" s="243" t="s">
        <v>505</v>
      </c>
      <c r="E76" s="241"/>
      <c r="F76" s="241"/>
      <c r="G76" s="241"/>
      <c r="H76" s="241"/>
      <c r="I76" s="214"/>
      <c r="J76" s="214"/>
      <c r="K76" s="214"/>
      <c r="L76" s="214"/>
      <c r="M76" s="214"/>
      <c r="N76" s="241" t="s">
        <v>230</v>
      </c>
      <c r="O76" s="241" t="s">
        <v>573</v>
      </c>
      <c r="P76" s="246" t="s">
        <v>227</v>
      </c>
      <c r="Q76" s="241" t="s">
        <v>2</v>
      </c>
      <c r="R76" s="26"/>
      <c r="S76" s="26"/>
    </row>
    <row r="77" spans="1:19" ht="62">
      <c r="A77" s="269" t="s">
        <v>262</v>
      </c>
      <c r="B77" s="269" t="s">
        <v>263</v>
      </c>
      <c r="C77" s="242" t="s">
        <v>349</v>
      </c>
      <c r="D77" s="242" t="s">
        <v>264</v>
      </c>
      <c r="E77" s="241"/>
      <c r="F77" s="241"/>
      <c r="G77" s="241"/>
      <c r="H77" s="241"/>
      <c r="I77" s="214"/>
      <c r="J77" s="214"/>
      <c r="K77" s="214"/>
      <c r="L77" s="214"/>
      <c r="M77" s="214"/>
      <c r="N77" s="241" t="s">
        <v>230</v>
      </c>
      <c r="O77" s="241" t="s">
        <v>574</v>
      </c>
      <c r="P77" s="246" t="s">
        <v>227</v>
      </c>
      <c r="Q77" s="241" t="s">
        <v>239</v>
      </c>
      <c r="R77" s="26"/>
      <c r="S77" s="26"/>
    </row>
    <row r="78" spans="1:19" ht="46.5">
      <c r="A78" s="276"/>
      <c r="B78" s="276"/>
      <c r="C78" s="242" t="s">
        <v>350</v>
      </c>
      <c r="D78" s="289" t="s">
        <v>506</v>
      </c>
      <c r="E78" s="283"/>
      <c r="F78" s="283"/>
      <c r="G78" s="283"/>
      <c r="H78" s="283"/>
      <c r="I78" s="277"/>
      <c r="J78" s="277"/>
      <c r="K78" s="277"/>
      <c r="L78" s="277"/>
      <c r="M78" s="277"/>
      <c r="N78" s="285" t="s">
        <v>507</v>
      </c>
      <c r="O78" s="285" t="s">
        <v>553</v>
      </c>
      <c r="P78" s="287" t="s">
        <v>227</v>
      </c>
      <c r="Q78" s="285" t="s">
        <v>239</v>
      </c>
      <c r="R78" s="26"/>
      <c r="S78" s="26"/>
    </row>
    <row r="79" spans="1:19" ht="15.5">
      <c r="A79" s="276"/>
      <c r="B79" s="276"/>
      <c r="C79" s="242" t="s">
        <v>351</v>
      </c>
      <c r="D79" s="289"/>
      <c r="E79" s="284"/>
      <c r="F79" s="284"/>
      <c r="G79" s="284"/>
      <c r="H79" s="284"/>
      <c r="I79" s="278"/>
      <c r="J79" s="278"/>
      <c r="K79" s="278"/>
      <c r="L79" s="278"/>
      <c r="M79" s="278"/>
      <c r="N79" s="285"/>
      <c r="O79" s="285"/>
      <c r="P79" s="288"/>
      <c r="Q79" s="285"/>
      <c r="R79" s="26"/>
      <c r="S79" s="26"/>
    </row>
    <row r="80" spans="1:19" ht="108.5">
      <c r="A80" s="270"/>
      <c r="B80" s="270"/>
      <c r="C80" s="242" t="s">
        <v>508</v>
      </c>
      <c r="D80" s="242" t="s">
        <v>265</v>
      </c>
      <c r="E80" s="241"/>
      <c r="F80" s="241"/>
      <c r="G80" s="241"/>
      <c r="H80" s="241"/>
      <c r="I80" s="214"/>
      <c r="J80" s="214"/>
      <c r="K80" s="214"/>
      <c r="L80" s="214"/>
      <c r="M80" s="214"/>
      <c r="N80" s="241" t="s">
        <v>230</v>
      </c>
      <c r="O80" s="254" t="s">
        <v>543</v>
      </c>
      <c r="P80" s="246" t="s">
        <v>227</v>
      </c>
      <c r="Q80" s="241" t="s">
        <v>297</v>
      </c>
      <c r="R80" s="26"/>
      <c r="S80" s="26"/>
    </row>
    <row r="81" spans="1:19" ht="46.5">
      <c r="A81" s="269" t="s">
        <v>266</v>
      </c>
      <c r="B81" s="269" t="s">
        <v>267</v>
      </c>
      <c r="C81" s="242" t="s">
        <v>352</v>
      </c>
      <c r="D81" s="242" t="s">
        <v>353</v>
      </c>
      <c r="E81" s="241"/>
      <c r="F81" s="241"/>
      <c r="G81" s="241"/>
      <c r="H81" s="241"/>
      <c r="I81" s="214"/>
      <c r="J81" s="214"/>
      <c r="K81" s="214"/>
      <c r="L81" s="214"/>
      <c r="M81" s="214"/>
      <c r="N81" s="241" t="s">
        <v>230</v>
      </c>
      <c r="O81" s="241" t="s">
        <v>575</v>
      </c>
      <c r="P81" s="246" t="s">
        <v>227</v>
      </c>
      <c r="Q81" s="241" t="s">
        <v>297</v>
      </c>
      <c r="R81" s="26"/>
      <c r="S81" s="26"/>
    </row>
    <row r="82" spans="1:19" ht="46.5">
      <c r="A82" s="276"/>
      <c r="B82" s="276"/>
      <c r="C82" s="242" t="s">
        <v>354</v>
      </c>
      <c r="D82" s="242" t="s">
        <v>509</v>
      </c>
      <c r="E82" s="241"/>
      <c r="F82" s="241"/>
      <c r="G82" s="241"/>
      <c r="H82" s="241"/>
      <c r="I82" s="214"/>
      <c r="J82" s="214"/>
      <c r="K82" s="214"/>
      <c r="L82" s="214"/>
      <c r="M82" s="214"/>
      <c r="N82" s="241" t="s">
        <v>230</v>
      </c>
      <c r="O82" s="241" t="s">
        <v>576</v>
      </c>
      <c r="P82" s="246" t="s">
        <v>227</v>
      </c>
      <c r="Q82" s="241" t="s">
        <v>355</v>
      </c>
      <c r="R82" s="26"/>
      <c r="S82" s="26"/>
    </row>
    <row r="83" spans="1:19" ht="62">
      <c r="A83" s="270"/>
      <c r="B83" s="270"/>
      <c r="C83" s="242" t="s">
        <v>510</v>
      </c>
      <c r="D83" s="242" t="s">
        <v>268</v>
      </c>
      <c r="E83" s="241"/>
      <c r="F83" s="241"/>
      <c r="G83" s="241"/>
      <c r="H83" s="241"/>
      <c r="I83" s="214"/>
      <c r="J83" s="214"/>
      <c r="K83" s="214"/>
      <c r="L83" s="214"/>
      <c r="M83" s="214"/>
      <c r="N83" s="241" t="s">
        <v>230</v>
      </c>
      <c r="O83" s="241" t="s">
        <v>554</v>
      </c>
      <c r="P83" s="246" t="s">
        <v>227</v>
      </c>
      <c r="Q83" s="241" t="s">
        <v>297</v>
      </c>
      <c r="R83" s="26"/>
      <c r="S83" s="26"/>
    </row>
    <row r="84" spans="1:19" ht="62">
      <c r="A84" s="242" t="s">
        <v>269</v>
      </c>
      <c r="B84" s="243" t="s">
        <v>270</v>
      </c>
      <c r="C84" s="243" t="s">
        <v>271</v>
      </c>
      <c r="D84" s="243" t="s">
        <v>272</v>
      </c>
      <c r="E84" s="241"/>
      <c r="F84" s="241"/>
      <c r="G84" s="241"/>
      <c r="H84" s="241"/>
      <c r="I84" s="214"/>
      <c r="J84" s="214"/>
      <c r="K84" s="214"/>
      <c r="L84" s="214"/>
      <c r="M84" s="214"/>
      <c r="N84" s="241" t="s">
        <v>511</v>
      </c>
      <c r="O84" s="241" t="s">
        <v>555</v>
      </c>
      <c r="P84" s="246" t="s">
        <v>227</v>
      </c>
      <c r="Q84" s="241" t="s">
        <v>297</v>
      </c>
      <c r="R84" s="26"/>
      <c r="S84" s="26"/>
    </row>
    <row r="85" spans="1:19" ht="62">
      <c r="A85" s="240" t="s">
        <v>273</v>
      </c>
      <c r="B85" s="240" t="s">
        <v>274</v>
      </c>
      <c r="C85" s="243" t="s">
        <v>512</v>
      </c>
      <c r="D85" s="243" t="s">
        <v>513</v>
      </c>
      <c r="E85" s="241"/>
      <c r="F85" s="241"/>
      <c r="G85" s="241"/>
      <c r="H85" s="241"/>
      <c r="I85" s="214"/>
      <c r="J85" s="214"/>
      <c r="K85" s="214"/>
      <c r="L85" s="214"/>
      <c r="M85" s="214"/>
      <c r="N85" s="241" t="s">
        <v>230</v>
      </c>
      <c r="O85" s="241" t="s">
        <v>546</v>
      </c>
      <c r="P85" s="246" t="s">
        <v>227</v>
      </c>
      <c r="Q85" s="241" t="s">
        <v>2</v>
      </c>
      <c r="R85" s="26"/>
      <c r="S85" s="26"/>
    </row>
    <row r="86" spans="1:19" ht="15">
      <c r="A86" s="286" t="s">
        <v>275</v>
      </c>
      <c r="B86" s="286"/>
      <c r="C86" s="221" t="s">
        <v>276</v>
      </c>
      <c r="D86" s="221"/>
      <c r="E86" s="221"/>
      <c r="F86" s="221"/>
      <c r="G86" s="221"/>
      <c r="H86" s="221"/>
      <c r="I86" s="222"/>
      <c r="J86" s="222"/>
      <c r="K86" s="222"/>
      <c r="L86" s="222"/>
      <c r="M86" s="222"/>
      <c r="N86" s="221"/>
      <c r="O86" s="221"/>
      <c r="P86" s="221"/>
      <c r="Q86" s="221"/>
      <c r="R86" s="26"/>
      <c r="S86" s="26"/>
    </row>
    <row r="87" spans="1:19" ht="30">
      <c r="A87" s="224" t="s">
        <v>294</v>
      </c>
      <c r="B87" s="224" t="s">
        <v>206</v>
      </c>
      <c r="C87" s="224" t="s">
        <v>207</v>
      </c>
      <c r="D87" s="224" t="s">
        <v>208</v>
      </c>
      <c r="E87" s="224"/>
      <c r="F87" s="224"/>
      <c r="G87" s="224"/>
      <c r="H87" s="224"/>
      <c r="I87" s="225"/>
      <c r="J87" s="225"/>
      <c r="K87" s="225"/>
      <c r="L87" s="225"/>
      <c r="M87" s="225"/>
      <c r="N87" s="224" t="s">
        <v>212</v>
      </c>
      <c r="O87" s="224" t="s">
        <v>213</v>
      </c>
      <c r="P87" s="224"/>
      <c r="Q87" s="224" t="s">
        <v>215</v>
      </c>
      <c r="R87" s="26"/>
      <c r="S87" s="26"/>
    </row>
    <row r="88" spans="1:19" ht="124">
      <c r="A88" s="243" t="s">
        <v>277</v>
      </c>
      <c r="B88" s="243" t="s">
        <v>278</v>
      </c>
      <c r="C88" s="243" t="s">
        <v>279</v>
      </c>
      <c r="D88" s="243" t="s">
        <v>356</v>
      </c>
      <c r="E88" s="241"/>
      <c r="F88" s="241"/>
      <c r="G88" s="241"/>
      <c r="H88" s="241"/>
      <c r="I88" s="214"/>
      <c r="J88" s="214"/>
      <c r="K88" s="214"/>
      <c r="L88" s="214"/>
      <c r="M88" s="214"/>
      <c r="N88" s="241" t="s">
        <v>230</v>
      </c>
      <c r="O88" s="241" t="s">
        <v>280</v>
      </c>
      <c r="P88" s="246" t="s">
        <v>227</v>
      </c>
      <c r="Q88" s="241" t="s">
        <v>357</v>
      </c>
      <c r="R88" s="26"/>
      <c r="S88" s="26"/>
    </row>
    <row r="89" spans="1:19" ht="124">
      <c r="A89" s="243" t="s">
        <v>281</v>
      </c>
      <c r="B89" s="243" t="s">
        <v>282</v>
      </c>
      <c r="C89" s="243" t="s">
        <v>283</v>
      </c>
      <c r="D89" s="243" t="s">
        <v>358</v>
      </c>
      <c r="E89" s="241"/>
      <c r="F89" s="241"/>
      <c r="G89" s="241"/>
      <c r="H89" s="241"/>
      <c r="I89" s="214"/>
      <c r="J89" s="214"/>
      <c r="K89" s="214"/>
      <c r="L89" s="214"/>
      <c r="M89" s="214"/>
      <c r="N89" s="241" t="s">
        <v>230</v>
      </c>
      <c r="O89" s="241" t="s">
        <v>280</v>
      </c>
      <c r="P89" s="246" t="s">
        <v>227</v>
      </c>
      <c r="Q89" s="241" t="s">
        <v>296</v>
      </c>
      <c r="R89" s="26"/>
      <c r="S89" s="26"/>
    </row>
    <row r="90" spans="1:19" ht="123" customHeight="1">
      <c r="A90" s="269" t="s">
        <v>284</v>
      </c>
      <c r="B90" s="269" t="s">
        <v>285</v>
      </c>
      <c r="C90" s="242" t="s">
        <v>359</v>
      </c>
      <c r="D90" s="241" t="s">
        <v>360</v>
      </c>
      <c r="E90" s="241"/>
      <c r="F90" s="241"/>
      <c r="G90" s="241"/>
      <c r="H90" s="241"/>
      <c r="I90" s="214"/>
      <c r="J90" s="214"/>
      <c r="K90" s="214"/>
      <c r="L90" s="214"/>
      <c r="M90" s="214"/>
      <c r="N90" s="241" t="s">
        <v>577</v>
      </c>
      <c r="O90" s="241" t="s">
        <v>578</v>
      </c>
      <c r="P90" s="246" t="s">
        <v>227</v>
      </c>
      <c r="Q90" s="241" t="s">
        <v>296</v>
      </c>
      <c r="R90" s="26"/>
      <c r="S90" s="26"/>
    </row>
    <row r="91" spans="1:19" ht="46.5">
      <c r="A91" s="270"/>
      <c r="B91" s="270"/>
      <c r="C91" s="242" t="s">
        <v>534</v>
      </c>
      <c r="D91" s="241" t="s">
        <v>556</v>
      </c>
      <c r="E91" s="241"/>
      <c r="F91" s="241"/>
      <c r="G91" s="241"/>
      <c r="H91" s="241"/>
      <c r="I91" s="214"/>
      <c r="J91" s="214"/>
      <c r="K91" s="214"/>
      <c r="L91" s="214"/>
      <c r="M91" s="214"/>
      <c r="N91" s="241" t="s">
        <v>230</v>
      </c>
      <c r="O91" s="241" t="s">
        <v>579</v>
      </c>
      <c r="P91" s="246" t="s">
        <v>227</v>
      </c>
      <c r="Q91" s="241" t="s">
        <v>345</v>
      </c>
      <c r="R91" s="26"/>
      <c r="S91" s="26"/>
    </row>
    <row r="92" spans="1:19" ht="108.5">
      <c r="A92" s="243" t="s">
        <v>389</v>
      </c>
      <c r="B92" s="241" t="s">
        <v>286</v>
      </c>
      <c r="C92" s="241" t="s">
        <v>361</v>
      </c>
      <c r="D92" s="243" t="s">
        <v>557</v>
      </c>
      <c r="E92" s="241"/>
      <c r="F92" s="241"/>
      <c r="G92" s="241"/>
      <c r="H92" s="241"/>
      <c r="I92" s="214"/>
      <c r="J92" s="214"/>
      <c r="K92" s="214"/>
      <c r="L92" s="214"/>
      <c r="M92" s="214"/>
      <c r="N92" s="241" t="s">
        <v>230</v>
      </c>
      <c r="O92" s="241" t="s">
        <v>580</v>
      </c>
      <c r="P92" s="255" t="s">
        <v>540</v>
      </c>
      <c r="Q92" s="241" t="s">
        <v>345</v>
      </c>
      <c r="R92" s="256"/>
      <c r="S92" s="26"/>
    </row>
    <row r="93" spans="1:19" ht="77.5">
      <c r="A93" s="243" t="s">
        <v>287</v>
      </c>
      <c r="B93" s="243" t="s">
        <v>362</v>
      </c>
      <c r="C93" s="241" t="s">
        <v>390</v>
      </c>
      <c r="D93" s="243" t="s">
        <v>363</v>
      </c>
      <c r="E93" s="241"/>
      <c r="F93" s="241"/>
      <c r="G93" s="241"/>
      <c r="H93" s="241"/>
      <c r="I93" s="214"/>
      <c r="J93" s="214"/>
      <c r="K93" s="214"/>
      <c r="L93" s="214"/>
      <c r="M93" s="214"/>
      <c r="N93" s="241" t="s">
        <v>230</v>
      </c>
      <c r="O93" s="241" t="s">
        <v>581</v>
      </c>
      <c r="P93" s="255" t="s">
        <v>541</v>
      </c>
      <c r="Q93" s="241" t="s">
        <v>338</v>
      </c>
      <c r="R93" s="256"/>
      <c r="S93" s="26"/>
    </row>
    <row r="94" spans="1:19" ht="77.5">
      <c r="A94" s="243" t="s">
        <v>148</v>
      </c>
      <c r="B94" s="246" t="s">
        <v>288</v>
      </c>
      <c r="C94" s="233" t="s">
        <v>364</v>
      </c>
      <c r="D94" s="243" t="s">
        <v>365</v>
      </c>
      <c r="E94" s="241"/>
      <c r="F94" s="241"/>
      <c r="G94" s="241"/>
      <c r="H94" s="241"/>
      <c r="I94" s="214"/>
      <c r="J94" s="214"/>
      <c r="K94" s="214"/>
      <c r="L94" s="214"/>
      <c r="M94" s="214"/>
      <c r="N94" s="241" t="s">
        <v>229</v>
      </c>
      <c r="O94" s="241" t="s">
        <v>366</v>
      </c>
      <c r="P94" s="246" t="s">
        <v>227</v>
      </c>
      <c r="Q94" s="241" t="s">
        <v>296</v>
      </c>
      <c r="R94" s="251"/>
      <c r="S94" s="26"/>
    </row>
    <row r="95" spans="1:19" ht="75.75" customHeight="1">
      <c r="A95" s="273" t="s">
        <v>205</v>
      </c>
      <c r="B95" s="269" t="s">
        <v>289</v>
      </c>
      <c r="C95" s="269" t="s">
        <v>544</v>
      </c>
      <c r="D95" s="269" t="s">
        <v>514</v>
      </c>
      <c r="E95" s="265" t="s">
        <v>423</v>
      </c>
      <c r="F95" s="271">
        <v>215272</v>
      </c>
      <c r="G95" s="271">
        <v>215272</v>
      </c>
      <c r="H95" s="271">
        <v>215272</v>
      </c>
      <c r="I95" s="271">
        <v>118547</v>
      </c>
      <c r="J95" s="271">
        <v>118547</v>
      </c>
      <c r="K95" s="271">
        <v>118547</v>
      </c>
      <c r="L95" s="277"/>
      <c r="M95" s="271">
        <v>118547</v>
      </c>
      <c r="N95" s="267" t="s">
        <v>229</v>
      </c>
      <c r="O95" s="267" t="s">
        <v>367</v>
      </c>
      <c r="P95" s="267" t="s">
        <v>224</v>
      </c>
      <c r="Q95" s="267" t="s">
        <v>331</v>
      </c>
      <c r="R95" s="247"/>
      <c r="S95" s="26"/>
    </row>
    <row r="96" spans="1:19" ht="21" customHeight="1">
      <c r="A96" s="274"/>
      <c r="B96" s="270"/>
      <c r="C96" s="270"/>
      <c r="D96" s="270"/>
      <c r="E96" s="266"/>
      <c r="F96" s="272"/>
      <c r="G96" s="272"/>
      <c r="H96" s="272"/>
      <c r="I96" s="272"/>
      <c r="J96" s="272"/>
      <c r="K96" s="272"/>
      <c r="L96" s="278"/>
      <c r="M96" s="272"/>
      <c r="N96" s="268"/>
      <c r="O96" s="268"/>
      <c r="P96" s="268"/>
      <c r="Q96" s="268"/>
      <c r="R96" s="26"/>
      <c r="S96" s="26"/>
    </row>
    <row r="97" spans="1:19" ht="63.75" customHeight="1">
      <c r="A97" s="289" t="s">
        <v>293</v>
      </c>
      <c r="B97" s="269" t="s">
        <v>290</v>
      </c>
      <c r="C97" s="243" t="s">
        <v>368</v>
      </c>
      <c r="D97" s="243" t="s">
        <v>291</v>
      </c>
      <c r="E97" s="241"/>
      <c r="F97" s="241"/>
      <c r="G97" s="241"/>
      <c r="H97" s="241"/>
      <c r="I97" s="214"/>
      <c r="J97" s="214"/>
      <c r="K97" s="214"/>
      <c r="L97" s="214"/>
      <c r="M97" s="214"/>
      <c r="N97" s="241" t="s">
        <v>231</v>
      </c>
      <c r="O97" s="241" t="s">
        <v>582</v>
      </c>
      <c r="P97" s="246" t="s">
        <v>227</v>
      </c>
      <c r="Q97" s="241" t="s">
        <v>558</v>
      </c>
      <c r="R97" s="26"/>
      <c r="S97" s="26"/>
    </row>
    <row r="98" spans="1:19" ht="46.5">
      <c r="A98" s="289"/>
      <c r="B98" s="276"/>
      <c r="C98" s="241" t="s">
        <v>369</v>
      </c>
      <c r="D98" s="290" t="s">
        <v>292</v>
      </c>
      <c r="E98" s="241"/>
      <c r="F98" s="241"/>
      <c r="G98" s="241"/>
      <c r="H98" s="241"/>
      <c r="I98" s="214"/>
      <c r="J98" s="214"/>
      <c r="K98" s="214"/>
      <c r="L98" s="214"/>
      <c r="M98" s="214"/>
      <c r="N98" s="285" t="s">
        <v>231</v>
      </c>
      <c r="O98" s="285" t="s">
        <v>583</v>
      </c>
      <c r="P98" s="246" t="s">
        <v>227</v>
      </c>
      <c r="Q98" s="285" t="s">
        <v>304</v>
      </c>
      <c r="R98" s="26"/>
      <c r="S98" s="247"/>
    </row>
    <row r="99" spans="1:19" ht="46.5">
      <c r="A99" s="289"/>
      <c r="B99" s="270"/>
      <c r="C99" s="241" t="s">
        <v>370</v>
      </c>
      <c r="D99" s="290"/>
      <c r="E99" s="241"/>
      <c r="F99" s="241"/>
      <c r="G99" s="241"/>
      <c r="H99" s="241"/>
      <c r="I99" s="214"/>
      <c r="J99" s="214"/>
      <c r="K99" s="214"/>
      <c r="L99" s="214"/>
      <c r="M99" s="214"/>
      <c r="N99" s="285"/>
      <c r="O99" s="285"/>
      <c r="P99" s="246" t="s">
        <v>227</v>
      </c>
      <c r="Q99" s="285"/>
      <c r="R99" s="26"/>
      <c r="S99" s="26"/>
    </row>
  </sheetData>
  <mergeCells count="129">
    <mergeCell ref="A71:B71"/>
    <mergeCell ref="A90:A91"/>
    <mergeCell ref="A81:A83"/>
    <mergeCell ref="B8:B9"/>
    <mergeCell ref="B19:B27"/>
    <mergeCell ref="C19:C20"/>
    <mergeCell ref="A33:A34"/>
    <mergeCell ref="B33:B34"/>
    <mergeCell ref="C33:C34"/>
    <mergeCell ref="A59:B59"/>
    <mergeCell ref="C25:C26"/>
    <mergeCell ref="B28:B30"/>
    <mergeCell ref="A43:A44"/>
    <mergeCell ref="B43:B44"/>
    <mergeCell ref="A49:A51"/>
    <mergeCell ref="B49:B51"/>
    <mergeCell ref="A37:B37"/>
    <mergeCell ref="B52:B53"/>
    <mergeCell ref="A52:A53"/>
    <mergeCell ref="A28:A30"/>
    <mergeCell ref="D33:D34"/>
    <mergeCell ref="F8:H8"/>
    <mergeCell ref="O98:O99"/>
    <mergeCell ref="N78:N79"/>
    <mergeCell ref="O78:O79"/>
    <mergeCell ref="H95:H96"/>
    <mergeCell ref="I95:I96"/>
    <mergeCell ref="J95:J96"/>
    <mergeCell ref="K95:K96"/>
    <mergeCell ref="L95:L96"/>
    <mergeCell ref="M95:M96"/>
    <mergeCell ref="N95:N96"/>
    <mergeCell ref="O95:O96"/>
    <mergeCell ref="E78:E79"/>
    <mergeCell ref="F78:F79"/>
    <mergeCell ref="G78:G79"/>
    <mergeCell ref="H78:H79"/>
    <mergeCell ref="D25:D26"/>
    <mergeCell ref="M1:P1"/>
    <mergeCell ref="L2:P2"/>
    <mergeCell ref="A4:B4"/>
    <mergeCell ref="A5:B6"/>
    <mergeCell ref="C4:D4"/>
    <mergeCell ref="C5:D5"/>
    <mergeCell ref="C6:D6"/>
    <mergeCell ref="B39:B41"/>
    <mergeCell ref="C7:Q7"/>
    <mergeCell ref="I8:M8"/>
    <mergeCell ref="A39:A41"/>
    <mergeCell ref="A7:B7"/>
    <mergeCell ref="A19:A27"/>
    <mergeCell ref="E8:E9"/>
    <mergeCell ref="D8:D9"/>
    <mergeCell ref="C8:C9"/>
    <mergeCell ref="A8:A9"/>
    <mergeCell ref="Q8:Q9"/>
    <mergeCell ref="D19:D20"/>
    <mergeCell ref="B10:D10"/>
    <mergeCell ref="Q19:Q20"/>
    <mergeCell ref="N23:N24"/>
    <mergeCell ref="O23:O24"/>
    <mergeCell ref="P23:P24"/>
    <mergeCell ref="Q23:Q24"/>
    <mergeCell ref="N25:N26"/>
    <mergeCell ref="O25:O26"/>
    <mergeCell ref="P25:P26"/>
    <mergeCell ref="N8:N9"/>
    <mergeCell ref="O8:O9"/>
    <mergeCell ref="P8:P9"/>
    <mergeCell ref="C23:C24"/>
    <mergeCell ref="D23:D24"/>
    <mergeCell ref="N19:N20"/>
    <mergeCell ref="O19:O20"/>
    <mergeCell ref="P19:P20"/>
    <mergeCell ref="C21:C22"/>
    <mergeCell ref="Q98:Q99"/>
    <mergeCell ref="A86:B86"/>
    <mergeCell ref="L78:L79"/>
    <mergeCell ref="M78:M79"/>
    <mergeCell ref="P78:P79"/>
    <mergeCell ref="D78:D79"/>
    <mergeCell ref="A73:A76"/>
    <mergeCell ref="Q78:Q79"/>
    <mergeCell ref="B73:B76"/>
    <mergeCell ref="A77:A80"/>
    <mergeCell ref="B77:B80"/>
    <mergeCell ref="I78:I79"/>
    <mergeCell ref="J78:J79"/>
    <mergeCell ref="D98:D99"/>
    <mergeCell ref="N98:N99"/>
    <mergeCell ref="A97:A99"/>
    <mergeCell ref="B97:B99"/>
    <mergeCell ref="R46:S46"/>
    <mergeCell ref="C63:C64"/>
    <mergeCell ref="D63:D64"/>
    <mergeCell ref="N63:N64"/>
    <mergeCell ref="O63:O64"/>
    <mergeCell ref="P63:P64"/>
    <mergeCell ref="Q63:Q64"/>
    <mergeCell ref="Q50:Q51"/>
    <mergeCell ref="C50:C51"/>
    <mergeCell ref="D50:D51"/>
    <mergeCell ref="N50:N51"/>
    <mergeCell ref="O50:O51"/>
    <mergeCell ref="P50:P51"/>
    <mergeCell ref="E4:Q6"/>
    <mergeCell ref="A61:A66"/>
    <mergeCell ref="B61:B66"/>
    <mergeCell ref="A55:A56"/>
    <mergeCell ref="B55:B56"/>
    <mergeCell ref="P95:P96"/>
    <mergeCell ref="Q95:Q96"/>
    <mergeCell ref="C95:C96"/>
    <mergeCell ref="D95:D96"/>
    <mergeCell ref="E95:E96"/>
    <mergeCell ref="F95:F96"/>
    <mergeCell ref="G95:G96"/>
    <mergeCell ref="A95:A96"/>
    <mergeCell ref="B95:B96"/>
    <mergeCell ref="A67:A69"/>
    <mergeCell ref="B67:B69"/>
    <mergeCell ref="K78:K79"/>
    <mergeCell ref="B90:B91"/>
    <mergeCell ref="B81:B83"/>
    <mergeCell ref="N33:N34"/>
    <mergeCell ref="O33:O34"/>
    <mergeCell ref="P33:P34"/>
    <mergeCell ref="Q33:Q34"/>
    <mergeCell ref="Q25:Q26"/>
  </mergeCells>
  <phoneticPr fontId="41" type="noConversion"/>
  <hyperlinks>
    <hyperlink ref="C76" location="_ftn1" display="_ftn1" xr:uid="{A555E550-BB9C-43C4-ADF8-BE9C80B4FC61}"/>
  </hyperlinks>
  <pageMargins left="0.7" right="0.7" top="0.75" bottom="0.75" header="0.3" footer="0.3"/>
  <pageSetup orientation="portrait" horizontalDpi="90"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11D737-7F4F-4CF9-B5E2-58B2B8E3D801}">
  <sheetPr>
    <tabColor theme="9" tint="0.39997558519241921"/>
  </sheetPr>
  <dimension ref="B1:O52"/>
  <sheetViews>
    <sheetView showGridLines="0" zoomScale="62" zoomScaleNormal="62" workbookViewId="0">
      <selection activeCell="D4" sqref="D4"/>
    </sheetView>
  </sheetViews>
  <sheetFormatPr defaultColWidth="9.1796875" defaultRowHeight="14"/>
  <cols>
    <col min="1" max="1" width="8.453125" style="55" bestFit="1" customWidth="1"/>
    <col min="2" max="2" width="3.81640625" style="55" bestFit="1" customWidth="1"/>
    <col min="3" max="3" width="45.7265625" style="55" customWidth="1"/>
    <col min="4" max="4" width="19.54296875" style="55" customWidth="1"/>
    <col min="5" max="5" width="13.54296875" style="55" customWidth="1"/>
    <col min="6" max="6" width="25.1796875" style="55" customWidth="1"/>
    <col min="7" max="7" width="20.54296875" style="55" customWidth="1"/>
    <col min="8" max="8" width="14.1796875" style="55" customWidth="1"/>
    <col min="9" max="9" width="15.7265625" style="55" customWidth="1"/>
    <col min="10" max="10" width="19.26953125" style="55" customWidth="1"/>
    <col min="11" max="11" width="13.54296875" style="55" customWidth="1"/>
    <col min="12" max="12" width="16.54296875" style="55" customWidth="1"/>
    <col min="13" max="13" width="20.81640625" style="55" customWidth="1"/>
    <col min="14" max="14" width="9.1796875" style="55"/>
    <col min="15" max="15" width="11.1796875" style="55" bestFit="1" customWidth="1"/>
    <col min="16" max="16384" width="9.1796875" style="55"/>
  </cols>
  <sheetData>
    <row r="1" spans="2:15">
      <c r="J1" s="344" t="s">
        <v>372</v>
      </c>
      <c r="K1" s="344"/>
      <c r="L1" s="344"/>
    </row>
    <row r="2" spans="2:15" ht="23.25" customHeight="1">
      <c r="B2" s="56"/>
      <c r="C2" s="65" t="s">
        <v>1</v>
      </c>
    </row>
    <row r="3" spans="2:15" ht="15" customHeight="1">
      <c r="B3" s="57"/>
      <c r="C3" s="58"/>
      <c r="D3" s="346" t="s">
        <v>2</v>
      </c>
      <c r="E3" s="345"/>
      <c r="F3" s="345"/>
      <c r="G3" s="345" t="s">
        <v>3</v>
      </c>
      <c r="H3" s="345"/>
      <c r="I3" s="345"/>
      <c r="J3" s="345" t="s">
        <v>371</v>
      </c>
      <c r="K3" s="345"/>
      <c r="L3" s="345"/>
      <c r="M3" s="334" t="s">
        <v>421</v>
      </c>
      <c r="N3" s="334"/>
      <c r="O3" s="334"/>
    </row>
    <row r="4" spans="2:15" ht="56">
      <c r="B4" s="67" t="s">
        <v>5</v>
      </c>
      <c r="C4" s="68" t="s">
        <v>6</v>
      </c>
      <c r="D4" s="66" t="s">
        <v>7</v>
      </c>
      <c r="E4" s="66" t="s">
        <v>8</v>
      </c>
      <c r="F4" s="66" t="s">
        <v>9</v>
      </c>
      <c r="G4" s="66" t="s">
        <v>7</v>
      </c>
      <c r="H4" s="66" t="s">
        <v>10</v>
      </c>
      <c r="I4" s="66" t="s">
        <v>9</v>
      </c>
      <c r="J4" s="66" t="s">
        <v>7</v>
      </c>
      <c r="K4" s="66" t="s">
        <v>11</v>
      </c>
      <c r="L4" s="66" t="s">
        <v>9</v>
      </c>
      <c r="M4" s="334"/>
      <c r="N4" s="334"/>
      <c r="O4" s="334"/>
    </row>
    <row r="5" spans="2:15">
      <c r="B5" s="125"/>
      <c r="C5" s="126"/>
      <c r="D5" s="127"/>
      <c r="E5" s="127"/>
      <c r="F5" s="127"/>
      <c r="G5" s="127"/>
      <c r="H5" s="127"/>
      <c r="I5" s="127"/>
      <c r="J5" s="127"/>
      <c r="K5" s="127"/>
      <c r="L5" s="127"/>
      <c r="M5" s="123"/>
      <c r="N5" s="311"/>
      <c r="O5" s="312"/>
    </row>
    <row r="6" spans="2:15" ht="37.5" customHeight="1">
      <c r="B6" s="305">
        <v>1</v>
      </c>
      <c r="C6" s="337" t="s">
        <v>65</v>
      </c>
      <c r="D6" s="339">
        <v>0</v>
      </c>
      <c r="E6" s="305">
        <v>0</v>
      </c>
      <c r="F6" s="307">
        <f>D6*E6</f>
        <v>0</v>
      </c>
      <c r="G6" s="305">
        <v>18000</v>
      </c>
      <c r="H6" s="305">
        <v>48</v>
      </c>
      <c r="I6" s="307">
        <f>G6*H6</f>
        <v>864000</v>
      </c>
      <c r="J6" s="305">
        <v>18000</v>
      </c>
      <c r="K6" s="305">
        <v>48</v>
      </c>
      <c r="L6" s="307">
        <f>J6*K6</f>
        <v>864000</v>
      </c>
      <c r="M6" s="118" t="s">
        <v>419</v>
      </c>
      <c r="N6" s="335">
        <v>48000</v>
      </c>
      <c r="O6" s="336"/>
    </row>
    <row r="7" spans="2:15" ht="48" customHeight="1">
      <c r="B7" s="306"/>
      <c r="C7" s="338"/>
      <c r="D7" s="340"/>
      <c r="E7" s="306"/>
      <c r="F7" s="308"/>
      <c r="G7" s="306"/>
      <c r="H7" s="306"/>
      <c r="I7" s="308"/>
      <c r="J7" s="306"/>
      <c r="K7" s="306"/>
      <c r="L7" s="308"/>
      <c r="M7" s="118" t="s">
        <v>420</v>
      </c>
      <c r="N7" s="335">
        <v>816000</v>
      </c>
      <c r="O7" s="336"/>
    </row>
    <row r="8" spans="2:15" ht="56">
      <c r="B8" s="59">
        <v>2</v>
      </c>
      <c r="C8" s="191" t="s">
        <v>187</v>
      </c>
      <c r="D8" s="75" t="s">
        <v>189</v>
      </c>
      <c r="E8" s="61">
        <v>193600</v>
      </c>
      <c r="F8" s="76">
        <v>193600</v>
      </c>
      <c r="G8" s="59">
        <v>0</v>
      </c>
      <c r="H8" s="59">
        <v>0</v>
      </c>
      <c r="I8" s="76">
        <v>0</v>
      </c>
      <c r="J8" s="59">
        <v>0</v>
      </c>
      <c r="K8" s="59">
        <v>0</v>
      </c>
      <c r="L8" s="76">
        <v>0</v>
      </c>
      <c r="M8" s="124" t="s">
        <v>422</v>
      </c>
      <c r="N8" s="309">
        <v>193600</v>
      </c>
      <c r="O8" s="316"/>
    </row>
    <row r="9" spans="2:15" ht="56">
      <c r="B9" s="60">
        <v>3</v>
      </c>
      <c r="C9" s="191" t="s">
        <v>475</v>
      </c>
      <c r="D9" s="61">
        <v>1000</v>
      </c>
      <c r="E9" s="61">
        <v>100</v>
      </c>
      <c r="F9" s="76">
        <f t="shared" ref="F9" si="0">D9*E9</f>
        <v>100000</v>
      </c>
      <c r="G9" s="61">
        <v>1000</v>
      </c>
      <c r="H9" s="61">
        <v>100</v>
      </c>
      <c r="I9" s="76">
        <f t="shared" ref="I9" si="1">G9*H9</f>
        <v>100000</v>
      </c>
      <c r="J9" s="61">
        <v>1000</v>
      </c>
      <c r="K9" s="61">
        <v>100</v>
      </c>
      <c r="L9" s="76">
        <f t="shared" ref="L9" si="2">J9*K9</f>
        <v>100000</v>
      </c>
      <c r="M9" s="124" t="s">
        <v>419</v>
      </c>
      <c r="N9" s="309">
        <v>100000</v>
      </c>
      <c r="O9" s="316"/>
    </row>
    <row r="10" spans="2:15" ht="77.5">
      <c r="B10" s="305">
        <v>4</v>
      </c>
      <c r="C10" s="326" t="s">
        <v>476</v>
      </c>
      <c r="D10" s="305">
        <v>18000</v>
      </c>
      <c r="E10" s="328">
        <v>6.42</v>
      </c>
      <c r="F10" s="307">
        <f>D10*E10</f>
        <v>115560</v>
      </c>
      <c r="G10" s="305">
        <v>18000</v>
      </c>
      <c r="H10" s="330">
        <v>8.8000000000000007</v>
      </c>
      <c r="I10" s="319">
        <f>G10*H10</f>
        <v>158400</v>
      </c>
      <c r="J10" s="332">
        <v>18000</v>
      </c>
      <c r="K10" s="330">
        <v>8.8000000000000007</v>
      </c>
      <c r="L10" s="319">
        <f>J10*K10</f>
        <v>158400</v>
      </c>
      <c r="M10" s="118" t="s">
        <v>419</v>
      </c>
      <c r="N10" s="317">
        <v>6420</v>
      </c>
      <c r="O10" s="321"/>
    </row>
    <row r="11" spans="2:15" ht="108.5">
      <c r="B11" s="306"/>
      <c r="C11" s="327"/>
      <c r="D11" s="306"/>
      <c r="E11" s="329"/>
      <c r="F11" s="308"/>
      <c r="G11" s="306"/>
      <c r="H11" s="331"/>
      <c r="I11" s="320"/>
      <c r="J11" s="333"/>
      <c r="K11" s="331"/>
      <c r="L11" s="320"/>
      <c r="M11" s="118" t="s">
        <v>420</v>
      </c>
      <c r="N11" s="317">
        <v>109140</v>
      </c>
      <c r="O11" s="318"/>
    </row>
    <row r="12" spans="2:15" ht="77.5">
      <c r="B12" s="322">
        <v>5</v>
      </c>
      <c r="C12" s="324" t="s">
        <v>78</v>
      </c>
      <c r="D12" s="305">
        <v>18000</v>
      </c>
      <c r="E12" s="305">
        <v>7.5</v>
      </c>
      <c r="F12" s="307">
        <f>D12*E12</f>
        <v>135000</v>
      </c>
      <c r="G12" s="305">
        <v>18000</v>
      </c>
      <c r="H12" s="305">
        <v>7.5</v>
      </c>
      <c r="I12" s="307">
        <f>G12*H12</f>
        <v>135000</v>
      </c>
      <c r="J12" s="305">
        <v>18000</v>
      </c>
      <c r="K12" s="305">
        <v>7.5</v>
      </c>
      <c r="L12" s="307">
        <f>J12*K12</f>
        <v>135000</v>
      </c>
      <c r="M12" s="118" t="s">
        <v>419</v>
      </c>
      <c r="N12" s="309">
        <v>7500</v>
      </c>
      <c r="O12" s="310"/>
    </row>
    <row r="13" spans="2:15" ht="108.5">
      <c r="B13" s="323"/>
      <c r="C13" s="325"/>
      <c r="D13" s="306"/>
      <c r="E13" s="306"/>
      <c r="F13" s="308"/>
      <c r="G13" s="306"/>
      <c r="H13" s="306"/>
      <c r="I13" s="308"/>
      <c r="J13" s="306"/>
      <c r="K13" s="306"/>
      <c r="L13" s="308"/>
      <c r="M13" s="118" t="s">
        <v>420</v>
      </c>
      <c r="N13" s="309">
        <v>127500</v>
      </c>
      <c r="O13" s="316"/>
    </row>
    <row r="14" spans="2:15" ht="26.15" customHeight="1">
      <c r="B14" s="342" t="s">
        <v>66</v>
      </c>
      <c r="C14" s="343"/>
      <c r="D14" s="77">
        <f>SUM(D6:D12)</f>
        <v>37000</v>
      </c>
      <c r="E14" s="59"/>
      <c r="F14" s="76">
        <f>SUM(F6:F13)</f>
        <v>544160</v>
      </c>
      <c r="G14" s="59">
        <f>SUM(G6:G12)</f>
        <v>55000</v>
      </c>
      <c r="H14" s="59"/>
      <c r="I14" s="76">
        <f>SUM(I6:I13)</f>
        <v>1257400</v>
      </c>
      <c r="J14" s="59">
        <f>SUM(J6:J12)</f>
        <v>55000</v>
      </c>
      <c r="K14" s="59"/>
      <c r="L14" s="76">
        <f>SUM(L6:L13)</f>
        <v>1257400</v>
      </c>
      <c r="M14" s="313"/>
      <c r="N14" s="314"/>
      <c r="O14" s="315"/>
    </row>
    <row r="16" spans="2:15">
      <c r="J16" s="128"/>
      <c r="K16" s="128"/>
    </row>
    <row r="17" spans="2:15">
      <c r="O17" s="128"/>
    </row>
    <row r="20" spans="2:15">
      <c r="B20" s="57"/>
      <c r="C20" s="62" t="s">
        <v>12</v>
      </c>
      <c r="D20" s="62"/>
      <c r="E20" s="57"/>
      <c r="F20" s="57"/>
      <c r="O20" s="128"/>
    </row>
    <row r="21" spans="2:15">
      <c r="B21" s="69" t="s">
        <v>13</v>
      </c>
      <c r="C21" s="70" t="s">
        <v>14</v>
      </c>
      <c r="D21" s="70" t="s">
        <v>15</v>
      </c>
      <c r="E21" s="70" t="s">
        <v>16</v>
      </c>
      <c r="F21" s="70" t="s">
        <v>17</v>
      </c>
    </row>
    <row r="22" spans="2:15">
      <c r="B22" s="71">
        <v>1</v>
      </c>
      <c r="C22" s="71" t="s">
        <v>18</v>
      </c>
      <c r="D22" s="71" t="s">
        <v>19</v>
      </c>
      <c r="E22" s="71" t="s">
        <v>20</v>
      </c>
      <c r="F22" s="341" t="s">
        <v>21</v>
      </c>
    </row>
    <row r="23" spans="2:15" ht="42">
      <c r="B23" s="71"/>
      <c r="C23" s="71"/>
      <c r="D23" s="71"/>
      <c r="E23" s="71" t="s">
        <v>22</v>
      </c>
      <c r="F23" s="341"/>
    </row>
    <row r="24" spans="2:15">
      <c r="B24" s="71"/>
      <c r="C24" s="72" t="s">
        <v>23</v>
      </c>
      <c r="D24" s="71"/>
      <c r="E24" s="73"/>
      <c r="F24" s="341"/>
    </row>
    <row r="25" spans="2:15">
      <c r="B25" s="71">
        <v>2</v>
      </c>
      <c r="C25" s="71" t="s">
        <v>24</v>
      </c>
      <c r="D25" s="71" t="s">
        <v>25</v>
      </c>
      <c r="E25" s="71" t="s">
        <v>20</v>
      </c>
      <c r="F25" s="341" t="s">
        <v>26</v>
      </c>
    </row>
    <row r="26" spans="2:15">
      <c r="B26" s="71"/>
      <c r="C26" s="71"/>
      <c r="D26" s="71"/>
      <c r="E26" s="71" t="s">
        <v>27</v>
      </c>
      <c r="F26" s="341"/>
    </row>
    <row r="27" spans="2:15" ht="79" customHeight="1">
      <c r="B27" s="71"/>
      <c r="C27" s="72" t="s">
        <v>28</v>
      </c>
      <c r="D27" s="71"/>
      <c r="E27" s="71" t="s">
        <v>29</v>
      </c>
      <c r="F27" s="341"/>
    </row>
    <row r="28" spans="2:15">
      <c r="B28" s="71">
        <v>3</v>
      </c>
      <c r="C28" s="71" t="s">
        <v>30</v>
      </c>
      <c r="D28" s="71" t="s">
        <v>31</v>
      </c>
      <c r="E28" s="71" t="s">
        <v>20</v>
      </c>
      <c r="F28" s="341" t="s">
        <v>32</v>
      </c>
    </row>
    <row r="29" spans="2:15" ht="42">
      <c r="B29" s="71"/>
      <c r="C29" s="71"/>
      <c r="D29" s="71"/>
      <c r="E29" s="71" t="s">
        <v>29</v>
      </c>
      <c r="F29" s="341"/>
    </row>
    <row r="30" spans="2:15">
      <c r="B30" s="71"/>
      <c r="C30" s="72" t="s">
        <v>28</v>
      </c>
      <c r="D30" s="71"/>
      <c r="E30" s="73"/>
      <c r="F30" s="341"/>
    </row>
    <row r="31" spans="2:15">
      <c r="B31" s="71">
        <v>4</v>
      </c>
      <c r="C31" s="71" t="s">
        <v>33</v>
      </c>
      <c r="D31" s="71" t="s">
        <v>34</v>
      </c>
      <c r="E31" s="71" t="s">
        <v>20</v>
      </c>
      <c r="F31" s="341" t="s">
        <v>35</v>
      </c>
    </row>
    <row r="32" spans="2:15" ht="42">
      <c r="B32" s="71"/>
      <c r="C32" s="72" t="s">
        <v>36</v>
      </c>
      <c r="D32" s="71"/>
      <c r="E32" s="71" t="s">
        <v>29</v>
      </c>
      <c r="F32" s="341"/>
    </row>
    <row r="33" spans="2:6" ht="28">
      <c r="B33" s="71">
        <v>5</v>
      </c>
      <c r="C33" s="71" t="s">
        <v>37</v>
      </c>
      <c r="D33" s="71" t="s">
        <v>38</v>
      </c>
      <c r="E33" s="71" t="s">
        <v>39</v>
      </c>
      <c r="F33" s="341" t="s">
        <v>40</v>
      </c>
    </row>
    <row r="34" spans="2:6">
      <c r="B34" s="71"/>
      <c r="C34" s="71"/>
      <c r="D34" s="71"/>
      <c r="E34" s="71" t="s">
        <v>41</v>
      </c>
      <c r="F34" s="341"/>
    </row>
    <row r="35" spans="2:6">
      <c r="B35" s="71"/>
      <c r="C35" s="72" t="s">
        <v>36</v>
      </c>
      <c r="D35" s="71"/>
      <c r="E35" s="73"/>
      <c r="F35" s="341"/>
    </row>
    <row r="36" spans="2:6" ht="70">
      <c r="B36" s="71">
        <v>6</v>
      </c>
      <c r="C36" s="71" t="s">
        <v>42</v>
      </c>
      <c r="D36" s="71" t="s">
        <v>43</v>
      </c>
      <c r="E36" s="74" t="s">
        <v>44</v>
      </c>
      <c r="F36" s="74" t="s">
        <v>45</v>
      </c>
    </row>
    <row r="37" spans="2:6" ht="42">
      <c r="B37" s="71"/>
      <c r="C37" s="71"/>
      <c r="D37" s="71"/>
      <c r="E37" s="74" t="s">
        <v>41</v>
      </c>
      <c r="F37" s="74" t="s">
        <v>46</v>
      </c>
    </row>
    <row r="38" spans="2:6" ht="42">
      <c r="B38" s="71"/>
      <c r="C38" s="72" t="s">
        <v>36</v>
      </c>
      <c r="D38" s="71"/>
      <c r="E38" s="74" t="s">
        <v>47</v>
      </c>
      <c r="F38" s="73"/>
    </row>
    <row r="39" spans="2:6" ht="28">
      <c r="B39" s="71">
        <v>7</v>
      </c>
      <c r="C39" s="71" t="s">
        <v>48</v>
      </c>
      <c r="D39" s="71" t="s">
        <v>49</v>
      </c>
      <c r="E39" s="71" t="s">
        <v>39</v>
      </c>
      <c r="F39" s="341" t="s">
        <v>21</v>
      </c>
    </row>
    <row r="40" spans="2:6">
      <c r="B40" s="71"/>
      <c r="C40" s="71"/>
      <c r="D40" s="71"/>
      <c r="E40" s="71" t="s">
        <v>41</v>
      </c>
      <c r="F40" s="341"/>
    </row>
    <row r="41" spans="2:6" ht="42">
      <c r="B41" s="71"/>
      <c r="C41" s="72" t="s">
        <v>36</v>
      </c>
      <c r="D41" s="71"/>
      <c r="E41" s="71" t="s">
        <v>47</v>
      </c>
      <c r="F41" s="341"/>
    </row>
    <row r="42" spans="2:6" ht="42">
      <c r="B42" s="71">
        <v>8</v>
      </c>
      <c r="C42" s="74" t="s">
        <v>50</v>
      </c>
      <c r="D42" s="71" t="s">
        <v>51</v>
      </c>
      <c r="E42" s="71" t="s">
        <v>52</v>
      </c>
      <c r="F42" s="341" t="s">
        <v>53</v>
      </c>
    </row>
    <row r="43" spans="2:6" ht="42">
      <c r="B43" s="71"/>
      <c r="C43" s="73"/>
      <c r="D43" s="71"/>
      <c r="E43" s="71" t="s">
        <v>22</v>
      </c>
      <c r="F43" s="341"/>
    </row>
    <row r="44" spans="2:6">
      <c r="B44" s="71"/>
      <c r="C44" s="71" t="s">
        <v>54</v>
      </c>
      <c r="D44" s="71"/>
      <c r="E44" s="73"/>
      <c r="F44" s="341"/>
    </row>
    <row r="45" spans="2:6" ht="42">
      <c r="B45" s="71">
        <v>9</v>
      </c>
      <c r="C45" s="71" t="s">
        <v>55</v>
      </c>
      <c r="D45" s="71" t="s">
        <v>56</v>
      </c>
      <c r="E45" s="71" t="s">
        <v>52</v>
      </c>
      <c r="F45" s="341" t="s">
        <v>57</v>
      </c>
    </row>
    <row r="46" spans="2:6" ht="42">
      <c r="B46" s="71"/>
      <c r="C46" s="72" t="s">
        <v>23</v>
      </c>
      <c r="D46" s="71"/>
      <c r="E46" s="71" t="s">
        <v>58</v>
      </c>
      <c r="F46" s="341"/>
    </row>
    <row r="47" spans="2:6" ht="42">
      <c r="B47" s="71">
        <v>10</v>
      </c>
      <c r="C47" s="74" t="s">
        <v>59</v>
      </c>
      <c r="D47" s="71" t="s">
        <v>60</v>
      </c>
      <c r="E47" s="71" t="s">
        <v>61</v>
      </c>
      <c r="F47" s="341" t="s">
        <v>62</v>
      </c>
    </row>
    <row r="48" spans="2:6">
      <c r="B48" s="71"/>
      <c r="C48" s="72" t="s">
        <v>23</v>
      </c>
      <c r="D48" s="71"/>
      <c r="E48" s="71"/>
      <c r="F48" s="341"/>
    </row>
    <row r="49" spans="2:6" ht="42">
      <c r="B49" s="71">
        <v>11</v>
      </c>
      <c r="C49" s="74" t="s">
        <v>59</v>
      </c>
      <c r="D49" s="71" t="s">
        <v>63</v>
      </c>
      <c r="E49" s="71" t="s">
        <v>61</v>
      </c>
      <c r="F49" s="341" t="s">
        <v>21</v>
      </c>
    </row>
    <row r="50" spans="2:6">
      <c r="B50" s="71"/>
      <c r="C50" s="72" t="s">
        <v>23</v>
      </c>
      <c r="D50" s="71"/>
      <c r="E50" s="71"/>
      <c r="F50" s="341"/>
    </row>
    <row r="51" spans="2:6">
      <c r="B51" s="57"/>
      <c r="C51" s="63"/>
      <c r="D51" s="57"/>
      <c r="E51" s="57"/>
      <c r="F51" s="57"/>
    </row>
    <row r="52" spans="2:6">
      <c r="B52" s="57"/>
      <c r="C52" s="64" t="s">
        <v>64</v>
      </c>
      <c r="D52" s="57"/>
      <c r="E52" s="57"/>
      <c r="F52" s="57"/>
    </row>
  </sheetData>
  <mergeCells count="59">
    <mergeCell ref="J1:L1"/>
    <mergeCell ref="G3:I3"/>
    <mergeCell ref="J3:L3"/>
    <mergeCell ref="F22:F24"/>
    <mergeCell ref="F25:F27"/>
    <mergeCell ref="D3:F3"/>
    <mergeCell ref="G6:G7"/>
    <mergeCell ref="H6:H7"/>
    <mergeCell ref="I6:I7"/>
    <mergeCell ref="J6:J7"/>
    <mergeCell ref="K6:K7"/>
    <mergeCell ref="L6:L7"/>
    <mergeCell ref="G12:G13"/>
    <mergeCell ref="H12:H13"/>
    <mergeCell ref="I12:I13"/>
    <mergeCell ref="J12:J13"/>
    <mergeCell ref="F28:F30"/>
    <mergeCell ref="F49:F50"/>
    <mergeCell ref="B14:C14"/>
    <mergeCell ref="F31:F32"/>
    <mergeCell ref="F33:F35"/>
    <mergeCell ref="F39:F41"/>
    <mergeCell ref="F42:F44"/>
    <mergeCell ref="F45:F46"/>
    <mergeCell ref="F47:F48"/>
    <mergeCell ref="M3:O4"/>
    <mergeCell ref="N6:O6"/>
    <mergeCell ref="N7:O7"/>
    <mergeCell ref="N8:O8"/>
    <mergeCell ref="B6:B7"/>
    <mergeCell ref="C6:C7"/>
    <mergeCell ref="D6:D7"/>
    <mergeCell ref="E6:E7"/>
    <mergeCell ref="F6:F7"/>
    <mergeCell ref="G10:G11"/>
    <mergeCell ref="H10:H11"/>
    <mergeCell ref="I10:I11"/>
    <mergeCell ref="J10:J11"/>
    <mergeCell ref="K10:K11"/>
    <mergeCell ref="B10:B11"/>
    <mergeCell ref="C10:C11"/>
    <mergeCell ref="D10:D11"/>
    <mergeCell ref="E10:E11"/>
    <mergeCell ref="F10:F11"/>
    <mergeCell ref="B12:B13"/>
    <mergeCell ref="C12:C13"/>
    <mergeCell ref="D12:D13"/>
    <mergeCell ref="E12:E13"/>
    <mergeCell ref="F12:F13"/>
    <mergeCell ref="K12:K13"/>
    <mergeCell ref="L12:L13"/>
    <mergeCell ref="N12:O12"/>
    <mergeCell ref="N5:O5"/>
    <mergeCell ref="M14:O14"/>
    <mergeCell ref="N9:O9"/>
    <mergeCell ref="N11:O11"/>
    <mergeCell ref="N13:O13"/>
    <mergeCell ref="L10:L11"/>
    <mergeCell ref="N10:O10"/>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8825EF-A3E0-4C5F-A930-2A157D19FABE}">
  <sheetPr>
    <tabColor theme="9" tint="0.39997558519241921"/>
  </sheetPr>
  <dimension ref="B1:M8"/>
  <sheetViews>
    <sheetView showGridLines="0" zoomScale="62" zoomScaleNormal="62" workbookViewId="0">
      <selection activeCell="E73" sqref="E73"/>
    </sheetView>
  </sheetViews>
  <sheetFormatPr defaultRowHeight="14.5"/>
  <cols>
    <col min="2" max="2" width="3.81640625" bestFit="1" customWidth="1"/>
    <col min="3" max="3" width="45.7265625" customWidth="1"/>
    <col min="4" max="4" width="19.26953125" customWidth="1"/>
    <col min="5" max="5" width="13.54296875" customWidth="1"/>
    <col min="6" max="6" width="14.1796875" customWidth="1"/>
    <col min="7" max="7" width="18.54296875" customWidth="1"/>
    <col min="8" max="8" width="15.1796875" customWidth="1"/>
    <col min="9" max="9" width="14.7265625" customWidth="1"/>
    <col min="10" max="10" width="15.26953125" customWidth="1"/>
    <col min="11" max="11" width="14.453125" customWidth="1"/>
    <col min="12" max="12" width="14.54296875" customWidth="1"/>
    <col min="13" max="13" width="21.1796875" customWidth="1"/>
  </cols>
  <sheetData>
    <row r="1" spans="2:13">
      <c r="J1" s="358" t="s">
        <v>373</v>
      </c>
      <c r="K1" s="358"/>
      <c r="L1" s="358"/>
    </row>
    <row r="2" spans="2:13" ht="21.75" customHeight="1">
      <c r="B2" s="359" t="s">
        <v>71</v>
      </c>
      <c r="C2" s="359"/>
      <c r="D2" s="359"/>
      <c r="E2" s="359"/>
      <c r="F2" s="359"/>
      <c r="G2" s="359"/>
      <c r="H2" s="359"/>
      <c r="I2" s="359"/>
      <c r="J2" s="359"/>
      <c r="K2" s="359"/>
      <c r="L2" s="359"/>
    </row>
    <row r="3" spans="2:13">
      <c r="B3" s="2"/>
      <c r="C3" s="3"/>
      <c r="D3" s="360" t="s">
        <v>2</v>
      </c>
      <c r="E3" s="360"/>
      <c r="F3" s="360"/>
      <c r="G3" s="360" t="s">
        <v>3</v>
      </c>
      <c r="H3" s="360"/>
      <c r="I3" s="360"/>
      <c r="J3" s="360" t="s">
        <v>374</v>
      </c>
      <c r="K3" s="360"/>
      <c r="L3" s="360"/>
      <c r="M3" s="347"/>
    </row>
    <row r="4" spans="2:13" ht="79.5" customHeight="1">
      <c r="B4" s="79" t="s">
        <v>5</v>
      </c>
      <c r="C4" s="80" t="s">
        <v>6</v>
      </c>
      <c r="D4" s="78" t="s">
        <v>7</v>
      </c>
      <c r="E4" s="78" t="s">
        <v>8</v>
      </c>
      <c r="F4" s="78" t="s">
        <v>9</v>
      </c>
      <c r="G4" s="78" t="s">
        <v>7</v>
      </c>
      <c r="H4" s="78" t="s">
        <v>10</v>
      </c>
      <c r="I4" s="78" t="s">
        <v>9</v>
      </c>
      <c r="J4" s="78" t="s">
        <v>7</v>
      </c>
      <c r="K4" s="78" t="s">
        <v>11</v>
      </c>
      <c r="L4" s="78" t="s">
        <v>9</v>
      </c>
      <c r="M4" s="347"/>
    </row>
    <row r="5" spans="2:13" ht="39">
      <c r="B5" s="7">
        <v>1</v>
      </c>
      <c r="C5" s="49" t="s">
        <v>70</v>
      </c>
      <c r="D5" s="9">
        <v>10</v>
      </c>
      <c r="E5" s="9">
        <v>8000</v>
      </c>
      <c r="F5" s="87">
        <f t="shared" ref="F5" si="0">D5*E5</f>
        <v>80000</v>
      </c>
      <c r="G5" s="9">
        <v>10</v>
      </c>
      <c r="H5" s="9">
        <v>8000</v>
      </c>
      <c r="I5" s="87">
        <f t="shared" ref="I5" si="1">G5*H5</f>
        <v>80000</v>
      </c>
      <c r="J5" s="9">
        <v>10</v>
      </c>
      <c r="K5" s="9">
        <v>8000</v>
      </c>
      <c r="L5" s="87">
        <f t="shared" ref="L5" si="2">J5*K5</f>
        <v>80000</v>
      </c>
      <c r="M5" s="347"/>
    </row>
    <row r="6" spans="2:13" ht="26.15" customHeight="1">
      <c r="B6" s="361" t="s">
        <v>66</v>
      </c>
      <c r="C6" s="362"/>
      <c r="D6" s="5">
        <f>SUM(D5:D5)</f>
        <v>10</v>
      </c>
      <c r="E6" s="5"/>
      <c r="F6" s="88">
        <f>SUM(F5:F5)</f>
        <v>80000</v>
      </c>
      <c r="G6" s="5">
        <f>SUM(G5:G5)</f>
        <v>10</v>
      </c>
      <c r="H6" s="5"/>
      <c r="I6" s="88">
        <f>SUM(I5:I5)</f>
        <v>80000</v>
      </c>
      <c r="J6" s="5">
        <f>SUM(J5:J5)</f>
        <v>10</v>
      </c>
      <c r="K6" s="5"/>
      <c r="L6" s="88">
        <f>SUM(L5:L5)</f>
        <v>80000</v>
      </c>
      <c r="M6" s="347"/>
    </row>
    <row r="7" spans="2:13" ht="38.25" customHeight="1">
      <c r="B7" s="350" t="s">
        <v>209</v>
      </c>
      <c r="C7" s="351"/>
      <c r="D7" s="354" t="s">
        <v>423</v>
      </c>
      <c r="E7" s="355"/>
      <c r="F7" s="348">
        <f>F6</f>
        <v>80000</v>
      </c>
      <c r="G7" s="354" t="s">
        <v>423</v>
      </c>
      <c r="H7" s="355"/>
      <c r="I7" s="348">
        <f>I6</f>
        <v>80000</v>
      </c>
      <c r="J7" s="354" t="s">
        <v>423</v>
      </c>
      <c r="K7" s="355"/>
      <c r="L7" s="348">
        <f>L6</f>
        <v>80000</v>
      </c>
    </row>
    <row r="8" spans="2:13">
      <c r="B8" s="352"/>
      <c r="C8" s="353"/>
      <c r="D8" s="356"/>
      <c r="E8" s="357"/>
      <c r="F8" s="349"/>
      <c r="G8" s="356"/>
      <c r="H8" s="357"/>
      <c r="I8" s="349"/>
      <c r="J8" s="356"/>
      <c r="K8" s="357"/>
      <c r="L8" s="349"/>
    </row>
  </sheetData>
  <mergeCells count="15">
    <mergeCell ref="B7:C8"/>
    <mergeCell ref="D7:E8"/>
    <mergeCell ref="G7:H8"/>
    <mergeCell ref="J7:K8"/>
    <mergeCell ref="J1:L1"/>
    <mergeCell ref="B2:L2"/>
    <mergeCell ref="J3:L3"/>
    <mergeCell ref="B6:C6"/>
    <mergeCell ref="D3:F3"/>
    <mergeCell ref="G3:I3"/>
    <mergeCell ref="M3:M4"/>
    <mergeCell ref="M5:M6"/>
    <mergeCell ref="F7:F8"/>
    <mergeCell ref="I7:I8"/>
    <mergeCell ref="L7:L8"/>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071CAD-1554-4F50-8033-CDC9E2BAFCD9}">
  <sheetPr>
    <tabColor theme="9" tint="0.39997558519241921"/>
  </sheetPr>
  <dimension ref="A1:K33"/>
  <sheetViews>
    <sheetView showGridLines="0" zoomScale="77" zoomScaleNormal="77" workbookViewId="0">
      <selection activeCell="A33" sqref="A33:B33"/>
    </sheetView>
  </sheetViews>
  <sheetFormatPr defaultRowHeight="14.5"/>
  <cols>
    <col min="1" max="1" width="6.54296875" customWidth="1"/>
    <col min="2" max="2" width="45.7265625" customWidth="1"/>
    <col min="3" max="3" width="19.26953125" customWidth="1"/>
    <col min="4" max="4" width="13.54296875" customWidth="1"/>
    <col min="5" max="5" width="14.453125" customWidth="1"/>
    <col min="6" max="6" width="20" customWidth="1"/>
    <col min="7" max="7" width="15.7265625" customWidth="1"/>
    <col min="8" max="8" width="13.54296875" customWidth="1"/>
    <col min="9" max="9" width="17.453125" customWidth="1"/>
    <col min="10" max="10" width="14.453125" customWidth="1"/>
    <col min="11" max="11" width="14.81640625" customWidth="1"/>
  </cols>
  <sheetData>
    <row r="1" spans="1:11">
      <c r="I1" s="358" t="s">
        <v>376</v>
      </c>
      <c r="J1" s="358"/>
      <c r="K1" s="358"/>
    </row>
    <row r="2" spans="1:11" ht="15">
      <c r="A2" s="1"/>
      <c r="B2" s="10" t="s">
        <v>190</v>
      </c>
    </row>
    <row r="3" spans="1:11">
      <c r="A3" s="2"/>
      <c r="B3" s="3"/>
      <c r="C3" s="360" t="s">
        <v>2</v>
      </c>
      <c r="D3" s="360"/>
      <c r="E3" s="360"/>
      <c r="F3" s="360" t="s">
        <v>3</v>
      </c>
      <c r="G3" s="360"/>
      <c r="H3" s="360"/>
      <c r="I3" s="360" t="s">
        <v>374</v>
      </c>
      <c r="J3" s="360"/>
      <c r="K3" s="360"/>
    </row>
    <row r="4" spans="1:11" ht="56">
      <c r="A4" s="79" t="s">
        <v>5</v>
      </c>
      <c r="B4" s="80" t="s">
        <v>6</v>
      </c>
      <c r="C4" s="78" t="s">
        <v>7</v>
      </c>
      <c r="D4" s="78" t="s">
        <v>8</v>
      </c>
      <c r="E4" s="78" t="s">
        <v>9</v>
      </c>
      <c r="F4" s="78" t="s">
        <v>7</v>
      </c>
      <c r="G4" s="78" t="s">
        <v>10</v>
      </c>
      <c r="H4" s="78" t="s">
        <v>9</v>
      </c>
      <c r="I4" s="78" t="s">
        <v>7</v>
      </c>
      <c r="J4" s="78" t="s">
        <v>11</v>
      </c>
      <c r="K4" s="78" t="s">
        <v>9</v>
      </c>
    </row>
    <row r="5" spans="1:11" ht="52">
      <c r="A5" s="84"/>
      <c r="B5" s="85" t="s">
        <v>73</v>
      </c>
      <c r="C5" s="81"/>
      <c r="D5" s="82"/>
      <c r="E5" s="82"/>
      <c r="F5" s="82"/>
      <c r="G5" s="82"/>
      <c r="H5" s="82"/>
      <c r="I5" s="82"/>
      <c r="J5" s="82"/>
      <c r="K5" s="83"/>
    </row>
    <row r="6" spans="1:11" ht="26">
      <c r="A6" s="7" t="s">
        <v>0</v>
      </c>
      <c r="B6" s="8" t="s">
        <v>74</v>
      </c>
      <c r="C6" s="9">
        <v>30</v>
      </c>
      <c r="D6" s="9">
        <v>800</v>
      </c>
      <c r="E6" s="87">
        <f t="shared" ref="E6:E30" si="0">C6*D6</f>
        <v>24000</v>
      </c>
      <c r="F6" s="9">
        <v>40</v>
      </c>
      <c r="G6" s="9">
        <v>1000</v>
      </c>
      <c r="H6" s="87">
        <f t="shared" ref="H6:H30" si="1">F6*G6</f>
        <v>40000</v>
      </c>
      <c r="I6" s="9">
        <v>40</v>
      </c>
      <c r="J6" s="9">
        <v>1000</v>
      </c>
      <c r="K6" s="87">
        <f t="shared" ref="K6:K30" si="2">I6*J6</f>
        <v>40000</v>
      </c>
    </row>
    <row r="7" spans="1:11">
      <c r="A7" s="5" t="s">
        <v>75</v>
      </c>
      <c r="B7" s="11" t="s">
        <v>76</v>
      </c>
      <c r="C7" s="5">
        <v>900</v>
      </c>
      <c r="D7" s="5">
        <v>7.8</v>
      </c>
      <c r="E7" s="87">
        <f t="shared" si="0"/>
        <v>7020</v>
      </c>
      <c r="F7" s="5">
        <v>900</v>
      </c>
      <c r="G7" s="5">
        <v>7.8</v>
      </c>
      <c r="H7" s="87">
        <f t="shared" si="1"/>
        <v>7020</v>
      </c>
      <c r="I7" s="5">
        <v>900</v>
      </c>
      <c r="J7" s="5">
        <v>7.8</v>
      </c>
      <c r="K7" s="87">
        <f t="shared" si="2"/>
        <v>7020</v>
      </c>
    </row>
    <row r="8" spans="1:11">
      <c r="A8" s="7" t="s">
        <v>67</v>
      </c>
      <c r="B8" s="8" t="s">
        <v>77</v>
      </c>
      <c r="C8" s="9">
        <v>550</v>
      </c>
      <c r="D8" s="9">
        <v>59.61</v>
      </c>
      <c r="E8" s="87">
        <f t="shared" si="0"/>
        <v>32785.5</v>
      </c>
      <c r="F8" s="9">
        <v>550</v>
      </c>
      <c r="G8" s="9">
        <v>59.61</v>
      </c>
      <c r="H8" s="87">
        <f t="shared" si="1"/>
        <v>32785.5</v>
      </c>
      <c r="I8" s="9">
        <v>550</v>
      </c>
      <c r="J8" s="9">
        <v>59.61</v>
      </c>
      <c r="K8" s="87">
        <f t="shared" si="2"/>
        <v>32785.5</v>
      </c>
    </row>
    <row r="9" spans="1:11">
      <c r="A9" s="5" t="s">
        <v>68</v>
      </c>
      <c r="B9" s="11" t="s">
        <v>80</v>
      </c>
      <c r="C9" s="5">
        <v>20</v>
      </c>
      <c r="D9" s="5">
        <v>8.2799999999999994</v>
      </c>
      <c r="E9" s="87">
        <f t="shared" si="0"/>
        <v>165.6</v>
      </c>
      <c r="F9" s="5">
        <v>20</v>
      </c>
      <c r="G9" s="5">
        <v>8.2799999999999994</v>
      </c>
      <c r="H9" s="87">
        <f t="shared" si="1"/>
        <v>165.6</v>
      </c>
      <c r="I9" s="5">
        <v>20</v>
      </c>
      <c r="J9" s="5">
        <v>8.2799999999999994</v>
      </c>
      <c r="K9" s="87">
        <f t="shared" si="2"/>
        <v>165.6</v>
      </c>
    </row>
    <row r="10" spans="1:11">
      <c r="A10" s="7" t="s">
        <v>69</v>
      </c>
      <c r="B10" s="8" t="s">
        <v>81</v>
      </c>
      <c r="C10" s="9">
        <v>25</v>
      </c>
      <c r="D10" s="9">
        <v>17.600000000000001</v>
      </c>
      <c r="E10" s="87">
        <f>C10*D10</f>
        <v>440.00000000000006</v>
      </c>
      <c r="F10" s="9">
        <v>25</v>
      </c>
      <c r="G10" s="9">
        <v>17.600000000000001</v>
      </c>
      <c r="H10" s="87">
        <f t="shared" si="1"/>
        <v>440.00000000000006</v>
      </c>
      <c r="I10" s="9">
        <v>25</v>
      </c>
      <c r="J10" s="9">
        <v>17.600000000000001</v>
      </c>
      <c r="K10" s="87">
        <f t="shared" si="2"/>
        <v>440.00000000000006</v>
      </c>
    </row>
    <row r="11" spans="1:11">
      <c r="A11" s="7" t="s">
        <v>72</v>
      </c>
      <c r="B11" s="8" t="s">
        <v>84</v>
      </c>
      <c r="C11" s="9">
        <v>35</v>
      </c>
      <c r="D11" s="9">
        <v>1300</v>
      </c>
      <c r="E11" s="87">
        <f t="shared" si="0"/>
        <v>45500</v>
      </c>
      <c r="F11" s="9">
        <v>35</v>
      </c>
      <c r="G11" s="9">
        <v>1300</v>
      </c>
      <c r="H11" s="87">
        <f t="shared" si="1"/>
        <v>45500</v>
      </c>
      <c r="I11" s="9">
        <v>35</v>
      </c>
      <c r="J11" s="9">
        <v>1300</v>
      </c>
      <c r="K11" s="87">
        <f t="shared" si="2"/>
        <v>45500</v>
      </c>
    </row>
    <row r="12" spans="1:11">
      <c r="A12" s="7" t="s">
        <v>79</v>
      </c>
      <c r="B12" s="8" t="s">
        <v>85</v>
      </c>
      <c r="C12" s="9">
        <v>100</v>
      </c>
      <c r="D12" s="9">
        <v>45</v>
      </c>
      <c r="E12" s="87">
        <f t="shared" si="0"/>
        <v>4500</v>
      </c>
      <c r="F12" s="9">
        <v>100</v>
      </c>
      <c r="G12" s="9">
        <v>45</v>
      </c>
      <c r="H12" s="87">
        <f t="shared" si="1"/>
        <v>4500</v>
      </c>
      <c r="I12" s="9">
        <v>100</v>
      </c>
      <c r="J12" s="9">
        <v>45</v>
      </c>
      <c r="K12" s="87">
        <f t="shared" si="2"/>
        <v>4500</v>
      </c>
    </row>
    <row r="13" spans="1:11">
      <c r="A13" s="7" t="s">
        <v>82</v>
      </c>
      <c r="B13" s="8" t="s">
        <v>86</v>
      </c>
      <c r="C13" s="9">
        <v>100</v>
      </c>
      <c r="D13" s="9">
        <v>15</v>
      </c>
      <c r="E13" s="87">
        <f t="shared" si="0"/>
        <v>1500</v>
      </c>
      <c r="F13" s="9">
        <v>100</v>
      </c>
      <c r="G13" s="9">
        <v>15</v>
      </c>
      <c r="H13" s="87">
        <f t="shared" si="1"/>
        <v>1500</v>
      </c>
      <c r="I13" s="9">
        <v>100</v>
      </c>
      <c r="J13" s="9">
        <v>15</v>
      </c>
      <c r="K13" s="87">
        <f t="shared" si="2"/>
        <v>1500</v>
      </c>
    </row>
    <row r="14" spans="1:11">
      <c r="A14" s="7" t="s">
        <v>83</v>
      </c>
      <c r="B14" s="8" t="s">
        <v>87</v>
      </c>
      <c r="C14" s="9">
        <v>10</v>
      </c>
      <c r="D14" s="9">
        <v>420</v>
      </c>
      <c r="E14" s="87">
        <f t="shared" si="0"/>
        <v>4200</v>
      </c>
      <c r="F14" s="9">
        <v>10</v>
      </c>
      <c r="G14" s="9">
        <v>420</v>
      </c>
      <c r="H14" s="87">
        <f t="shared" si="1"/>
        <v>4200</v>
      </c>
      <c r="I14" s="9">
        <v>10</v>
      </c>
      <c r="J14" s="9">
        <v>420</v>
      </c>
      <c r="K14" s="87">
        <f t="shared" si="2"/>
        <v>4200</v>
      </c>
    </row>
    <row r="15" spans="1:11">
      <c r="A15" s="7" t="s">
        <v>88</v>
      </c>
      <c r="B15" s="8" t="s">
        <v>89</v>
      </c>
      <c r="C15" s="15"/>
      <c r="D15" s="16"/>
      <c r="E15" s="16"/>
      <c r="F15" s="16"/>
      <c r="G15" s="16"/>
      <c r="H15" s="16"/>
      <c r="I15" s="16"/>
      <c r="J15" s="16"/>
      <c r="K15" s="17"/>
    </row>
    <row r="16" spans="1:11">
      <c r="A16" s="7" t="s">
        <v>191</v>
      </c>
      <c r="B16" s="4" t="s">
        <v>90</v>
      </c>
      <c r="C16" s="5">
        <v>65</v>
      </c>
      <c r="D16" s="5">
        <v>44.23</v>
      </c>
      <c r="E16" s="13">
        <f t="shared" ref="E16:E22" si="3">C16*D16</f>
        <v>2874.95</v>
      </c>
      <c r="F16" s="5">
        <v>65</v>
      </c>
      <c r="G16" s="5">
        <v>44.23</v>
      </c>
      <c r="H16" s="13">
        <f t="shared" ref="H16:H22" si="4">F16*G16</f>
        <v>2874.95</v>
      </c>
      <c r="I16" s="5">
        <v>65</v>
      </c>
      <c r="J16" s="5">
        <v>44.23</v>
      </c>
      <c r="K16" s="13">
        <f t="shared" ref="K16:K22" si="5">I16*J16</f>
        <v>2874.95</v>
      </c>
    </row>
    <row r="17" spans="1:11">
      <c r="A17" s="7" t="s">
        <v>191</v>
      </c>
      <c r="B17" s="8" t="s">
        <v>94</v>
      </c>
      <c r="C17" s="9">
        <v>150</v>
      </c>
      <c r="D17" s="9">
        <v>804.47</v>
      </c>
      <c r="E17" s="87">
        <f t="shared" si="3"/>
        <v>120670.5</v>
      </c>
      <c r="F17" s="9">
        <v>150</v>
      </c>
      <c r="G17" s="9">
        <v>804.47</v>
      </c>
      <c r="H17" s="87">
        <f t="shared" si="4"/>
        <v>120670.5</v>
      </c>
      <c r="I17" s="9">
        <v>150</v>
      </c>
      <c r="J17" s="9">
        <v>804.47</v>
      </c>
      <c r="K17" s="87">
        <f t="shared" si="5"/>
        <v>120670.5</v>
      </c>
    </row>
    <row r="18" spans="1:11" ht="26">
      <c r="A18" s="7" t="s">
        <v>192</v>
      </c>
      <c r="B18" s="8" t="s">
        <v>95</v>
      </c>
      <c r="C18" s="9">
        <v>850</v>
      </c>
      <c r="D18" s="9">
        <v>1629.73</v>
      </c>
      <c r="E18" s="87">
        <f t="shared" si="3"/>
        <v>1385270.5</v>
      </c>
      <c r="F18" s="9">
        <v>850</v>
      </c>
      <c r="G18" s="9">
        <v>1629.73</v>
      </c>
      <c r="H18" s="87">
        <f t="shared" si="4"/>
        <v>1385270.5</v>
      </c>
      <c r="I18" s="9">
        <v>850</v>
      </c>
      <c r="J18" s="9">
        <v>1629.73</v>
      </c>
      <c r="K18" s="87">
        <f t="shared" si="5"/>
        <v>1385270.5</v>
      </c>
    </row>
    <row r="19" spans="1:11">
      <c r="A19" s="7" t="s">
        <v>193</v>
      </c>
      <c r="B19" s="8" t="s">
        <v>96</v>
      </c>
      <c r="C19" s="9">
        <v>300</v>
      </c>
      <c r="D19" s="9">
        <v>183.36</v>
      </c>
      <c r="E19" s="87">
        <f t="shared" si="3"/>
        <v>55008.000000000007</v>
      </c>
      <c r="F19" s="9">
        <v>300</v>
      </c>
      <c r="G19" s="9">
        <v>183.36</v>
      </c>
      <c r="H19" s="87">
        <f t="shared" si="4"/>
        <v>55008.000000000007</v>
      </c>
      <c r="I19" s="9">
        <v>300</v>
      </c>
      <c r="J19" s="9">
        <v>183.36</v>
      </c>
      <c r="K19" s="87">
        <f t="shared" si="5"/>
        <v>55008.000000000007</v>
      </c>
    </row>
    <row r="20" spans="1:11" ht="26">
      <c r="A20" s="7" t="s">
        <v>194</v>
      </c>
      <c r="B20" s="8" t="s">
        <v>91</v>
      </c>
      <c r="C20" s="9">
        <v>65</v>
      </c>
      <c r="D20" s="9">
        <v>1100</v>
      </c>
      <c r="E20" s="87">
        <f t="shared" si="3"/>
        <v>71500</v>
      </c>
      <c r="F20" s="9">
        <v>65</v>
      </c>
      <c r="G20" s="9">
        <v>1100</v>
      </c>
      <c r="H20" s="87">
        <f t="shared" si="4"/>
        <v>71500</v>
      </c>
      <c r="I20" s="9">
        <v>65</v>
      </c>
      <c r="J20" s="9">
        <v>1100</v>
      </c>
      <c r="K20" s="87">
        <f t="shared" si="5"/>
        <v>71500</v>
      </c>
    </row>
    <row r="21" spans="1:11" ht="26">
      <c r="A21" s="7" t="s">
        <v>195</v>
      </c>
      <c r="B21" s="8" t="s">
        <v>92</v>
      </c>
      <c r="C21" s="9">
        <v>65</v>
      </c>
      <c r="D21" s="9">
        <v>1200</v>
      </c>
      <c r="E21" s="87">
        <f t="shared" si="3"/>
        <v>78000</v>
      </c>
      <c r="F21" s="9">
        <v>65</v>
      </c>
      <c r="G21" s="9">
        <v>1200</v>
      </c>
      <c r="H21" s="87">
        <f t="shared" si="4"/>
        <v>78000</v>
      </c>
      <c r="I21" s="9">
        <v>65</v>
      </c>
      <c r="J21" s="9">
        <v>1200</v>
      </c>
      <c r="K21" s="87">
        <f t="shared" si="5"/>
        <v>78000</v>
      </c>
    </row>
    <row r="22" spans="1:11" ht="26">
      <c r="A22" s="7" t="s">
        <v>196</v>
      </c>
      <c r="B22" s="8" t="s">
        <v>93</v>
      </c>
      <c r="C22" s="9">
        <v>65</v>
      </c>
      <c r="D22" s="9">
        <v>650</v>
      </c>
      <c r="E22" s="87">
        <f t="shared" si="3"/>
        <v>42250</v>
      </c>
      <c r="F22" s="9">
        <v>65</v>
      </c>
      <c r="G22" s="9">
        <v>650</v>
      </c>
      <c r="H22" s="87">
        <f t="shared" si="4"/>
        <v>42250</v>
      </c>
      <c r="I22" s="9">
        <v>65</v>
      </c>
      <c r="J22" s="9">
        <v>650</v>
      </c>
      <c r="K22" s="87">
        <f t="shared" si="5"/>
        <v>42250</v>
      </c>
    </row>
    <row r="23" spans="1:11">
      <c r="A23" s="7" t="s">
        <v>98</v>
      </c>
      <c r="B23" s="8" t="s">
        <v>97</v>
      </c>
      <c r="C23" s="9">
        <v>160</v>
      </c>
      <c r="D23" s="9">
        <v>70</v>
      </c>
      <c r="E23" s="87">
        <f t="shared" si="0"/>
        <v>11200</v>
      </c>
      <c r="F23" s="9">
        <v>160</v>
      </c>
      <c r="G23" s="9">
        <v>70</v>
      </c>
      <c r="H23" s="87">
        <f t="shared" si="1"/>
        <v>11200</v>
      </c>
      <c r="I23" s="9">
        <v>160</v>
      </c>
      <c r="J23" s="9">
        <v>70</v>
      </c>
      <c r="K23" s="87">
        <f t="shared" si="2"/>
        <v>11200</v>
      </c>
    </row>
    <row r="24" spans="1:11" ht="52">
      <c r="A24" s="7" t="s">
        <v>99</v>
      </c>
      <c r="B24" s="8" t="s">
        <v>100</v>
      </c>
      <c r="C24" s="15"/>
      <c r="D24" s="16"/>
      <c r="E24" s="16"/>
      <c r="F24" s="16"/>
      <c r="G24" s="16"/>
      <c r="H24" s="16"/>
      <c r="I24" s="16"/>
      <c r="J24" s="16"/>
      <c r="K24" s="17"/>
    </row>
    <row r="25" spans="1:11">
      <c r="A25" s="7"/>
      <c r="B25" s="8" t="s">
        <v>119</v>
      </c>
      <c r="C25" s="9">
        <v>50</v>
      </c>
      <c r="D25" s="5">
        <v>177.87</v>
      </c>
      <c r="E25" s="87">
        <f>C25*D25</f>
        <v>8893.5</v>
      </c>
      <c r="F25" s="9">
        <v>60</v>
      </c>
      <c r="G25" s="9">
        <v>186.76</v>
      </c>
      <c r="H25" s="87">
        <f>F25*G25</f>
        <v>11205.599999999999</v>
      </c>
      <c r="I25" s="9">
        <v>70</v>
      </c>
      <c r="J25" s="9">
        <v>194.81</v>
      </c>
      <c r="K25" s="87">
        <f>I25*J25</f>
        <v>13636.7</v>
      </c>
    </row>
    <row r="26" spans="1:11">
      <c r="A26" s="7"/>
      <c r="B26" s="8" t="s">
        <v>120</v>
      </c>
      <c r="C26" s="9">
        <v>100</v>
      </c>
      <c r="D26" s="5">
        <v>750</v>
      </c>
      <c r="E26" s="87">
        <f t="shared" si="0"/>
        <v>75000</v>
      </c>
      <c r="F26" s="9">
        <v>100</v>
      </c>
      <c r="G26" s="9">
        <v>750</v>
      </c>
      <c r="H26" s="87">
        <f t="shared" si="1"/>
        <v>75000</v>
      </c>
      <c r="I26" s="9">
        <v>100</v>
      </c>
      <c r="J26" s="9">
        <v>750</v>
      </c>
      <c r="K26" s="87">
        <f t="shared" si="2"/>
        <v>75000</v>
      </c>
    </row>
    <row r="27" spans="1:11">
      <c r="A27" s="7" t="s">
        <v>101</v>
      </c>
      <c r="B27" s="8" t="s">
        <v>102</v>
      </c>
      <c r="C27" s="9">
        <v>40</v>
      </c>
      <c r="D27" s="5">
        <v>200</v>
      </c>
      <c r="E27" s="87">
        <f t="shared" si="0"/>
        <v>8000</v>
      </c>
      <c r="F27" s="9">
        <v>40</v>
      </c>
      <c r="G27" s="9">
        <v>200</v>
      </c>
      <c r="H27" s="87">
        <f t="shared" si="1"/>
        <v>8000</v>
      </c>
      <c r="I27" s="9">
        <v>40</v>
      </c>
      <c r="J27" s="9">
        <v>200</v>
      </c>
      <c r="K27" s="87">
        <f t="shared" si="2"/>
        <v>8000</v>
      </c>
    </row>
    <row r="28" spans="1:11" ht="52">
      <c r="A28" s="7" t="s">
        <v>375</v>
      </c>
      <c r="B28" s="8" t="s">
        <v>185</v>
      </c>
      <c r="C28" s="9"/>
      <c r="D28" s="5"/>
      <c r="E28" s="87"/>
      <c r="F28" s="9"/>
      <c r="G28" s="9"/>
      <c r="H28" s="87"/>
      <c r="I28" s="9"/>
      <c r="J28" s="9"/>
      <c r="K28" s="87"/>
    </row>
    <row r="29" spans="1:11">
      <c r="A29" s="7"/>
      <c r="B29" s="8" t="s">
        <v>105</v>
      </c>
      <c r="C29" s="9">
        <v>50</v>
      </c>
      <c r="D29" s="5">
        <v>160</v>
      </c>
      <c r="E29" s="87">
        <f t="shared" si="0"/>
        <v>8000</v>
      </c>
      <c r="F29" s="9">
        <v>50</v>
      </c>
      <c r="G29" s="9">
        <v>160</v>
      </c>
      <c r="H29" s="87">
        <f t="shared" si="1"/>
        <v>8000</v>
      </c>
      <c r="I29" s="9">
        <v>50</v>
      </c>
      <c r="J29" s="9">
        <v>160</v>
      </c>
      <c r="K29" s="87">
        <f t="shared" si="2"/>
        <v>8000</v>
      </c>
    </row>
    <row r="30" spans="1:11">
      <c r="A30" s="7"/>
      <c r="B30" s="11" t="s">
        <v>104</v>
      </c>
      <c r="C30" s="5">
        <v>250</v>
      </c>
      <c r="D30" s="5">
        <v>40</v>
      </c>
      <c r="E30" s="87">
        <f t="shared" si="0"/>
        <v>10000</v>
      </c>
      <c r="F30" s="5">
        <v>250</v>
      </c>
      <c r="G30" s="5">
        <v>40</v>
      </c>
      <c r="H30" s="87">
        <f t="shared" si="1"/>
        <v>10000</v>
      </c>
      <c r="I30" s="5">
        <v>250</v>
      </c>
      <c r="J30" s="5">
        <v>40</v>
      </c>
      <c r="K30" s="87">
        <f t="shared" si="2"/>
        <v>10000</v>
      </c>
    </row>
    <row r="31" spans="1:11" ht="26">
      <c r="A31" s="7" t="s">
        <v>103</v>
      </c>
      <c r="B31" s="49" t="s">
        <v>184</v>
      </c>
      <c r="C31" s="9">
        <v>671</v>
      </c>
      <c r="D31" s="9"/>
      <c r="E31" s="13">
        <v>7499.35</v>
      </c>
      <c r="F31" s="9">
        <v>671</v>
      </c>
      <c r="G31" s="9"/>
      <c r="H31" s="13">
        <v>7499.35</v>
      </c>
      <c r="I31" s="9">
        <v>671</v>
      </c>
      <c r="J31" s="9"/>
      <c r="K31" s="13">
        <v>7499.35</v>
      </c>
    </row>
    <row r="32" spans="1:11" ht="26.15" customHeight="1">
      <c r="A32" s="361" t="s">
        <v>66</v>
      </c>
      <c r="B32" s="364"/>
      <c r="C32" s="5">
        <f>SUM(C5:C31)</f>
        <v>4651</v>
      </c>
      <c r="D32" s="5"/>
      <c r="E32" s="86">
        <f>SUM(E5:E31)</f>
        <v>2004277.9000000001</v>
      </c>
      <c r="F32" s="5">
        <f>SUM(F5:F31)</f>
        <v>4671</v>
      </c>
      <c r="G32" s="5"/>
      <c r="H32" s="86">
        <f>SUM(H5:H31)</f>
        <v>2022590.0000000002</v>
      </c>
      <c r="I32" s="5">
        <f>SUM(I5:I31)</f>
        <v>4681</v>
      </c>
      <c r="J32" s="5"/>
      <c r="K32" s="86">
        <f>SUM(K5:K31)</f>
        <v>2025021.1</v>
      </c>
    </row>
    <row r="33" spans="1:11" ht="28.5" customHeight="1">
      <c r="A33" s="363" t="s">
        <v>209</v>
      </c>
      <c r="B33" s="363"/>
      <c r="C33" s="363" t="s">
        <v>419</v>
      </c>
      <c r="D33" s="363"/>
      <c r="E33" s="140">
        <f>E32</f>
        <v>2004277.9000000001</v>
      </c>
      <c r="F33" s="363" t="s">
        <v>419</v>
      </c>
      <c r="G33" s="363"/>
      <c r="H33" s="140">
        <f>H32</f>
        <v>2022590.0000000002</v>
      </c>
      <c r="I33" s="363" t="s">
        <v>419</v>
      </c>
      <c r="J33" s="363"/>
      <c r="K33" s="140">
        <f>K32</f>
        <v>2025021.1</v>
      </c>
    </row>
  </sheetData>
  <mergeCells count="9">
    <mergeCell ref="I1:K1"/>
    <mergeCell ref="A33:B33"/>
    <mergeCell ref="C33:D33"/>
    <mergeCell ref="F33:G33"/>
    <mergeCell ref="I33:J33"/>
    <mergeCell ref="C3:E3"/>
    <mergeCell ref="F3:H3"/>
    <mergeCell ref="I3:K3"/>
    <mergeCell ref="A32:B3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66F64A-9822-4785-B447-B9B45706232D}">
  <sheetPr>
    <tabColor theme="9" tint="0.39997558519241921"/>
  </sheetPr>
  <dimension ref="A1:K24"/>
  <sheetViews>
    <sheetView showGridLines="0" zoomScale="84" zoomScaleNormal="84" workbookViewId="0">
      <selection activeCell="K28" sqref="K28"/>
    </sheetView>
  </sheetViews>
  <sheetFormatPr defaultColWidth="9.1796875" defaultRowHeight="14"/>
  <cols>
    <col min="1" max="1" width="6.54296875" style="55" customWidth="1"/>
    <col min="2" max="2" width="87.54296875" style="55" customWidth="1"/>
    <col min="3" max="3" width="19.26953125" style="55" customWidth="1"/>
    <col min="4" max="4" width="13.54296875" style="55" customWidth="1"/>
    <col min="5" max="5" width="14.453125" style="55" customWidth="1"/>
    <col min="6" max="6" width="20" style="55" customWidth="1"/>
    <col min="7" max="7" width="15.7265625" style="55" customWidth="1"/>
    <col min="8" max="8" width="16.453125" style="55" customWidth="1"/>
    <col min="9" max="9" width="17.453125" style="55" customWidth="1"/>
    <col min="10" max="10" width="14.453125" style="55" customWidth="1"/>
    <col min="11" max="11" width="14.81640625" style="55" customWidth="1"/>
    <col min="12" max="16384" width="9.1796875" style="55"/>
  </cols>
  <sheetData>
    <row r="1" spans="1:11">
      <c r="J1" s="367" t="s">
        <v>377</v>
      </c>
      <c r="K1" s="367"/>
    </row>
    <row r="2" spans="1:11">
      <c r="A2" s="368" t="s">
        <v>197</v>
      </c>
      <c r="B2" s="368"/>
      <c r="C2" s="368"/>
      <c r="D2" s="368"/>
      <c r="E2" s="368"/>
      <c r="F2" s="368"/>
      <c r="G2" s="368"/>
      <c r="H2" s="368"/>
      <c r="I2" s="368"/>
      <c r="J2" s="368"/>
      <c r="K2" s="368"/>
    </row>
    <row r="3" spans="1:11">
      <c r="A3" s="57"/>
      <c r="B3" s="58"/>
      <c r="C3" s="345" t="s">
        <v>2</v>
      </c>
      <c r="D3" s="345"/>
      <c r="E3" s="345"/>
      <c r="F3" s="345" t="s">
        <v>3</v>
      </c>
      <c r="G3" s="345"/>
      <c r="H3" s="345"/>
      <c r="I3" s="345" t="s">
        <v>374</v>
      </c>
      <c r="J3" s="345"/>
      <c r="K3" s="345"/>
    </row>
    <row r="4" spans="1:11" ht="56">
      <c r="A4" s="67" t="s">
        <v>5</v>
      </c>
      <c r="B4" s="68" t="s">
        <v>6</v>
      </c>
      <c r="C4" s="66" t="s">
        <v>7</v>
      </c>
      <c r="D4" s="66" t="s">
        <v>8</v>
      </c>
      <c r="E4" s="66" t="s">
        <v>9</v>
      </c>
      <c r="F4" s="66" t="s">
        <v>7</v>
      </c>
      <c r="G4" s="66" t="s">
        <v>10</v>
      </c>
      <c r="H4" s="66" t="s">
        <v>9</v>
      </c>
      <c r="I4" s="66" t="s">
        <v>7</v>
      </c>
      <c r="J4" s="66" t="s">
        <v>11</v>
      </c>
      <c r="K4" s="66" t="s">
        <v>9</v>
      </c>
    </row>
    <row r="5" spans="1:11" ht="28">
      <c r="A5" s="167">
        <v>1</v>
      </c>
      <c r="B5" s="168" t="s">
        <v>106</v>
      </c>
      <c r="C5" s="169"/>
      <c r="D5" s="170"/>
      <c r="E5" s="170"/>
      <c r="F5" s="170"/>
      <c r="G5" s="170"/>
      <c r="H5" s="170"/>
      <c r="I5" s="170"/>
      <c r="J5" s="170"/>
      <c r="K5" s="171"/>
    </row>
    <row r="6" spans="1:11">
      <c r="A6" s="165" t="s">
        <v>0</v>
      </c>
      <c r="B6" s="166" t="s">
        <v>107</v>
      </c>
      <c r="C6" s="27">
        <v>270</v>
      </c>
      <c r="D6" s="27">
        <v>93.66</v>
      </c>
      <c r="E6" s="100">
        <f t="shared" ref="E6:E18" si="0">C6*D6</f>
        <v>25288.2</v>
      </c>
      <c r="F6" s="27">
        <v>295</v>
      </c>
      <c r="G6" s="27">
        <v>93.66</v>
      </c>
      <c r="H6" s="100">
        <f t="shared" ref="H6:H18" si="1">F6*G6</f>
        <v>27629.7</v>
      </c>
      <c r="I6" s="27">
        <v>330</v>
      </c>
      <c r="J6" s="27">
        <v>93.66</v>
      </c>
      <c r="K6" s="100">
        <f t="shared" ref="K6:K18" si="2">I6*J6</f>
        <v>30907.8</v>
      </c>
    </row>
    <row r="7" spans="1:11">
      <c r="A7" s="165" t="s">
        <v>75</v>
      </c>
      <c r="B7" s="166" t="s">
        <v>456</v>
      </c>
      <c r="C7" s="160"/>
      <c r="D7" s="161"/>
      <c r="E7" s="162"/>
      <c r="F7" s="160"/>
      <c r="G7" s="161"/>
      <c r="H7" s="162"/>
      <c r="I7" s="160"/>
      <c r="J7" s="161"/>
      <c r="K7" s="162"/>
    </row>
    <row r="8" spans="1:11">
      <c r="A8" s="165" t="s">
        <v>436</v>
      </c>
      <c r="B8" s="166" t="s">
        <v>437</v>
      </c>
      <c r="C8" s="29">
        <v>6</v>
      </c>
      <c r="D8" s="27">
        <v>1110</v>
      </c>
      <c r="E8" s="163">
        <f>C8*D8</f>
        <v>6660</v>
      </c>
      <c r="F8" s="29">
        <v>6</v>
      </c>
      <c r="G8" s="27">
        <v>1110</v>
      </c>
      <c r="H8" s="163">
        <f>F8*G8</f>
        <v>6660</v>
      </c>
      <c r="I8" s="29">
        <v>6</v>
      </c>
      <c r="J8" s="27">
        <v>1110</v>
      </c>
      <c r="K8" s="100">
        <f>I8*J8</f>
        <v>6660</v>
      </c>
    </row>
    <row r="9" spans="1:11">
      <c r="A9" s="165" t="s">
        <v>438</v>
      </c>
      <c r="B9" s="166" t="s">
        <v>439</v>
      </c>
      <c r="C9" s="29">
        <v>6</v>
      </c>
      <c r="D9" s="27">
        <v>2200</v>
      </c>
      <c r="E9" s="163">
        <f t="shared" ref="E9:E17" si="3">C9*D9</f>
        <v>13200</v>
      </c>
      <c r="F9" s="29">
        <v>6</v>
      </c>
      <c r="G9" s="27">
        <v>2200</v>
      </c>
      <c r="H9" s="163">
        <f t="shared" ref="H9:H17" si="4">F9*G9</f>
        <v>13200</v>
      </c>
      <c r="I9" s="29">
        <v>6</v>
      </c>
      <c r="J9" s="27">
        <v>2200</v>
      </c>
      <c r="K9" s="100">
        <f t="shared" ref="K9:K17" si="5">I9*J9</f>
        <v>13200</v>
      </c>
    </row>
    <row r="10" spans="1:11">
      <c r="A10" s="165" t="s">
        <v>440</v>
      </c>
      <c r="B10" s="166" t="s">
        <v>441</v>
      </c>
      <c r="C10" s="29">
        <v>50</v>
      </c>
      <c r="D10" s="27">
        <v>41</v>
      </c>
      <c r="E10" s="163">
        <f t="shared" si="3"/>
        <v>2050</v>
      </c>
      <c r="F10" s="29">
        <v>50</v>
      </c>
      <c r="G10" s="27">
        <v>41</v>
      </c>
      <c r="H10" s="163">
        <f t="shared" si="4"/>
        <v>2050</v>
      </c>
      <c r="I10" s="29">
        <v>50</v>
      </c>
      <c r="J10" s="27">
        <v>41</v>
      </c>
      <c r="K10" s="100">
        <f t="shared" si="5"/>
        <v>2050</v>
      </c>
    </row>
    <row r="11" spans="1:11">
      <c r="A11" s="165" t="s">
        <v>442</v>
      </c>
      <c r="B11" s="166" t="s">
        <v>443</v>
      </c>
      <c r="C11" s="29">
        <v>30</v>
      </c>
      <c r="D11" s="164">
        <v>11.74</v>
      </c>
      <c r="E11" s="163">
        <f t="shared" si="3"/>
        <v>352.2</v>
      </c>
      <c r="F11" s="29">
        <v>30</v>
      </c>
      <c r="G11" s="164">
        <v>11.74</v>
      </c>
      <c r="H11" s="163">
        <f t="shared" si="4"/>
        <v>352.2</v>
      </c>
      <c r="I11" s="29">
        <v>30</v>
      </c>
      <c r="J11" s="164">
        <v>11.74</v>
      </c>
      <c r="K11" s="100">
        <f t="shared" si="5"/>
        <v>352.2</v>
      </c>
    </row>
    <row r="12" spans="1:11">
      <c r="A12" s="165" t="s">
        <v>444</v>
      </c>
      <c r="B12" s="166" t="s">
        <v>445</v>
      </c>
      <c r="C12" s="29">
        <v>10</v>
      </c>
      <c r="D12" s="27">
        <v>43.3</v>
      </c>
      <c r="E12" s="163">
        <f t="shared" si="3"/>
        <v>433</v>
      </c>
      <c r="F12" s="29">
        <v>10</v>
      </c>
      <c r="G12" s="27">
        <v>43.3</v>
      </c>
      <c r="H12" s="163">
        <f t="shared" si="4"/>
        <v>433</v>
      </c>
      <c r="I12" s="29">
        <v>10</v>
      </c>
      <c r="J12" s="27">
        <v>43.3</v>
      </c>
      <c r="K12" s="100">
        <f t="shared" si="5"/>
        <v>433</v>
      </c>
    </row>
    <row r="13" spans="1:11">
      <c r="A13" s="165" t="s">
        <v>446</v>
      </c>
      <c r="B13" s="166" t="s">
        <v>455</v>
      </c>
      <c r="C13" s="29">
        <v>20</v>
      </c>
      <c r="D13" s="164">
        <v>52.1</v>
      </c>
      <c r="E13" s="163">
        <f t="shared" si="3"/>
        <v>1042</v>
      </c>
      <c r="F13" s="29">
        <v>20</v>
      </c>
      <c r="G13" s="164">
        <v>52.1</v>
      </c>
      <c r="H13" s="163">
        <f t="shared" si="4"/>
        <v>1042</v>
      </c>
      <c r="I13" s="29">
        <v>20</v>
      </c>
      <c r="J13" s="164">
        <v>52.1</v>
      </c>
      <c r="K13" s="100">
        <f t="shared" si="5"/>
        <v>1042</v>
      </c>
    </row>
    <row r="14" spans="1:11">
      <c r="A14" s="165" t="s">
        <v>447</v>
      </c>
      <c r="B14" s="166" t="s">
        <v>448</v>
      </c>
      <c r="C14" s="29">
        <v>400</v>
      </c>
      <c r="D14" s="164">
        <v>6.55</v>
      </c>
      <c r="E14" s="163">
        <f t="shared" si="3"/>
        <v>2620</v>
      </c>
      <c r="F14" s="29">
        <v>400</v>
      </c>
      <c r="G14" s="164">
        <v>6.55</v>
      </c>
      <c r="H14" s="163">
        <f t="shared" si="4"/>
        <v>2620</v>
      </c>
      <c r="I14" s="29">
        <v>400</v>
      </c>
      <c r="J14" s="164">
        <v>6.55</v>
      </c>
      <c r="K14" s="100">
        <f t="shared" si="5"/>
        <v>2620</v>
      </c>
    </row>
    <row r="15" spans="1:11">
      <c r="A15" s="165" t="s">
        <v>449</v>
      </c>
      <c r="B15" s="166" t="s">
        <v>450</v>
      </c>
      <c r="C15" s="29">
        <v>180</v>
      </c>
      <c r="D15" s="164">
        <v>52.1</v>
      </c>
      <c r="E15" s="163">
        <f t="shared" si="3"/>
        <v>9378</v>
      </c>
      <c r="F15" s="29">
        <v>180</v>
      </c>
      <c r="G15" s="164">
        <v>52.1</v>
      </c>
      <c r="H15" s="163">
        <f t="shared" si="4"/>
        <v>9378</v>
      </c>
      <c r="I15" s="29">
        <v>180</v>
      </c>
      <c r="J15" s="164">
        <v>52.1</v>
      </c>
      <c r="K15" s="100">
        <f t="shared" si="5"/>
        <v>9378</v>
      </c>
    </row>
    <row r="16" spans="1:11">
      <c r="A16" s="165" t="s">
        <v>451</v>
      </c>
      <c r="B16" s="166" t="s">
        <v>452</v>
      </c>
      <c r="C16" s="29">
        <v>50</v>
      </c>
      <c r="D16" s="164">
        <v>14.7</v>
      </c>
      <c r="E16" s="163">
        <f t="shared" si="3"/>
        <v>735</v>
      </c>
      <c r="F16" s="29">
        <v>50</v>
      </c>
      <c r="G16" s="164">
        <v>14.7</v>
      </c>
      <c r="H16" s="163">
        <f t="shared" si="4"/>
        <v>735</v>
      </c>
      <c r="I16" s="29">
        <v>50</v>
      </c>
      <c r="J16" s="164">
        <v>14.7</v>
      </c>
      <c r="K16" s="100">
        <f t="shared" si="5"/>
        <v>735</v>
      </c>
    </row>
    <row r="17" spans="1:11">
      <c r="A17" s="165" t="s">
        <v>453</v>
      </c>
      <c r="B17" s="166" t="s">
        <v>454</v>
      </c>
      <c r="C17" s="29">
        <v>2</v>
      </c>
      <c r="D17" s="164">
        <v>15.46</v>
      </c>
      <c r="E17" s="163">
        <f t="shared" si="3"/>
        <v>30.92</v>
      </c>
      <c r="F17" s="29">
        <v>2</v>
      </c>
      <c r="G17" s="164">
        <v>15.46</v>
      </c>
      <c r="H17" s="163">
        <f t="shared" si="4"/>
        <v>30.92</v>
      </c>
      <c r="I17" s="29">
        <v>2</v>
      </c>
      <c r="J17" s="164">
        <v>15.46</v>
      </c>
      <c r="K17" s="100">
        <f t="shared" si="5"/>
        <v>30.92</v>
      </c>
    </row>
    <row r="18" spans="1:11">
      <c r="A18" s="60" t="s">
        <v>67</v>
      </c>
      <c r="B18" s="172" t="s">
        <v>110</v>
      </c>
      <c r="C18" s="59">
        <v>525</v>
      </c>
      <c r="D18" s="61">
        <v>93.66</v>
      </c>
      <c r="E18" s="173">
        <f t="shared" si="0"/>
        <v>49171.5</v>
      </c>
      <c r="F18" s="59">
        <v>525</v>
      </c>
      <c r="G18" s="61">
        <v>93.66</v>
      </c>
      <c r="H18" s="173">
        <f t="shared" si="1"/>
        <v>49171.5</v>
      </c>
      <c r="I18" s="59">
        <v>525</v>
      </c>
      <c r="J18" s="61">
        <v>93.66</v>
      </c>
      <c r="K18" s="173">
        <f t="shared" si="2"/>
        <v>49171.5</v>
      </c>
    </row>
    <row r="19" spans="1:11">
      <c r="A19" s="174">
        <v>2</v>
      </c>
      <c r="B19" s="177" t="s">
        <v>416</v>
      </c>
      <c r="C19" s="61">
        <v>20</v>
      </c>
      <c r="D19" s="175">
        <v>1150.08</v>
      </c>
      <c r="E19" s="176">
        <f>C19*D19</f>
        <v>23001.599999999999</v>
      </c>
      <c r="F19" s="61">
        <v>30</v>
      </c>
      <c r="G19" s="175">
        <v>1150.08</v>
      </c>
      <c r="H19" s="176">
        <f>F19*G19</f>
        <v>34502.399999999994</v>
      </c>
      <c r="I19" s="61">
        <v>30</v>
      </c>
      <c r="J19" s="175">
        <v>1150.08</v>
      </c>
      <c r="K19" s="176">
        <f>I19*J19</f>
        <v>34502.399999999994</v>
      </c>
    </row>
    <row r="20" spans="1:11">
      <c r="A20" s="365" t="s">
        <v>66</v>
      </c>
      <c r="B20" s="365"/>
      <c r="C20" s="61">
        <f>SUM(C5:C18)</f>
        <v>1549</v>
      </c>
      <c r="D20" s="61"/>
      <c r="E20" s="186">
        <f>SUM(E5:E19)</f>
        <v>133962.41999999998</v>
      </c>
      <c r="F20" s="61">
        <f>SUM(F5:F18)</f>
        <v>1574</v>
      </c>
      <c r="G20" s="61"/>
      <c r="H20" s="186">
        <f>SUM(H5:H19)</f>
        <v>147804.71999999997</v>
      </c>
      <c r="I20" s="61">
        <f>SUM(I5:I18)</f>
        <v>1609</v>
      </c>
      <c r="J20" s="61"/>
      <c r="K20" s="186">
        <f>SUM(K5:K19)</f>
        <v>151082.82</v>
      </c>
    </row>
    <row r="21" spans="1:11" ht="65">
      <c r="A21" s="369" t="s">
        <v>209</v>
      </c>
      <c r="B21" s="369"/>
      <c r="C21" s="370"/>
      <c r="D21" s="370"/>
      <c r="E21" s="187" t="s">
        <v>423</v>
      </c>
      <c r="F21" s="370"/>
      <c r="G21" s="370"/>
      <c r="H21" s="187" t="s">
        <v>423</v>
      </c>
      <c r="I21" s="370"/>
      <c r="J21" s="370"/>
      <c r="K21" s="187" t="s">
        <v>423</v>
      </c>
    </row>
    <row r="22" spans="1:11">
      <c r="A22" s="55" t="s">
        <v>431</v>
      </c>
    </row>
    <row r="23" spans="1:11">
      <c r="A23" s="366" t="s">
        <v>432</v>
      </c>
      <c r="B23" s="366"/>
      <c r="C23" s="366"/>
      <c r="D23" s="366"/>
    </row>
    <row r="24" spans="1:11">
      <c r="A24" s="366"/>
      <c r="B24" s="366"/>
      <c r="C24" s="366"/>
      <c r="D24" s="366"/>
    </row>
  </sheetData>
  <mergeCells count="11">
    <mergeCell ref="A20:B20"/>
    <mergeCell ref="A23:D24"/>
    <mergeCell ref="J1:K1"/>
    <mergeCell ref="A2:K2"/>
    <mergeCell ref="C3:E3"/>
    <mergeCell ref="F3:H3"/>
    <mergeCell ref="I3:K3"/>
    <mergeCell ref="A21:B21"/>
    <mergeCell ref="C21:D21"/>
    <mergeCell ref="F21:G21"/>
    <mergeCell ref="I21:J21"/>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569C5E-D305-47C9-8632-679DE9400E60}">
  <sheetPr>
    <tabColor theme="9" tint="0.39997558519241921"/>
  </sheetPr>
  <dimension ref="A1:K15"/>
  <sheetViews>
    <sheetView showGridLines="0" zoomScale="73" zoomScaleNormal="73" workbookViewId="0">
      <selection activeCell="E13" sqref="E13"/>
    </sheetView>
  </sheetViews>
  <sheetFormatPr defaultRowHeight="14.5"/>
  <cols>
    <col min="1" max="1" width="6.54296875" customWidth="1"/>
    <col min="2" max="2" width="45.7265625" customWidth="1"/>
    <col min="3" max="3" width="19.26953125" customWidth="1"/>
    <col min="4" max="4" width="13.54296875" customWidth="1"/>
    <col min="5" max="5" width="14.453125" customWidth="1"/>
    <col min="6" max="6" width="20" customWidth="1"/>
    <col min="7" max="7" width="15.7265625" customWidth="1"/>
    <col min="8" max="8" width="13.54296875" customWidth="1"/>
    <col min="9" max="9" width="17.453125" customWidth="1"/>
    <col min="10" max="10" width="14.453125" customWidth="1"/>
    <col min="11" max="11" width="14.81640625" customWidth="1"/>
  </cols>
  <sheetData>
    <row r="1" spans="1:11">
      <c r="J1" s="358" t="s">
        <v>378</v>
      </c>
      <c r="K1" s="358"/>
    </row>
    <row r="2" spans="1:11" ht="15.75" customHeight="1">
      <c r="A2" s="374" t="s">
        <v>198</v>
      </c>
      <c r="B2" s="374"/>
      <c r="C2" s="374"/>
      <c r="D2" s="374"/>
      <c r="E2" s="374"/>
      <c r="F2" s="374"/>
      <c r="G2" s="374"/>
      <c r="H2" s="374"/>
      <c r="I2" s="374"/>
      <c r="J2" s="374"/>
      <c r="K2" s="374"/>
    </row>
    <row r="3" spans="1:11">
      <c r="A3" s="2"/>
      <c r="B3" s="3"/>
      <c r="C3" s="360" t="s">
        <v>2</v>
      </c>
      <c r="D3" s="360"/>
      <c r="E3" s="360"/>
      <c r="F3" s="360" t="s">
        <v>3</v>
      </c>
      <c r="G3" s="360"/>
      <c r="H3" s="360"/>
      <c r="I3" s="360" t="s">
        <v>374</v>
      </c>
      <c r="J3" s="360"/>
      <c r="K3" s="360"/>
    </row>
    <row r="4" spans="1:11" ht="63.75" customHeight="1">
      <c r="A4" s="79" t="s">
        <v>5</v>
      </c>
      <c r="B4" s="80" t="s">
        <v>6</v>
      </c>
      <c r="C4" s="78" t="s">
        <v>7</v>
      </c>
      <c r="D4" s="78" t="s">
        <v>8</v>
      </c>
      <c r="E4" s="78" t="s">
        <v>9</v>
      </c>
      <c r="F4" s="78" t="s">
        <v>7</v>
      </c>
      <c r="G4" s="78" t="s">
        <v>10</v>
      </c>
      <c r="H4" s="78" t="s">
        <v>9</v>
      </c>
      <c r="I4" s="78" t="s">
        <v>7</v>
      </c>
      <c r="J4" s="78" t="s">
        <v>11</v>
      </c>
      <c r="K4" s="78" t="s">
        <v>9</v>
      </c>
    </row>
    <row r="5" spans="1:11" ht="26">
      <c r="A5" s="84">
        <v>1</v>
      </c>
      <c r="B5" s="85" t="s">
        <v>112</v>
      </c>
      <c r="C5" s="89"/>
      <c r="D5" s="89"/>
      <c r="E5" s="89"/>
      <c r="F5" s="89"/>
      <c r="G5" s="89"/>
      <c r="H5" s="89"/>
      <c r="I5" s="89"/>
      <c r="J5" s="89"/>
      <c r="K5" s="89"/>
    </row>
    <row r="6" spans="1:11" ht="15.5">
      <c r="A6" s="20" t="s">
        <v>0</v>
      </c>
      <c r="B6" s="18" t="s">
        <v>186</v>
      </c>
      <c r="C6" s="9">
        <v>50</v>
      </c>
      <c r="D6" s="9">
        <v>296.61</v>
      </c>
      <c r="E6" s="87">
        <f t="shared" ref="E6:E7" si="0">C6*D6</f>
        <v>14830.5</v>
      </c>
      <c r="F6" s="9">
        <v>100</v>
      </c>
      <c r="G6" s="9">
        <v>296.61</v>
      </c>
      <c r="H6" s="87">
        <f t="shared" ref="H6:H7" si="1">F6*G6</f>
        <v>29661</v>
      </c>
      <c r="I6" s="9">
        <v>150</v>
      </c>
      <c r="J6" s="9">
        <v>296.61</v>
      </c>
      <c r="K6" s="87">
        <f t="shared" ref="K6:K7" si="2">I6*J6</f>
        <v>44491.5</v>
      </c>
    </row>
    <row r="7" spans="1:11" ht="31">
      <c r="A7" s="20" t="s">
        <v>75</v>
      </c>
      <c r="B7" s="19" t="s">
        <v>113</v>
      </c>
      <c r="C7" s="5">
        <v>500</v>
      </c>
      <c r="D7" s="9">
        <v>50</v>
      </c>
      <c r="E7" s="87">
        <f t="shared" si="0"/>
        <v>25000</v>
      </c>
      <c r="F7" s="5">
        <v>600</v>
      </c>
      <c r="G7" s="9">
        <v>60</v>
      </c>
      <c r="H7" s="87">
        <f t="shared" si="1"/>
        <v>36000</v>
      </c>
      <c r="I7" s="5">
        <v>700</v>
      </c>
      <c r="J7" s="9">
        <v>60</v>
      </c>
      <c r="K7" s="87">
        <f t="shared" si="2"/>
        <v>42000</v>
      </c>
    </row>
    <row r="8" spans="1:11" ht="26">
      <c r="A8" s="13">
        <v>2</v>
      </c>
      <c r="B8" s="12" t="s">
        <v>114</v>
      </c>
      <c r="C8" s="21"/>
      <c r="D8" s="22"/>
      <c r="E8" s="22"/>
      <c r="F8" s="22"/>
      <c r="G8" s="22"/>
      <c r="H8" s="22"/>
      <c r="I8" s="22"/>
      <c r="J8" s="22"/>
      <c r="K8" s="23"/>
    </row>
    <row r="9" spans="1:11" ht="15.5">
      <c r="A9" s="20" t="s">
        <v>108</v>
      </c>
      <c r="B9" s="18" t="s">
        <v>115</v>
      </c>
      <c r="C9" s="5">
        <v>70</v>
      </c>
      <c r="D9" s="9">
        <v>296.61</v>
      </c>
      <c r="E9" s="87">
        <f t="shared" ref="E9:E12" si="3">C9*D9</f>
        <v>20762.7</v>
      </c>
      <c r="F9" s="5">
        <v>70</v>
      </c>
      <c r="G9" s="9">
        <v>296.61</v>
      </c>
      <c r="H9" s="87">
        <f t="shared" ref="H9:H12" si="4">F9*G9</f>
        <v>20762.7</v>
      </c>
      <c r="I9" s="5">
        <v>70</v>
      </c>
      <c r="J9" s="9">
        <v>296.61</v>
      </c>
      <c r="K9" s="87">
        <f t="shared" ref="K9:K12" si="5">I9*J9</f>
        <v>20762.7</v>
      </c>
    </row>
    <row r="10" spans="1:11" ht="15.5">
      <c r="A10" s="20" t="s">
        <v>109</v>
      </c>
      <c r="B10" s="19" t="s">
        <v>116</v>
      </c>
      <c r="C10" s="5">
        <v>185</v>
      </c>
      <c r="D10" s="9">
        <v>217.37</v>
      </c>
      <c r="E10" s="87">
        <f t="shared" si="3"/>
        <v>40213.450000000004</v>
      </c>
      <c r="F10" s="5">
        <v>185</v>
      </c>
      <c r="G10" s="9">
        <v>217.37</v>
      </c>
      <c r="H10" s="87">
        <f t="shared" si="4"/>
        <v>40213.450000000004</v>
      </c>
      <c r="I10" s="5">
        <v>185</v>
      </c>
      <c r="J10" s="9">
        <v>217.37</v>
      </c>
      <c r="K10" s="87">
        <f t="shared" si="5"/>
        <v>40213.450000000004</v>
      </c>
    </row>
    <row r="11" spans="1:11" ht="15.5">
      <c r="A11" s="20" t="s">
        <v>111</v>
      </c>
      <c r="B11" s="19" t="s">
        <v>117</v>
      </c>
      <c r="C11" s="5">
        <v>155</v>
      </c>
      <c r="D11" s="9">
        <v>39.75</v>
      </c>
      <c r="E11" s="87">
        <f t="shared" si="3"/>
        <v>6161.25</v>
      </c>
      <c r="F11" s="5">
        <v>155</v>
      </c>
      <c r="G11" s="9">
        <v>39.75</v>
      </c>
      <c r="H11" s="87">
        <f t="shared" si="4"/>
        <v>6161.25</v>
      </c>
      <c r="I11" s="5">
        <v>155</v>
      </c>
      <c r="J11" s="9">
        <v>39.75</v>
      </c>
      <c r="K11" s="87">
        <f t="shared" si="5"/>
        <v>6161.25</v>
      </c>
    </row>
    <row r="12" spans="1:11" ht="15.5">
      <c r="A12" s="7" t="s">
        <v>126</v>
      </c>
      <c r="B12" s="19" t="s">
        <v>118</v>
      </c>
      <c r="C12" s="5">
        <v>60</v>
      </c>
      <c r="D12" s="9">
        <v>269.39999999999998</v>
      </c>
      <c r="E12" s="87">
        <f t="shared" si="3"/>
        <v>16163.999999999998</v>
      </c>
      <c r="F12" s="5">
        <v>60</v>
      </c>
      <c r="G12" s="9">
        <v>269.39999999999998</v>
      </c>
      <c r="H12" s="87">
        <f t="shared" si="4"/>
        <v>16163.999999999998</v>
      </c>
      <c r="I12" s="5">
        <v>60</v>
      </c>
      <c r="J12" s="9">
        <v>269.39999999999998</v>
      </c>
      <c r="K12" s="87">
        <f t="shared" si="5"/>
        <v>16163.999999999998</v>
      </c>
    </row>
    <row r="13" spans="1:11">
      <c r="A13" s="361" t="s">
        <v>66</v>
      </c>
      <c r="B13" s="364"/>
      <c r="C13" s="5">
        <f>SUM(C5:C12)</f>
        <v>1020</v>
      </c>
      <c r="D13" s="5"/>
      <c r="E13" s="86">
        <f>SUM(E5:E12)</f>
        <v>123131.9</v>
      </c>
      <c r="F13" s="5">
        <f>SUM(F5:F12)</f>
        <v>1170</v>
      </c>
      <c r="G13" s="5"/>
      <c r="H13" s="86">
        <f>SUM(H5:H12)</f>
        <v>148962.4</v>
      </c>
      <c r="I13" s="5">
        <f>SUM(I5:I12)</f>
        <v>1320</v>
      </c>
      <c r="J13" s="5"/>
      <c r="K13" s="86">
        <f>SUM(K5:K12)</f>
        <v>169792.9</v>
      </c>
    </row>
    <row r="14" spans="1:11" ht="54.75" customHeight="1">
      <c r="A14" s="373" t="s">
        <v>421</v>
      </c>
      <c r="B14" s="373"/>
      <c r="C14" s="371" t="s">
        <v>423</v>
      </c>
      <c r="D14" s="372"/>
      <c r="E14" s="129">
        <v>75082</v>
      </c>
      <c r="F14" s="371" t="s">
        <v>423</v>
      </c>
      <c r="G14" s="372"/>
      <c r="H14" s="129">
        <v>100912</v>
      </c>
      <c r="I14" s="371" t="s">
        <v>423</v>
      </c>
      <c r="J14" s="372"/>
      <c r="K14" s="129">
        <v>121743</v>
      </c>
    </row>
    <row r="15" spans="1:11" ht="48" customHeight="1">
      <c r="A15" s="373"/>
      <c r="B15" s="373"/>
      <c r="C15" s="371" t="s">
        <v>422</v>
      </c>
      <c r="D15" s="372"/>
      <c r="E15" s="129">
        <v>48050</v>
      </c>
      <c r="F15" s="371" t="s">
        <v>422</v>
      </c>
      <c r="G15" s="372"/>
      <c r="H15" s="129">
        <v>48050</v>
      </c>
      <c r="I15" s="371" t="s">
        <v>422</v>
      </c>
      <c r="J15" s="372"/>
      <c r="K15" s="129">
        <v>48050</v>
      </c>
    </row>
  </sheetData>
  <mergeCells count="13">
    <mergeCell ref="C3:E3"/>
    <mergeCell ref="F3:H3"/>
    <mergeCell ref="I3:K3"/>
    <mergeCell ref="A13:B13"/>
    <mergeCell ref="J1:K1"/>
    <mergeCell ref="A2:K2"/>
    <mergeCell ref="I14:J14"/>
    <mergeCell ref="I15:J15"/>
    <mergeCell ref="A14:B15"/>
    <mergeCell ref="C14:D14"/>
    <mergeCell ref="C15:D15"/>
    <mergeCell ref="F14:G14"/>
    <mergeCell ref="F15:G15"/>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3E5BA7-D0A6-4152-8BB0-962A6EFE8F2F}">
  <sheetPr>
    <tabColor theme="9" tint="0.39997558519241921"/>
  </sheetPr>
  <dimension ref="A1:K7"/>
  <sheetViews>
    <sheetView zoomScale="99" zoomScaleNormal="99" workbookViewId="0">
      <selection activeCell="K5" sqref="K5"/>
    </sheetView>
  </sheetViews>
  <sheetFormatPr defaultRowHeight="14.5"/>
  <cols>
    <col min="1" max="1" width="5.81640625" customWidth="1"/>
    <col min="2" max="2" width="38.453125" customWidth="1"/>
    <col min="4" max="4" width="13.453125" customWidth="1"/>
    <col min="5" max="5" width="14.81640625" customWidth="1"/>
    <col min="6" max="6" width="12" customWidth="1"/>
    <col min="8" max="8" width="14.81640625" customWidth="1"/>
    <col min="11" max="11" width="15.1796875" customWidth="1"/>
    <col min="13" max="13" width="16.26953125" customWidth="1"/>
  </cols>
  <sheetData>
    <row r="1" spans="1:11">
      <c r="J1" s="358" t="s">
        <v>418</v>
      </c>
      <c r="K1" s="358"/>
    </row>
    <row r="2" spans="1:11">
      <c r="A2" s="375" t="s">
        <v>199</v>
      </c>
      <c r="B2" s="375"/>
      <c r="C2" s="375"/>
      <c r="D2" s="375"/>
      <c r="E2" s="375"/>
      <c r="F2" s="375"/>
      <c r="G2" s="375"/>
      <c r="H2" s="375"/>
      <c r="I2" s="375"/>
      <c r="J2" s="375"/>
      <c r="K2" s="375"/>
    </row>
    <row r="3" spans="1:11">
      <c r="A3" s="2"/>
      <c r="B3" s="3"/>
      <c r="C3" s="360" t="s">
        <v>2</v>
      </c>
      <c r="D3" s="360"/>
      <c r="E3" s="360"/>
      <c r="F3" s="360" t="s">
        <v>3</v>
      </c>
      <c r="G3" s="360"/>
      <c r="H3" s="360"/>
      <c r="I3" s="345" t="s">
        <v>374</v>
      </c>
      <c r="J3" s="345"/>
      <c r="K3" s="345"/>
    </row>
    <row r="4" spans="1:11" ht="89.15" customHeight="1">
      <c r="A4" s="79" t="s">
        <v>5</v>
      </c>
      <c r="B4" s="80" t="s">
        <v>6</v>
      </c>
      <c r="C4" s="78" t="s">
        <v>7</v>
      </c>
      <c r="D4" s="78" t="s">
        <v>8</v>
      </c>
      <c r="E4" s="78" t="s">
        <v>9</v>
      </c>
      <c r="F4" s="78" t="s">
        <v>7</v>
      </c>
      <c r="G4" s="78" t="s">
        <v>10</v>
      </c>
      <c r="H4" s="78" t="s">
        <v>9</v>
      </c>
      <c r="I4" s="78" t="s">
        <v>7</v>
      </c>
      <c r="J4" s="78" t="s">
        <v>11</v>
      </c>
      <c r="K4" s="78" t="s">
        <v>9</v>
      </c>
    </row>
    <row r="5" spans="1:11" ht="60.75" customHeight="1">
      <c r="A5" s="84">
        <v>1</v>
      </c>
      <c r="B5" s="53" t="s">
        <v>478</v>
      </c>
      <c r="C5" s="9">
        <v>75</v>
      </c>
      <c r="D5" s="119">
        <v>82044</v>
      </c>
      <c r="E5" s="120">
        <f>C5*D5</f>
        <v>6153300</v>
      </c>
      <c r="F5" s="9">
        <v>102</v>
      </c>
      <c r="G5" s="121">
        <v>110545</v>
      </c>
      <c r="H5" s="120">
        <f>F5*G5</f>
        <v>11275590</v>
      </c>
      <c r="I5" s="122">
        <v>107</v>
      </c>
      <c r="J5" s="121">
        <v>113104</v>
      </c>
      <c r="K5" s="120">
        <f>I5*J5</f>
        <v>12102128</v>
      </c>
    </row>
    <row r="6" spans="1:11">
      <c r="A6" s="378" t="s">
        <v>66</v>
      </c>
      <c r="B6" s="379"/>
      <c r="C6" s="5">
        <f>SUM(C5:C5)</f>
        <v>75</v>
      </c>
      <c r="D6" s="5"/>
      <c r="E6" s="86">
        <f>E5</f>
        <v>6153300</v>
      </c>
      <c r="F6" s="5">
        <f>SUM(F5:F5)</f>
        <v>102</v>
      </c>
      <c r="G6" s="5"/>
      <c r="H6" s="86">
        <f>H5</f>
        <v>11275590</v>
      </c>
      <c r="I6" s="5">
        <f>SUM(I5:I5)</f>
        <v>107</v>
      </c>
      <c r="J6" s="5"/>
      <c r="K6" s="86">
        <f>K5</f>
        <v>12102128</v>
      </c>
    </row>
    <row r="7" spans="1:11" ht="79.5" customHeight="1">
      <c r="A7" s="376" t="s">
        <v>209</v>
      </c>
      <c r="B7" s="377"/>
      <c r="C7" s="376" t="s">
        <v>424</v>
      </c>
      <c r="D7" s="377"/>
      <c r="E7" s="137">
        <f>E6</f>
        <v>6153300</v>
      </c>
      <c r="F7" s="376" t="s">
        <v>424</v>
      </c>
      <c r="G7" s="377"/>
      <c r="H7" s="137">
        <f>H6</f>
        <v>11275590</v>
      </c>
      <c r="I7" s="376" t="s">
        <v>424</v>
      </c>
      <c r="J7" s="377"/>
      <c r="K7" s="137">
        <f>K6</f>
        <v>12102128</v>
      </c>
    </row>
  </sheetData>
  <mergeCells count="10">
    <mergeCell ref="J1:K1"/>
    <mergeCell ref="A2:K2"/>
    <mergeCell ref="A7:B7"/>
    <mergeCell ref="C7:D7"/>
    <mergeCell ref="F7:G7"/>
    <mergeCell ref="I7:J7"/>
    <mergeCell ref="C3:E3"/>
    <mergeCell ref="F3:H3"/>
    <mergeCell ref="I3:K3"/>
    <mergeCell ref="A6:B6"/>
  </mergeCells>
  <pageMargins left="0.7" right="0.7" top="0.75" bottom="0.75" header="0.3" footer="0.3"/>
  <pageSetup orientation="portrait" horizontalDpi="90" verticalDpi="9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701759-AC1E-4444-92CB-9F0EDA56776A}">
  <sheetPr>
    <tabColor theme="9" tint="0.39997558519241921"/>
  </sheetPr>
  <dimension ref="A1:M10"/>
  <sheetViews>
    <sheetView zoomScale="96" zoomScaleNormal="96" workbookViewId="0">
      <selection activeCell="D51" sqref="D51"/>
    </sheetView>
  </sheetViews>
  <sheetFormatPr defaultRowHeight="14.5"/>
  <cols>
    <col min="1" max="1" width="19.81640625" customWidth="1"/>
    <col min="3" max="3" width="48" customWidth="1"/>
    <col min="4" max="4" width="15.26953125" customWidth="1"/>
    <col min="5" max="5" width="13.54296875" customWidth="1"/>
    <col min="6" max="6" width="15" customWidth="1"/>
    <col min="7" max="7" width="15.7265625" customWidth="1"/>
    <col min="8" max="8" width="12.81640625" customWidth="1"/>
    <col min="9" max="9" width="14.453125" customWidth="1"/>
    <col min="10" max="10" width="15" customWidth="1"/>
    <col min="11" max="11" width="13.54296875" customWidth="1"/>
    <col min="12" max="12" width="14.26953125" customWidth="1"/>
  </cols>
  <sheetData>
    <row r="1" spans="1:13">
      <c r="J1" s="358" t="s">
        <v>379</v>
      </c>
      <c r="K1" s="358"/>
      <c r="L1" s="358"/>
    </row>
    <row r="2" spans="1:13" ht="14.5" customHeight="1">
      <c r="B2" s="28" t="s">
        <v>129</v>
      </c>
      <c r="C2" s="28"/>
      <c r="D2" s="28"/>
      <c r="E2" s="28"/>
      <c r="F2" s="28"/>
      <c r="G2" s="28"/>
      <c r="H2" s="28"/>
      <c r="I2" s="28"/>
      <c r="J2" s="28"/>
      <c r="K2" s="28"/>
      <c r="L2" s="28"/>
    </row>
    <row r="3" spans="1:13">
      <c r="B3" s="32"/>
      <c r="C3" s="3"/>
      <c r="D3" s="360" t="s">
        <v>2</v>
      </c>
      <c r="E3" s="360"/>
      <c r="F3" s="360"/>
      <c r="G3" s="360" t="s">
        <v>3</v>
      </c>
      <c r="H3" s="360"/>
      <c r="I3" s="360"/>
      <c r="J3" s="360" t="s">
        <v>374</v>
      </c>
      <c r="K3" s="360"/>
      <c r="L3" s="360"/>
    </row>
    <row r="4" spans="1:13" ht="60.65" customHeight="1">
      <c r="B4" s="94" t="s">
        <v>5</v>
      </c>
      <c r="C4" s="80" t="s">
        <v>6</v>
      </c>
      <c r="D4" s="78" t="s">
        <v>7</v>
      </c>
      <c r="E4" s="78" t="s">
        <v>8</v>
      </c>
      <c r="F4" s="78" t="s">
        <v>9</v>
      </c>
      <c r="G4" s="78" t="s">
        <v>7</v>
      </c>
      <c r="H4" s="78" t="s">
        <v>10</v>
      </c>
      <c r="I4" s="78" t="s">
        <v>9</v>
      </c>
      <c r="J4" s="78" t="s">
        <v>7</v>
      </c>
      <c r="K4" s="78" t="s">
        <v>11</v>
      </c>
      <c r="L4" s="78" t="s">
        <v>9</v>
      </c>
    </row>
    <row r="5" spans="1:13" ht="42.5">
      <c r="B5" s="92">
        <v>1</v>
      </c>
      <c r="C5" s="93" t="s">
        <v>161</v>
      </c>
      <c r="D5" s="90">
        <v>100</v>
      </c>
      <c r="E5" s="90">
        <v>25186.29</v>
      </c>
      <c r="F5" s="95">
        <f t="shared" ref="F5:F6" si="0">D5*E5</f>
        <v>2518629</v>
      </c>
      <c r="G5" s="90">
        <v>100</v>
      </c>
      <c r="H5" s="90">
        <v>25186.29</v>
      </c>
      <c r="I5" s="95">
        <f t="shared" ref="I5:I6" si="1">G5*H5</f>
        <v>2518629</v>
      </c>
      <c r="J5" s="90">
        <v>100</v>
      </c>
      <c r="K5" s="96">
        <v>25186.29</v>
      </c>
      <c r="L5" s="97">
        <f t="shared" ref="L5:L6" si="2">J5*K5</f>
        <v>2518629</v>
      </c>
    </row>
    <row r="6" spans="1:13">
      <c r="A6" s="33"/>
      <c r="B6" s="34">
        <v>2</v>
      </c>
      <c r="C6" s="39" t="s">
        <v>130</v>
      </c>
      <c r="D6" s="25">
        <v>10</v>
      </c>
      <c r="E6" s="25">
        <v>15000</v>
      </c>
      <c r="F6" s="98">
        <f t="shared" si="0"/>
        <v>150000</v>
      </c>
      <c r="G6" s="25">
        <v>32</v>
      </c>
      <c r="H6" s="25">
        <v>15000</v>
      </c>
      <c r="I6" s="98">
        <f t="shared" si="1"/>
        <v>480000</v>
      </c>
      <c r="J6" s="25">
        <v>35</v>
      </c>
      <c r="K6" s="25">
        <v>15000</v>
      </c>
      <c r="L6" s="98">
        <f t="shared" si="2"/>
        <v>525000</v>
      </c>
    </row>
    <row r="7" spans="1:13">
      <c r="A7" s="33"/>
      <c r="B7" s="5">
        <v>3</v>
      </c>
      <c r="C7" s="39" t="s">
        <v>131</v>
      </c>
      <c r="D7" s="30">
        <v>50</v>
      </c>
      <c r="E7" s="30">
        <v>583</v>
      </c>
      <c r="F7" s="99">
        <f>D7*E7</f>
        <v>29150</v>
      </c>
      <c r="G7" s="30">
        <v>60</v>
      </c>
      <c r="H7" s="30">
        <v>600</v>
      </c>
      <c r="I7" s="99">
        <f>G7*H7</f>
        <v>36000</v>
      </c>
      <c r="J7" s="30">
        <v>70</v>
      </c>
      <c r="K7" s="30">
        <v>620</v>
      </c>
      <c r="L7" s="99">
        <f>J7*K7</f>
        <v>43400</v>
      </c>
      <c r="M7" s="26"/>
    </row>
    <row r="8" spans="1:13">
      <c r="A8" s="33"/>
      <c r="B8" s="40">
        <v>4</v>
      </c>
      <c r="C8" s="39" t="s">
        <v>162</v>
      </c>
      <c r="D8" s="30">
        <v>100</v>
      </c>
      <c r="E8" s="30">
        <v>3000</v>
      </c>
      <c r="F8" s="99">
        <f t="shared" ref="F8" si="3">D8*E8</f>
        <v>300000</v>
      </c>
      <c r="G8" s="30">
        <v>100</v>
      </c>
      <c r="H8" s="30">
        <v>3000</v>
      </c>
      <c r="I8" s="99">
        <f t="shared" ref="I8" si="4">G8*H8</f>
        <v>300000</v>
      </c>
      <c r="J8" s="30">
        <v>100</v>
      </c>
      <c r="K8" s="30">
        <v>3000</v>
      </c>
      <c r="L8" s="99">
        <f t="shared" ref="L8" si="5">J8*K8</f>
        <v>300000</v>
      </c>
    </row>
    <row r="9" spans="1:13">
      <c r="A9" s="31"/>
      <c r="B9" s="381" t="s">
        <v>66</v>
      </c>
      <c r="C9" s="381"/>
      <c r="D9" s="5">
        <f>SUM(D5:D8)</f>
        <v>260</v>
      </c>
      <c r="E9" s="5"/>
      <c r="F9" s="88">
        <f>SUM(F5:F8)</f>
        <v>2997779</v>
      </c>
      <c r="G9" s="5">
        <f>SUM(G5:G8)</f>
        <v>292</v>
      </c>
      <c r="H9" s="5"/>
      <c r="I9" s="88">
        <f>SUM(I5:I8)</f>
        <v>3334629</v>
      </c>
      <c r="J9" s="5">
        <f>SUM(J5:J8)</f>
        <v>305</v>
      </c>
      <c r="K9" s="5"/>
      <c r="L9" s="88">
        <f>SUM(L5:L8)</f>
        <v>3387029</v>
      </c>
    </row>
    <row r="10" spans="1:13" ht="45.65" customHeight="1">
      <c r="B10" s="380" t="s">
        <v>209</v>
      </c>
      <c r="C10" s="380"/>
      <c r="D10" s="380" t="s">
        <v>422</v>
      </c>
      <c r="E10" s="380"/>
      <c r="F10" s="134">
        <f>F9</f>
        <v>2997779</v>
      </c>
      <c r="G10" s="380" t="s">
        <v>422</v>
      </c>
      <c r="H10" s="380"/>
      <c r="I10" s="134">
        <f>I9</f>
        <v>3334629</v>
      </c>
      <c r="J10" s="380" t="s">
        <v>422</v>
      </c>
      <c r="K10" s="380"/>
      <c r="L10" s="134">
        <f>L9</f>
        <v>3387029</v>
      </c>
    </row>
  </sheetData>
  <mergeCells count="9">
    <mergeCell ref="J1:L1"/>
    <mergeCell ref="B10:C10"/>
    <mergeCell ref="D10:E10"/>
    <mergeCell ref="G10:H10"/>
    <mergeCell ref="J10:K10"/>
    <mergeCell ref="D3:F3"/>
    <mergeCell ref="G3:I3"/>
    <mergeCell ref="J3:L3"/>
    <mergeCell ref="B9:C9"/>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F13A2-1797-4D6D-904F-64EFA8A57939}">
  <sheetPr>
    <tabColor theme="9" tint="0.39997558519241921"/>
  </sheetPr>
  <dimension ref="A1:M8"/>
  <sheetViews>
    <sheetView zoomScale="98" zoomScaleNormal="98" workbookViewId="0">
      <selection activeCell="F38" sqref="F38"/>
    </sheetView>
  </sheetViews>
  <sheetFormatPr defaultRowHeight="14.5"/>
  <cols>
    <col min="1" max="1" width="9.7265625" customWidth="1"/>
    <col min="3" max="3" width="35.1796875" customWidth="1"/>
    <col min="4" max="4" width="18.81640625" customWidth="1"/>
    <col min="5" max="5" width="13.54296875" customWidth="1"/>
    <col min="6" max="6" width="14.54296875" customWidth="1"/>
    <col min="7" max="7" width="19.453125" customWidth="1"/>
    <col min="8" max="9" width="13.7265625" customWidth="1"/>
    <col min="10" max="10" width="19.7265625" customWidth="1"/>
    <col min="11" max="12" width="13.81640625" customWidth="1"/>
    <col min="13" max="13" width="13.453125" customWidth="1"/>
  </cols>
  <sheetData>
    <row r="1" spans="1:13">
      <c r="K1" s="358" t="s">
        <v>380</v>
      </c>
      <c r="L1" s="358"/>
    </row>
    <row r="2" spans="1:13" ht="15.5">
      <c r="B2" s="383" t="s">
        <v>127</v>
      </c>
      <c r="C2" s="383"/>
      <c r="D2" s="383"/>
      <c r="E2" s="383"/>
      <c r="F2" s="383"/>
      <c r="G2" s="383"/>
      <c r="H2" s="383"/>
      <c r="I2" s="383"/>
      <c r="J2" s="383"/>
      <c r="K2" s="383"/>
      <c r="L2" s="383"/>
    </row>
    <row r="3" spans="1:13">
      <c r="B3" s="2"/>
      <c r="C3" s="3"/>
      <c r="D3" s="385" t="s">
        <v>2</v>
      </c>
      <c r="E3" s="385"/>
      <c r="F3" s="385"/>
      <c r="G3" s="360" t="s">
        <v>3</v>
      </c>
      <c r="H3" s="360"/>
      <c r="I3" s="360"/>
      <c r="J3" s="360" t="s">
        <v>374</v>
      </c>
      <c r="K3" s="360"/>
      <c r="L3" s="360"/>
      <c r="M3" s="384" t="s">
        <v>209</v>
      </c>
    </row>
    <row r="4" spans="1:13" ht="65.25" customHeight="1">
      <c r="B4" s="79" t="s">
        <v>5</v>
      </c>
      <c r="C4" s="80" t="s">
        <v>6</v>
      </c>
      <c r="D4" s="78" t="s">
        <v>7</v>
      </c>
      <c r="E4" s="78" t="s">
        <v>8</v>
      </c>
      <c r="F4" s="78" t="s">
        <v>9</v>
      </c>
      <c r="G4" s="78" t="s">
        <v>7</v>
      </c>
      <c r="H4" s="78" t="s">
        <v>10</v>
      </c>
      <c r="I4" s="78" t="s">
        <v>9</v>
      </c>
      <c r="J4" s="78" t="s">
        <v>7</v>
      </c>
      <c r="K4" s="78" t="s">
        <v>11</v>
      </c>
      <c r="L4" s="78" t="s">
        <v>9</v>
      </c>
      <c r="M4" s="384"/>
    </row>
    <row r="5" spans="1:13" ht="84" customHeight="1">
      <c r="B5" s="50">
        <v>1</v>
      </c>
      <c r="C5" s="185" t="s">
        <v>188</v>
      </c>
      <c r="D5" s="51">
        <v>20</v>
      </c>
      <c r="E5" s="51">
        <v>150</v>
      </c>
      <c r="F5" s="52">
        <f>D5*E5</f>
        <v>3000</v>
      </c>
      <c r="G5" s="51">
        <v>20</v>
      </c>
      <c r="H5" s="51">
        <v>150</v>
      </c>
      <c r="I5" s="52">
        <f>G5*H5</f>
        <v>3000</v>
      </c>
      <c r="J5" s="51">
        <v>20</v>
      </c>
      <c r="K5" s="51">
        <v>150</v>
      </c>
      <c r="L5" s="52">
        <f>J5*K5</f>
        <v>3000</v>
      </c>
      <c r="M5" s="152" t="s">
        <v>422</v>
      </c>
    </row>
    <row r="6" spans="1:13" ht="69" customHeight="1">
      <c r="A6" s="14"/>
      <c r="B6" s="7">
        <v>2</v>
      </c>
      <c r="C6" s="185" t="s">
        <v>128</v>
      </c>
      <c r="D6" s="27">
        <v>180</v>
      </c>
      <c r="E6" s="27">
        <v>100</v>
      </c>
      <c r="F6" s="100">
        <f t="shared" ref="F6" si="0">D6*E6</f>
        <v>18000</v>
      </c>
      <c r="G6" s="27">
        <v>200</v>
      </c>
      <c r="H6" s="27">
        <v>100</v>
      </c>
      <c r="I6" s="100">
        <f t="shared" ref="I6" si="1">G6*H6</f>
        <v>20000</v>
      </c>
      <c r="J6" s="27">
        <v>200</v>
      </c>
      <c r="K6" s="27">
        <v>100</v>
      </c>
      <c r="L6" s="100">
        <f t="shared" ref="L6" si="2">J6*K6</f>
        <v>20000</v>
      </c>
      <c r="M6" s="152" t="s">
        <v>422</v>
      </c>
    </row>
    <row r="7" spans="1:13">
      <c r="B7" s="382" t="s">
        <v>66</v>
      </c>
      <c r="C7" s="382"/>
      <c r="D7" s="5">
        <f>SUM(D6:D6)</f>
        <v>180</v>
      </c>
      <c r="E7" s="5"/>
      <c r="F7" s="86">
        <f>SUM(F5:F6)</f>
        <v>21000</v>
      </c>
      <c r="G7" s="5">
        <f>SUM(G6:G6)</f>
        <v>200</v>
      </c>
      <c r="H7" s="5"/>
      <c r="I7" s="86">
        <f>SUM(I5:I6)</f>
        <v>23000</v>
      </c>
      <c r="J7" s="5">
        <f>SUM(J6:J6)</f>
        <v>200</v>
      </c>
      <c r="K7" s="5"/>
      <c r="L7" s="86">
        <f>SUM(L5:L6)</f>
        <v>23000</v>
      </c>
    </row>
    <row r="8" spans="1:13">
      <c r="B8" s="358" t="s">
        <v>464</v>
      </c>
      <c r="C8" s="358"/>
      <c r="D8" s="358"/>
      <c r="E8" s="358"/>
      <c r="F8" s="358"/>
      <c r="G8" s="358"/>
      <c r="H8" s="358"/>
      <c r="I8" s="358"/>
    </row>
  </sheetData>
  <mergeCells count="8">
    <mergeCell ref="B8:I8"/>
    <mergeCell ref="B7:C7"/>
    <mergeCell ref="K1:L1"/>
    <mergeCell ref="B2:L2"/>
    <mergeCell ref="M3:M4"/>
    <mergeCell ref="D3:F3"/>
    <mergeCell ref="G3:I3"/>
    <mergeCell ref="J3:L3"/>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8AF232-AF9E-421D-9A9A-AE3A35C79339}">
  <sheetPr>
    <tabColor theme="9" tint="0.39997558519241921"/>
  </sheetPr>
  <dimension ref="A1:L19"/>
  <sheetViews>
    <sheetView zoomScale="86" zoomScaleNormal="86" workbookViewId="0">
      <selection activeCell="F52" sqref="F52"/>
    </sheetView>
  </sheetViews>
  <sheetFormatPr defaultRowHeight="14.5"/>
  <cols>
    <col min="2" max="2" width="48.7265625" customWidth="1"/>
    <col min="3" max="3" width="19.81640625" customWidth="1"/>
    <col min="4" max="5" width="14.453125" customWidth="1"/>
    <col min="6" max="6" width="15.81640625" customWidth="1"/>
    <col min="7" max="7" width="14.1796875" customWidth="1"/>
    <col min="8" max="8" width="15" customWidth="1"/>
    <col min="9" max="9" width="19.1796875" customWidth="1"/>
    <col min="10" max="10" width="14.7265625" customWidth="1"/>
    <col min="11" max="11" width="15.54296875" customWidth="1"/>
  </cols>
  <sheetData>
    <row r="1" spans="1:12">
      <c r="J1" s="358" t="s">
        <v>410</v>
      </c>
      <c r="K1" s="358"/>
    </row>
    <row r="2" spans="1:12" ht="15" customHeight="1">
      <c r="A2" s="386" t="s">
        <v>132</v>
      </c>
      <c r="B2" s="386"/>
      <c r="C2" s="386"/>
      <c r="D2" s="386"/>
      <c r="E2" s="386"/>
      <c r="F2" s="386"/>
      <c r="G2" s="386"/>
      <c r="H2" s="386"/>
      <c r="I2" s="386"/>
      <c r="J2" s="386"/>
      <c r="K2" s="386"/>
    </row>
    <row r="3" spans="1:12">
      <c r="A3" s="32"/>
      <c r="B3" s="3"/>
      <c r="C3" s="360" t="s">
        <v>2</v>
      </c>
      <c r="D3" s="360"/>
      <c r="E3" s="360"/>
      <c r="F3" s="360" t="s">
        <v>3</v>
      </c>
      <c r="G3" s="360"/>
      <c r="H3" s="360"/>
      <c r="I3" s="360" t="s">
        <v>374</v>
      </c>
      <c r="J3" s="360"/>
      <c r="K3" s="360"/>
    </row>
    <row r="4" spans="1:12" ht="56">
      <c r="A4" s="94" t="s">
        <v>5</v>
      </c>
      <c r="B4" s="80" t="s">
        <v>6</v>
      </c>
      <c r="C4" s="78" t="s">
        <v>7</v>
      </c>
      <c r="D4" s="78" t="s">
        <v>181</v>
      </c>
      <c r="E4" s="78" t="s">
        <v>9</v>
      </c>
      <c r="F4" s="78" t="s">
        <v>7</v>
      </c>
      <c r="G4" s="78" t="s">
        <v>182</v>
      </c>
      <c r="H4" s="78" t="s">
        <v>9</v>
      </c>
      <c r="I4" s="78" t="s">
        <v>7</v>
      </c>
      <c r="J4" s="78" t="s">
        <v>183</v>
      </c>
      <c r="K4" s="78" t="s">
        <v>9</v>
      </c>
    </row>
    <row r="5" spans="1:12" ht="15.5">
      <c r="A5" s="92">
        <v>1</v>
      </c>
      <c r="B5" s="110" t="s">
        <v>139</v>
      </c>
      <c r="C5" s="101">
        <v>290</v>
      </c>
      <c r="D5" s="101">
        <v>97.57</v>
      </c>
      <c r="E5" s="103">
        <f t="shared" ref="E5:E13" si="0">C5*D5</f>
        <v>28295.3</v>
      </c>
      <c r="F5" s="101">
        <v>295</v>
      </c>
      <c r="G5" s="101">
        <v>97.57</v>
      </c>
      <c r="H5" s="103">
        <f t="shared" ref="H5:H13" si="1">F5*G5</f>
        <v>28783.149999999998</v>
      </c>
      <c r="I5" s="101">
        <v>300</v>
      </c>
      <c r="J5" s="101">
        <v>97.57</v>
      </c>
      <c r="K5" s="103">
        <f t="shared" ref="K5:K13" si="2">I5*J5</f>
        <v>29270.999999999996</v>
      </c>
    </row>
    <row r="6" spans="1:12" ht="15.5">
      <c r="A6" s="7">
        <v>2</v>
      </c>
      <c r="B6" s="24" t="s">
        <v>140</v>
      </c>
      <c r="C6" s="27">
        <v>90</v>
      </c>
      <c r="D6" s="27">
        <v>97.57</v>
      </c>
      <c r="E6" s="100">
        <f t="shared" ref="E6" si="3">C6*D6</f>
        <v>8781.2999999999993</v>
      </c>
      <c r="F6" s="27">
        <v>95</v>
      </c>
      <c r="G6" s="27">
        <v>97.57</v>
      </c>
      <c r="H6" s="100">
        <f t="shared" ref="H6" si="4">F6*G6</f>
        <v>9269.15</v>
      </c>
      <c r="I6" s="27">
        <v>100</v>
      </c>
      <c r="J6" s="27">
        <v>97.57</v>
      </c>
      <c r="K6" s="100">
        <f t="shared" ref="K6" si="5">I6*J6</f>
        <v>9757</v>
      </c>
    </row>
    <row r="7" spans="1:12" ht="15.5">
      <c r="A7" s="5">
        <v>3</v>
      </c>
      <c r="B7" s="24" t="s">
        <v>141</v>
      </c>
      <c r="C7" s="29">
        <v>190</v>
      </c>
      <c r="D7" s="29">
        <v>97.57</v>
      </c>
      <c r="E7" s="104">
        <f>C7*D7</f>
        <v>18538.3</v>
      </c>
      <c r="F7" s="29">
        <v>195</v>
      </c>
      <c r="G7" s="29">
        <v>97.57</v>
      </c>
      <c r="H7" s="104">
        <f>F7*G7</f>
        <v>19026.149999999998</v>
      </c>
      <c r="I7" s="29">
        <v>200</v>
      </c>
      <c r="J7" s="29">
        <v>97.57</v>
      </c>
      <c r="K7" s="104">
        <f>I7*J7</f>
        <v>19514</v>
      </c>
    </row>
    <row r="8" spans="1:12" ht="15.5">
      <c r="A8" s="5">
        <v>4</v>
      </c>
      <c r="B8" s="24" t="s">
        <v>142</v>
      </c>
      <c r="C8" s="29">
        <v>40</v>
      </c>
      <c r="D8" s="29">
        <v>97.57</v>
      </c>
      <c r="E8" s="104">
        <f>C8*D8</f>
        <v>3902.7999999999997</v>
      </c>
      <c r="F8" s="29">
        <v>45</v>
      </c>
      <c r="G8" s="29">
        <v>97.57</v>
      </c>
      <c r="H8" s="104">
        <f>F8*G8</f>
        <v>4390.6499999999996</v>
      </c>
      <c r="I8" s="29">
        <v>50</v>
      </c>
      <c r="J8" s="29">
        <v>97.57</v>
      </c>
      <c r="K8" s="104">
        <f>I8*J8</f>
        <v>4878.5</v>
      </c>
    </row>
    <row r="9" spans="1:12" ht="31">
      <c r="A9" s="5">
        <v>5</v>
      </c>
      <c r="B9" s="24" t="s">
        <v>145</v>
      </c>
      <c r="C9" s="29">
        <v>2050</v>
      </c>
      <c r="D9" s="27">
        <v>97.57</v>
      </c>
      <c r="E9" s="104">
        <f t="shared" ref="E9:E10" si="6">C9*D9</f>
        <v>200018.5</v>
      </c>
      <c r="F9" s="29">
        <v>2050</v>
      </c>
      <c r="G9" s="27">
        <v>97.57</v>
      </c>
      <c r="H9" s="104">
        <f t="shared" ref="H9:H10" si="7">F9*G9</f>
        <v>200018.5</v>
      </c>
      <c r="I9" s="29">
        <v>2050</v>
      </c>
      <c r="J9" s="27">
        <v>97.57</v>
      </c>
      <c r="K9" s="104">
        <f t="shared" ref="K9:K10" si="8">I9*J9</f>
        <v>200018.5</v>
      </c>
    </row>
    <row r="10" spans="1:12" ht="15.5">
      <c r="A10" s="7">
        <v>6</v>
      </c>
      <c r="B10" s="24" t="s">
        <v>144</v>
      </c>
      <c r="C10" s="27">
        <v>30</v>
      </c>
      <c r="D10" s="29">
        <v>97.57</v>
      </c>
      <c r="E10" s="100">
        <f t="shared" si="6"/>
        <v>2927.1</v>
      </c>
      <c r="F10" s="27">
        <v>30</v>
      </c>
      <c r="G10" s="29">
        <v>97.57</v>
      </c>
      <c r="H10" s="100">
        <f t="shared" si="7"/>
        <v>2927.1</v>
      </c>
      <c r="I10" s="27">
        <v>30</v>
      </c>
      <c r="J10" s="29">
        <v>97.57</v>
      </c>
      <c r="K10" s="100">
        <f t="shared" si="8"/>
        <v>2927.1</v>
      </c>
    </row>
    <row r="11" spans="1:12" ht="15.5">
      <c r="A11" s="9">
        <v>7</v>
      </c>
      <c r="B11" s="24" t="s">
        <v>143</v>
      </c>
      <c r="C11" s="27">
        <v>380</v>
      </c>
      <c r="D11" s="27">
        <v>175.84999999999997</v>
      </c>
      <c r="E11" s="100">
        <f>C11*D11</f>
        <v>66822.999999999985</v>
      </c>
      <c r="F11" s="27">
        <v>380</v>
      </c>
      <c r="G11" s="27">
        <v>175.84999999999997</v>
      </c>
      <c r="H11" s="100">
        <f>F11*G11</f>
        <v>66822.999999999985</v>
      </c>
      <c r="I11" s="27">
        <v>380</v>
      </c>
      <c r="J11" s="27">
        <v>175.84999999999997</v>
      </c>
      <c r="K11" s="100">
        <f>I11*J11</f>
        <v>66822.999999999985</v>
      </c>
      <c r="L11" s="41"/>
    </row>
    <row r="12" spans="1:12" ht="46.5">
      <c r="A12" s="9">
        <v>8</v>
      </c>
      <c r="B12" s="24" t="s">
        <v>138</v>
      </c>
      <c r="C12" s="27">
        <v>20</v>
      </c>
      <c r="D12" s="27">
        <v>97.57</v>
      </c>
      <c r="E12" s="100">
        <f>C12*D12</f>
        <v>1951.3999999999999</v>
      </c>
      <c r="F12" s="27">
        <v>30</v>
      </c>
      <c r="G12" s="27">
        <v>97.57</v>
      </c>
      <c r="H12" s="100">
        <f>F12*G12</f>
        <v>2927.1</v>
      </c>
      <c r="I12" s="27">
        <v>40</v>
      </c>
      <c r="J12" s="27">
        <v>97.57</v>
      </c>
      <c r="K12" s="100">
        <f>I12*J12</f>
        <v>3902.7999999999997</v>
      </c>
    </row>
    <row r="13" spans="1:12" ht="15.5">
      <c r="A13" s="9">
        <v>9</v>
      </c>
      <c r="B13" s="24" t="s">
        <v>137</v>
      </c>
      <c r="C13" s="27">
        <v>50</v>
      </c>
      <c r="D13" s="27">
        <v>97.57</v>
      </c>
      <c r="E13" s="100">
        <f t="shared" si="0"/>
        <v>4878.5</v>
      </c>
      <c r="F13" s="27">
        <v>50</v>
      </c>
      <c r="G13" s="27">
        <v>97.57</v>
      </c>
      <c r="H13" s="100">
        <f t="shared" si="1"/>
        <v>4878.5</v>
      </c>
      <c r="I13" s="27">
        <v>50</v>
      </c>
      <c r="J13" s="27">
        <v>97.57</v>
      </c>
      <c r="K13" s="100">
        <f t="shared" si="2"/>
        <v>4878.5</v>
      </c>
    </row>
    <row r="14" spans="1:12" ht="15.5">
      <c r="A14" s="7">
        <v>10</v>
      </c>
      <c r="B14" s="24" t="s">
        <v>136</v>
      </c>
      <c r="C14" s="27">
        <v>50</v>
      </c>
      <c r="D14" s="27">
        <v>97.57</v>
      </c>
      <c r="E14" s="100">
        <f>C14*D14</f>
        <v>4878.5</v>
      </c>
      <c r="F14" s="27">
        <v>50</v>
      </c>
      <c r="G14" s="27">
        <v>97.57</v>
      </c>
      <c r="H14" s="100">
        <f>F14*G14</f>
        <v>4878.5</v>
      </c>
      <c r="I14" s="27">
        <v>50</v>
      </c>
      <c r="J14" s="27">
        <v>97.57</v>
      </c>
      <c r="K14" s="100">
        <f>I14*J14</f>
        <v>4878.5</v>
      </c>
    </row>
    <row r="15" spans="1:12" ht="31">
      <c r="A15" s="9">
        <v>11</v>
      </c>
      <c r="B15" s="24" t="s">
        <v>134</v>
      </c>
      <c r="C15" s="27">
        <v>60</v>
      </c>
      <c r="D15" s="27">
        <v>97.57</v>
      </c>
      <c r="E15" s="100">
        <f>C15*D15</f>
        <v>5854.2</v>
      </c>
      <c r="F15" s="27">
        <v>60</v>
      </c>
      <c r="G15" s="27">
        <v>97.57</v>
      </c>
      <c r="H15" s="100">
        <f>F15*G15</f>
        <v>5854.2</v>
      </c>
      <c r="I15" s="27">
        <v>60</v>
      </c>
      <c r="J15" s="27">
        <v>97.57</v>
      </c>
      <c r="K15" s="100">
        <f>I15*J15</f>
        <v>5854.2</v>
      </c>
      <c r="L15" s="26"/>
    </row>
    <row r="16" spans="1:12" ht="31">
      <c r="A16" s="9">
        <v>12</v>
      </c>
      <c r="B16" s="24" t="s">
        <v>135</v>
      </c>
      <c r="C16" s="27">
        <v>50</v>
      </c>
      <c r="D16" s="27">
        <v>97.57</v>
      </c>
      <c r="E16" s="100">
        <f t="shared" ref="E16" si="9">C16*D16</f>
        <v>4878.5</v>
      </c>
      <c r="F16" s="27">
        <v>50</v>
      </c>
      <c r="G16" s="27">
        <v>97.57</v>
      </c>
      <c r="H16" s="100">
        <f t="shared" ref="H16" si="10">F16*G16</f>
        <v>4878.5</v>
      </c>
      <c r="I16" s="27">
        <v>50</v>
      </c>
      <c r="J16" s="27">
        <v>97.57</v>
      </c>
      <c r="K16" s="100">
        <f t="shared" ref="K16" si="11">I16*J16</f>
        <v>4878.5</v>
      </c>
    </row>
    <row r="17" spans="1:11">
      <c r="A17" s="361" t="s">
        <v>66</v>
      </c>
      <c r="B17" s="364"/>
      <c r="C17" s="5">
        <f>SUM(C5:C16)</f>
        <v>3300</v>
      </c>
      <c r="D17" s="5"/>
      <c r="E17" s="86">
        <f>SUM(E5:E16)</f>
        <v>351727.4</v>
      </c>
      <c r="F17" s="5">
        <f>SUM(F5:F16)</f>
        <v>3330</v>
      </c>
      <c r="G17" s="5"/>
      <c r="H17" s="86">
        <f>SUM(H5:H16)</f>
        <v>354654.5</v>
      </c>
      <c r="I17" s="5">
        <f>SUM(I5:I16)</f>
        <v>3360</v>
      </c>
      <c r="J17" s="5"/>
      <c r="K17" s="86">
        <f>SUM(K5:K16)</f>
        <v>357581.6</v>
      </c>
    </row>
    <row r="18" spans="1:11" ht="39.75" customHeight="1">
      <c r="A18" s="389" t="s">
        <v>209</v>
      </c>
      <c r="B18" s="389"/>
      <c r="C18" s="387" t="s">
        <v>423</v>
      </c>
      <c r="D18" s="388"/>
      <c r="E18" s="139">
        <f>E17</f>
        <v>351727.4</v>
      </c>
      <c r="F18" s="387" t="s">
        <v>423</v>
      </c>
      <c r="G18" s="388"/>
      <c r="H18" s="139">
        <f>H17</f>
        <v>354654.5</v>
      </c>
      <c r="I18" s="387" t="s">
        <v>423</v>
      </c>
      <c r="J18" s="388"/>
      <c r="K18" s="139">
        <f>K17</f>
        <v>357581.6</v>
      </c>
    </row>
    <row r="19" spans="1:11">
      <c r="A19" s="105" t="s">
        <v>382</v>
      </c>
      <c r="B19" s="31"/>
      <c r="C19" s="31"/>
      <c r="D19" s="31"/>
      <c r="E19" s="31"/>
    </row>
  </sheetData>
  <mergeCells count="10">
    <mergeCell ref="J1:K1"/>
    <mergeCell ref="A2:K2"/>
    <mergeCell ref="C18:D18"/>
    <mergeCell ref="F18:G18"/>
    <mergeCell ref="I18:J18"/>
    <mergeCell ref="A18:B18"/>
    <mergeCell ref="C3:E3"/>
    <mergeCell ref="F3:H3"/>
    <mergeCell ref="I3:K3"/>
    <mergeCell ref="A17:B17"/>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A521D-DD0C-4F14-B0A6-87FC2C5F886F}">
  <sheetPr>
    <tabColor theme="9" tint="0.39997558519241921"/>
  </sheetPr>
  <dimension ref="B1:L8"/>
  <sheetViews>
    <sheetView zoomScale="75" zoomScaleNormal="75" workbookViewId="0">
      <selection activeCell="C20" sqref="C20"/>
    </sheetView>
  </sheetViews>
  <sheetFormatPr defaultRowHeight="14.5"/>
  <cols>
    <col min="3" max="3" width="34.1796875" customWidth="1"/>
    <col min="4" max="4" width="11.81640625" customWidth="1"/>
    <col min="5" max="5" width="11.26953125" customWidth="1"/>
    <col min="6" max="6" width="12" customWidth="1"/>
    <col min="7" max="7" width="10" customWidth="1"/>
    <col min="9" max="9" width="13.26953125" customWidth="1"/>
    <col min="12" max="12" width="13.26953125" customWidth="1"/>
  </cols>
  <sheetData>
    <row r="1" spans="2:12">
      <c r="J1" s="358" t="s">
        <v>412</v>
      </c>
      <c r="K1" s="358"/>
      <c r="L1" s="358"/>
    </row>
    <row r="2" spans="2:12" ht="15" customHeight="1">
      <c r="B2" s="393" t="s">
        <v>470</v>
      </c>
      <c r="C2" s="393"/>
      <c r="D2" s="393"/>
      <c r="E2" s="393"/>
      <c r="F2" s="393"/>
      <c r="G2" s="393"/>
      <c r="H2" s="393"/>
      <c r="I2" s="393"/>
      <c r="J2" s="393"/>
      <c r="K2" s="393"/>
      <c r="L2" s="393"/>
    </row>
    <row r="3" spans="2:12">
      <c r="B3" s="2"/>
      <c r="C3" s="3"/>
      <c r="D3" s="360" t="s">
        <v>2</v>
      </c>
      <c r="E3" s="360"/>
      <c r="F3" s="360"/>
      <c r="G3" s="360" t="s">
        <v>3</v>
      </c>
      <c r="H3" s="360"/>
      <c r="I3" s="360"/>
      <c r="J3" s="360" t="s">
        <v>374</v>
      </c>
      <c r="K3" s="360"/>
      <c r="L3" s="360"/>
    </row>
    <row r="4" spans="2:12" ht="70">
      <c r="B4" s="79" t="s">
        <v>5</v>
      </c>
      <c r="C4" s="80" t="s">
        <v>6</v>
      </c>
      <c r="D4" s="78" t="s">
        <v>7</v>
      </c>
      <c r="E4" s="78" t="s">
        <v>8</v>
      </c>
      <c r="F4" s="78" t="s">
        <v>9</v>
      </c>
      <c r="G4" s="78" t="s">
        <v>7</v>
      </c>
      <c r="H4" s="78" t="s">
        <v>10</v>
      </c>
      <c r="I4" s="78" t="s">
        <v>9</v>
      </c>
      <c r="J4" s="78" t="s">
        <v>7</v>
      </c>
      <c r="K4" s="78" t="s">
        <v>11</v>
      </c>
      <c r="L4" s="78" t="s">
        <v>9</v>
      </c>
    </row>
    <row r="5" spans="2:12" ht="28">
      <c r="B5" s="34" t="s">
        <v>383</v>
      </c>
      <c r="C5" s="54" t="s">
        <v>201</v>
      </c>
      <c r="D5" s="25">
        <v>50</v>
      </c>
      <c r="E5" s="25">
        <v>50</v>
      </c>
      <c r="F5" s="98">
        <f t="shared" ref="F5" si="0">D5*E5</f>
        <v>2500</v>
      </c>
      <c r="G5" s="25">
        <v>50</v>
      </c>
      <c r="H5" s="25">
        <v>50</v>
      </c>
      <c r="I5" s="98">
        <f t="shared" ref="I5" si="1">G5*H5</f>
        <v>2500</v>
      </c>
      <c r="J5" s="25">
        <v>50</v>
      </c>
      <c r="K5" s="25">
        <v>50</v>
      </c>
      <c r="L5" s="98">
        <f t="shared" ref="L5" si="2">J5*K5</f>
        <v>2500</v>
      </c>
    </row>
    <row r="6" spans="2:12">
      <c r="B6" s="381" t="s">
        <v>66</v>
      </c>
      <c r="C6" s="381"/>
      <c r="D6" s="5">
        <f>SUM(D5:D5)</f>
        <v>50</v>
      </c>
      <c r="E6" s="5"/>
      <c r="F6" s="86">
        <f>SUM(F5:F5)</f>
        <v>2500</v>
      </c>
      <c r="G6" s="5">
        <f>SUM(G5:G5)</f>
        <v>50</v>
      </c>
      <c r="H6" s="5"/>
      <c r="I6" s="86">
        <f>SUM(I5:I5)</f>
        <v>2500</v>
      </c>
      <c r="J6" s="5">
        <f>SUM(J5:J5)</f>
        <v>50</v>
      </c>
      <c r="K6" s="5"/>
      <c r="L6" s="86">
        <f>SUM(L5:L5)</f>
        <v>2500</v>
      </c>
    </row>
    <row r="7" spans="2:12" ht="30.75" customHeight="1">
      <c r="B7" s="392" t="s">
        <v>421</v>
      </c>
      <c r="C7" s="392"/>
      <c r="D7" s="390" t="s">
        <v>423</v>
      </c>
      <c r="E7" s="391"/>
      <c r="F7" s="148">
        <v>1250</v>
      </c>
      <c r="G7" s="390" t="s">
        <v>423</v>
      </c>
      <c r="H7" s="391"/>
      <c r="I7" s="148">
        <v>1250</v>
      </c>
      <c r="J7" s="390" t="s">
        <v>423</v>
      </c>
      <c r="K7" s="391"/>
      <c r="L7" s="148">
        <v>1250</v>
      </c>
    </row>
    <row r="8" spans="2:12" ht="33" customHeight="1">
      <c r="B8" s="392"/>
      <c r="C8" s="392"/>
      <c r="D8" s="390" t="s">
        <v>422</v>
      </c>
      <c r="E8" s="391"/>
      <c r="F8" s="146" t="s">
        <v>425</v>
      </c>
      <c r="G8" s="390" t="s">
        <v>422</v>
      </c>
      <c r="H8" s="391"/>
      <c r="I8" s="146" t="s">
        <v>425</v>
      </c>
      <c r="J8" s="390" t="s">
        <v>422</v>
      </c>
      <c r="K8" s="391"/>
      <c r="L8" s="146" t="s">
        <v>425</v>
      </c>
    </row>
  </sheetData>
  <mergeCells count="13">
    <mergeCell ref="D3:F3"/>
    <mergeCell ref="G3:I3"/>
    <mergeCell ref="J3:L3"/>
    <mergeCell ref="B6:C6"/>
    <mergeCell ref="J1:L1"/>
    <mergeCell ref="B2:L2"/>
    <mergeCell ref="J7:K7"/>
    <mergeCell ref="J8:K8"/>
    <mergeCell ref="B7:C8"/>
    <mergeCell ref="D8:E8"/>
    <mergeCell ref="D7:E7"/>
    <mergeCell ref="G7:H7"/>
    <mergeCell ref="G8:H8"/>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7A2F9F-6FD6-4C0F-AC9C-5FF6B9DFA667}">
  <sheetPr>
    <tabColor theme="9" tint="0.39997558519241921"/>
  </sheetPr>
  <dimension ref="A1:L14"/>
  <sheetViews>
    <sheetView zoomScale="91" zoomScaleNormal="91" workbookViewId="0">
      <selection activeCell="K7" sqref="K7"/>
    </sheetView>
  </sheetViews>
  <sheetFormatPr defaultColWidth="9.1796875" defaultRowHeight="14"/>
  <cols>
    <col min="1" max="1" width="9.1796875" style="55"/>
    <col min="2" max="2" width="45.1796875" style="55" customWidth="1"/>
    <col min="3" max="3" width="19.81640625" style="55" customWidth="1"/>
    <col min="4" max="4" width="13.54296875" style="55" customWidth="1"/>
    <col min="5" max="5" width="14" style="55" customWidth="1"/>
    <col min="6" max="6" width="20.54296875" style="55" customWidth="1"/>
    <col min="7" max="7" width="14" style="55" customWidth="1"/>
    <col min="8" max="8" width="15.1796875" style="55" customWidth="1"/>
    <col min="9" max="9" width="20.1796875" style="55" customWidth="1"/>
    <col min="10" max="10" width="13.54296875" style="55" customWidth="1"/>
    <col min="11" max="11" width="13.81640625" style="55" customWidth="1"/>
    <col min="12" max="12" width="13.7265625" style="55" customWidth="1"/>
    <col min="13" max="16384" width="9.1796875" style="55"/>
  </cols>
  <sheetData>
    <row r="1" spans="1:12">
      <c r="K1" s="367" t="s">
        <v>413</v>
      </c>
      <c r="L1" s="367"/>
    </row>
    <row r="2" spans="1:12">
      <c r="A2" s="396" t="s">
        <v>392</v>
      </c>
      <c r="B2" s="396"/>
      <c r="C2" s="396"/>
      <c r="D2" s="396"/>
      <c r="E2" s="396"/>
      <c r="F2" s="396"/>
      <c r="G2" s="396"/>
      <c r="H2" s="396"/>
      <c r="I2" s="396"/>
      <c r="J2" s="396"/>
      <c r="K2" s="396"/>
    </row>
    <row r="3" spans="1:12">
      <c r="A3" s="57"/>
      <c r="B3" s="58"/>
      <c r="C3" s="345" t="s">
        <v>2</v>
      </c>
      <c r="D3" s="345"/>
      <c r="E3" s="345"/>
      <c r="F3" s="345" t="s">
        <v>3</v>
      </c>
      <c r="G3" s="345"/>
      <c r="H3" s="345"/>
      <c r="I3" s="345" t="s">
        <v>4</v>
      </c>
      <c r="J3" s="345"/>
      <c r="K3" s="345"/>
      <c r="L3" s="397" t="s">
        <v>209</v>
      </c>
    </row>
    <row r="4" spans="1:12" ht="56">
      <c r="A4" s="67" t="s">
        <v>5</v>
      </c>
      <c r="B4" s="68" t="s">
        <v>6</v>
      </c>
      <c r="C4" s="66" t="s">
        <v>7</v>
      </c>
      <c r="D4" s="66" t="s">
        <v>8</v>
      </c>
      <c r="E4" s="66" t="s">
        <v>9</v>
      </c>
      <c r="F4" s="66" t="s">
        <v>7</v>
      </c>
      <c r="G4" s="66" t="s">
        <v>10</v>
      </c>
      <c r="H4" s="66" t="s">
        <v>9</v>
      </c>
      <c r="I4" s="66" t="s">
        <v>7</v>
      </c>
      <c r="J4" s="66" t="s">
        <v>11</v>
      </c>
      <c r="K4" s="66" t="s">
        <v>9</v>
      </c>
      <c r="L4" s="397"/>
    </row>
    <row r="5" spans="1:12" ht="68.25" customHeight="1">
      <c r="A5" s="143">
        <v>1</v>
      </c>
      <c r="B5" s="131" t="s">
        <v>393</v>
      </c>
      <c r="C5" s="150">
        <v>1504</v>
      </c>
      <c r="D5" s="150">
        <v>13.840000000000003</v>
      </c>
      <c r="E5" s="130">
        <f>C5*D5</f>
        <v>20815.360000000004</v>
      </c>
      <c r="F5" s="150">
        <v>1504</v>
      </c>
      <c r="G5" s="150">
        <v>13.840000000000003</v>
      </c>
      <c r="H5" s="130">
        <f>F5*G5</f>
        <v>20815.360000000004</v>
      </c>
      <c r="I5" s="150">
        <v>1504</v>
      </c>
      <c r="J5" s="150">
        <v>13.840000000000003</v>
      </c>
      <c r="K5" s="130">
        <f>I5*J5</f>
        <v>20815.360000000004</v>
      </c>
      <c r="L5" s="141" t="s">
        <v>423</v>
      </c>
    </row>
    <row r="6" spans="1:12" ht="66" customHeight="1">
      <c r="A6" s="60">
        <v>2</v>
      </c>
      <c r="B6" s="135" t="s">
        <v>146</v>
      </c>
      <c r="C6" s="27">
        <v>300</v>
      </c>
      <c r="D6" s="27">
        <v>113.73</v>
      </c>
      <c r="E6" s="100">
        <f t="shared" ref="E6" si="0">C6*D6</f>
        <v>34119</v>
      </c>
      <c r="F6" s="27">
        <v>300</v>
      </c>
      <c r="G6" s="27">
        <v>113.73</v>
      </c>
      <c r="H6" s="100">
        <f t="shared" ref="H6" si="1">F6*G6</f>
        <v>34119</v>
      </c>
      <c r="I6" s="27">
        <v>300</v>
      </c>
      <c r="J6" s="27">
        <v>113.73</v>
      </c>
      <c r="K6" s="100">
        <f t="shared" ref="K6" si="2">I6*J6</f>
        <v>34119</v>
      </c>
      <c r="L6" s="141" t="s">
        <v>423</v>
      </c>
    </row>
    <row r="7" spans="1:12">
      <c r="A7" s="342" t="s">
        <v>66</v>
      </c>
      <c r="B7" s="343"/>
      <c r="C7" s="59">
        <f>SUM(C6:C6)</f>
        <v>300</v>
      </c>
      <c r="D7" s="138"/>
      <c r="E7" s="188">
        <f>SUM(E5:E6)</f>
        <v>54934.36</v>
      </c>
      <c r="F7" s="59">
        <f>SUM(F6:F6)</f>
        <v>300</v>
      </c>
      <c r="G7" s="59"/>
      <c r="H7" s="188">
        <f>SUM(H5:H6)</f>
        <v>54934.36</v>
      </c>
      <c r="I7" s="59">
        <f>SUM(I6:I6)</f>
        <v>300</v>
      </c>
      <c r="J7" s="59"/>
      <c r="K7" s="188">
        <f>SUM(K5:K6)</f>
        <v>54934.36</v>
      </c>
    </row>
    <row r="9" spans="1:12">
      <c r="B9" s="55" t="s">
        <v>394</v>
      </c>
    </row>
    <row r="10" spans="1:12" ht="15" customHeight="1">
      <c r="B10" s="394"/>
      <c r="C10" s="394" t="s">
        <v>395</v>
      </c>
      <c r="D10" s="395" t="s">
        <v>396</v>
      </c>
      <c r="E10" s="395"/>
      <c r="F10" s="395"/>
      <c r="G10" s="395"/>
      <c r="H10" s="395"/>
      <c r="I10" s="395"/>
      <c r="J10" s="395"/>
      <c r="K10" s="395"/>
      <c r="L10" s="153"/>
    </row>
    <row r="11" spans="1:12">
      <c r="B11" s="394"/>
      <c r="C11" s="394"/>
      <c r="D11" s="151" t="s">
        <v>397</v>
      </c>
      <c r="E11" s="151" t="s">
        <v>398</v>
      </c>
      <c r="F11" s="151" t="s">
        <v>399</v>
      </c>
      <c r="G11" s="151" t="s">
        <v>400</v>
      </c>
      <c r="H11" s="151" t="s">
        <v>401</v>
      </c>
      <c r="I11" s="151" t="s">
        <v>402</v>
      </c>
      <c r="J11" s="151" t="s">
        <v>403</v>
      </c>
      <c r="K11" s="151" t="s">
        <v>404</v>
      </c>
      <c r="L11" s="149" t="s">
        <v>405</v>
      </c>
    </row>
    <row r="12" spans="1:12">
      <c r="B12" s="147" t="s">
        <v>406</v>
      </c>
      <c r="C12" s="145" t="s">
        <v>407</v>
      </c>
      <c r="D12" s="144">
        <v>19.46</v>
      </c>
      <c r="E12" s="144">
        <v>4.59</v>
      </c>
      <c r="F12" s="144">
        <v>1.24</v>
      </c>
      <c r="G12" s="144">
        <v>0</v>
      </c>
      <c r="H12" s="132">
        <v>3.21</v>
      </c>
      <c r="I12" s="144">
        <v>0.26</v>
      </c>
      <c r="J12" s="144">
        <v>0.41</v>
      </c>
      <c r="K12" s="144">
        <v>0</v>
      </c>
      <c r="L12" s="142">
        <f>D12+E12+F12+G12+H12+I12+J12+K12</f>
        <v>29.17</v>
      </c>
    </row>
    <row r="13" spans="1:12">
      <c r="B13" s="147" t="s">
        <v>408</v>
      </c>
      <c r="C13" s="145" t="s">
        <v>407</v>
      </c>
      <c r="D13" s="144">
        <v>8.52</v>
      </c>
      <c r="E13" s="144">
        <v>2.0099999999999998</v>
      </c>
      <c r="F13" s="144">
        <v>1.75</v>
      </c>
      <c r="G13" s="144">
        <v>0</v>
      </c>
      <c r="H13" s="132">
        <v>2.5299999999999998</v>
      </c>
      <c r="I13" s="144">
        <v>0.2</v>
      </c>
      <c r="J13" s="144">
        <v>0.32</v>
      </c>
      <c r="K13" s="144">
        <v>0</v>
      </c>
      <c r="L13" s="142">
        <f>D13+E13+F13+G13+H13+I13+J13+K13</f>
        <v>15.329999999999998</v>
      </c>
    </row>
    <row r="14" spans="1:12">
      <c r="B14" s="55" t="s">
        <v>409</v>
      </c>
      <c r="L14" s="156">
        <f>L12-L13</f>
        <v>13.840000000000003</v>
      </c>
    </row>
  </sheetData>
  <mergeCells count="10">
    <mergeCell ref="A7:B7"/>
    <mergeCell ref="B10:B11"/>
    <mergeCell ref="C10:C11"/>
    <mergeCell ref="D10:K10"/>
    <mergeCell ref="K1:L1"/>
    <mergeCell ref="A2:K2"/>
    <mergeCell ref="C3:E3"/>
    <mergeCell ref="F3:H3"/>
    <mergeCell ref="I3:K3"/>
    <mergeCell ref="L3:L4"/>
  </mergeCells>
  <pageMargins left="0.7" right="0.7" top="0.75" bottom="0.75" header="0.3" footer="0.3"/>
  <pageSetup orientation="portrait" horizontalDpi="90" verticalDpi="9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75FAED-DA3F-4139-AA58-34E2814FB71F}">
  <sheetPr>
    <tabColor theme="9" tint="0.39997558519241921"/>
  </sheetPr>
  <dimension ref="A1:K7"/>
  <sheetViews>
    <sheetView zoomScale="77" zoomScaleNormal="77" workbookViewId="0">
      <selection activeCell="I61" sqref="I61"/>
    </sheetView>
  </sheetViews>
  <sheetFormatPr defaultRowHeight="14.5"/>
  <cols>
    <col min="2" max="2" width="30.54296875" customWidth="1"/>
    <col min="3" max="3" width="19.453125" customWidth="1"/>
    <col min="4" max="4" width="13.81640625" customWidth="1"/>
    <col min="5" max="5" width="13.7265625" customWidth="1"/>
    <col min="6" max="6" width="19.1796875" customWidth="1"/>
    <col min="7" max="7" width="13.54296875" customWidth="1"/>
    <col min="8" max="8" width="14" customWidth="1"/>
    <col min="9" max="9" width="18.54296875" customWidth="1"/>
    <col min="10" max="10" width="13.54296875" customWidth="1"/>
    <col min="11" max="11" width="14" customWidth="1"/>
  </cols>
  <sheetData>
    <row r="1" spans="1:11">
      <c r="J1" s="358" t="s">
        <v>384</v>
      </c>
      <c r="K1" s="358"/>
    </row>
    <row r="2" spans="1:11" ht="15.5">
      <c r="A2" s="383" t="s">
        <v>123</v>
      </c>
      <c r="B2" s="383"/>
      <c r="C2" s="383"/>
      <c r="D2" s="383"/>
      <c r="E2" s="383"/>
      <c r="F2" s="383"/>
      <c r="G2" s="383"/>
      <c r="H2" s="383"/>
      <c r="I2" s="383"/>
      <c r="J2" s="383"/>
      <c r="K2" s="383"/>
    </row>
    <row r="3" spans="1:11">
      <c r="A3" s="2"/>
      <c r="B3" s="3"/>
      <c r="C3" s="360" t="s">
        <v>2</v>
      </c>
      <c r="D3" s="360"/>
      <c r="E3" s="360"/>
      <c r="F3" s="360" t="s">
        <v>3</v>
      </c>
      <c r="G3" s="360"/>
      <c r="H3" s="360"/>
      <c r="I3" s="360" t="s">
        <v>374</v>
      </c>
      <c r="J3" s="360"/>
      <c r="K3" s="360"/>
    </row>
    <row r="4" spans="1:11" ht="56">
      <c r="A4" s="79" t="s">
        <v>5</v>
      </c>
      <c r="B4" s="80" t="s">
        <v>6</v>
      </c>
      <c r="C4" s="78" t="s">
        <v>7</v>
      </c>
      <c r="D4" s="78" t="s">
        <v>8</v>
      </c>
      <c r="E4" s="78" t="s">
        <v>9</v>
      </c>
      <c r="F4" s="78" t="s">
        <v>7</v>
      </c>
      <c r="G4" s="78" t="s">
        <v>10</v>
      </c>
      <c r="H4" s="78" t="s">
        <v>9</v>
      </c>
      <c r="I4" s="78" t="s">
        <v>7</v>
      </c>
      <c r="J4" s="78" t="s">
        <v>11</v>
      </c>
      <c r="K4" s="78" t="s">
        <v>9</v>
      </c>
    </row>
    <row r="5" spans="1:11" ht="62.5" customHeight="1">
      <c r="A5" s="106">
        <v>1</v>
      </c>
      <c r="B5" s="102" t="s">
        <v>122</v>
      </c>
      <c r="C5" s="90">
        <v>1000</v>
      </c>
      <c r="D5" s="90">
        <v>16.43</v>
      </c>
      <c r="E5" s="95">
        <f t="shared" ref="E5" si="0">C5*D5</f>
        <v>16430</v>
      </c>
      <c r="F5" s="90">
        <v>1200</v>
      </c>
      <c r="G5" s="91">
        <v>16.43</v>
      </c>
      <c r="H5" s="95">
        <f t="shared" ref="H5" si="1">F5*G5</f>
        <v>19716</v>
      </c>
      <c r="I5" s="90">
        <v>1500</v>
      </c>
      <c r="J5" s="90">
        <v>16.43</v>
      </c>
      <c r="K5" s="95">
        <f t="shared" ref="K5" si="2">I5*J5</f>
        <v>24645</v>
      </c>
    </row>
    <row r="6" spans="1:11">
      <c r="A6" s="361" t="s">
        <v>66</v>
      </c>
      <c r="B6" s="364"/>
      <c r="C6" s="5">
        <f>SUM(C5:C5)</f>
        <v>1000</v>
      </c>
      <c r="D6" s="5"/>
      <c r="E6" s="88">
        <f>SUM(E5:E5)</f>
        <v>16430</v>
      </c>
      <c r="F6" s="5">
        <f>SUM(F5:F5)</f>
        <v>1200</v>
      </c>
      <c r="G6" s="6"/>
      <c r="H6" s="88">
        <f>SUM(H5:H5)</f>
        <v>19716</v>
      </c>
      <c r="I6" s="5">
        <f>SUM(I5:I5)</f>
        <v>1500</v>
      </c>
      <c r="J6" s="5"/>
      <c r="K6" s="88">
        <f>SUM(K5:K5)</f>
        <v>24645</v>
      </c>
    </row>
    <row r="7" spans="1:11" ht="31.5" customHeight="1">
      <c r="A7" s="398" t="s">
        <v>209</v>
      </c>
      <c r="B7" s="398"/>
      <c r="C7" s="399" t="s">
        <v>423</v>
      </c>
      <c r="D7" s="399"/>
      <c r="E7" s="154">
        <f>E6</f>
        <v>16430</v>
      </c>
      <c r="F7" s="399" t="s">
        <v>423</v>
      </c>
      <c r="G7" s="399"/>
      <c r="H7" s="154">
        <f>H6</f>
        <v>19716</v>
      </c>
      <c r="I7" s="399" t="s">
        <v>423</v>
      </c>
      <c r="J7" s="399"/>
      <c r="K7" s="154">
        <f>K6</f>
        <v>24645</v>
      </c>
    </row>
  </sheetData>
  <mergeCells count="10">
    <mergeCell ref="J1:K1"/>
    <mergeCell ref="A2:K2"/>
    <mergeCell ref="A7:B7"/>
    <mergeCell ref="C7:D7"/>
    <mergeCell ref="F7:G7"/>
    <mergeCell ref="I7:J7"/>
    <mergeCell ref="C3:E3"/>
    <mergeCell ref="F3:H3"/>
    <mergeCell ref="I3:K3"/>
    <mergeCell ref="A6:B6"/>
  </mergeCell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908A2E-44ED-45A7-A1C6-550B01A6E8D5}">
  <sheetPr>
    <tabColor theme="9" tint="0.39997558519241921"/>
  </sheetPr>
  <dimension ref="A1:L8"/>
  <sheetViews>
    <sheetView zoomScale="64" zoomScaleNormal="64" workbookViewId="0">
      <selection activeCell="D33" sqref="D33"/>
    </sheetView>
  </sheetViews>
  <sheetFormatPr defaultColWidth="9.1796875" defaultRowHeight="14"/>
  <cols>
    <col min="1" max="1" width="9.1796875" style="55"/>
    <col min="2" max="2" width="50.54296875" style="55" customWidth="1"/>
    <col min="3" max="3" width="17.81640625" style="55" customWidth="1"/>
    <col min="4" max="4" width="13.81640625" style="55" customWidth="1"/>
    <col min="5" max="5" width="22.54296875" style="55" customWidth="1"/>
    <col min="6" max="7" width="15.54296875" style="55" customWidth="1"/>
    <col min="8" max="8" width="20.7265625" style="55" customWidth="1"/>
    <col min="9" max="9" width="18.1796875" style="55" customWidth="1"/>
    <col min="10" max="10" width="17" style="55" customWidth="1"/>
    <col min="11" max="11" width="22.7265625" style="55" customWidth="1"/>
    <col min="12" max="12" width="31.7265625" style="55" customWidth="1"/>
    <col min="13" max="16384" width="9.1796875" style="55"/>
  </cols>
  <sheetData>
    <row r="1" spans="1:12">
      <c r="J1" s="401" t="s">
        <v>460</v>
      </c>
      <c r="K1" s="401"/>
    </row>
    <row r="2" spans="1:12">
      <c r="A2" s="56" t="s">
        <v>472</v>
      </c>
      <c r="J2" s="367"/>
      <c r="K2" s="367"/>
    </row>
    <row r="3" spans="1:12">
      <c r="A3" s="57"/>
      <c r="B3" s="58"/>
      <c r="C3" s="345" t="s">
        <v>2</v>
      </c>
      <c r="D3" s="345"/>
      <c r="E3" s="345"/>
      <c r="F3" s="345" t="s">
        <v>3</v>
      </c>
      <c r="G3" s="345"/>
      <c r="H3" s="345"/>
      <c r="I3" s="345" t="s">
        <v>374</v>
      </c>
      <c r="J3" s="345"/>
      <c r="K3" s="345"/>
      <c r="L3" s="334" t="s">
        <v>209</v>
      </c>
    </row>
    <row r="4" spans="1:12" ht="50.25" customHeight="1">
      <c r="A4" s="67" t="s">
        <v>5</v>
      </c>
      <c r="B4" s="68" t="s">
        <v>6</v>
      </c>
      <c r="C4" s="178" t="s">
        <v>7</v>
      </c>
      <c r="D4" s="178" t="s">
        <v>8</v>
      </c>
      <c r="E4" s="178" t="s">
        <v>9</v>
      </c>
      <c r="F4" s="178" t="s">
        <v>7</v>
      </c>
      <c r="G4" s="178" t="s">
        <v>10</v>
      </c>
      <c r="H4" s="178" t="s">
        <v>9</v>
      </c>
      <c r="I4" s="178" t="s">
        <v>7</v>
      </c>
      <c r="J4" s="178" t="s">
        <v>11</v>
      </c>
      <c r="K4" s="178" t="s">
        <v>9</v>
      </c>
      <c r="L4" s="334"/>
    </row>
    <row r="5" spans="1:12" ht="52.5" customHeight="1">
      <c r="A5" s="143">
        <v>1</v>
      </c>
      <c r="B5" s="179" t="s">
        <v>462</v>
      </c>
      <c r="C5" s="180">
        <v>30</v>
      </c>
      <c r="D5" s="181">
        <v>71</v>
      </c>
      <c r="E5" s="182">
        <f t="shared" ref="E5" si="0">C5*D5</f>
        <v>2130</v>
      </c>
      <c r="F5" s="180">
        <v>30</v>
      </c>
      <c r="G5" s="181">
        <v>71</v>
      </c>
      <c r="H5" s="182">
        <f t="shared" ref="H5" si="1">F5*G5</f>
        <v>2130</v>
      </c>
      <c r="I5" s="180">
        <v>30</v>
      </c>
      <c r="J5" s="181">
        <v>71</v>
      </c>
      <c r="K5" s="182">
        <f t="shared" ref="K5" si="2">I5*J5</f>
        <v>2130</v>
      </c>
      <c r="L5" s="183"/>
    </row>
    <row r="6" spans="1:12" ht="52.5" customHeight="1">
      <c r="A6" s="192">
        <v>2</v>
      </c>
      <c r="B6" s="193" t="s">
        <v>465</v>
      </c>
      <c r="C6" s="101">
        <v>20</v>
      </c>
      <c r="D6" s="194">
        <v>71</v>
      </c>
      <c r="E6" s="103">
        <f>C6*D6</f>
        <v>1420</v>
      </c>
      <c r="F6" s="101">
        <v>20</v>
      </c>
      <c r="G6" s="194">
        <v>71</v>
      </c>
      <c r="H6" s="103">
        <f>F6*G6</f>
        <v>1420</v>
      </c>
      <c r="I6" s="101">
        <v>20</v>
      </c>
      <c r="J6" s="194">
        <v>71</v>
      </c>
      <c r="K6" s="103">
        <f>I6*J6</f>
        <v>1420</v>
      </c>
      <c r="L6" s="195"/>
    </row>
    <row r="7" spans="1:12" ht="38.25" customHeight="1">
      <c r="A7" s="342" t="s">
        <v>66</v>
      </c>
      <c r="B7" s="343"/>
      <c r="C7" s="59">
        <f>SUM(C5:C6)</f>
        <v>50</v>
      </c>
      <c r="D7" s="59"/>
      <c r="E7" s="76">
        <f>SUM(E5:E6)</f>
        <v>3550</v>
      </c>
      <c r="F7" s="59">
        <f>SUM(F5:F5)</f>
        <v>30</v>
      </c>
      <c r="G7" s="138"/>
      <c r="H7" s="76">
        <f>SUM(H5:H6)</f>
        <v>3550</v>
      </c>
      <c r="I7" s="59">
        <f>SUM(I5:I5)</f>
        <v>30</v>
      </c>
      <c r="J7" s="59"/>
      <c r="K7" s="76">
        <f>SUM(K5:K6)</f>
        <v>3550</v>
      </c>
      <c r="L7" s="184" t="s">
        <v>461</v>
      </c>
    </row>
    <row r="8" spans="1:12" ht="39.75" customHeight="1">
      <c r="A8" s="400" t="s">
        <v>463</v>
      </c>
      <c r="B8" s="400"/>
      <c r="C8" s="400"/>
      <c r="D8" s="400"/>
      <c r="E8" s="400"/>
      <c r="F8" s="400"/>
      <c r="G8" s="400"/>
    </row>
  </sheetData>
  <mergeCells count="8">
    <mergeCell ref="A8:G8"/>
    <mergeCell ref="L3:L4"/>
    <mergeCell ref="J1:K1"/>
    <mergeCell ref="J2:K2"/>
    <mergeCell ref="C3:E3"/>
    <mergeCell ref="F3:H3"/>
    <mergeCell ref="I3:K3"/>
    <mergeCell ref="A7:B7"/>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F5488-F6BD-458A-9F2B-C9030CAD73CE}">
  <sheetPr>
    <tabColor theme="9" tint="0.39997558519241921"/>
  </sheetPr>
  <dimension ref="A1:K21"/>
  <sheetViews>
    <sheetView topLeftCell="A4" zoomScale="84" zoomScaleNormal="84" workbookViewId="0">
      <selection activeCell="F7" sqref="F7"/>
    </sheetView>
  </sheetViews>
  <sheetFormatPr defaultRowHeight="14.5"/>
  <cols>
    <col min="2" max="2" width="62.1796875" customWidth="1"/>
    <col min="3" max="3" width="19.7265625" customWidth="1"/>
    <col min="4" max="4" width="18" customWidth="1"/>
    <col min="5" max="5" width="19.54296875" customWidth="1"/>
    <col min="6" max="6" width="17.453125" customWidth="1"/>
    <col min="7" max="7" width="19.453125" customWidth="1"/>
    <col min="8" max="8" width="18.54296875" customWidth="1"/>
    <col min="9" max="9" width="19.453125" customWidth="1"/>
  </cols>
  <sheetData>
    <row r="1" spans="1:11">
      <c r="G1" s="358" t="s">
        <v>385</v>
      </c>
      <c r="H1" s="358"/>
    </row>
    <row r="2" spans="1:11" ht="11.25" customHeight="1">
      <c r="A2" s="402"/>
      <c r="B2" s="403" t="s">
        <v>163</v>
      </c>
      <c r="C2" s="403"/>
      <c r="D2" s="403"/>
      <c r="E2" s="403"/>
      <c r="F2" s="403"/>
      <c r="G2" s="403"/>
      <c r="H2" s="403"/>
    </row>
    <row r="3" spans="1:11" ht="11.25" customHeight="1">
      <c r="A3" s="402"/>
      <c r="B3" s="403"/>
      <c r="C3" s="403"/>
      <c r="D3" s="403"/>
      <c r="E3" s="403"/>
      <c r="F3" s="403"/>
      <c r="G3" s="403"/>
      <c r="H3" s="403"/>
    </row>
    <row r="4" spans="1:11">
      <c r="A4" s="2"/>
      <c r="B4" s="3"/>
      <c r="C4" s="360" t="s">
        <v>2</v>
      </c>
      <c r="D4" s="360"/>
      <c r="E4" s="360" t="s">
        <v>3</v>
      </c>
      <c r="F4" s="360"/>
      <c r="G4" s="360" t="s">
        <v>4</v>
      </c>
      <c r="H4" s="360"/>
      <c r="I4" s="384" t="s">
        <v>209</v>
      </c>
    </row>
    <row r="5" spans="1:11" s="31" customFormat="1" ht="56">
      <c r="A5" s="94" t="s">
        <v>5</v>
      </c>
      <c r="B5" s="80" t="s">
        <v>6</v>
      </c>
      <c r="C5" s="78" t="s">
        <v>7</v>
      </c>
      <c r="D5" s="78" t="s">
        <v>9</v>
      </c>
      <c r="E5" s="78" t="s">
        <v>7</v>
      </c>
      <c r="F5" s="78" t="s">
        <v>9</v>
      </c>
      <c r="G5" s="78" t="s">
        <v>7</v>
      </c>
      <c r="H5" s="78" t="s">
        <v>9</v>
      </c>
      <c r="I5" s="384"/>
      <c r="J5" s="111"/>
      <c r="K5" s="111"/>
    </row>
    <row r="6" spans="1:11" ht="52">
      <c r="A6" s="112">
        <v>1</v>
      </c>
      <c r="B6" s="113" t="s">
        <v>149</v>
      </c>
      <c r="C6" s="114">
        <v>2638</v>
      </c>
      <c r="D6" s="114">
        <f>C16</f>
        <v>311099.33999999997</v>
      </c>
      <c r="E6" s="114">
        <v>2638</v>
      </c>
      <c r="F6" s="114">
        <f>C16</f>
        <v>311099.33999999997</v>
      </c>
      <c r="G6" s="114">
        <v>2638</v>
      </c>
      <c r="H6" s="114">
        <f>C16</f>
        <v>311099.33999999997</v>
      </c>
      <c r="I6" s="133" t="s">
        <v>422</v>
      </c>
    </row>
    <row r="7" spans="1:11" ht="50" customHeight="1">
      <c r="A7" s="115">
        <v>2</v>
      </c>
      <c r="B7" s="116" t="s">
        <v>501</v>
      </c>
      <c r="C7" s="9">
        <v>0</v>
      </c>
      <c r="D7" s="9">
        <v>0</v>
      </c>
      <c r="E7" s="9">
        <v>150</v>
      </c>
      <c r="F7" s="9">
        <f>E7*C18</f>
        <v>528474</v>
      </c>
      <c r="G7" s="9">
        <v>200</v>
      </c>
      <c r="H7" s="9">
        <f>C18*G7</f>
        <v>704632</v>
      </c>
      <c r="I7" s="133" t="s">
        <v>422</v>
      </c>
    </row>
    <row r="8" spans="1:11" ht="56">
      <c r="A8" s="34">
        <v>3</v>
      </c>
      <c r="B8" s="117" t="s">
        <v>386</v>
      </c>
      <c r="C8" s="9">
        <v>11000</v>
      </c>
      <c r="D8" s="9">
        <f>C8*C21</f>
        <v>210100.00000000003</v>
      </c>
      <c r="E8" s="9">
        <v>13250</v>
      </c>
      <c r="F8" s="9">
        <f>E8*C21</f>
        <v>253075.00000000003</v>
      </c>
      <c r="G8" s="9">
        <v>15500</v>
      </c>
      <c r="H8" s="9">
        <f>G8*C21</f>
        <v>296050</v>
      </c>
      <c r="I8" s="133" t="s">
        <v>423</v>
      </c>
    </row>
    <row r="9" spans="1:11">
      <c r="A9" s="361" t="s">
        <v>66</v>
      </c>
      <c r="B9" s="364"/>
      <c r="C9" s="5"/>
      <c r="D9" s="86">
        <f>SUM(D6:D8)</f>
        <v>521199.33999999997</v>
      </c>
      <c r="E9" s="5"/>
      <c r="F9" s="86">
        <f>SUM(F6:F8)</f>
        <v>1092648.3400000001</v>
      </c>
      <c r="G9" s="5"/>
      <c r="H9" s="86">
        <f>SUM(H6:H8)</f>
        <v>1311781.3399999999</v>
      </c>
    </row>
    <row r="11" spans="1:11">
      <c r="A11" s="31"/>
      <c r="B11" s="31"/>
      <c r="C11" s="31"/>
      <c r="D11" s="31"/>
    </row>
    <row r="12" spans="1:11">
      <c r="A12" s="31"/>
      <c r="B12" s="36" t="s">
        <v>433</v>
      </c>
      <c r="C12" s="36">
        <v>15.33</v>
      </c>
      <c r="D12" s="31"/>
    </row>
    <row r="13" spans="1:11">
      <c r="A13" s="31"/>
      <c r="B13" s="36" t="s">
        <v>150</v>
      </c>
      <c r="C13" s="36">
        <f>5.13*4</f>
        <v>20.52</v>
      </c>
      <c r="D13" s="31"/>
    </row>
    <row r="14" spans="1:11">
      <c r="A14" s="31"/>
      <c r="B14" s="36" t="s">
        <v>151</v>
      </c>
      <c r="C14" s="36">
        <v>5</v>
      </c>
      <c r="D14" s="31"/>
    </row>
    <row r="15" spans="1:11">
      <c r="A15" s="31"/>
      <c r="B15" s="36" t="s">
        <v>152</v>
      </c>
      <c r="C15" s="36">
        <f>C14*C13+C12</f>
        <v>117.92999999999999</v>
      </c>
      <c r="D15" s="31"/>
    </row>
    <row r="16" spans="1:11">
      <c r="A16" s="31"/>
      <c r="B16" s="36" t="s">
        <v>153</v>
      </c>
      <c r="C16" s="38">
        <f>C15*C6</f>
        <v>311099.33999999997</v>
      </c>
      <c r="D16" s="31"/>
    </row>
    <row r="17" spans="1:4">
      <c r="A17" s="31"/>
      <c r="B17" s="31"/>
      <c r="C17" s="31"/>
      <c r="D17" s="31"/>
    </row>
    <row r="18" spans="1:4" ht="28.5">
      <c r="B18" s="37" t="s">
        <v>434</v>
      </c>
      <c r="C18" s="36">
        <v>3523.16</v>
      </c>
    </row>
    <row r="19" spans="1:4">
      <c r="B19" s="36" t="s">
        <v>414</v>
      </c>
      <c r="C19" s="36"/>
    </row>
    <row r="21" spans="1:4" ht="42.5">
      <c r="B21" s="37" t="s">
        <v>539</v>
      </c>
      <c r="C21" s="36">
        <v>19.100000000000001</v>
      </c>
    </row>
  </sheetData>
  <mergeCells count="8">
    <mergeCell ref="I4:I5"/>
    <mergeCell ref="A9:B9"/>
    <mergeCell ref="G1:H1"/>
    <mergeCell ref="A2:A3"/>
    <mergeCell ref="B2:H3"/>
    <mergeCell ref="C4:D4"/>
    <mergeCell ref="E4:F4"/>
    <mergeCell ref="G4:H4"/>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CC7610-558F-4CB3-8F93-09E84B545741}">
  <sheetPr>
    <tabColor theme="9" tint="0.39997558519241921"/>
  </sheetPr>
  <dimension ref="A1:L9"/>
  <sheetViews>
    <sheetView zoomScale="87" zoomScaleNormal="87" workbookViewId="0">
      <selection activeCell="B5" sqref="B5"/>
    </sheetView>
  </sheetViews>
  <sheetFormatPr defaultRowHeight="14.5"/>
  <cols>
    <col min="2" max="2" width="53.54296875" customWidth="1"/>
    <col min="3" max="3" width="19.1796875" customWidth="1"/>
    <col min="4" max="4" width="14.26953125" customWidth="1"/>
    <col min="5" max="5" width="13.81640625" customWidth="1"/>
    <col min="6" max="6" width="18.26953125" customWidth="1"/>
    <col min="7" max="7" width="13.453125" customWidth="1"/>
    <col min="8" max="8" width="14.26953125" customWidth="1"/>
    <col min="9" max="9" width="20.1796875" customWidth="1"/>
    <col min="10" max="10" width="14" customWidth="1"/>
    <col min="11" max="11" width="13.81640625" customWidth="1"/>
  </cols>
  <sheetData>
    <row r="1" spans="1:12">
      <c r="J1" s="358" t="s">
        <v>387</v>
      </c>
      <c r="K1" s="358"/>
    </row>
    <row r="2" spans="1:12" ht="15.75" customHeight="1">
      <c r="A2" s="403" t="s">
        <v>204</v>
      </c>
      <c r="B2" s="403"/>
      <c r="C2" s="403"/>
      <c r="D2" s="403"/>
      <c r="E2" s="403"/>
      <c r="F2" s="403"/>
      <c r="G2" s="403"/>
      <c r="H2" s="403"/>
      <c r="I2" s="403"/>
      <c r="J2" s="403"/>
      <c r="K2" s="403"/>
    </row>
    <row r="3" spans="1:12">
      <c r="A3" s="2"/>
      <c r="B3" s="3"/>
      <c r="C3" s="360" t="s">
        <v>2</v>
      </c>
      <c r="D3" s="360"/>
      <c r="E3" s="360"/>
      <c r="F3" s="360" t="s">
        <v>3</v>
      </c>
      <c r="G3" s="360"/>
      <c r="H3" s="360"/>
      <c r="I3" s="360" t="s">
        <v>374</v>
      </c>
      <c r="J3" s="360"/>
      <c r="K3" s="360"/>
      <c r="L3" s="384" t="s">
        <v>209</v>
      </c>
    </row>
    <row r="4" spans="1:12" ht="56">
      <c r="A4" s="79" t="s">
        <v>5</v>
      </c>
      <c r="B4" s="80" t="s">
        <v>6</v>
      </c>
      <c r="C4" s="78" t="s">
        <v>7</v>
      </c>
      <c r="D4" s="78" t="s">
        <v>154</v>
      </c>
      <c r="E4" s="78" t="s">
        <v>9</v>
      </c>
      <c r="F4" s="78" t="s">
        <v>7</v>
      </c>
      <c r="G4" s="78" t="s">
        <v>154</v>
      </c>
      <c r="H4" s="78" t="s">
        <v>9</v>
      </c>
      <c r="I4" s="78" t="s">
        <v>7</v>
      </c>
      <c r="J4" s="78" t="s">
        <v>156</v>
      </c>
      <c r="K4" s="78" t="s">
        <v>9</v>
      </c>
      <c r="L4" s="384"/>
    </row>
    <row r="5" spans="1:12" ht="67.5" customHeight="1">
      <c r="A5" s="34">
        <v>1</v>
      </c>
      <c r="B5" s="35" t="s">
        <v>538</v>
      </c>
      <c r="C5" s="9">
        <v>140</v>
      </c>
      <c r="D5" s="107">
        <v>40</v>
      </c>
      <c r="E5" s="9">
        <f>C5*D5</f>
        <v>5600</v>
      </c>
      <c r="F5" s="9">
        <v>150</v>
      </c>
      <c r="G5" s="107">
        <v>40</v>
      </c>
      <c r="H5" s="9">
        <f>F5*G5</f>
        <v>6000</v>
      </c>
      <c r="I5" s="9">
        <v>160</v>
      </c>
      <c r="J5" s="107">
        <v>40</v>
      </c>
      <c r="K5" s="9">
        <f>I5*J5</f>
        <v>6400</v>
      </c>
      <c r="L5" s="133" t="s">
        <v>426</v>
      </c>
    </row>
    <row r="6" spans="1:12" ht="60" customHeight="1">
      <c r="A6" s="34">
        <v>2</v>
      </c>
      <c r="B6" s="35" t="s">
        <v>164</v>
      </c>
      <c r="C6" s="9">
        <v>30</v>
      </c>
      <c r="D6" s="107">
        <v>2300</v>
      </c>
      <c r="E6" s="9">
        <f>SUM(C6*D6)</f>
        <v>69000</v>
      </c>
      <c r="F6" s="9">
        <v>30</v>
      </c>
      <c r="G6" s="107">
        <v>2300</v>
      </c>
      <c r="H6" s="9">
        <f>F6*G6</f>
        <v>69000</v>
      </c>
      <c r="I6" s="9">
        <v>30</v>
      </c>
      <c r="J6" s="107">
        <v>2300</v>
      </c>
      <c r="K6" s="9">
        <f>I6*J6</f>
        <v>69000</v>
      </c>
      <c r="L6" s="133" t="s">
        <v>426</v>
      </c>
    </row>
    <row r="7" spans="1:12">
      <c r="A7" s="361" t="s">
        <v>66</v>
      </c>
      <c r="B7" s="364"/>
      <c r="C7" s="5"/>
      <c r="D7" s="5"/>
      <c r="E7" s="86">
        <f>SUM(E5:E6)</f>
        <v>74600</v>
      </c>
      <c r="F7" s="5"/>
      <c r="G7" s="5"/>
      <c r="H7" s="86">
        <f>SUM(H5:H6)</f>
        <v>75000</v>
      </c>
      <c r="I7" s="5"/>
      <c r="J7" s="5"/>
      <c r="K7" s="86">
        <f>SUM(K5:K6)</f>
        <v>75400</v>
      </c>
    </row>
    <row r="9" spans="1:12">
      <c r="B9" s="157" t="s">
        <v>155</v>
      </c>
    </row>
  </sheetData>
  <mergeCells count="7">
    <mergeCell ref="L3:L4"/>
    <mergeCell ref="J1:K1"/>
    <mergeCell ref="A2:K2"/>
    <mergeCell ref="A7:B7"/>
    <mergeCell ref="C3:E3"/>
    <mergeCell ref="F3:H3"/>
    <mergeCell ref="I3:K3"/>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143DDC-1A89-4FEC-AA71-2653DE632B89}">
  <sheetPr>
    <tabColor theme="9" tint="0.39997558519241921"/>
  </sheetPr>
  <dimension ref="A1:K18"/>
  <sheetViews>
    <sheetView zoomScale="55" zoomScaleNormal="55" workbookViewId="0">
      <selection activeCell="I30" sqref="I30"/>
    </sheetView>
  </sheetViews>
  <sheetFormatPr defaultRowHeight="14.5"/>
  <cols>
    <col min="2" max="2" width="48" customWidth="1"/>
    <col min="3" max="3" width="8" customWidth="1"/>
    <col min="4" max="4" width="8.54296875" customWidth="1"/>
    <col min="5" max="5" width="23.81640625" customWidth="1"/>
    <col min="6" max="6" width="13.81640625" bestFit="1" customWidth="1"/>
    <col min="7" max="7" width="15.81640625" bestFit="1" customWidth="1"/>
    <col min="8" max="8" width="14" bestFit="1" customWidth="1"/>
    <col min="9" max="9" width="16.1796875" customWidth="1"/>
    <col min="11" max="11" width="10.1796875" bestFit="1" customWidth="1"/>
  </cols>
  <sheetData>
    <row r="1" spans="1:11">
      <c r="G1" s="358" t="s">
        <v>391</v>
      </c>
      <c r="H1" s="358"/>
    </row>
    <row r="2" spans="1:11" ht="15.75" customHeight="1">
      <c r="A2" s="403" t="s">
        <v>165</v>
      </c>
      <c r="B2" s="403"/>
      <c r="C2" s="403"/>
      <c r="D2" s="403"/>
      <c r="E2" s="403"/>
      <c r="F2" s="403"/>
      <c r="G2" s="403"/>
      <c r="H2" s="403"/>
      <c r="I2" s="403"/>
      <c r="J2" s="403"/>
      <c r="K2" s="403"/>
    </row>
    <row r="3" spans="1:11" ht="62">
      <c r="A3" s="108" t="s">
        <v>157</v>
      </c>
      <c r="B3" s="108" t="s">
        <v>166</v>
      </c>
      <c r="C3" s="108" t="s">
        <v>167</v>
      </c>
      <c r="D3" s="108" t="s">
        <v>168</v>
      </c>
      <c r="E3" s="108" t="s">
        <v>169</v>
      </c>
      <c r="F3" s="108" t="s">
        <v>170</v>
      </c>
      <c r="G3" s="108" t="s">
        <v>171</v>
      </c>
      <c r="H3" s="109" t="s">
        <v>427</v>
      </c>
      <c r="I3" s="136" t="s">
        <v>209</v>
      </c>
    </row>
    <row r="4" spans="1:11" ht="15.5">
      <c r="A4" s="406" t="s">
        <v>159</v>
      </c>
      <c r="B4" s="406"/>
      <c r="C4" s="406"/>
      <c r="D4" s="406"/>
      <c r="E4" s="406"/>
      <c r="F4" s="406"/>
      <c r="G4" s="406"/>
      <c r="H4" s="406"/>
      <c r="I4" s="407"/>
    </row>
    <row r="5" spans="1:11" ht="15.5">
      <c r="A5" s="44">
        <v>1.1000000000000001</v>
      </c>
      <c r="B5" s="43" t="s">
        <v>172</v>
      </c>
      <c r="C5" s="44">
        <v>1</v>
      </c>
      <c r="D5" s="45">
        <v>0.5</v>
      </c>
      <c r="E5" s="158">
        <v>2426.0700000000002</v>
      </c>
      <c r="F5" s="159">
        <f>E5*12*0.5</f>
        <v>14556.420000000002</v>
      </c>
      <c r="G5" s="46">
        <v>1708</v>
      </c>
      <c r="H5" s="47">
        <f t="shared" ref="H5:H8" si="0">F5+G5</f>
        <v>16264.420000000002</v>
      </c>
      <c r="I5" s="407"/>
    </row>
    <row r="6" spans="1:11" ht="15.5">
      <c r="A6" s="44">
        <v>1.2</v>
      </c>
      <c r="B6" s="42" t="s">
        <v>173</v>
      </c>
      <c r="C6" s="44">
        <v>1</v>
      </c>
      <c r="D6" s="45">
        <v>0.25</v>
      </c>
      <c r="E6" s="158">
        <v>2426.0700000000002</v>
      </c>
      <c r="F6" s="159">
        <f>E6*12*0.25</f>
        <v>7278.2100000000009</v>
      </c>
      <c r="G6" s="46">
        <v>854</v>
      </c>
      <c r="H6" s="47">
        <f t="shared" si="0"/>
        <v>8132.2100000000009</v>
      </c>
      <c r="I6" s="407"/>
    </row>
    <row r="7" spans="1:11" ht="15.5">
      <c r="A7" s="44">
        <v>1.3</v>
      </c>
      <c r="B7" s="42" t="s">
        <v>174</v>
      </c>
      <c r="C7" s="44">
        <v>1</v>
      </c>
      <c r="D7" s="45">
        <v>0.25</v>
      </c>
      <c r="E7" s="158">
        <v>2426.0700000000002</v>
      </c>
      <c r="F7" s="159">
        <f>E7*12*0.25</f>
        <v>7278.2100000000009</v>
      </c>
      <c r="G7" s="46">
        <v>854</v>
      </c>
      <c r="H7" s="47">
        <f t="shared" si="0"/>
        <v>8132.2100000000009</v>
      </c>
      <c r="I7" s="407"/>
    </row>
    <row r="8" spans="1:11" ht="15.5">
      <c r="A8" s="44">
        <v>1.4</v>
      </c>
      <c r="B8" s="42" t="s">
        <v>175</v>
      </c>
      <c r="C8" s="44">
        <v>1</v>
      </c>
      <c r="D8" s="45">
        <v>0.5</v>
      </c>
      <c r="E8" s="158">
        <v>2426.0700000000002</v>
      </c>
      <c r="F8" s="159">
        <f>E8*12*0.5</f>
        <v>14556.420000000002</v>
      </c>
      <c r="G8" s="46">
        <v>1708</v>
      </c>
      <c r="H8" s="47">
        <f t="shared" si="0"/>
        <v>16264.420000000002</v>
      </c>
      <c r="I8" s="407"/>
    </row>
    <row r="9" spans="1:11" ht="15.5">
      <c r="A9" s="406" t="s">
        <v>160</v>
      </c>
      <c r="B9" s="406"/>
      <c r="C9" s="406"/>
      <c r="D9" s="406"/>
      <c r="E9" s="406"/>
      <c r="F9" s="406"/>
      <c r="G9" s="406"/>
      <c r="H9" s="406"/>
      <c r="I9" s="407"/>
    </row>
    <row r="10" spans="1:11" ht="15.5">
      <c r="A10" s="44">
        <v>2.1</v>
      </c>
      <c r="B10" s="43" t="s">
        <v>172</v>
      </c>
      <c r="C10" s="44">
        <v>1</v>
      </c>
      <c r="D10" s="45">
        <v>0.5</v>
      </c>
      <c r="E10" s="44">
        <v>2426.0700000000002</v>
      </c>
      <c r="F10" s="159">
        <f>E10*12/2</f>
        <v>14556.420000000002</v>
      </c>
      <c r="G10" s="46">
        <v>1708</v>
      </c>
      <c r="H10" s="47">
        <f t="shared" ref="H10:H12" si="1">F10+G10</f>
        <v>16264.420000000002</v>
      </c>
      <c r="I10" s="407"/>
    </row>
    <row r="11" spans="1:11" ht="15.5">
      <c r="A11" s="44">
        <v>2.2000000000000002</v>
      </c>
      <c r="B11" s="42" t="s">
        <v>176</v>
      </c>
      <c r="C11" s="44">
        <v>1</v>
      </c>
      <c r="D11" s="45">
        <v>0.25</v>
      </c>
      <c r="E11" s="44">
        <v>2426.0700000000002</v>
      </c>
      <c r="F11" s="159">
        <f>E11*12/4</f>
        <v>7278.2100000000009</v>
      </c>
      <c r="G11" s="46">
        <v>854</v>
      </c>
      <c r="H11" s="47">
        <f t="shared" si="1"/>
        <v>8132.2100000000009</v>
      </c>
      <c r="I11" s="407"/>
    </row>
    <row r="12" spans="1:11" ht="15.5">
      <c r="A12" s="44">
        <v>2.2999999999999998</v>
      </c>
      <c r="B12" s="42" t="s">
        <v>174</v>
      </c>
      <c r="C12" s="44">
        <v>1</v>
      </c>
      <c r="D12" s="45">
        <v>0.25</v>
      </c>
      <c r="E12" s="44">
        <v>2426.0700000000002</v>
      </c>
      <c r="F12" s="159">
        <f>E12*12/4</f>
        <v>7278.2100000000009</v>
      </c>
      <c r="G12" s="46">
        <v>854</v>
      </c>
      <c r="H12" s="47">
        <f t="shared" si="1"/>
        <v>8132.2100000000009</v>
      </c>
      <c r="I12" s="407"/>
    </row>
    <row r="13" spans="1:11" ht="15.5">
      <c r="A13" s="406" t="s">
        <v>158</v>
      </c>
      <c r="B13" s="406"/>
      <c r="C13" s="406"/>
      <c r="D13" s="406"/>
      <c r="E13" s="406" t="s">
        <v>158</v>
      </c>
      <c r="F13" s="406"/>
      <c r="G13" s="406"/>
      <c r="H13" s="406"/>
      <c r="I13" s="407"/>
    </row>
    <row r="14" spans="1:11" ht="15.5">
      <c r="A14" s="44">
        <v>3.1</v>
      </c>
      <c r="B14" s="42" t="s">
        <v>177</v>
      </c>
      <c r="C14" s="44">
        <v>1</v>
      </c>
      <c r="D14" s="45">
        <v>0.25</v>
      </c>
      <c r="E14" s="44">
        <v>2426.0700000000002</v>
      </c>
      <c r="F14" s="159">
        <f>E14*12/4</f>
        <v>7278.2100000000009</v>
      </c>
      <c r="G14" s="46">
        <v>854</v>
      </c>
      <c r="H14" s="47">
        <f t="shared" ref="H14:H16" si="2">F14+G14</f>
        <v>8132.2100000000009</v>
      </c>
      <c r="I14" s="407"/>
    </row>
    <row r="15" spans="1:11" ht="15.5">
      <c r="A15" s="44">
        <v>3.2</v>
      </c>
      <c r="B15" s="42" t="s">
        <v>176</v>
      </c>
      <c r="C15" s="44">
        <v>1</v>
      </c>
      <c r="D15" s="45">
        <v>0.25</v>
      </c>
      <c r="E15" s="44">
        <v>2426.0700000000002</v>
      </c>
      <c r="F15" s="159">
        <f>E15*12/4</f>
        <v>7278.2100000000009</v>
      </c>
      <c r="G15" s="46">
        <v>854</v>
      </c>
      <c r="H15" s="47">
        <f t="shared" si="2"/>
        <v>8132.2100000000009</v>
      </c>
      <c r="I15" s="407"/>
    </row>
    <row r="16" spans="1:11" ht="15.5">
      <c r="A16" s="44">
        <v>3.3</v>
      </c>
      <c r="B16" s="43" t="s">
        <v>178</v>
      </c>
      <c r="C16" s="44">
        <v>1</v>
      </c>
      <c r="D16" s="45">
        <v>1</v>
      </c>
      <c r="E16" s="44">
        <v>1462.07</v>
      </c>
      <c r="F16" s="159">
        <f t="shared" ref="F16" si="3">E16*12</f>
        <v>17544.84</v>
      </c>
      <c r="G16" s="46">
        <v>3416</v>
      </c>
      <c r="H16" s="47">
        <f t="shared" si="2"/>
        <v>20960.84</v>
      </c>
      <c r="I16" s="407"/>
    </row>
    <row r="17" spans="1:9" ht="52">
      <c r="A17" s="405" t="s">
        <v>179</v>
      </c>
      <c r="B17" s="405"/>
      <c r="C17" s="405"/>
      <c r="D17" s="405"/>
      <c r="E17" s="405"/>
      <c r="F17" s="47">
        <f>F5+F15+F16+F14+F12+F11+F10+F8+F7+F6</f>
        <v>104883.36000000002</v>
      </c>
      <c r="G17" s="47">
        <f>G5+G15+G16+G14+G12+G11+G10+G8+G7+G6</f>
        <v>13664</v>
      </c>
      <c r="H17" s="48">
        <f>H5+H15+H16+H14+H12+H11+H10+H8+H7+H6</f>
        <v>118547.36000000002</v>
      </c>
      <c r="I17" s="136" t="s">
        <v>426</v>
      </c>
    </row>
    <row r="18" spans="1:9" ht="15.75" customHeight="1">
      <c r="A18" s="404" t="s">
        <v>180</v>
      </c>
      <c r="B18" s="404"/>
      <c r="C18" s="404"/>
      <c r="D18" s="404"/>
      <c r="E18" s="404"/>
      <c r="F18" s="404"/>
      <c r="G18" s="404"/>
      <c r="H18" s="404"/>
    </row>
  </sheetData>
  <mergeCells count="8">
    <mergeCell ref="G1:H1"/>
    <mergeCell ref="A2:K2"/>
    <mergeCell ref="A18:H18"/>
    <mergeCell ref="A17:E17"/>
    <mergeCell ref="A4:H4"/>
    <mergeCell ref="A9:H9"/>
    <mergeCell ref="A13:H13"/>
    <mergeCell ref="I4:I1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3</vt:i4>
      </vt:variant>
    </vt:vector>
  </HeadingPairs>
  <TitlesOfParts>
    <vt:vector size="20" baseType="lpstr">
      <vt:lpstr>KOPSAVILKUMS</vt:lpstr>
      <vt:lpstr>1.1.</vt:lpstr>
      <vt:lpstr>1.2.</vt:lpstr>
      <vt:lpstr>1.3.</vt:lpstr>
      <vt:lpstr>1.4.</vt:lpstr>
      <vt:lpstr>1.5.</vt:lpstr>
      <vt:lpstr>2.1.</vt:lpstr>
      <vt:lpstr>2.2.</vt:lpstr>
      <vt:lpstr>2.3.</vt:lpstr>
      <vt:lpstr>2.4.</vt:lpstr>
      <vt:lpstr>2.8.</vt:lpstr>
      <vt:lpstr>2.9.</vt:lpstr>
      <vt:lpstr>2.10.</vt:lpstr>
      <vt:lpstr>2.11</vt:lpstr>
      <vt:lpstr>3.1.</vt:lpstr>
      <vt:lpstr>3.2.</vt:lpstr>
      <vt:lpstr>5.7.</vt:lpstr>
      <vt:lpstr>KOPSAVILKUMS!_ftnref1</vt:lpstr>
      <vt:lpstr>KOPSAVILKUMS!_Hlk102432366</vt:lpstr>
      <vt:lpstr>KOPSAVILKUMS!_Hlk102432436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Diāna Ose</dc:creator>
  <cp:lastModifiedBy>Lāsma Kunkule</cp:lastModifiedBy>
  <dcterms:created xsi:type="dcterms:W3CDTF">2022-04-20T05:34:06Z</dcterms:created>
  <dcterms:modified xsi:type="dcterms:W3CDTF">2022-09-23T07:51:28Z</dcterms:modified>
</cp:coreProperties>
</file>