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S:\IEVIEŠANAS UZRAUDZĪBA\ZIŅOJUMI\MK_zinojumi\2023.gads\46_02.04.2024_pusgada zinojums\4_Zinojums\7_precizesanai-pec-2.saskanosanas\"/>
    </mc:Choice>
  </mc:AlternateContent>
  <xr:revisionPtr revIDLastSave="0" documentId="13_ncr:1_{2B2EA1A9-CE7C-4FAD-AC36-B71137621C56}" xr6:coauthVersionLast="47" xr6:coauthVersionMax="47" xr10:uidLastSave="{00000000-0000-0000-0000-000000000000}"/>
  <bookViews>
    <workbookView xWindow="-110" yWindow="-110" windowWidth="19420" windowHeight="10300" xr2:uid="{00000000-000D-0000-FFFF-FFFF00000000}"/>
  </bookViews>
  <sheets>
    <sheet name="FMZINp4_SIF_projekti_NVI" sheetId="1" r:id="rId1"/>
  </sheets>
  <definedNames>
    <definedName name="_xlnm.Print_Area" localSheetId="0">FMZINp4_SIF_projekti_NVI!$A$1:$M$30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9" i="1" l="1"/>
  <c r="J17" i="1"/>
  <c r="I17" i="1"/>
  <c r="G17" i="1"/>
  <c r="F17" i="1"/>
  <c r="F16" i="1"/>
  <c r="J16" i="1"/>
  <c r="I16" i="1"/>
  <c r="G16" i="1"/>
  <c r="G20" i="1" l="1"/>
  <c r="H20" i="1"/>
  <c r="I20" i="1"/>
  <c r="J20" i="1"/>
  <c r="F20" i="1"/>
  <c r="M19" i="1"/>
  <c r="L19" i="1"/>
  <c r="M17" i="1"/>
  <c r="L17" i="1"/>
  <c r="K17" i="1"/>
  <c r="M16" i="1"/>
  <c r="L16" i="1"/>
  <c r="K16" i="1"/>
  <c r="M14" i="1"/>
  <c r="L14" i="1"/>
  <c r="K14" i="1"/>
  <c r="M13" i="1"/>
  <c r="L13" i="1"/>
  <c r="K13" i="1"/>
  <c r="M9" i="1"/>
  <c r="M10" i="1"/>
  <c r="M11" i="1"/>
  <c r="L9" i="1"/>
  <c r="L10" i="1"/>
  <c r="L11" i="1"/>
  <c r="K9" i="1"/>
  <c r="K10" i="1"/>
  <c r="K11" i="1"/>
  <c r="M8" i="1"/>
  <c r="L8" i="1"/>
  <c r="K8" i="1"/>
  <c r="E20" i="1"/>
  <c r="M20" i="1" l="1"/>
  <c r="L20" i="1"/>
  <c r="K20" i="1"/>
</calcChain>
</file>

<file path=xl/sharedStrings.xml><?xml version="1.0" encoding="utf-8"?>
<sst xmlns="http://schemas.openxmlformats.org/spreadsheetml/2006/main" count="66" uniqueCount="61">
  <si>
    <t>Projekta numurs un nosaukums</t>
  </si>
  <si>
    <t>Projekta īstenotāja nosaukums</t>
  </si>
  <si>
    <t>Neatbilstības būtība</t>
  </si>
  <si>
    <t>Atgūtā summa, EUR</t>
  </si>
  <si>
    <t>Neatgūtā summa, EUR</t>
  </si>
  <si>
    <t>Nodibinājums “Sociālās ekonomikas fonds”</t>
  </si>
  <si>
    <t xml:space="preserve">Biedrība “Latgale Eiropā” </t>
  </si>
  <si>
    <t>Biedrība “Es redzu”</t>
  </si>
  <si>
    <t>Biedrība “Next media group”</t>
  </si>
  <si>
    <t>Biedrība „Sieviešu tiesību institūts”</t>
  </si>
  <si>
    <t>Biedrība „Sieviešu mikrouzņēmumu asociācija”</t>
  </si>
  <si>
    <t>Biedrība “Latvijas Pedagogu federācija”</t>
  </si>
  <si>
    <t>Nodibinājums “Latvijas Integrācijas fonds”</t>
  </si>
  <si>
    <t>KOPĀ</t>
  </si>
  <si>
    <t>Eiropas Sociālā fonda 2004-2006. gada plānošanas perioda grantu programmu projekti</t>
  </si>
  <si>
    <t>Eiropas Sociālā fonda 2007.-2013. gada plānošanas perioda grantu programmu projekti</t>
  </si>
  <si>
    <t>Nr. VPD1/ESF/NVA/04/GS/3.3.5.2/0001/1
"Sociālās rehabilitācijas programmu izstrāde un ieviešana"</t>
  </si>
  <si>
    <t>2009. gada 1. decembrī SIF izdeva izpildrīkojum par parāda piedziņu. 2010. gada 4. februārī tika noslēgta vienošanās par labprātīgu lēmuma izpildi, bet vēlāk nodibinājums informēja SIF, ka tam nav līdzekļu, lai veiktu atmaksu. SIF 2014. gada 31. janvārī vērsās pie zvērināta tiesu izpildītāja, lai uzsākti piespiedu piedziņu. Tiesu izpildītājs vairākkārt informēja SIF, ka parādniekam nav atrasta manta un naudas līdzekļi, uz ko būtu vēršama parāda piedziņa, līdz ar to atgūšanas procesa turpināšana nav lietderīga.</t>
  </si>
  <si>
    <t>Nr. VPD1/ESF/NVA/06/GS/3.3.1.1./0001/0145
"Motivācijas programmas ieviešana Ludzas un Ludzas rajona invalīdiem"</t>
  </si>
  <si>
    <t>Neatbilstoši veiktie izdevumi kopā, EUR</t>
  </si>
  <si>
    <t>Neatbilstoši veiktie izdevumi kopā</t>
  </si>
  <si>
    <t>t.sk. valsts budžeta finansējums</t>
  </si>
  <si>
    <t>Atgūtā summa kopā</t>
  </si>
  <si>
    <t>Neatgūtā summa kopā</t>
  </si>
  <si>
    <t>Pārkāpta nacionālā tiesību norma – līguma nosacījumi. Par neatbilstoši veiktajiem izdevumiem atzīti izdevumi, kas nebija nepieciešami projekta īstenošanai, interešu konflikta situācijās deklarēti izdevumi, attiecībā uz kuriem pastāvēja dubultā finansējuma risks.</t>
  </si>
  <si>
    <t>2010. gada 19. jūnijā SIF pieņēma lēmumu par neatbilstoši veikto izdevumu konstatēšanu un 2010. gada 10. augustā izdeva izpildrīkojumu par atmaksājamo summu. 2010. gada 10. augustā SIF nosūtīja lietu zvērinātam tiesu izpildītājam pieteikumu izpildrīkojuma izpildei. Tiesu izpildītājs vairākkārt (2013. gada 31. janvārī, 2014. gada 7. februārī, 2015. gada 16. jūlijā, 2016. gada 11. maijā, 2018. gada 8. februārī)  SIF iesniedza izziņu, norādot, ka parādniekam nav atrasta manta un naudas līdzekļi, uz ko būtu vēršama parāda piedziņa, līdz ar to atgūšanas procesa turpināšana nav lietderīga.</t>
  </si>
  <si>
    <t>Nr. VPD1/ESF/NVA/06/GS/3.3.1.1./0001/0144
"Motivācijas programmas ieviešana jauniešiem ar zemu pamata prasmju līmeni"</t>
  </si>
  <si>
    <t>2010. gada 19. jūnijā SIF pieņēma lēmumu par neatbilstoši veikto izdevumu konstatēšanu un 2010. gada 10. augustā izdeva izpildrīkojumu par atmaksājamo summu. 2010. gada 10. augustā SIF nosūtīja lietu zvērinātam tiesu izpildītājam pieteikumu izpildrīkojuma izpildei. Tiesu izpildītājs vairākkārt (2013. gada 31. janvārī, 2014. gada 7. februārī, 2015. gada 16. jūlijā, 2016. gada 11. maijā, 2018. gada 8. februārī)  SIF informēja, ka parādniekam nav atrasta manta un naudas līdzekļi, uz ko būtu vēršama parāda piedziņa, līdz ar to atgūšanas procesa turpināšana nav lietderīga.</t>
  </si>
  <si>
    <t>Pārkāpta nacionālā tiesību norma – projekta līguma nosacījumi, Darba likums, Autortiesību likums, Civillikums.
Par neatbilstoši veiktajiem izdevumiem atzīti taksometra izdevumi, jo pārsniegta līgumā noteiktā likme; personāla izdevumi; sabiedriskā transporta mēnešbiļešu izdevumi; degvielas izdevumi; telefona izdevumi; administratīvā personāla atalgojums; pamatlīdzekļu iegāde, kas nav attiecināmi izdevumi projekta ietvaros.</t>
  </si>
  <si>
    <t>Par neatbilstoši veiktajiem atzīti darba samaksas izdevumi.</t>
  </si>
  <si>
    <t>2008. gada 25. augustā SIF pieņēma lēmumu par neatbilstoši veikto izdevumu konstatēšanu. 2008. gada 23. decembrī SIF un biedrība vienojās par izdevumu atmaksus saskaņā ar grafiku, bet biedrība to nepildīja, tādēļ SIF 2010. gada 11. augustā SIF zvērinātam tiesu izpildītājam  nosūtīja pieteikumu izpildrīkojuma izpildei. Tiesu izpildītājs vairākkārt (2013. gada 6. februārī, 2014. gada 7. februārī, 2015. gada 16. jūlijā, 2016. gada 11. maijā, 2018. gada 8. februārī, 2019. gada 25. martā, 2023. gada 30. augustā) SIF informēja, ka biedrībai nav atrasta manta un naudas līdzekļi, uz ko būtu vēršama parāda piedziņa, līdz ar to atgūšanas procesa turpināšana nav lietderīga.</t>
  </si>
  <si>
    <t xml:space="preserve">Saistībā ar iespējamām aizdomām par krāpšanu, SIF iesniedza iesniegumu tiesībsargājošā iestādē. 2012. gada 24. augustā Valsts policija uzsāka kriminālprocesu, ko 2017. gada 2. augustā izbeidza. SIF vērsās Valsts policijā ar sūdzību par lēmuma pārskatīšanu, tomēr pieņemtais lēmums par kriminālprocesa izbeigšanu netika pārskatīts, jo iestājies Kriminālprocesa likumā paredzētais kriminālatbildības noilgums. SIF vērsās arī pie Finanšu un ekonomisko noziegumu prokuratūras virsprokurora ar pārsūdzību par Valsts policijas lēmumu par kriminālprocesa izbeigšanu un 2017. gada 15. novembrī tika saņemta Prokuratūras vēstule, ka izmeklēšanas uzraudzība nav bijusi efektīva un atsevišķos periodos nav notikusi vispār. 2012. gada 10. oktobrī SIF izdeva izpildrīkojumu par finansējuma atmaksu un nosūtīja to zvērinātam tiesu izpildītājam. Saskaņā ar tiesu izpildītāja 2015. gada 14. jūlija izziņu par veiktajām darbībām, nav atrasta manta vai naudas līdzekļi, uz ko būtu vēršama parāda piedziņa.
2021. gada 22. decembrī uzsākts biedrības likvidācijas process. 2022. gada 29. jūnijā un 2023. gada 24. augustā nosūtīts pieprasījums biedrībi ar lūgumu ņemt vērā likvidācijas procesā pret SIF nenokārtotās saistības. Atbilde netika saņemta. Procesa turpināšana nav lietderīga, jo parādniekam nav atrasta manta un naudas līdzekļi, uz ko būtu vēršama parāda piedziņa.
</t>
  </si>
  <si>
    <t>Nr. 1DP/1.5.2.2.2/11/APIA/SIF/044
"Atbalsts līdzdalībai un konkurētspējai"</t>
  </si>
  <si>
    <t>Nr. 1DP/1.5.2.2.2/10/APIA/SIF/166
"Informētība, atpazīstamība un komunikāciju prasme  - NVO rīki sabiedrības interešu aizstāvībā un savas kapacitātes stiprināšanā"</t>
  </si>
  <si>
    <t>Nr. VPD1/ESF/NVA/06/GS/3.1.5.3./0001/0045
"Nodarbinātību, uzņēmējdarbību un pašnodarbinātību veicinošo psiholoģisko faktoru izpēte un efektīvu atbalsta formu sistēmas izstrāde sociālās atstumtības riska grupām"</t>
  </si>
  <si>
    <t>Izdevumi atzīti par neatbilstoši veiktiem, jo pilnībā nav veiktas projektā paredzētās aktivitātes, nav sasniegti projektā plānotie rezultāti un projekta mērķis.</t>
  </si>
  <si>
    <t>Pārbaudes ietvaros tika konstatēts interešu konflikts, jo biedrība bija noslēgusi līgumu par mājaslapas izgatavošanu un aktualizēšanu ar uzņēmumu, kurā biedrības vadītāja pati ir arī valdes priekšsēdētāja. Tāpat SIF veica mērķa grupas telefonaptauju un rakstveida aptauju par piedalīšanos konkrētos projektā organizētajos apmācību semināros, kā rezultātā tika konstatēts, ka 25% no visas norādītās mērķa grupas dalībniekiem nav piedalījušies apmācībās.</t>
  </si>
  <si>
    <t>2012. gada 2. aprīlī SIF pieņēma lēmumu par līguma izbeigšanu un finansējuma atgūšanu. 2012. gada 7. jūnijā SIF nosūtīja izpildrīkojumu zvērinātam tiesu izpildītājam. Tiesu izpildītājs 2013. gada 22. janvārī informēja, ka tiesu izpildītāja depozīta kontā ieskaitīta daļa līdzekļu.Tiesu izpildītājs (2014. gada 5. februārī, 2014. gada 7. augustā) sniedza izziņu par veiktajām darbībām, norādot, ka biedrībai nav atrasta manta vai naudas līdzekļi, uz ko būtu vēršama parāda piedziņa, līdz ar to procesa turpināšana nav lietderīga.</t>
  </si>
  <si>
    <t>Nr. 2013.EEZ/PP/1/MEC/125/068                         “Citāda Latvija”</t>
  </si>
  <si>
    <t>Pārkāpta nacionālā tiesību norma – līguma nosacījumi. Biedrības pārskata saturiskā atskaite un finanšu atskaite nesniedz pilnīgu un pārbaudāmu informāciju (sniegtas nepatiesas un nepilnīgas ziņas) par projekta ietvaros īstenotajām aktivitātēm, ka tās ir reāli tikušas īstenotas, un, ka pārskatā iekļautie izdevumi ir tikuši reāli izlietoti projektā paredzētajām aktivitātēm. Līdz ar to iesniegtie pārskati liedz pārliecināties par izdevumu patiesumu, pakalpojumu reālu saņemšanu, un tās rada aizdomas, ka norādītie izdevumi varētu būt noformēti par pakalpojumiem, kas reāli nav tikuši saņemti vai vismaz nav tikuši izmantoti projekta vajadzībām, kā nolūks ir bez tiesiska pamata iegūt programmas finansējumu.</t>
  </si>
  <si>
    <t>Nr. 2010.CH04/mac-47/06                                      “Senioru ceļš”</t>
  </si>
  <si>
    <t>2014. gada 15. aprīlī SIF izdeva izpildrīkojumu par finansējuma atmaksu, to nosūtot tiesu izpildītājam. SIF vairākkārt (2015. gada 18. jūnijā, 2016. gada 11.aprīlī) tiesu izpildītājam lūdza sniegt informāciju par iesniegtā izpildrīkojuma virzību. Tiesu izpildītājs (2015. gada 13. jūlijā, 2016.gada 31.maijā) sniedza izziņu par veiktajām darbībām, norādot, ka biedrībai nav atrasta manta vai naudas līdzekļi, uz ko būtu vēršama parāda piedziņa. Procesa turpināšana nav lietderīga, jo jau vairākus gadus pēc kārtas no tiesu izpildītājas saņemta informācija, ka biedrībai nav atrasta manta un naudas līdzekļi, uz ko būtu vēršama parāda piedziņa. Tiesu izpildītāja 2016. gada 31. maijā izsniedza izpildu dokumentu atpakaļ SIF dēļ izpildes neiespējamības.</t>
  </si>
  <si>
    <t>Nr. 2010.CH04/mac-23/08                                      “Videostāsti “Esi brīvs!””</t>
  </si>
  <si>
    <t>Latvijas - Šveices sadarbības programmas 2007. -2017.gada perioda projekti</t>
  </si>
  <si>
    <t>Eiropas Ekonomikas zonas (EEZ) granta 2009.- 2014. gada perioda projekti</t>
  </si>
  <si>
    <t>2014. gada 25. februārī  SIF izdeva izpildrīkojumu par finansējuma un nosūtīja to tiesu izpildītājam. 2014. gada 17. aprīlī tiesu izpildītājs paziņoja, ka biedrība ierosināja veikt atmaksu atbilstoši iesniegtajam atmaksas grafikam ar ikmēneša maksājumu 200,00 EUR apmērā, ko SIF saskaņoja. Tiesu izpildītājs (2015. gada 16. jūlijā, 2016. gada 19. aprīlī, 2018.gada 8. februārī, 2019.gada 25. martā, 2022. gada 10. martā, 2023. gada 30. augustā) sniedza izziņu par veiktajām darbībām, norādot, ka biedrībai nav atrasta manta vai naudas līdzekļi, uz ko būtu vēršama parāda piedziņa, tādēļ procesa turpināšana nav lietderīga.</t>
  </si>
  <si>
    <t xml:space="preserve">2016. gada 9. martā SIF nosūtīja iesniegumu Valsts policijai par noziedzīgu nodarījumu, kriminālprocesa uzsākšanu un atzīšanu par cietušo. 2016. gada 5. aprīlī Valsts policija uzsāka kriminālprocesu. 2021. gada 26. novembrī SIF saņemta vēstule no Valsts policijas par to, ka 2021. gada 23. novembrī tika pieņemts lēmums par kriminālprocesa izbeigšanu (netika konstatētas noziedzīga nodarījuma sastāva pazīmes).
SIF lēmumu pāesūdzēja Latvijas Republikas Prokuratūrā, bet 2021. gada 16. decembrī Prokuratūra informēja SIF, ka Valsts policijas lēmumus par kriminālprocesa izbeigšanu tiek atstāts spēkā, un SIF sūdzība tika noraidīta.
2016. gada 4. jūlijā SIF izdotais izpildrīkojums nodots tiesu izpildītājam piespiedu izpildei. Tiesu izpildītājs vairākkārt (2020. gada 26. martā, 2022. gada 25. februārī) informēja SIF, norādot, ka biedrībai nav atrasta manta vai naudas līdzekļi, uz ko būtu vēršama parāda piedziņa, tādēļ procesa turpināšana nav lietderīga.
</t>
  </si>
  <si>
    <t>Pārkāpta nacionālā tiesību norma – projekta līguma nosacījumi, Darba likums, Autortiesību likums, Civillikums.
Par neatbilstoši veiktajiem izdevumiem atzītas atalgojuma izmaksas, komandējuma izdevumi, viesnīcas un degvielas izdevumi, izdevumi par kuriem projekta ieviesējs nav laicīgi norēķinājies, kā arī rēķinos norādītas mazākas summas nekā uz projektu tiek attiecinātas.</t>
  </si>
  <si>
    <t>SIF, izskatot projekta noslēguma pārskatu, konstatēja, ka izmaksas daļēji atbilst saturiskajā atskaitē iekļautajai informācijai par īstenotajām aktivitātēm, attiecīgi izdevumi  ir uzskatāmi par neatbilstoši izlietotu finansējumu un atgūstams no biedrības.</t>
  </si>
  <si>
    <t>SIF, izskatot projekta noslēguma pārskatu, konstatēja, ka apstiprinātā galīgā granta summa ir 42 375,26 LVL (izmaksas daļēji atbilst saturiskajā atskaitē iekļautajai informācijai par īstenotajām aktivitātēm). Biedrībai avansos projekta īstenošanai izmaksāts finansējums, kas pārsniedz apstiprināto galīgo granta  summu par, kas ir uzskatāms par neatbilstoši izlietotu finansējumu un atgūstams no biedrības.</t>
  </si>
  <si>
    <t>Finanšu ministrs</t>
  </si>
  <si>
    <t>A. Ašeradens</t>
  </si>
  <si>
    <t xml:space="preserve">elina.brila@fm.gov.lv </t>
  </si>
  <si>
    <t>E. Briļa 25469921</t>
  </si>
  <si>
    <t xml:space="preserve">guntra.zelve@fm.gov.lv </t>
  </si>
  <si>
    <t>G. Želve  28885256</t>
  </si>
  <si>
    <t>Sagatavots 08.02.2024.</t>
  </si>
  <si>
    <t>Sabiedrības integrācijas fonda veiktās darbības neatbilstoši veiktos izdevumu atgūšanai</t>
  </si>
  <si>
    <t>t.sk. ES fondu/Šveices/EEZ granta finansējums</t>
  </si>
  <si>
    <t>Sabiedrības integrācijas fonda (SIF) uzraudzītie projekti, kuros neatbilstoši veikto izdevumu atgūšana nav iespējama</t>
  </si>
  <si>
    <t xml:space="preserve">4. pielikums 
Informatīvajam ziņojumam "Informatīvais ziņojums par 
Finanšu ministrijas pārziņā esošo Eiropas Savienības fondu un ārvalstu finanšu palīdzības aktualitātēm līdz 
2024. gada 1. martam (pusgada ziņojums)"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</si>
</sst>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family val="2"/>
      <charset val="186"/>
      <scheme val="minor"/>
    </font>
    <font>
      <sz val="10"/>
      <color theme="1"/>
      <name val="Times New Roman"/>
      <family val="1"/>
      <charset val="186"/>
    </font>
    <font>
      <b/>
      <sz val="10"/>
      <color theme="1"/>
      <name val="Times New Roman"/>
      <family val="1"/>
      <charset val="186"/>
    </font>
    <font>
      <b/>
      <sz val="8"/>
      <color theme="1"/>
      <name val="Times New Roman"/>
      <family val="1"/>
      <charset val="186"/>
    </font>
    <font>
      <b/>
      <sz val="12"/>
      <color theme="1"/>
      <name val="Times New Roman"/>
      <family val="1"/>
      <charset val="186"/>
    </font>
    <font>
      <sz val="8"/>
      <color theme="1"/>
      <name val="Calibri"/>
      <family val="2"/>
      <scheme val="minor"/>
    </font>
    <font>
      <b/>
      <sz val="10"/>
      <name val="Times New Roman"/>
      <family val="1"/>
      <charset val="186"/>
    </font>
    <font>
      <b/>
      <sz val="8"/>
      <name val="Times New Roman"/>
      <family val="1"/>
      <charset val="186"/>
    </font>
    <font>
      <u/>
      <sz val="11"/>
      <color theme="10"/>
      <name val="Calibri"/>
      <family val="2"/>
      <scheme val="minor"/>
    </font>
    <font>
      <sz val="12"/>
      <color theme="1"/>
      <name val="Times New Roman"/>
      <family val="1"/>
      <charset val="186"/>
    </font>
    <font>
      <sz val="11"/>
      <color theme="1"/>
      <name val="Times New Roman"/>
      <family val="1"/>
      <charset val="186"/>
    </font>
    <font>
      <u/>
      <sz val="10"/>
      <color theme="10"/>
      <name val="Times New Roman"/>
      <family val="1"/>
      <charset val="186"/>
    </font>
    <font>
      <sz val="11"/>
      <color rgb="FF1F497D"/>
      <name val="Calibri"/>
      <family val="2"/>
      <charset val="186"/>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9" fillId="0" borderId="0" applyNumberFormat="0" applyFill="0" applyBorder="0" applyAlignment="0" applyProtection="0"/>
    <xf numFmtId="0" fontId="1" fillId="0" borderId="0"/>
  </cellStyleXfs>
  <cellXfs count="31">
    <xf numFmtId="0" fontId="0" fillId="0" borderId="0" xfId="0"/>
    <xf numFmtId="0" fontId="4" fillId="0" borderId="1" xfId="0" applyFont="1" applyBorder="1" applyAlignment="1">
      <alignment horizontal="center" vertical="center" wrapText="1"/>
    </xf>
    <xf numFmtId="0" fontId="2" fillId="0" borderId="1" xfId="0" applyFont="1" applyBorder="1" applyAlignment="1">
      <alignment horizontal="left" vertical="top" wrapText="1"/>
    </xf>
    <xf numFmtId="4" fontId="2" fillId="0" borderId="1" xfId="0" applyNumberFormat="1" applyFont="1" applyBorder="1" applyAlignment="1">
      <alignment horizontal="center" vertical="top" wrapText="1"/>
    </xf>
    <xf numFmtId="4" fontId="3" fillId="2" borderId="1" xfId="0" applyNumberFormat="1" applyFont="1" applyFill="1" applyBorder="1" applyAlignment="1">
      <alignment horizontal="center" vertical="center" wrapText="1"/>
    </xf>
    <xf numFmtId="0" fontId="0" fillId="2" borderId="1" xfId="0" applyFill="1" applyBorder="1"/>
    <xf numFmtId="0" fontId="4" fillId="0" borderId="1" xfId="0" applyFont="1" applyBorder="1" applyAlignment="1">
      <alignment horizontal="center" vertical="center"/>
    </xf>
    <xf numFmtId="4" fontId="2" fillId="3" borderId="1" xfId="0" applyNumberFormat="1" applyFont="1" applyFill="1" applyBorder="1" applyAlignment="1">
      <alignment horizontal="center" vertical="top" wrapText="1"/>
    </xf>
    <xf numFmtId="0" fontId="2" fillId="0" borderId="1" xfId="0" applyFont="1" applyBorder="1" applyAlignment="1">
      <alignment vertical="top" wrapText="1"/>
    </xf>
    <xf numFmtId="4" fontId="0" fillId="0" borderId="0" xfId="0" applyNumberFormat="1"/>
    <xf numFmtId="4" fontId="2" fillId="0" borderId="1" xfId="0" applyNumberFormat="1" applyFont="1" applyBorder="1" applyAlignment="1">
      <alignment horizontal="center" vertical="top"/>
    </xf>
    <xf numFmtId="0" fontId="5" fillId="0" borderId="0" xfId="0" applyFont="1" applyAlignment="1">
      <alignment horizontal="center" vertical="center"/>
    </xf>
    <xf numFmtId="0" fontId="6" fillId="0" borderId="0" xfId="0" applyFont="1"/>
    <xf numFmtId="0" fontId="4"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0" fillId="0" borderId="0" xfId="2" applyFont="1"/>
    <xf numFmtId="0" fontId="10" fillId="0" borderId="0" xfId="2" applyFont="1" applyAlignment="1">
      <alignment horizontal="left"/>
    </xf>
    <xf numFmtId="0" fontId="10" fillId="0" borderId="0" xfId="2" applyFont="1" applyAlignment="1">
      <alignment horizontal="right"/>
    </xf>
    <xf numFmtId="0" fontId="11" fillId="0" borderId="0" xfId="2" applyFont="1"/>
    <xf numFmtId="0" fontId="11" fillId="0" borderId="0" xfId="2" applyFont="1" applyAlignment="1">
      <alignment horizontal="left"/>
    </xf>
    <xf numFmtId="0" fontId="2" fillId="0" borderId="0" xfId="2" applyFont="1"/>
    <xf numFmtId="0" fontId="12" fillId="0" borderId="0" xfId="1" applyFont="1"/>
    <xf numFmtId="0" fontId="2" fillId="0" borderId="0" xfId="0" applyFont="1"/>
    <xf numFmtId="0" fontId="2" fillId="0" borderId="0" xfId="0" applyFont="1" applyAlignment="1">
      <alignment horizontal="left" vertical="center"/>
    </xf>
    <xf numFmtId="4" fontId="13" fillId="0" borderId="0" xfId="0" applyNumberFormat="1" applyFont="1"/>
    <xf numFmtId="0" fontId="2" fillId="0" borderId="0" xfId="0" applyFont="1" applyAlignment="1">
      <alignment horizontal="right" vertical="center" wrapText="1"/>
    </xf>
    <xf numFmtId="0" fontId="3" fillId="2" borderId="1" xfId="0" applyFont="1" applyFill="1" applyBorder="1" applyAlignment="1">
      <alignment horizontal="right" vertical="center" wrapText="1"/>
    </xf>
    <xf numFmtId="0" fontId="3"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5" fillId="0" borderId="0" xfId="0" applyFont="1" applyAlignment="1">
      <alignment horizontal="center" vertical="center"/>
    </xf>
    <xf numFmtId="0" fontId="4" fillId="2" borderId="1" xfId="0" applyFont="1" applyFill="1" applyBorder="1" applyAlignment="1">
      <alignment horizontal="center" vertical="center" wrapText="1"/>
    </xf>
  </cellXfs>
  <cellStyles count="3">
    <cellStyle name="Hyperlink" xfId="1" builtinId="8"/>
    <cellStyle name="Normal" xfId="0" builtinId="0"/>
    <cellStyle name="Normal 2" xfId="2" xr:uid="{BBD504A9-9E63-4F0B-85D4-2E507C03F8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untra.zelve@fm.gov.lv" TargetMode="External"/><Relationship Id="rId1" Type="http://schemas.openxmlformats.org/officeDocument/2006/relationships/hyperlink" Target="mailto:elina.bril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8"/>
  <sheetViews>
    <sheetView tabSelected="1" view="pageBreakPreview" zoomScale="50" zoomScaleNormal="100" zoomScaleSheetLayoutView="50" zoomScalePageLayoutView="40" workbookViewId="0">
      <selection activeCell="H16" sqref="H16"/>
    </sheetView>
  </sheetViews>
  <sheetFormatPr defaultRowHeight="14.5" x14ac:dyDescent="0.35"/>
  <cols>
    <col min="1" max="1" width="34.81640625" bestFit="1" customWidth="1"/>
    <col min="2" max="2" width="20.08984375" bestFit="1" customWidth="1"/>
    <col min="3" max="3" width="58.7265625" customWidth="1"/>
    <col min="4" max="4" width="84.453125" bestFit="1" customWidth="1"/>
    <col min="5" max="5" width="12.453125" bestFit="1" customWidth="1"/>
    <col min="6" max="6" width="17" bestFit="1" customWidth="1"/>
    <col min="7" max="7" width="12.1796875" bestFit="1" customWidth="1"/>
    <col min="8" max="8" width="9.7265625" bestFit="1" customWidth="1"/>
    <col min="9" max="9" width="17" bestFit="1" customWidth="1"/>
    <col min="10" max="10" width="12.1796875" bestFit="1" customWidth="1"/>
    <col min="11" max="11" width="11.1796875" bestFit="1" customWidth="1"/>
    <col min="12" max="12" width="17" bestFit="1" customWidth="1"/>
    <col min="13" max="13" width="12.26953125" customWidth="1"/>
  </cols>
  <sheetData>
    <row r="1" spans="1:13" ht="59.25" customHeight="1" x14ac:dyDescent="0.35">
      <c r="A1" s="25" t="s">
        <v>60</v>
      </c>
      <c r="B1" s="25"/>
      <c r="C1" s="25"/>
      <c r="D1" s="25"/>
      <c r="E1" s="25"/>
      <c r="F1" s="25"/>
      <c r="G1" s="25"/>
      <c r="H1" s="25"/>
      <c r="I1" s="25"/>
      <c r="J1" s="25"/>
      <c r="K1" s="25"/>
      <c r="L1" s="25"/>
      <c r="M1" s="25"/>
    </row>
    <row r="2" spans="1:13" ht="21.75" customHeight="1" x14ac:dyDescent="0.35">
      <c r="A2" s="29" t="s">
        <v>59</v>
      </c>
      <c r="B2" s="29"/>
      <c r="C2" s="29"/>
      <c r="D2" s="29"/>
      <c r="E2" s="29"/>
      <c r="F2" s="29"/>
      <c r="G2" s="29"/>
      <c r="H2" s="29"/>
      <c r="I2" s="29"/>
      <c r="J2" s="29"/>
      <c r="K2" s="29"/>
      <c r="L2" s="29"/>
      <c r="M2" s="29"/>
    </row>
    <row r="3" spans="1:13" ht="15" customHeight="1" x14ac:dyDescent="0.35">
      <c r="A3" s="23" t="s">
        <v>56</v>
      </c>
      <c r="B3" s="11"/>
      <c r="C3" s="11"/>
      <c r="D3" s="11"/>
      <c r="E3" s="11"/>
      <c r="F3" s="11"/>
      <c r="G3" s="11"/>
      <c r="H3" s="11"/>
      <c r="I3" s="11"/>
      <c r="J3" s="11"/>
      <c r="K3" s="11"/>
      <c r="L3" s="11"/>
      <c r="M3" s="11"/>
    </row>
    <row r="4" spans="1:13" ht="13.5" customHeight="1" x14ac:dyDescent="0.35">
      <c r="A4" s="12"/>
      <c r="B4" s="12"/>
      <c r="C4" s="12"/>
      <c r="D4" s="12"/>
      <c r="E4" s="30" t="s">
        <v>19</v>
      </c>
      <c r="F4" s="30"/>
      <c r="G4" s="30"/>
      <c r="H4" s="30" t="s">
        <v>3</v>
      </c>
      <c r="I4" s="30"/>
      <c r="J4" s="30"/>
      <c r="K4" s="30" t="s">
        <v>4</v>
      </c>
      <c r="L4" s="30"/>
      <c r="M4" s="30"/>
    </row>
    <row r="5" spans="1:13" ht="31.5" x14ac:dyDescent="0.35">
      <c r="A5" s="13" t="s">
        <v>0</v>
      </c>
      <c r="B5" s="13" t="s">
        <v>1</v>
      </c>
      <c r="C5" s="13" t="s">
        <v>2</v>
      </c>
      <c r="D5" s="13" t="s">
        <v>57</v>
      </c>
      <c r="E5" s="13" t="s">
        <v>20</v>
      </c>
      <c r="F5" s="14" t="s">
        <v>58</v>
      </c>
      <c r="G5" s="14" t="s">
        <v>21</v>
      </c>
      <c r="H5" s="14" t="s">
        <v>22</v>
      </c>
      <c r="I5" s="14" t="s">
        <v>58</v>
      </c>
      <c r="J5" s="14" t="s">
        <v>21</v>
      </c>
      <c r="K5" s="14" t="s">
        <v>23</v>
      </c>
      <c r="L5" s="14" t="s">
        <v>58</v>
      </c>
      <c r="M5" s="13" t="s">
        <v>21</v>
      </c>
    </row>
    <row r="6" spans="1:13" x14ac:dyDescent="0.35">
      <c r="A6" s="1">
        <v>1</v>
      </c>
      <c r="B6" s="1">
        <v>2</v>
      </c>
      <c r="C6" s="1">
        <v>3</v>
      </c>
      <c r="D6" s="1">
        <v>4</v>
      </c>
      <c r="E6" s="1">
        <v>5</v>
      </c>
      <c r="F6" s="1">
        <v>6</v>
      </c>
      <c r="G6" s="1">
        <v>7</v>
      </c>
      <c r="H6" s="1">
        <v>8</v>
      </c>
      <c r="I6" s="1">
        <v>9</v>
      </c>
      <c r="J6" s="1">
        <v>10</v>
      </c>
      <c r="K6" s="1">
        <v>11</v>
      </c>
      <c r="L6" s="6">
        <v>12</v>
      </c>
      <c r="M6" s="6">
        <v>13</v>
      </c>
    </row>
    <row r="7" spans="1:13" x14ac:dyDescent="0.35">
      <c r="A7" s="27" t="s">
        <v>14</v>
      </c>
      <c r="B7" s="27"/>
      <c r="C7" s="27"/>
      <c r="D7" s="27"/>
      <c r="E7" s="27"/>
      <c r="F7" s="27"/>
      <c r="G7" s="27"/>
      <c r="H7" s="27"/>
      <c r="I7" s="27"/>
      <c r="J7" s="27"/>
      <c r="K7" s="27"/>
      <c r="L7" s="5"/>
      <c r="M7" s="5"/>
    </row>
    <row r="8" spans="1:13" ht="65" x14ac:dyDescent="0.35">
      <c r="A8" s="2" t="s">
        <v>16</v>
      </c>
      <c r="B8" s="2" t="s">
        <v>5</v>
      </c>
      <c r="C8" s="2" t="s">
        <v>24</v>
      </c>
      <c r="D8" s="2" t="s">
        <v>17</v>
      </c>
      <c r="E8" s="3">
        <v>12170.35</v>
      </c>
      <c r="F8" s="3">
        <v>9736.2800000000007</v>
      </c>
      <c r="G8" s="3">
        <v>2434.0700000000002</v>
      </c>
      <c r="H8" s="3">
        <v>2703.46</v>
      </c>
      <c r="I8" s="7">
        <v>2162.77</v>
      </c>
      <c r="J8" s="7">
        <v>540.69000000000005</v>
      </c>
      <c r="K8" s="3">
        <f>E8-H8</f>
        <v>9466.89</v>
      </c>
      <c r="L8" s="10">
        <f>F8-I8</f>
        <v>7573.51</v>
      </c>
      <c r="M8" s="10">
        <f>G8-J8</f>
        <v>1893.38</v>
      </c>
    </row>
    <row r="9" spans="1:13" ht="78" x14ac:dyDescent="0.35">
      <c r="A9" s="2" t="s">
        <v>18</v>
      </c>
      <c r="B9" s="2" t="s">
        <v>12</v>
      </c>
      <c r="C9" s="2" t="s">
        <v>47</v>
      </c>
      <c r="D9" s="8" t="s">
        <v>25</v>
      </c>
      <c r="E9" s="3">
        <v>1961.07</v>
      </c>
      <c r="F9" s="3">
        <v>1568.86</v>
      </c>
      <c r="G9" s="3">
        <v>392.21</v>
      </c>
      <c r="H9" s="3">
        <v>0</v>
      </c>
      <c r="I9" s="3">
        <v>0</v>
      </c>
      <c r="J9" s="3">
        <v>0</v>
      </c>
      <c r="K9" s="3">
        <f t="shared" ref="K9:K11" si="0">E9-H9</f>
        <v>1961.07</v>
      </c>
      <c r="L9" s="10">
        <f t="shared" ref="L9:L11" si="1">F9-I9</f>
        <v>1568.86</v>
      </c>
      <c r="M9" s="10">
        <f t="shared" ref="M9:M11" si="2">G9-J9</f>
        <v>392.21</v>
      </c>
    </row>
    <row r="10" spans="1:13" ht="91" x14ac:dyDescent="0.35">
      <c r="A10" s="2" t="s">
        <v>26</v>
      </c>
      <c r="B10" s="2" t="s">
        <v>12</v>
      </c>
      <c r="C10" s="2" t="s">
        <v>28</v>
      </c>
      <c r="D10" s="8" t="s">
        <v>27</v>
      </c>
      <c r="E10" s="3">
        <v>1824.42</v>
      </c>
      <c r="F10" s="3">
        <v>1459.54</v>
      </c>
      <c r="G10" s="3">
        <v>364.88</v>
      </c>
      <c r="H10" s="3">
        <v>0</v>
      </c>
      <c r="I10" s="3">
        <v>0</v>
      </c>
      <c r="J10" s="3">
        <v>0</v>
      </c>
      <c r="K10" s="3">
        <f t="shared" si="0"/>
        <v>1824.42</v>
      </c>
      <c r="L10" s="10">
        <f t="shared" si="1"/>
        <v>1459.54</v>
      </c>
      <c r="M10" s="10">
        <f t="shared" si="2"/>
        <v>364.88</v>
      </c>
    </row>
    <row r="11" spans="1:13" ht="91" x14ac:dyDescent="0.35">
      <c r="A11" s="2" t="s">
        <v>34</v>
      </c>
      <c r="B11" s="2" t="s">
        <v>11</v>
      </c>
      <c r="C11" s="2" t="s">
        <v>29</v>
      </c>
      <c r="D11" s="2" t="s">
        <v>30</v>
      </c>
      <c r="E11" s="3">
        <v>3186.71</v>
      </c>
      <c r="F11" s="3">
        <v>2390.0300000000002</v>
      </c>
      <c r="G11" s="3">
        <v>796.68</v>
      </c>
      <c r="H11" s="3">
        <v>1138.3</v>
      </c>
      <c r="I11" s="3">
        <v>853.73</v>
      </c>
      <c r="J11" s="3">
        <v>284.57</v>
      </c>
      <c r="K11" s="3">
        <f t="shared" si="0"/>
        <v>2048.41</v>
      </c>
      <c r="L11" s="10">
        <f t="shared" si="1"/>
        <v>1536.3000000000002</v>
      </c>
      <c r="M11" s="10">
        <f t="shared" si="2"/>
        <v>512.1099999999999</v>
      </c>
    </row>
    <row r="12" spans="1:13" x14ac:dyDescent="0.35">
      <c r="A12" s="27" t="s">
        <v>15</v>
      </c>
      <c r="B12" s="27"/>
      <c r="C12" s="27"/>
      <c r="D12" s="27"/>
      <c r="E12" s="27"/>
      <c r="F12" s="27"/>
      <c r="G12" s="27"/>
      <c r="H12" s="27"/>
      <c r="I12" s="27"/>
      <c r="J12" s="27"/>
      <c r="K12" s="27"/>
      <c r="L12" s="5"/>
      <c r="M12" s="5"/>
    </row>
    <row r="13" spans="1:13" ht="195" x14ac:dyDescent="0.35">
      <c r="A13" s="2" t="s">
        <v>32</v>
      </c>
      <c r="B13" s="2" t="s">
        <v>10</v>
      </c>
      <c r="C13" s="2" t="s">
        <v>36</v>
      </c>
      <c r="D13" s="2" t="s">
        <v>31</v>
      </c>
      <c r="E13" s="3">
        <v>6538.08</v>
      </c>
      <c r="F13" s="3">
        <v>6538.08</v>
      </c>
      <c r="G13" s="3">
        <v>0</v>
      </c>
      <c r="H13" s="3">
        <v>300.10000000000002</v>
      </c>
      <c r="I13" s="3">
        <v>300.10000000000002</v>
      </c>
      <c r="J13" s="3">
        <v>0</v>
      </c>
      <c r="K13" s="3">
        <f t="shared" ref="K13:M14" si="3">E13-H13</f>
        <v>6237.98</v>
      </c>
      <c r="L13" s="10">
        <f t="shared" si="3"/>
        <v>6237.98</v>
      </c>
      <c r="M13" s="10">
        <f t="shared" si="3"/>
        <v>0</v>
      </c>
    </row>
    <row r="14" spans="1:13" ht="65" x14ac:dyDescent="0.35">
      <c r="A14" s="2" t="s">
        <v>33</v>
      </c>
      <c r="B14" s="2" t="s">
        <v>6</v>
      </c>
      <c r="C14" s="2" t="s">
        <v>35</v>
      </c>
      <c r="D14" s="2" t="s">
        <v>37</v>
      </c>
      <c r="E14" s="3">
        <v>3178.21</v>
      </c>
      <c r="F14" s="3">
        <v>3178.21</v>
      </c>
      <c r="G14" s="3">
        <v>0</v>
      </c>
      <c r="H14" s="3">
        <v>120.74</v>
      </c>
      <c r="I14" s="3">
        <v>120.74</v>
      </c>
      <c r="J14" s="3">
        <v>0</v>
      </c>
      <c r="K14" s="3">
        <f t="shared" si="3"/>
        <v>3057.4700000000003</v>
      </c>
      <c r="L14" s="10">
        <f t="shared" si="3"/>
        <v>3057.4700000000003</v>
      </c>
      <c r="M14" s="10">
        <f t="shared" si="3"/>
        <v>0</v>
      </c>
    </row>
    <row r="15" spans="1:13" x14ac:dyDescent="0.35">
      <c r="A15" s="28" t="s">
        <v>43</v>
      </c>
      <c r="B15" s="28"/>
      <c r="C15" s="28"/>
      <c r="D15" s="28"/>
      <c r="E15" s="28"/>
      <c r="F15" s="28"/>
      <c r="G15" s="28"/>
      <c r="H15" s="28"/>
      <c r="I15" s="28"/>
      <c r="J15" s="28"/>
      <c r="K15" s="28"/>
      <c r="L15" s="5"/>
      <c r="M15" s="5"/>
    </row>
    <row r="16" spans="1:13" ht="91" x14ac:dyDescent="0.35">
      <c r="A16" s="2" t="s">
        <v>40</v>
      </c>
      <c r="B16" s="2" t="s">
        <v>9</v>
      </c>
      <c r="C16" s="2" t="s">
        <v>49</v>
      </c>
      <c r="D16" s="2" t="s">
        <v>41</v>
      </c>
      <c r="E16" s="3">
        <v>45737.86</v>
      </c>
      <c r="F16" s="3">
        <f>E16*0.85</f>
        <v>38877.180999999997</v>
      </c>
      <c r="G16" s="3">
        <f>E16*0.15</f>
        <v>6860.6790000000001</v>
      </c>
      <c r="H16" s="3">
        <v>1093.94</v>
      </c>
      <c r="I16" s="3">
        <f>H16*0.85</f>
        <v>929.84900000000005</v>
      </c>
      <c r="J16" s="3">
        <f>H16*0.15</f>
        <v>164.09100000000001</v>
      </c>
      <c r="K16" s="3">
        <f t="shared" ref="K16:M17" si="4">E16-H16</f>
        <v>44643.92</v>
      </c>
      <c r="L16" s="10">
        <f t="shared" si="4"/>
        <v>37947.331999999995</v>
      </c>
      <c r="M16" s="10">
        <f t="shared" si="4"/>
        <v>6696.5879999999997</v>
      </c>
    </row>
    <row r="17" spans="1:13" ht="78" x14ac:dyDescent="0.35">
      <c r="A17" s="2" t="s">
        <v>42</v>
      </c>
      <c r="B17" s="2" t="s">
        <v>8</v>
      </c>
      <c r="C17" s="2" t="s">
        <v>48</v>
      </c>
      <c r="D17" s="2" t="s">
        <v>45</v>
      </c>
      <c r="E17" s="3">
        <v>30880.87</v>
      </c>
      <c r="F17" s="3">
        <f>E17*0.85</f>
        <v>26248.7395</v>
      </c>
      <c r="G17" s="3">
        <f>E17*0.15</f>
        <v>4632.1304999999993</v>
      </c>
      <c r="H17" s="3">
        <v>272.62</v>
      </c>
      <c r="I17" s="3">
        <f>H17*0.85</f>
        <v>231.727</v>
      </c>
      <c r="J17" s="3">
        <f>H17*0.15</f>
        <v>40.893000000000001</v>
      </c>
      <c r="K17" s="3">
        <f t="shared" si="4"/>
        <v>30608.25</v>
      </c>
      <c r="L17" s="10">
        <f t="shared" si="4"/>
        <v>26017.012500000001</v>
      </c>
      <c r="M17" s="10">
        <f t="shared" si="4"/>
        <v>4591.2374999999993</v>
      </c>
    </row>
    <row r="18" spans="1:13" x14ac:dyDescent="0.35">
      <c r="A18" s="27" t="s">
        <v>44</v>
      </c>
      <c r="B18" s="27"/>
      <c r="C18" s="27"/>
      <c r="D18" s="27"/>
      <c r="E18" s="27"/>
      <c r="F18" s="27"/>
      <c r="G18" s="27"/>
      <c r="H18" s="27"/>
      <c r="I18" s="27"/>
      <c r="J18" s="27"/>
      <c r="K18" s="27"/>
      <c r="L18" s="5"/>
      <c r="M18" s="5"/>
    </row>
    <row r="19" spans="1:13" ht="143" x14ac:dyDescent="0.35">
      <c r="A19" s="2" t="s">
        <v>38</v>
      </c>
      <c r="B19" s="2" t="s">
        <v>7</v>
      </c>
      <c r="C19" s="2" t="s">
        <v>39</v>
      </c>
      <c r="D19" s="2" t="s">
        <v>46</v>
      </c>
      <c r="E19" s="3">
        <v>41461.86</v>
      </c>
      <c r="F19" s="3">
        <v>39388.769999999997</v>
      </c>
      <c r="G19" s="3">
        <v>2073.09</v>
      </c>
      <c r="H19" s="3">
        <v>0</v>
      </c>
      <c r="I19" s="3">
        <v>0</v>
      </c>
      <c r="J19" s="3">
        <v>0</v>
      </c>
      <c r="K19" s="3">
        <f>E19-H19</f>
        <v>41461.86</v>
      </c>
      <c r="L19" s="10">
        <f>F19-I19</f>
        <v>39388.769999999997</v>
      </c>
      <c r="M19" s="10">
        <f>G19-J19</f>
        <v>2073.09</v>
      </c>
    </row>
    <row r="20" spans="1:13" x14ac:dyDescent="0.35">
      <c r="A20" s="26" t="s">
        <v>13</v>
      </c>
      <c r="B20" s="26"/>
      <c r="C20" s="26"/>
      <c r="D20" s="26"/>
      <c r="E20" s="4">
        <f>E8+E9+E10+E11+E13+E14+E16+E17+E19</f>
        <v>146939.43</v>
      </c>
      <c r="F20" s="4">
        <f>F8+F9+F10+F11+F13+F14+F16+F17+F19</f>
        <v>129385.6905</v>
      </c>
      <c r="G20" s="4">
        <f t="shared" ref="G20:J20" si="5">G8+G9+G10+G11+G13+G14+G16+G17+G19</f>
        <v>17553.7395</v>
      </c>
      <c r="H20" s="4">
        <f t="shared" si="5"/>
        <v>5629.1600000000008</v>
      </c>
      <c r="I20" s="4">
        <f t="shared" si="5"/>
        <v>4598.9159999999993</v>
      </c>
      <c r="J20" s="4">
        <f t="shared" si="5"/>
        <v>1030.2439999999999</v>
      </c>
      <c r="K20" s="4">
        <f t="shared" ref="K20:M20" si="6">K8+K9+K10+K11+K13+K14+K16+K17+K19</f>
        <v>141310.27000000002</v>
      </c>
      <c r="L20" s="4">
        <f t="shared" si="6"/>
        <v>124786.7745</v>
      </c>
      <c r="M20" s="4">
        <f t="shared" si="6"/>
        <v>16523.495499999997</v>
      </c>
    </row>
    <row r="21" spans="1:13" x14ac:dyDescent="0.35">
      <c r="K21" s="9"/>
    </row>
    <row r="22" spans="1:13" ht="15.5" x14ac:dyDescent="0.35">
      <c r="A22" s="15" t="s">
        <v>50</v>
      </c>
      <c r="B22" s="15"/>
      <c r="C22" s="16"/>
      <c r="D22" s="15"/>
      <c r="E22" s="16"/>
      <c r="F22" s="17"/>
      <c r="M22" s="17" t="s">
        <v>51</v>
      </c>
    </row>
    <row r="23" spans="1:13" x14ac:dyDescent="0.35">
      <c r="A23" s="18"/>
      <c r="B23" s="18"/>
      <c r="C23" s="19"/>
      <c r="D23" s="18"/>
      <c r="E23" s="19"/>
      <c r="F23" s="19"/>
      <c r="K23" s="9"/>
      <c r="L23" s="9"/>
      <c r="M23" s="9"/>
    </row>
    <row r="24" spans="1:13" x14ac:dyDescent="0.35">
      <c r="A24" s="20" t="s">
        <v>53</v>
      </c>
      <c r="B24" s="18"/>
      <c r="C24" s="19"/>
      <c r="D24" s="18"/>
      <c r="E24" s="19"/>
      <c r="F24" s="19"/>
      <c r="K24" s="9"/>
    </row>
    <row r="25" spans="1:13" x14ac:dyDescent="0.35">
      <c r="A25" s="21" t="s">
        <v>52</v>
      </c>
      <c r="B25" s="18"/>
      <c r="C25" s="19"/>
      <c r="D25" s="18"/>
      <c r="E25" s="19"/>
      <c r="F25" s="19"/>
      <c r="J25" s="24"/>
      <c r="L25" s="9"/>
    </row>
    <row r="26" spans="1:13" ht="6.75" customHeight="1" x14ac:dyDescent="0.35">
      <c r="A26" s="22"/>
    </row>
    <row r="27" spans="1:13" x14ac:dyDescent="0.35">
      <c r="A27" s="22" t="s">
        <v>55</v>
      </c>
      <c r="L27" s="9"/>
    </row>
    <row r="28" spans="1:13" x14ac:dyDescent="0.35">
      <c r="A28" s="21" t="s">
        <v>54</v>
      </c>
    </row>
  </sheetData>
  <mergeCells count="10">
    <mergeCell ref="A1:M1"/>
    <mergeCell ref="A20:D20"/>
    <mergeCell ref="A12:K12"/>
    <mergeCell ref="A15:K15"/>
    <mergeCell ref="A2:M2"/>
    <mergeCell ref="A7:K7"/>
    <mergeCell ref="E4:G4"/>
    <mergeCell ref="H4:J4"/>
    <mergeCell ref="K4:M4"/>
    <mergeCell ref="A18:K18"/>
  </mergeCells>
  <hyperlinks>
    <hyperlink ref="A25" r:id="rId1" xr:uid="{A7C3ADE1-3572-45CC-B24A-BB47B67A7E36}"/>
    <hyperlink ref="A28" r:id="rId2" xr:uid="{8E097BF4-46AF-4CF4-B718-2E23FFF8738B}"/>
  </hyperlinks>
  <pageMargins left="0.25" right="0.25" top="0.75" bottom="0.75" header="0.3" footer="0.3"/>
  <pageSetup scale="39" orientation="landscape" r:id="rId3"/>
  <headerFooter>
    <oddFooter>&amp;L&amp;F&amp;A&amp;R&amp;P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FMZINp4_SIF_projekti_NVI</vt:lpstr>
      <vt:lpstr>FMZINp4_SIF_projekti_NVI!Print_Area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Elīna Briļa</dc:creator>
  <cp:lastModifiedBy>Līva Jirgensone</cp:lastModifiedBy>
  <cp:lastPrinted>2024-05-08T15:43:13Z</cp:lastPrinted>
  <dcterms:created xsi:type="dcterms:W3CDTF">2015-06-05T18:17:20Z</dcterms:created>
  <dcterms:modified xsi:type="dcterms:W3CDTF">2024-05-13T07:56:55Z</dcterms:modified>
</cp:coreProperties>
</file>