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rts-my.sharepoint.com/personal/kk1601_ts_gov_lv/Documents/VISI_DOKUMENTI/Dokumenti/Likumdosana/Informat_zinojumi/2021/jaunais_cietums/"/>
    </mc:Choice>
  </mc:AlternateContent>
  <xr:revisionPtr revIDLastSave="0" documentId="8_{E871A3A9-9FCC-4081-AF51-F7B7CD8069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ciz" sheetId="2" r:id="rId1"/>
    <sheet name="Lapa1" sheetId="1" r:id="rId2"/>
  </sheets>
  <definedNames>
    <definedName name="_xlnm.Print_Area" localSheetId="0">preciz!$A$3:$G$25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2" l="1"/>
  <c r="D26" i="2"/>
  <c r="E26" i="2"/>
  <c r="F26" i="2"/>
  <c r="G26" i="2"/>
  <c r="B26" i="2"/>
  <c r="D25" i="2"/>
  <c r="D22" i="2"/>
  <c r="F14" i="2"/>
  <c r="G14" i="2" s="1"/>
  <c r="F17" i="2"/>
  <c r="G17" i="2" s="1"/>
  <c r="F18" i="2"/>
  <c r="C25" i="2"/>
  <c r="B25" i="2"/>
  <c r="C20" i="2"/>
  <c r="C23" i="2" s="1"/>
  <c r="D20" i="2"/>
  <c r="E20" i="2"/>
  <c r="E23" i="2" s="1"/>
  <c r="B20" i="2"/>
  <c r="G15" i="2"/>
  <c r="G16" i="2"/>
  <c r="G19" i="2"/>
  <c r="F20" i="2" l="1"/>
  <c r="F22" i="2" s="1"/>
  <c r="G18" i="2"/>
  <c r="B23" i="2"/>
  <c r="G23" i="2"/>
  <c r="C11" i="2"/>
  <c r="B11" i="2"/>
  <c r="G10" i="2"/>
  <c r="F9" i="2"/>
  <c r="F11" i="2" s="1"/>
  <c r="E9" i="2"/>
  <c r="D9" i="2"/>
  <c r="D11" i="2" s="1"/>
  <c r="G8" i="2"/>
  <c r="G7" i="2"/>
  <c r="G6" i="2"/>
  <c r="G5" i="2"/>
  <c r="G20" i="2" l="1"/>
  <c r="E11" i="2"/>
  <c r="E25" i="2"/>
  <c r="F25" i="2"/>
  <c r="G22" i="2"/>
  <c r="G9" i="2"/>
  <c r="G11" i="2" s="1"/>
  <c r="G25" i="2" l="1"/>
  <c r="E17" i="1"/>
  <c r="H13" i="1"/>
  <c r="H15" i="1"/>
  <c r="E7" i="1"/>
  <c r="E9" i="1" s="1"/>
  <c r="H5" i="1"/>
  <c r="B19" i="1"/>
  <c r="B22" i="1" s="1"/>
  <c r="H18" i="1"/>
  <c r="F17" i="1"/>
  <c r="F19" i="1" s="1"/>
  <c r="D17" i="1"/>
  <c r="D19" i="1" s="1"/>
  <c r="C19" i="1"/>
  <c r="H16" i="1"/>
  <c r="H14" i="1"/>
  <c r="H8" i="1"/>
  <c r="G7" i="1"/>
  <c r="G9" i="1" s="1"/>
  <c r="F7" i="1"/>
  <c r="F9" i="1" s="1"/>
  <c r="D7" i="1"/>
  <c r="D9" i="1" s="1"/>
  <c r="H6" i="1"/>
  <c r="H4" i="1"/>
  <c r="H3" i="1"/>
  <c r="H17" i="1" l="1"/>
  <c r="H19" i="1" s="1"/>
  <c r="E19" i="1"/>
  <c r="H7" i="1"/>
  <c r="H9" i="1" s="1"/>
  <c r="C22" i="1"/>
  <c r="D22" i="1"/>
  <c r="E22" i="1"/>
  <c r="F22" i="1"/>
  <c r="G22" i="1"/>
  <c r="H22" i="1" l="1"/>
</calcChain>
</file>

<file path=xl/sharedStrings.xml><?xml version="1.0" encoding="utf-8"?>
<sst xmlns="http://schemas.openxmlformats.org/spreadsheetml/2006/main" count="70" uniqueCount="31">
  <si>
    <t>Esošā situācija</t>
  </si>
  <si>
    <t>2020. gads</t>
  </si>
  <si>
    <t>2021. gads</t>
  </si>
  <si>
    <t>2022. gads</t>
  </si>
  <si>
    <t>2023. gads</t>
  </si>
  <si>
    <t>2024. gads</t>
  </si>
  <si>
    <t>2025. gads</t>
  </si>
  <si>
    <t>Kopā</t>
  </si>
  <si>
    <t>Būvuzraudzības izmaksas</t>
  </si>
  <si>
    <t>Aprīkojuma izmaksas (iegādi veic IeVP</t>
  </si>
  <si>
    <t>Kopā budžeta nauda</t>
  </si>
  <si>
    <t>TNA būvdarbu organizēšanas izmaksas</t>
  </si>
  <si>
    <t>Ieguldījums no TNA pamatkapitāla</t>
  </si>
  <si>
    <t>Piedāvājums</t>
  </si>
  <si>
    <t>Izmaiņas budžetā pa gadiem</t>
  </si>
  <si>
    <t>Valsts budžeta nauda</t>
  </si>
  <si>
    <t>Būvdarbu, pārprojektēšanas un autoruzraudzības izmaksas no 2022.g.</t>
  </si>
  <si>
    <t>Būvdarbu, pārprojektēšanas un autoruzraudzības izmaksas no 2021.g.</t>
  </si>
  <si>
    <t>Izmaiņas valsts budžetā pa gadiem</t>
  </si>
  <si>
    <t>Būvdarbu, pārprojektēšanas un autoruzraudzības izmaksas</t>
  </si>
  <si>
    <t>Ģeotehniskā izpēte</t>
  </si>
  <si>
    <t>Būvprojekta ekspertīze</t>
  </si>
  <si>
    <t>Esošā situācija atbilstoši MK 2020.gada 4.jūnija sēdē lemtajam (prot.Nr.39, 4 §)</t>
  </si>
  <si>
    <t>Iesniedzējs:</t>
  </si>
  <si>
    <t>Ministru prezidenta biedrs,</t>
  </si>
  <si>
    <t>tieslietu ministrs</t>
  </si>
  <si>
    <t>Jānis Bordāns</t>
  </si>
  <si>
    <t>Ķipēna 67046124</t>
  </si>
  <si>
    <t>kristine.kipena@tm.gov.lv</t>
  </si>
  <si>
    <t xml:space="preserve">1.pielikums sākotnējās ietekmes novērtējuma ziņojumam (anotācijai) ""Grozījums Ministru kabineta 2013. gada 12. februāra rīkojumā Nr. 50 "Par Ieslodzījuma vietu infrastruktūras attīstības koncepciju"" </t>
  </si>
  <si>
    <t>Fiskālā ietekme kopā: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</si>
</sst>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b/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2" fillId="0" borderId="2" xfId="0" applyFont="1" applyBorder="1" applyAlignment="1">
      <alignment wrapText="1"/>
    </xf>
    <xf numFmtId="3" fontId="0" fillId="0" borderId="2" xfId="0" applyNumberForma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3" fontId="4" fillId="0" borderId="2" xfId="0" applyNumberFormat="1" applyFont="1" applyBorder="1" applyAlignment="1">
      <alignment horizontal="center"/>
    </xf>
    <xf numFmtId="3" fontId="0" fillId="0" borderId="0" xfId="0" applyNumberFormat="1"/>
    <xf numFmtId="0" fontId="5" fillId="0" borderId="0" xfId="0" applyFont="1"/>
    <xf numFmtId="0" fontId="5" fillId="0" borderId="2" xfId="0" applyFont="1" applyBorder="1"/>
    <xf numFmtId="0" fontId="7" fillId="0" borderId="2" xfId="0" applyFont="1" applyBorder="1" applyAlignment="1">
      <alignment wrapText="1"/>
    </xf>
    <xf numFmtId="3" fontId="5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wrapText="1"/>
    </xf>
    <xf numFmtId="3" fontId="6" fillId="0" borderId="2" xfId="0" applyNumberFormat="1" applyFont="1" applyBorder="1" applyAlignment="1">
      <alignment horizontal="center"/>
    </xf>
    <xf numFmtId="3" fontId="5" fillId="0" borderId="0" xfId="0" applyNumberFormat="1" applyFont="1"/>
    <xf numFmtId="3" fontId="5" fillId="0" borderId="0" xfId="0" applyNumberFormat="1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2" borderId="2" xfId="0" applyFont="1" applyFill="1" applyBorder="1" applyAlignment="1">
      <alignment horizontal="right"/>
    </xf>
    <xf numFmtId="3" fontId="11" fillId="2" borderId="2" xfId="0" applyNumberFormat="1" applyFont="1" applyFill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Fill="1" applyAlignment="1">
      <alignment horizontal="right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"/>
  <sheetViews>
    <sheetView tabSelected="1" zoomScaleNormal="100" workbookViewId="0"/>
  </sheetViews>
  <sheetFormatPr defaultColWidth="9.140625" defaultRowHeight="15.75" x14ac:dyDescent="0.25"/>
  <cols>
    <col min="1" max="1" width="46.85546875" style="8" customWidth="1"/>
    <col min="2" max="7" width="13.7109375" style="8" customWidth="1"/>
    <col min="8" max="8" width="10.7109375" style="8" bestFit="1" customWidth="1"/>
    <col min="9" max="9" width="9.140625" style="8"/>
    <col min="10" max="10" width="9.85546875" style="8" bestFit="1" customWidth="1"/>
    <col min="11" max="16384" width="9.140625" style="8"/>
  </cols>
  <sheetData>
    <row r="1" spans="1:10" ht="49.5" customHeight="1" x14ac:dyDescent="0.25">
      <c r="C1" s="23" t="s">
        <v>29</v>
      </c>
      <c r="D1" s="23"/>
      <c r="E1" s="23"/>
      <c r="F1" s="23"/>
      <c r="G1" s="23"/>
    </row>
    <row r="3" spans="1:10" x14ac:dyDescent="0.25">
      <c r="A3" s="21" t="s">
        <v>22</v>
      </c>
      <c r="B3" s="21"/>
      <c r="C3" s="21"/>
      <c r="D3" s="21"/>
      <c r="E3" s="21"/>
      <c r="F3" s="21"/>
      <c r="G3" s="21"/>
    </row>
    <row r="4" spans="1:10" x14ac:dyDescent="0.25">
      <c r="A4" s="9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7</v>
      </c>
    </row>
    <row r="5" spans="1:10" ht="31.5" x14ac:dyDescent="0.25">
      <c r="A5" s="10" t="s">
        <v>16</v>
      </c>
      <c r="B5" s="11"/>
      <c r="C5" s="11">
        <v>8128135</v>
      </c>
      <c r="D5" s="11">
        <v>44090000</v>
      </c>
      <c r="E5" s="11">
        <v>40897915</v>
      </c>
      <c r="F5" s="11">
        <v>44336323</v>
      </c>
      <c r="G5" s="11">
        <f>SUM(C5:F5)</f>
        <v>137452373</v>
      </c>
    </row>
    <row r="6" spans="1:10" x14ac:dyDescent="0.25">
      <c r="A6" s="12" t="s">
        <v>8</v>
      </c>
      <c r="B6" s="11"/>
      <c r="C6" s="11">
        <v>250000</v>
      </c>
      <c r="D6" s="11">
        <v>650000</v>
      </c>
      <c r="E6" s="11">
        <v>600000</v>
      </c>
      <c r="F6" s="11">
        <v>819934</v>
      </c>
      <c r="G6" s="11">
        <f>SUM(B6:F6)</f>
        <v>2319934</v>
      </c>
    </row>
    <row r="7" spans="1:10" x14ac:dyDescent="0.25">
      <c r="A7" s="12" t="s">
        <v>11</v>
      </c>
      <c r="B7" s="11">
        <v>140000</v>
      </c>
      <c r="C7" s="11">
        <v>260000</v>
      </c>
      <c r="D7" s="11">
        <v>260000</v>
      </c>
      <c r="E7" s="11">
        <v>210000</v>
      </c>
      <c r="F7" s="11">
        <v>300000</v>
      </c>
      <c r="G7" s="11">
        <f>SUM(B7:F7)</f>
        <v>1170000</v>
      </c>
    </row>
    <row r="8" spans="1:10" x14ac:dyDescent="0.25">
      <c r="A8" s="13" t="s">
        <v>9</v>
      </c>
      <c r="B8" s="11"/>
      <c r="C8" s="11"/>
      <c r="D8" s="11"/>
      <c r="E8" s="11"/>
      <c r="F8" s="11">
        <v>5895991</v>
      </c>
      <c r="G8" s="11">
        <f>SUM(B8:F8)</f>
        <v>5895991</v>
      </c>
    </row>
    <row r="9" spans="1:10" x14ac:dyDescent="0.25">
      <c r="A9" s="13" t="s">
        <v>15</v>
      </c>
      <c r="B9" s="11">
        <v>0</v>
      </c>
      <c r="C9" s="11">
        <v>0</v>
      </c>
      <c r="D9" s="14">
        <f>SUM(D5:D8)</f>
        <v>45000000</v>
      </c>
      <c r="E9" s="14">
        <f>SUM(E5:E8)-E10</f>
        <v>39396846</v>
      </c>
      <c r="F9" s="14">
        <f>SUM(F5:F8)</f>
        <v>51352248</v>
      </c>
      <c r="G9" s="14">
        <f>SUM(B9:F9)</f>
        <v>135749094</v>
      </c>
    </row>
    <row r="10" spans="1:10" x14ac:dyDescent="0.25">
      <c r="A10" s="10" t="s">
        <v>12</v>
      </c>
      <c r="B10" s="11">
        <v>140000</v>
      </c>
      <c r="C10" s="11">
        <v>8638135</v>
      </c>
      <c r="D10" s="11"/>
      <c r="E10" s="11">
        <v>2311069</v>
      </c>
      <c r="F10" s="11"/>
      <c r="G10" s="11">
        <f>SUM(B10:F10)</f>
        <v>11089204</v>
      </c>
      <c r="J10" s="15"/>
    </row>
    <row r="11" spans="1:10" x14ac:dyDescent="0.25">
      <c r="A11" s="13" t="s">
        <v>7</v>
      </c>
      <c r="B11" s="11">
        <f t="shared" ref="B11:G11" si="0">SUM(B9:B10)</f>
        <v>140000</v>
      </c>
      <c r="C11" s="11">
        <f t="shared" si="0"/>
        <v>8638135</v>
      </c>
      <c r="D11" s="11">
        <f t="shared" si="0"/>
        <v>45000000</v>
      </c>
      <c r="E11" s="11">
        <f t="shared" si="0"/>
        <v>41707915</v>
      </c>
      <c r="F11" s="11">
        <f t="shared" si="0"/>
        <v>51352248</v>
      </c>
      <c r="G11" s="14">
        <f t="shared" si="0"/>
        <v>146838298</v>
      </c>
      <c r="H11" s="15"/>
    </row>
    <row r="12" spans="1:10" x14ac:dyDescent="0.25">
      <c r="A12" s="22" t="s">
        <v>13</v>
      </c>
      <c r="B12" s="22"/>
      <c r="C12" s="22"/>
      <c r="D12" s="22"/>
      <c r="E12" s="22"/>
      <c r="F12" s="22"/>
      <c r="G12" s="22"/>
    </row>
    <row r="13" spans="1:10" x14ac:dyDescent="0.25">
      <c r="A13" s="9"/>
      <c r="B13" s="9" t="s">
        <v>1</v>
      </c>
      <c r="C13" s="9" t="s">
        <v>2</v>
      </c>
      <c r="D13" s="9" t="s">
        <v>3</v>
      </c>
      <c r="E13" s="9" t="s">
        <v>4</v>
      </c>
      <c r="F13" s="9" t="s">
        <v>5</v>
      </c>
      <c r="G13" s="9" t="s">
        <v>7</v>
      </c>
    </row>
    <row r="14" spans="1:10" ht="31.5" x14ac:dyDescent="0.25">
      <c r="A14" s="10" t="s">
        <v>19</v>
      </c>
      <c r="B14" s="11"/>
      <c r="C14" s="11"/>
      <c r="D14" s="11">
        <v>14000000</v>
      </c>
      <c r="E14" s="11">
        <v>40723776</v>
      </c>
      <c r="F14" s="11">
        <f>44203690+38197907+327000-175000</f>
        <v>82553597</v>
      </c>
      <c r="G14" s="11">
        <f t="shared" ref="G14:G20" si="1">SUM(B14:F14)</f>
        <v>137277373</v>
      </c>
    </row>
    <row r="15" spans="1:10" x14ac:dyDescent="0.25">
      <c r="A15" s="12" t="s">
        <v>20</v>
      </c>
      <c r="B15" s="11"/>
      <c r="C15" s="11">
        <v>25000</v>
      </c>
      <c r="D15" s="16"/>
      <c r="E15" s="11"/>
      <c r="F15" s="11"/>
      <c r="G15" s="11">
        <f t="shared" si="1"/>
        <v>25000</v>
      </c>
    </row>
    <row r="16" spans="1:10" x14ac:dyDescent="0.25">
      <c r="A16" s="12" t="s">
        <v>21</v>
      </c>
      <c r="B16" s="11"/>
      <c r="D16" s="11">
        <v>100000</v>
      </c>
      <c r="E16" s="11">
        <v>30000</v>
      </c>
      <c r="F16" s="11">
        <v>20000</v>
      </c>
      <c r="G16" s="11">
        <f t="shared" si="1"/>
        <v>150000</v>
      </c>
    </row>
    <row r="17" spans="1:9" x14ac:dyDescent="0.25">
      <c r="A17" s="13" t="s">
        <v>8</v>
      </c>
      <c r="B17" s="11"/>
      <c r="C17" s="11"/>
      <c r="D17" s="11">
        <v>237000</v>
      </c>
      <c r="E17" s="11">
        <v>695000</v>
      </c>
      <c r="F17" s="11">
        <f>742000+645934</f>
        <v>1387934</v>
      </c>
      <c r="G17" s="11">
        <f t="shared" si="1"/>
        <v>2319934</v>
      </c>
    </row>
    <row r="18" spans="1:9" x14ac:dyDescent="0.25">
      <c r="A18" s="13" t="s">
        <v>11</v>
      </c>
      <c r="B18" s="11">
        <v>103926</v>
      </c>
      <c r="C18" s="11">
        <v>210000</v>
      </c>
      <c r="D18" s="11">
        <v>260000</v>
      </c>
      <c r="E18" s="11">
        <v>260000</v>
      </c>
      <c r="F18" s="11">
        <f>260000+76074</f>
        <v>336074</v>
      </c>
      <c r="G18" s="11">
        <f t="shared" si="1"/>
        <v>1170000</v>
      </c>
      <c r="H18" s="15"/>
    </row>
    <row r="19" spans="1:9" x14ac:dyDescent="0.25">
      <c r="A19" s="10" t="s">
        <v>9</v>
      </c>
      <c r="B19" s="11"/>
      <c r="C19" s="11"/>
      <c r="D19" s="11"/>
      <c r="E19" s="11"/>
      <c r="F19" s="11">
        <v>5895991</v>
      </c>
      <c r="G19" s="11">
        <f t="shared" si="1"/>
        <v>5895991</v>
      </c>
      <c r="H19" s="15"/>
    </row>
    <row r="20" spans="1:9" x14ac:dyDescent="0.25">
      <c r="A20" s="13" t="s">
        <v>7</v>
      </c>
      <c r="B20" s="14">
        <f>SUM(B14:B19)</f>
        <v>103926</v>
      </c>
      <c r="C20" s="14">
        <f t="shared" ref="C20:E20" si="2">SUM(C14:C19)</f>
        <v>235000</v>
      </c>
      <c r="D20" s="14">
        <f t="shared" si="2"/>
        <v>14597000</v>
      </c>
      <c r="E20" s="14">
        <f t="shared" si="2"/>
        <v>41708776</v>
      </c>
      <c r="F20" s="14">
        <f>SUM(F14:F19)</f>
        <v>90193596</v>
      </c>
      <c r="G20" s="14">
        <f t="shared" si="1"/>
        <v>146838298</v>
      </c>
      <c r="H20" s="15"/>
    </row>
    <row r="21" spans="1:9" x14ac:dyDescent="0.25">
      <c r="A21" s="13"/>
      <c r="B21" s="14"/>
      <c r="C21" s="14"/>
      <c r="D21" s="14"/>
      <c r="E21" s="14"/>
      <c r="F21" s="14"/>
      <c r="G21" s="14"/>
    </row>
    <row r="22" spans="1:9" x14ac:dyDescent="0.25">
      <c r="A22" s="13" t="s">
        <v>15</v>
      </c>
      <c r="B22" s="11">
        <v>0</v>
      </c>
      <c r="C22" s="11">
        <v>0</v>
      </c>
      <c r="D22" s="14">
        <f>D20-D23</f>
        <v>6158652</v>
      </c>
      <c r="E22" s="14">
        <v>39396846</v>
      </c>
      <c r="F22" s="14">
        <f>F20</f>
        <v>90193596</v>
      </c>
      <c r="G22" s="14">
        <f>SUM(B22:F22)</f>
        <v>135749094</v>
      </c>
      <c r="H22" s="15"/>
    </row>
    <row r="23" spans="1:9" x14ac:dyDescent="0.25">
      <c r="A23" s="10" t="s">
        <v>12</v>
      </c>
      <c r="B23" s="11">
        <f>B20-B22</f>
        <v>103926</v>
      </c>
      <c r="C23" s="11">
        <f t="shared" ref="C23:E23" si="3">C20-C22</f>
        <v>235000</v>
      </c>
      <c r="D23" s="11">
        <v>8438348</v>
      </c>
      <c r="E23" s="11">
        <f t="shared" si="3"/>
        <v>2311930</v>
      </c>
      <c r="F23" s="11"/>
      <c r="G23" s="11">
        <f>SUM(B23:F23)</f>
        <v>11089204</v>
      </c>
      <c r="H23" s="15"/>
    </row>
    <row r="24" spans="1:9" x14ac:dyDescent="0.25">
      <c r="A24" s="22" t="s">
        <v>18</v>
      </c>
      <c r="B24" s="22"/>
      <c r="C24" s="22"/>
      <c r="D24" s="22"/>
      <c r="E24" s="22"/>
      <c r="F24" s="22"/>
      <c r="G24" s="22"/>
    </row>
    <row r="25" spans="1:9" x14ac:dyDescent="0.25">
      <c r="A25" s="9"/>
      <c r="B25" s="14">
        <f>B9-B22</f>
        <v>0</v>
      </c>
      <c r="C25" s="14">
        <f>C9-C22</f>
        <v>0</v>
      </c>
      <c r="D25" s="14">
        <f>D22-D9</f>
        <v>-38841348</v>
      </c>
      <c r="E25" s="14">
        <f>E22-E9</f>
        <v>0</v>
      </c>
      <c r="F25" s="14">
        <f>F22-F9</f>
        <v>38841348</v>
      </c>
      <c r="G25" s="14">
        <f>G22-G9</f>
        <v>0</v>
      </c>
    </row>
    <row r="26" spans="1:9" x14ac:dyDescent="0.25">
      <c r="A26" s="19" t="s">
        <v>30</v>
      </c>
      <c r="B26" s="20">
        <f>B22+B23</f>
        <v>103926</v>
      </c>
      <c r="C26" s="20">
        <f t="shared" ref="C26:G26" si="4">C22+C23</f>
        <v>235000</v>
      </c>
      <c r="D26" s="20">
        <f t="shared" si="4"/>
        <v>14597000</v>
      </c>
      <c r="E26" s="20">
        <f t="shared" si="4"/>
        <v>41708776</v>
      </c>
      <c r="F26" s="20">
        <f t="shared" si="4"/>
        <v>90193596</v>
      </c>
      <c r="G26" s="20">
        <f t="shared" si="4"/>
        <v>146838298</v>
      </c>
    </row>
    <row r="28" spans="1:9" x14ac:dyDescent="0.25">
      <c r="A28" s="17" t="s">
        <v>23</v>
      </c>
      <c r="B28"/>
      <c r="C28"/>
      <c r="D28"/>
      <c r="E28"/>
      <c r="F28"/>
      <c r="G28"/>
      <c r="H28"/>
      <c r="I28"/>
    </row>
    <row r="29" spans="1:9" x14ac:dyDescent="0.25">
      <c r="A29" s="17" t="s">
        <v>24</v>
      </c>
      <c r="B29"/>
      <c r="C29"/>
      <c r="D29"/>
      <c r="E29"/>
      <c r="F29"/>
      <c r="G29"/>
      <c r="H29"/>
      <c r="I29"/>
    </row>
    <row r="30" spans="1:9" x14ac:dyDescent="0.25">
      <c r="A30" s="17" t="s">
        <v>25</v>
      </c>
      <c r="B30" t="s">
        <v>26</v>
      </c>
      <c r="C30"/>
      <c r="D30"/>
      <c r="E30"/>
      <c r="F30"/>
      <c r="G30"/>
      <c r="H30"/>
      <c r="I30" s="17"/>
    </row>
    <row r="31" spans="1:9" x14ac:dyDescent="0.25">
      <c r="A31" s="17"/>
      <c r="B31"/>
      <c r="C31"/>
      <c r="D31"/>
      <c r="E31"/>
      <c r="F31"/>
      <c r="G31"/>
      <c r="H31"/>
      <c r="I31"/>
    </row>
    <row r="32" spans="1:9" x14ac:dyDescent="0.25">
      <c r="A32" s="18"/>
      <c r="B32"/>
      <c r="C32"/>
      <c r="D32"/>
      <c r="E32"/>
      <c r="F32"/>
      <c r="G32"/>
      <c r="H32"/>
      <c r="I32"/>
    </row>
    <row r="33" spans="1:9" x14ac:dyDescent="0.25">
      <c r="A33" s="18" t="s">
        <v>27</v>
      </c>
      <c r="B33"/>
      <c r="C33"/>
      <c r="D33"/>
      <c r="E33"/>
      <c r="F33"/>
      <c r="G33"/>
      <c r="H33"/>
      <c r="I33"/>
    </row>
    <row r="34" spans="1:9" x14ac:dyDescent="0.25">
      <c r="A34" s="17" t="s">
        <v>28</v>
      </c>
      <c r="B34"/>
      <c r="C34"/>
      <c r="D34"/>
      <c r="E34"/>
      <c r="F34"/>
      <c r="G34"/>
      <c r="H34"/>
      <c r="I34"/>
    </row>
  </sheetData>
  <mergeCells count="4">
    <mergeCell ref="A3:G3"/>
    <mergeCell ref="A12:G12"/>
    <mergeCell ref="A24:G24"/>
    <mergeCell ref="C1:G1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5"/>
  <sheetViews>
    <sheetView topLeftCell="A7" workbookViewId="0">
      <selection activeCell="E8" sqref="E8"/>
    </sheetView>
  </sheetViews>
  <sheetFormatPr defaultRowHeight="15" x14ac:dyDescent="0.25"/>
  <cols>
    <col min="1" max="1" width="32.85546875" customWidth="1"/>
    <col min="2" max="8" width="13.7109375" customWidth="1"/>
    <col min="11" max="11" width="9.85546875" bestFit="1" customWidth="1"/>
  </cols>
  <sheetData>
    <row r="1" spans="1:11" ht="18.75" x14ac:dyDescent="0.3">
      <c r="A1" s="24" t="s">
        <v>0</v>
      </c>
      <c r="B1" s="24"/>
      <c r="C1" s="24"/>
      <c r="D1" s="24"/>
      <c r="E1" s="24"/>
      <c r="F1" s="24"/>
      <c r="G1" s="24"/>
      <c r="H1" s="24"/>
    </row>
    <row r="2" spans="1:11" x14ac:dyDescent="0.25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11" ht="43.5" x14ac:dyDescent="0.25">
      <c r="A3" s="2" t="s">
        <v>16</v>
      </c>
      <c r="B3" s="3"/>
      <c r="C3" s="3"/>
      <c r="D3" s="3">
        <v>44115633</v>
      </c>
      <c r="E3" s="3">
        <v>40897915</v>
      </c>
      <c r="F3" s="3">
        <v>44310690</v>
      </c>
      <c r="G3" s="3">
        <v>8128135</v>
      </c>
      <c r="H3" s="3">
        <f>SUM(B3:G3)</f>
        <v>137452373</v>
      </c>
    </row>
    <row r="4" spans="1:11" x14ac:dyDescent="0.25">
      <c r="A4" s="4" t="s">
        <v>8</v>
      </c>
      <c r="B4" s="3"/>
      <c r="C4" s="3"/>
      <c r="D4" s="3">
        <v>624367</v>
      </c>
      <c r="E4" s="3">
        <v>650000</v>
      </c>
      <c r="F4" s="3">
        <v>700000</v>
      </c>
      <c r="G4" s="3">
        <v>345567</v>
      </c>
      <c r="H4" s="3">
        <f>SUM(B4:G4)</f>
        <v>2319934</v>
      </c>
    </row>
    <row r="5" spans="1:11" ht="28.5" x14ac:dyDescent="0.25">
      <c r="A5" s="4" t="s">
        <v>11</v>
      </c>
      <c r="B5" s="3">
        <v>140000</v>
      </c>
      <c r="C5" s="3">
        <v>150000</v>
      </c>
      <c r="D5" s="3">
        <v>260000</v>
      </c>
      <c r="E5" s="3">
        <v>210000</v>
      </c>
      <c r="F5" s="3">
        <v>210000</v>
      </c>
      <c r="G5" s="3">
        <v>260000</v>
      </c>
      <c r="H5" s="3">
        <f>SUM(B5:G5)</f>
        <v>1230000</v>
      </c>
    </row>
    <row r="6" spans="1:11" ht="29.25" x14ac:dyDescent="0.25">
      <c r="A6" s="5" t="s">
        <v>9</v>
      </c>
      <c r="B6" s="3"/>
      <c r="C6" s="3"/>
      <c r="D6" s="3"/>
      <c r="E6" s="3"/>
      <c r="F6" s="3"/>
      <c r="G6" s="3">
        <v>5895991</v>
      </c>
      <c r="H6" s="3">
        <f>SUM(B6:G6)</f>
        <v>5895991</v>
      </c>
    </row>
    <row r="7" spans="1:11" x14ac:dyDescent="0.25">
      <c r="A7" s="5" t="s">
        <v>15</v>
      </c>
      <c r="B7" s="3"/>
      <c r="C7" s="3"/>
      <c r="D7" s="6">
        <f>SUM(D3:D6)</f>
        <v>45000000</v>
      </c>
      <c r="E7" s="6">
        <f>E3+E4+E5-E8</f>
        <v>30958711</v>
      </c>
      <c r="F7" s="6">
        <f>SUM(F3:F6)</f>
        <v>45220690</v>
      </c>
      <c r="G7" s="6">
        <f>SUM(G3:G6)</f>
        <v>14629693</v>
      </c>
      <c r="H7" s="6">
        <f>SUM(D7:G7)</f>
        <v>135809094</v>
      </c>
    </row>
    <row r="8" spans="1:11" ht="29.25" x14ac:dyDescent="0.25">
      <c r="A8" s="2" t="s">
        <v>12</v>
      </c>
      <c r="B8" s="3">
        <v>140000</v>
      </c>
      <c r="C8" s="3">
        <v>150000</v>
      </c>
      <c r="D8" s="3"/>
      <c r="E8" s="3">
        <v>10799204</v>
      </c>
      <c r="F8" s="3"/>
      <c r="G8" s="3"/>
      <c r="H8" s="3">
        <f>SUM(B8:G8)</f>
        <v>11089204</v>
      </c>
      <c r="K8" s="7"/>
    </row>
    <row r="9" spans="1:11" x14ac:dyDescent="0.25">
      <c r="A9" s="5" t="s">
        <v>7</v>
      </c>
      <c r="B9" s="3">
        <v>140000</v>
      </c>
      <c r="C9" s="3">
        <v>150000</v>
      </c>
      <c r="D9" s="3">
        <f>SUM(D7:D8)</f>
        <v>45000000</v>
      </c>
      <c r="E9" s="3">
        <f>SUM(E7:E8)</f>
        <v>41757915</v>
      </c>
      <c r="F9" s="3">
        <f>SUM(F7:F8)</f>
        <v>45220690</v>
      </c>
      <c r="G9" s="3">
        <f>SUM(G7:G8)</f>
        <v>14629693</v>
      </c>
      <c r="H9" s="6">
        <f>SUM(H7:H8)</f>
        <v>146898298</v>
      </c>
    </row>
    <row r="11" spans="1:11" ht="18.75" x14ac:dyDescent="0.3">
      <c r="A11" s="25" t="s">
        <v>13</v>
      </c>
      <c r="B11" s="25"/>
      <c r="C11" s="25"/>
      <c r="D11" s="25"/>
      <c r="E11" s="25"/>
      <c r="F11" s="25"/>
      <c r="G11" s="25"/>
      <c r="H11" s="25"/>
    </row>
    <row r="12" spans="1:11" x14ac:dyDescent="0.25">
      <c r="A12" s="1"/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</row>
    <row r="13" spans="1:11" ht="43.5" x14ac:dyDescent="0.25">
      <c r="A13" s="2" t="s">
        <v>17</v>
      </c>
      <c r="B13" s="3"/>
      <c r="C13" s="3">
        <v>8128135</v>
      </c>
      <c r="D13" s="3">
        <v>44090000</v>
      </c>
      <c r="E13" s="3">
        <v>40897915</v>
      </c>
      <c r="F13" s="3">
        <v>44336323</v>
      </c>
      <c r="G13" s="3"/>
      <c r="H13" s="3">
        <f>SUM(C13:G13)</f>
        <v>137452373</v>
      </c>
    </row>
    <row r="14" spans="1:11" x14ac:dyDescent="0.25">
      <c r="A14" s="4" t="s">
        <v>8</v>
      </c>
      <c r="B14" s="3"/>
      <c r="C14" s="3">
        <v>250000</v>
      </c>
      <c r="D14" s="3">
        <v>650000</v>
      </c>
      <c r="E14" s="3">
        <v>600000</v>
      </c>
      <c r="F14" s="3">
        <v>819934</v>
      </c>
      <c r="G14" s="3"/>
      <c r="H14" s="3">
        <f>SUM(B14:G14)</f>
        <v>2319934</v>
      </c>
    </row>
    <row r="15" spans="1:11" ht="28.5" x14ac:dyDescent="0.25">
      <c r="A15" s="4" t="s">
        <v>11</v>
      </c>
      <c r="B15" s="3">
        <v>140000</v>
      </c>
      <c r="C15" s="3">
        <v>260000</v>
      </c>
      <c r="D15" s="3">
        <v>260000</v>
      </c>
      <c r="E15" s="3">
        <v>210000</v>
      </c>
      <c r="F15" s="3">
        <v>300000</v>
      </c>
      <c r="G15" s="3"/>
      <c r="H15" s="3">
        <f>SUM(B15:F15)</f>
        <v>1170000</v>
      </c>
    </row>
    <row r="16" spans="1:11" ht="29.25" x14ac:dyDescent="0.25">
      <c r="A16" s="5" t="s">
        <v>9</v>
      </c>
      <c r="B16" s="3"/>
      <c r="C16" s="3"/>
      <c r="D16" s="3"/>
      <c r="E16" s="3"/>
      <c r="F16" s="3">
        <v>5895991</v>
      </c>
      <c r="G16" s="3"/>
      <c r="H16" s="3">
        <f>SUM(B16:G16)</f>
        <v>5895991</v>
      </c>
    </row>
    <row r="17" spans="1:8" x14ac:dyDescent="0.25">
      <c r="A17" s="5" t="s">
        <v>10</v>
      </c>
      <c r="B17" s="3">
        <v>0</v>
      </c>
      <c r="C17" s="3">
        <v>0</v>
      </c>
      <c r="D17" s="6">
        <f>SUM(D13:D16)</f>
        <v>45000000</v>
      </c>
      <c r="E17" s="6">
        <f>SUM(E13:E16)-E18</f>
        <v>39396846</v>
      </c>
      <c r="F17" s="6">
        <f>SUM(F13:F16)</f>
        <v>51352248</v>
      </c>
      <c r="G17" s="6"/>
      <c r="H17" s="6">
        <f>SUM(B17:G17)</f>
        <v>135749094</v>
      </c>
    </row>
    <row r="18" spans="1:8" ht="29.25" x14ac:dyDescent="0.25">
      <c r="A18" s="2" t="s">
        <v>12</v>
      </c>
      <c r="B18" s="3">
        <v>140000</v>
      </c>
      <c r="C18" s="3">
        <v>8638135</v>
      </c>
      <c r="D18" s="3"/>
      <c r="E18" s="3">
        <v>2311069</v>
      </c>
      <c r="F18" s="3"/>
      <c r="G18" s="3"/>
      <c r="H18" s="3">
        <f>SUM(B18:G18)</f>
        <v>11089204</v>
      </c>
    </row>
    <row r="19" spans="1:8" x14ac:dyDescent="0.25">
      <c r="A19" s="5" t="s">
        <v>7</v>
      </c>
      <c r="B19" s="3">
        <f>SUM(B17:B18)</f>
        <v>140000</v>
      </c>
      <c r="C19" s="3">
        <f>SUM(C17:C18)</f>
        <v>8638135</v>
      </c>
      <c r="D19" s="3">
        <f>SUM(D17:D18)</f>
        <v>45000000</v>
      </c>
      <c r="E19" s="3">
        <f>SUM(E17:E18)</f>
        <v>41707915</v>
      </c>
      <c r="F19" s="3">
        <f>SUM(F17:F18)</f>
        <v>51352248</v>
      </c>
      <c r="G19" s="3"/>
      <c r="H19" s="6">
        <f>SUM(H17:H18)</f>
        <v>146838298</v>
      </c>
    </row>
    <row r="21" spans="1:8" ht="18.75" x14ac:dyDescent="0.3">
      <c r="A21" s="25" t="s">
        <v>14</v>
      </c>
      <c r="B21" s="25"/>
      <c r="C21" s="25"/>
      <c r="D21" s="25"/>
      <c r="E21" s="25"/>
      <c r="F21" s="25"/>
      <c r="G21" s="25"/>
      <c r="H21" s="25"/>
    </row>
    <row r="22" spans="1:8" x14ac:dyDescent="0.25">
      <c r="A22" s="1"/>
      <c r="B22" s="6">
        <f>B9-B19</f>
        <v>0</v>
      </c>
      <c r="C22" s="6">
        <f t="shared" ref="C22:H22" si="0">C17-C7</f>
        <v>0</v>
      </c>
      <c r="D22" s="6">
        <f t="shared" si="0"/>
        <v>0</v>
      </c>
      <c r="E22" s="6">
        <f t="shared" si="0"/>
        <v>8438135</v>
      </c>
      <c r="F22" s="6">
        <f t="shared" si="0"/>
        <v>6131558</v>
      </c>
      <c r="G22" s="6">
        <f t="shared" si="0"/>
        <v>-14629693</v>
      </c>
      <c r="H22" s="6">
        <f t="shared" si="0"/>
        <v>-60000</v>
      </c>
    </row>
    <row r="25" spans="1:8" x14ac:dyDescent="0.25">
      <c r="D25" s="7"/>
      <c r="E25" s="7"/>
      <c r="F25" s="7"/>
    </row>
  </sheetData>
  <mergeCells count="3">
    <mergeCell ref="A1:H1"/>
    <mergeCell ref="A11:H11"/>
    <mergeCell ref="A21:H2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FEF96E3FDB5449ADF5976012BDD9B1" ma:contentTypeVersion="7" ma:contentTypeDescription="Create a new document." ma:contentTypeScope="" ma:versionID="e358eb72b35e5bd4f8eb1ab761de62cc">
  <xsd:schema xmlns:xsd="http://www.w3.org/2001/XMLSchema" xmlns:xs="http://www.w3.org/2001/XMLSchema" xmlns:p="http://schemas.microsoft.com/office/2006/metadata/properties" xmlns:ns3="467b3584-da19-42db-9184-5b7074a95543" targetNamespace="http://schemas.microsoft.com/office/2006/metadata/properties" ma:root="true" ma:fieldsID="26caf138764df8e0e3f1a68c7d367417" ns3:_="">
    <xsd:import namespace="467b3584-da19-42db-9184-5b7074a9554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7b3584-da19-42db-9184-5b7074a955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B5D27D-C9E8-4F25-9667-68F724574E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252997-5029-4220-9816-3EAA41916C4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E086FF6-F5FE-4F2B-8B28-7D6B99C149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7b3584-da19-42db-9184-5b7074a955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1</vt:i4>
      </vt:variant>
    </vt:vector>
  </HeadingPairs>
  <TitlesOfParts>
    <vt:vector size="3" baseType="lpstr">
      <vt:lpstr>preciz</vt:lpstr>
      <vt:lpstr>Lapa1</vt:lpstr>
      <vt:lpstr>preciz!Drukas_apgabals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Agris Balodis</dc:creator>
  <cp:lastModifiedBy>Kristīne Ķipēna</cp:lastModifiedBy>
  <cp:lastPrinted>2021-07-29T07:17:55Z</cp:lastPrinted>
  <dcterms:created xsi:type="dcterms:W3CDTF">2020-04-22T11:01:38Z</dcterms:created>
  <dcterms:modified xsi:type="dcterms:W3CDTF">2021-07-29T07:18:44Z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0x01010096FEF96E3FDB5449ADF5976012BDD9B1</vt:lpwstr>
  </property>
</Properties>
</file>