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ura.Viksere\Desktop\Laura.Viksere\Documents\Laura Vikšere\PROF finansēšana\Ziņojumi\3\Final\MK\"/>
    </mc:Choice>
  </mc:AlternateContent>
  <bookViews>
    <workbookView xWindow="0" yWindow="0" windowWidth="23040" windowHeight="8520"/>
  </bookViews>
  <sheets>
    <sheet name="KOPĀ" sheetId="2" r:id="rId1"/>
    <sheet name="Dienesta_viesnīca" sheetId="3" r:id="rId2"/>
    <sheet name="Norm_izmaksas" sheetId="4" r:id="rId3"/>
  </sheets>
  <definedNames>
    <definedName name="_xlnm.Print_Area" localSheetId="0">KOPĀ!$A$1:$F$9</definedName>
    <definedName name="_xlnm.Print_Area" localSheetId="2">Norm_izmaksas!$A$1:$G$9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8" i="4" l="1"/>
  <c r="C8" i="4"/>
  <c r="B8" i="4"/>
  <c r="G7" i="4"/>
  <c r="E7" i="4"/>
  <c r="F7" i="4" s="1"/>
  <c r="G6" i="4"/>
  <c r="E6" i="4" s="1"/>
  <c r="F6" i="4" s="1"/>
  <c r="G5" i="4"/>
  <c r="E5" i="4" s="1"/>
  <c r="F5" i="4" s="1"/>
  <c r="G4" i="4"/>
  <c r="E4" i="4"/>
  <c r="D8" i="3"/>
  <c r="C8" i="3"/>
  <c r="B8" i="3"/>
  <c r="G7" i="3"/>
  <c r="E7" i="3" s="1"/>
  <c r="F7" i="3" s="1"/>
  <c r="G6" i="3"/>
  <c r="E6" i="3"/>
  <c r="F6" i="3" s="1"/>
  <c r="G5" i="3"/>
  <c r="E5" i="3"/>
  <c r="F5" i="3" s="1"/>
  <c r="G4" i="3"/>
  <c r="G8" i="3" s="1"/>
  <c r="C7" i="2"/>
  <c r="F7" i="2" s="1"/>
  <c r="D7" i="2" s="1"/>
  <c r="E7" i="2" s="1"/>
  <c r="B7" i="2"/>
  <c r="C6" i="2"/>
  <c r="B6" i="2"/>
  <c r="F6" i="2" s="1"/>
  <c r="D6" i="2" s="1"/>
  <c r="E6" i="2" s="1"/>
  <c r="F5" i="2"/>
  <c r="D5" i="2" s="1"/>
  <c r="E5" i="2" s="1"/>
  <c r="C5" i="2"/>
  <c r="B5" i="2"/>
  <c r="C4" i="2"/>
  <c r="C8" i="2" s="1"/>
  <c r="B4" i="2"/>
  <c r="B8" i="2" s="1"/>
  <c r="E8" i="4" l="1"/>
  <c r="G8" i="4"/>
  <c r="F4" i="4"/>
  <c r="F8" i="4" s="1"/>
  <c r="F4" i="2"/>
  <c r="D4" i="2" s="1"/>
  <c r="E4" i="2" s="1"/>
  <c r="E4" i="3"/>
  <c r="F4" i="3" l="1"/>
  <c r="F8" i="3" s="1"/>
  <c r="E8" i="3"/>
</calcChain>
</file>

<file path=xl/sharedStrings.xml><?xml version="1.0" encoding="utf-8"?>
<sst xmlns="http://schemas.openxmlformats.org/spreadsheetml/2006/main" count="45" uniqueCount="28">
  <si>
    <t>Papildus nepieciešamais finansējums bāzes finansējuma palielināšanai (euro)*</t>
  </si>
  <si>
    <t>Budžeta programma/resors</t>
  </si>
  <si>
    <t>Normējamās izmaksas/DV izmaksas (saskaņā ar spēkā esošo aprēķinu)</t>
  </si>
  <si>
    <t>Normējamās izmaksas/DV izmaksas (saskaņā ar jauno aprēķinu)</t>
  </si>
  <si>
    <t>Starpība jeb nepieciešamais papildus finansējums</t>
  </si>
  <si>
    <t>2023.gads</t>
  </si>
  <si>
    <t>2024.gads</t>
  </si>
  <si>
    <t>2025.gads un turpmāk</t>
  </si>
  <si>
    <t>Izglītības un zinātnes ministrijas budžeta programma 02.01.00. "Profesionālās izglītības programmu īstenošana"</t>
  </si>
  <si>
    <t>Kultūras ministrijas budžeta programma 20.00.00. "Kultūrizglītība"</t>
  </si>
  <si>
    <t>Zemkopības ministrijas budžeta programma 22.01.00. "Profesionālā izglītība"</t>
  </si>
  <si>
    <t>Veselības ministrijas budžeta programma 02.03.00. "Augstākā medicīnas izglītība"</t>
  </si>
  <si>
    <t>Kopā</t>
  </si>
  <si>
    <t>*Aprēķini veikti, gatavojot prioritāro pasākumu pieteikumus 2022.gadam, aprēķini tiks aktualizēti, gatavojot pieteikumus prioritāro pasākumu īstenošanai 2023.gadam.</t>
  </si>
  <si>
    <t>Dienesta viesnīcā dzīvojošo izglītojamo uzturēšanas izmaksām nepieciešamais finansējums (euro)*</t>
  </si>
  <si>
    <t>Dienesta viesnīcās dzīvojošo izglītojamo skaits</t>
  </si>
  <si>
    <t>Dienesta viesnīcā dzīvojošo izglītojamo uzturēšanas izmaksas  (saskaņā ar spēkā esošo aprēķinu - 282,23 euro)</t>
  </si>
  <si>
    <t>Dienesta viesnīcā dzīvojošo izglītojamo uzturēšanas izmaksas  (saskaņā ar jauno aprēķinu - 351,69 euro)</t>
  </si>
  <si>
    <t>7570**</t>
  </si>
  <si>
    <t>* Aprēķini veikti, gatavojot prioritāro pasākumu pieteikumus 2022.gadam, aprēķini tiks aktualizēti, gatavojot pieteikumus prioritāro pasākumu īstenošanai 2023.gadam.
** tai skaitā 72 Smiltenes tehnikuma dienesta viesnīcā dzīvojošajiem izglītojamiem ar invaliditāti, kuram nepieciešami rehabilitācijas pasākumi atbilstoši viņa funkcionālajiem traucējumiem un  minētajiem izglītojamajiem papildus sniegto ēdināšanas pakalpojumu izmaksas (72*694,36+72*213,43=65 361 euro)</t>
  </si>
  <si>
    <t>Izglītības programmu grupas "Vadība un administrēšana" normējamām izmaksām nepieciešamais finansējums (euro)*</t>
  </si>
  <si>
    <t>Izglītojamo skaits vidēji gadā (valsts finansēto vietu skaits)</t>
  </si>
  <si>
    <t>Normējamās izmaksas (saskaņā ar spēkā esošo aprēķinu - 425,15 euro)</t>
  </si>
  <si>
    <t>Normējamās izmaksas (saskaņā ar jauno aprēķinu - 624,86 euro)</t>
  </si>
  <si>
    <t>Izglītības un zinātnes ministrijas budžeta programma 02.01.00. "Profesionālās izglītības programmu īstenošana"**</t>
  </si>
  <si>
    <t>Kultūras ministrijas budžeta programma 20.00.00. "Kultūrizglītība"***</t>
  </si>
  <si>
    <t>Zemkopības ministrijas budžeta programma 22.01.00. "Profesionālā izglītība"***</t>
  </si>
  <si>
    <t>* Aprēķini veikti, gatavojot prioritāro pasākumu pieteikumus 2022.gadam, aprēķini tiks aktualizēti, gatavojot pieteikumus prioritāro pasākumu īstenošanai 2023.gadam.
** Finansējums tiek aprēķināts ņemot vērā izglītības iestāžu profesionālās izglītības programmu izmaksu vidējos koeficientus. 
*** Finansējums tiek aprēķināts ņemot vērā profesionālās izglītības programmu izmaksu koeficientus.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</si>
</sst>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sz val="12"/>
      <color theme="1"/>
      <name val="Calibri"/>
      <family val="2"/>
      <charset val="186"/>
      <scheme val="minor"/>
    </font>
    <font>
      <sz val="11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0" xfId="0" applyFont="1"/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/>
    <xf numFmtId="0" fontId="2" fillId="0" borderId="1" xfId="0" applyFont="1" applyFill="1" applyBorder="1" applyAlignment="1">
      <alignment horizontal="left" vertical="center" wrapText="1"/>
    </xf>
    <xf numFmtId="3" fontId="2" fillId="0" borderId="1" xfId="0" applyNumberFormat="1" applyFont="1" applyFill="1" applyBorder="1" applyAlignment="1">
      <alignment horizontal="right" vertical="center"/>
    </xf>
    <xf numFmtId="3" fontId="4" fillId="0" borderId="0" xfId="0" applyNumberFormat="1" applyFont="1" applyFill="1"/>
    <xf numFmtId="3" fontId="0" fillId="0" borderId="0" xfId="0" applyNumberFormat="1" applyFill="1"/>
    <xf numFmtId="0" fontId="0" fillId="0" borderId="0" xfId="0" applyFill="1"/>
    <xf numFmtId="0" fontId="1" fillId="0" borderId="0" xfId="0" applyFont="1"/>
    <xf numFmtId="0" fontId="2" fillId="0" borderId="1" xfId="0" applyFont="1" applyBorder="1" applyAlignment="1">
      <alignment horizontal="left" vertical="center" wrapText="1"/>
    </xf>
    <xf numFmtId="0" fontId="5" fillId="0" borderId="1" xfId="0" applyFont="1" applyFill="1" applyBorder="1" applyAlignment="1">
      <alignment horizontal="right" vertical="center" wrapText="1"/>
    </xf>
    <xf numFmtId="3" fontId="5" fillId="0" borderId="1" xfId="0" applyNumberFormat="1" applyFont="1" applyFill="1" applyBorder="1" applyAlignment="1">
      <alignment horizontal="right" vertical="center"/>
    </xf>
    <xf numFmtId="3" fontId="4" fillId="0" borderId="0" xfId="0" applyNumberFormat="1" applyFont="1"/>
    <xf numFmtId="3" fontId="4" fillId="0" borderId="0" xfId="0" applyNumberFormat="1" applyFont="1" applyFill="1" applyBorder="1" applyAlignment="1">
      <alignment horizontal="right" vertical="center"/>
    </xf>
    <xf numFmtId="0" fontId="4" fillId="0" borderId="6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0" xfId="0" applyFont="1"/>
    <xf numFmtId="3" fontId="2" fillId="0" borderId="0" xfId="0" applyNumberFormat="1" applyFont="1"/>
    <xf numFmtId="3" fontId="0" fillId="0" borderId="0" xfId="0" applyNumberFormat="1" applyAlignment="1">
      <alignment horizontal="right" vertical="center"/>
    </xf>
    <xf numFmtId="3" fontId="0" fillId="0" borderId="0" xfId="0" applyNumberFormat="1"/>
    <xf numFmtId="3" fontId="5" fillId="0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0" fontId="2" fillId="0" borderId="8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6" fillId="0" borderId="0" xfId="0" applyFont="1"/>
    <xf numFmtId="0" fontId="2" fillId="0" borderId="1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K9"/>
  <sheetViews>
    <sheetView tabSelected="1" view="pageBreakPreview" zoomScale="90" zoomScaleNormal="90" zoomScaleSheetLayoutView="90" workbookViewId="0">
      <selection sqref="A1:F1"/>
    </sheetView>
  </sheetViews>
  <sheetFormatPr defaultRowHeight="14.4" x14ac:dyDescent="0.3"/>
  <cols>
    <col min="1" max="1" width="30.6640625" customWidth="1"/>
    <col min="2" max="3" width="21.6640625" customWidth="1"/>
    <col min="4" max="6" width="18.6640625" customWidth="1"/>
    <col min="7" max="7" width="9.88671875" bestFit="1" customWidth="1"/>
    <col min="8" max="8" width="13" customWidth="1"/>
    <col min="9" max="9" width="11" bestFit="1" customWidth="1"/>
    <col min="10" max="10" width="11.33203125" customWidth="1"/>
    <col min="11" max="11" width="14.6640625" customWidth="1"/>
  </cols>
  <sheetData>
    <row r="1" spans="1:11" s="2" customFormat="1" ht="30" customHeight="1" x14ac:dyDescent="0.3">
      <c r="A1" s="1" t="s">
        <v>0</v>
      </c>
      <c r="B1" s="1"/>
      <c r="C1" s="1"/>
      <c r="D1" s="1"/>
      <c r="E1" s="1"/>
      <c r="F1" s="1"/>
    </row>
    <row r="2" spans="1:11" s="2" customFormat="1" ht="30" customHeight="1" x14ac:dyDescent="0.3">
      <c r="A2" s="3" t="s">
        <v>1</v>
      </c>
      <c r="B2" s="3" t="s">
        <v>2</v>
      </c>
      <c r="C2" s="3" t="s">
        <v>3</v>
      </c>
      <c r="D2" s="4" t="s">
        <v>4</v>
      </c>
      <c r="E2" s="4"/>
      <c r="F2" s="5"/>
    </row>
    <row r="3" spans="1:11" ht="49.95" customHeight="1" x14ac:dyDescent="0.3">
      <c r="A3" s="6"/>
      <c r="B3" s="6"/>
      <c r="C3" s="6"/>
      <c r="D3" s="7" t="s">
        <v>5</v>
      </c>
      <c r="E3" s="7" t="s">
        <v>6</v>
      </c>
      <c r="F3" s="7" t="s">
        <v>7</v>
      </c>
      <c r="G3" s="8"/>
    </row>
    <row r="4" spans="1:11" s="13" customFormat="1" ht="62.4" x14ac:dyDescent="0.3">
      <c r="A4" s="9" t="s">
        <v>8</v>
      </c>
      <c r="B4" s="10">
        <f>Dienesta_viesnīca!C4+Norm_izmaksas!C4</f>
        <v>14516308</v>
      </c>
      <c r="C4" s="10">
        <f>Dienesta_viesnīca!D4+Norm_izmaksas!D4</f>
        <v>20815293</v>
      </c>
      <c r="D4" s="10">
        <f>F4/3</f>
        <v>2099661.6666666665</v>
      </c>
      <c r="E4" s="10">
        <f>D4*2</f>
        <v>4199323.333333333</v>
      </c>
      <c r="F4" s="10">
        <f>C4-B4</f>
        <v>6298985</v>
      </c>
      <c r="G4" s="11"/>
      <c r="H4" s="12"/>
      <c r="I4" s="12"/>
      <c r="J4" s="12"/>
      <c r="K4" s="12"/>
    </row>
    <row r="5" spans="1:11" s="14" customFormat="1" ht="46.8" x14ac:dyDescent="0.3">
      <c r="A5" s="9" t="s">
        <v>9</v>
      </c>
      <c r="B5" s="10">
        <f>Norm_izmaksas!C5+Dienesta_viesnīca!C5</f>
        <v>1899373</v>
      </c>
      <c r="C5" s="10">
        <f>Norm_izmaksas!D5+Dienesta_viesnīca!D5</f>
        <v>2772384</v>
      </c>
      <c r="D5" s="10">
        <f>F5/3</f>
        <v>291003.66666666669</v>
      </c>
      <c r="E5" s="10">
        <f>D5*2</f>
        <v>582007.33333333337</v>
      </c>
      <c r="F5" s="10">
        <f>C5-B5</f>
        <v>873011</v>
      </c>
      <c r="G5" s="11"/>
    </row>
    <row r="6" spans="1:11" ht="46.8" x14ac:dyDescent="0.3">
      <c r="A6" s="9" t="s">
        <v>10</v>
      </c>
      <c r="B6" s="10">
        <f>Norm_izmaksas!C6+Dienesta_viesnīca!C6</f>
        <v>162061</v>
      </c>
      <c r="C6" s="10">
        <f>Norm_izmaksas!D6+Dienesta_viesnīca!D6</f>
        <v>226197</v>
      </c>
      <c r="D6" s="10">
        <f>F6/3</f>
        <v>21378.666666666668</v>
      </c>
      <c r="E6" s="10">
        <f>D6*2</f>
        <v>42757.333333333336</v>
      </c>
      <c r="F6" s="10">
        <f>C6-B6</f>
        <v>64136</v>
      </c>
      <c r="G6" s="11"/>
    </row>
    <row r="7" spans="1:11" ht="46.8" x14ac:dyDescent="0.3">
      <c r="A7" s="15" t="s">
        <v>11</v>
      </c>
      <c r="B7" s="10">
        <f>Norm_izmaksas!C7+Dienesta_viesnīca!C7</f>
        <v>101862.25353048644</v>
      </c>
      <c r="C7" s="10">
        <f>Norm_izmaksas!D7+Dienesta_viesnīca!D7</f>
        <v>140623.14997528301</v>
      </c>
      <c r="D7" s="10">
        <f>F7/3</f>
        <v>12920.29881493219</v>
      </c>
      <c r="E7" s="10">
        <f>D7*2</f>
        <v>25840.59762986438</v>
      </c>
      <c r="F7" s="10">
        <f>C7-B7</f>
        <v>38760.89644479657</v>
      </c>
      <c r="G7" s="11"/>
    </row>
    <row r="8" spans="1:11" ht="30" customHeight="1" x14ac:dyDescent="0.3">
      <c r="A8" s="16" t="s">
        <v>12</v>
      </c>
      <c r="B8" s="17">
        <f>SUM(B4:B7)</f>
        <v>16679604.253530486</v>
      </c>
      <c r="C8" s="17">
        <f>SUM(C4:C7)</f>
        <v>23954497.149975281</v>
      </c>
      <c r="D8" s="17">
        <v>2424965</v>
      </c>
      <c r="E8" s="17">
        <v>4849928</v>
      </c>
      <c r="F8" s="17">
        <v>7274893</v>
      </c>
      <c r="G8" s="18"/>
      <c r="H8" s="19"/>
    </row>
    <row r="9" spans="1:11" ht="30" customHeight="1" x14ac:dyDescent="0.3">
      <c r="A9" s="20" t="s">
        <v>13</v>
      </c>
      <c r="B9" s="20"/>
      <c r="C9" s="20"/>
      <c r="D9" s="20"/>
      <c r="E9" s="20"/>
      <c r="F9" s="20"/>
      <c r="G9" s="8"/>
    </row>
  </sheetData>
  <mergeCells count="6">
    <mergeCell ref="A1:F1"/>
    <mergeCell ref="A2:A3"/>
    <mergeCell ref="B2:B3"/>
    <mergeCell ref="C2:C3"/>
    <mergeCell ref="D2:F2"/>
    <mergeCell ref="A9:F9"/>
  </mergeCells>
  <pageMargins left="0.70866141732283472" right="0.70866141732283472" top="0.74803149606299213" bottom="0.74803149606299213" header="0.31496062992125984" footer="0.31496062992125984"/>
  <pageSetup paperSize="9" scale="65" orientation="landscape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view="pageBreakPreview" zoomScale="90" zoomScaleNormal="90" zoomScaleSheetLayoutView="90" workbookViewId="0">
      <selection sqref="A1:G1"/>
    </sheetView>
  </sheetViews>
  <sheetFormatPr defaultRowHeight="14.4" x14ac:dyDescent="0.3"/>
  <cols>
    <col min="1" max="1" width="30.6640625" customWidth="1"/>
    <col min="2" max="4" width="21.6640625" customWidth="1"/>
    <col min="5" max="7" width="18.6640625" customWidth="1"/>
    <col min="8" max="9" width="8.33203125" bestFit="1" customWidth="1"/>
    <col min="10" max="10" width="9.88671875" bestFit="1" customWidth="1"/>
    <col min="11" max="11" width="16.6640625" customWidth="1"/>
  </cols>
  <sheetData>
    <row r="1" spans="1:11" ht="30" customHeight="1" x14ac:dyDescent="0.3">
      <c r="A1" s="1" t="s">
        <v>14</v>
      </c>
      <c r="B1" s="1"/>
      <c r="C1" s="1"/>
      <c r="D1" s="1"/>
      <c r="E1" s="1"/>
      <c r="F1" s="1"/>
      <c r="G1" s="1"/>
    </row>
    <row r="2" spans="1:11" ht="30" customHeight="1" x14ac:dyDescent="0.3">
      <c r="A2" s="21" t="s">
        <v>1</v>
      </c>
      <c r="B2" s="3" t="s">
        <v>15</v>
      </c>
      <c r="C2" s="3" t="s">
        <v>16</v>
      </c>
      <c r="D2" s="3" t="s">
        <v>17</v>
      </c>
      <c r="E2" s="22" t="s">
        <v>4</v>
      </c>
      <c r="F2" s="4"/>
      <c r="G2" s="5"/>
    </row>
    <row r="3" spans="1:11" ht="66.599999999999994" customHeight="1" x14ac:dyDescent="0.3">
      <c r="A3" s="23"/>
      <c r="B3" s="6"/>
      <c r="C3" s="6"/>
      <c r="D3" s="6"/>
      <c r="E3" s="7" t="s">
        <v>5</v>
      </c>
      <c r="F3" s="7" t="s">
        <v>6</v>
      </c>
      <c r="G3" s="7" t="s">
        <v>7</v>
      </c>
      <c r="H3" s="24"/>
      <c r="I3" s="24"/>
    </row>
    <row r="4" spans="1:11" ht="62.4" x14ac:dyDescent="0.3">
      <c r="A4" s="9" t="s">
        <v>8</v>
      </c>
      <c r="B4" s="10" t="s">
        <v>18</v>
      </c>
      <c r="C4" s="10">
        <v>2201841</v>
      </c>
      <c r="D4" s="10">
        <v>2727654</v>
      </c>
      <c r="E4" s="10">
        <f>G4/3</f>
        <v>175271</v>
      </c>
      <c r="F4" s="10">
        <f>E4*2</f>
        <v>350542</v>
      </c>
      <c r="G4" s="10">
        <f>D4-C4</f>
        <v>525813</v>
      </c>
      <c r="H4" s="25"/>
      <c r="I4" s="25"/>
      <c r="J4" s="26"/>
      <c r="K4" s="27"/>
    </row>
    <row r="5" spans="1:11" ht="46.8" x14ac:dyDescent="0.3">
      <c r="A5" s="9" t="s">
        <v>9</v>
      </c>
      <c r="B5" s="10">
        <v>304</v>
      </c>
      <c r="C5" s="10">
        <v>85797</v>
      </c>
      <c r="D5" s="10">
        <v>106913</v>
      </c>
      <c r="E5" s="10">
        <f>G5/3</f>
        <v>7038.666666666667</v>
      </c>
      <c r="F5" s="10">
        <f>E5*2</f>
        <v>14077.333333333334</v>
      </c>
      <c r="G5" s="10">
        <f>D5-C5</f>
        <v>21116</v>
      </c>
      <c r="H5" s="25"/>
      <c r="I5" s="25"/>
      <c r="J5" s="26"/>
      <c r="K5" s="27"/>
    </row>
    <row r="6" spans="1:11" ht="46.8" x14ac:dyDescent="0.3">
      <c r="A6" s="9" t="s">
        <v>10</v>
      </c>
      <c r="B6" s="10">
        <v>190</v>
      </c>
      <c r="C6" s="10">
        <v>53623</v>
      </c>
      <c r="D6" s="10">
        <v>66822</v>
      </c>
      <c r="E6" s="10">
        <f>G6/3</f>
        <v>4399.666666666667</v>
      </c>
      <c r="F6" s="10">
        <f>E6*2</f>
        <v>8799.3333333333339</v>
      </c>
      <c r="G6" s="10">
        <f>D6-C6</f>
        <v>13199</v>
      </c>
      <c r="H6" s="24"/>
      <c r="I6" s="24"/>
      <c r="J6" s="26"/>
    </row>
    <row r="7" spans="1:11" ht="46.8" x14ac:dyDescent="0.3">
      <c r="A7" s="15" t="s">
        <v>11</v>
      </c>
      <c r="B7" s="10">
        <v>144</v>
      </c>
      <c r="C7" s="10">
        <v>40640.653530486445</v>
      </c>
      <c r="D7" s="10">
        <v>50643.80389528301</v>
      </c>
      <c r="E7" s="10">
        <f>G7/3</f>
        <v>3334.3834549321887</v>
      </c>
      <c r="F7" s="10">
        <f>E7*2</f>
        <v>6668.7669098643773</v>
      </c>
      <c r="G7" s="10">
        <f>D7-C7</f>
        <v>10003.150364796566</v>
      </c>
      <c r="H7" s="24"/>
      <c r="I7" s="24"/>
      <c r="J7" s="26"/>
    </row>
    <row r="8" spans="1:11" s="29" customFormat="1" ht="30" customHeight="1" x14ac:dyDescent="0.3">
      <c r="A8" s="16" t="s">
        <v>12</v>
      </c>
      <c r="B8" s="28">
        <f t="shared" ref="B8:G8" si="0">SUM(B4:B7)</f>
        <v>638</v>
      </c>
      <c r="C8" s="28">
        <f t="shared" si="0"/>
        <v>2381901.6535304864</v>
      </c>
      <c r="D8" s="28">
        <f t="shared" si="0"/>
        <v>2952032.803895283</v>
      </c>
      <c r="E8" s="28">
        <f t="shared" si="0"/>
        <v>190043.7167882655</v>
      </c>
      <c r="F8" s="28">
        <f t="shared" si="0"/>
        <v>380087.43357653101</v>
      </c>
      <c r="G8" s="28">
        <f t="shared" si="0"/>
        <v>570131.15036479651</v>
      </c>
      <c r="J8" s="26"/>
    </row>
    <row r="9" spans="1:11" ht="47.4" customHeight="1" x14ac:dyDescent="0.3">
      <c r="A9" s="30" t="s">
        <v>19</v>
      </c>
      <c r="B9" s="31"/>
      <c r="C9" s="31"/>
      <c r="D9" s="31"/>
      <c r="E9" s="31"/>
      <c r="F9" s="31"/>
      <c r="G9" s="31"/>
    </row>
  </sheetData>
  <mergeCells count="7">
    <mergeCell ref="A9:G9"/>
    <mergeCell ref="A1:G1"/>
    <mergeCell ref="A2:A3"/>
    <mergeCell ref="B2:B3"/>
    <mergeCell ref="C2:C3"/>
    <mergeCell ref="D2:D3"/>
    <mergeCell ref="E2:G2"/>
  </mergeCells>
  <pageMargins left="0.7" right="0.7" top="0.75" bottom="0.75" header="0.3" footer="0.3"/>
  <pageSetup paperSize="9" scale="55" orientation="portrait" horizont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view="pageBreakPreview" zoomScale="90" zoomScaleNormal="90" zoomScaleSheetLayoutView="90" zoomScalePageLayoutView="120" workbookViewId="0">
      <selection sqref="A1:G1"/>
    </sheetView>
  </sheetViews>
  <sheetFormatPr defaultRowHeight="14.4" x14ac:dyDescent="0.3"/>
  <cols>
    <col min="1" max="1" width="30.6640625" customWidth="1"/>
    <col min="2" max="4" width="21.6640625" customWidth="1"/>
    <col min="5" max="7" width="18.6640625" customWidth="1"/>
    <col min="8" max="8" width="10.109375" bestFit="1" customWidth="1"/>
    <col min="9" max="9" width="9.6640625" bestFit="1" customWidth="1"/>
    <col min="10" max="10" width="12.5546875" customWidth="1"/>
    <col min="12" max="12" width="14.6640625" customWidth="1"/>
  </cols>
  <sheetData>
    <row r="1" spans="1:12" ht="30" customHeight="1" x14ac:dyDescent="0.3">
      <c r="A1" s="1" t="s">
        <v>20</v>
      </c>
      <c r="B1" s="1"/>
      <c r="C1" s="1"/>
      <c r="D1" s="1"/>
      <c r="E1" s="1"/>
      <c r="F1" s="1"/>
      <c r="G1" s="1"/>
    </row>
    <row r="2" spans="1:12" ht="30" customHeight="1" x14ac:dyDescent="0.3">
      <c r="A2" s="3" t="s">
        <v>1</v>
      </c>
      <c r="B2" s="3" t="s">
        <v>21</v>
      </c>
      <c r="C2" s="3" t="s">
        <v>22</v>
      </c>
      <c r="D2" s="3" t="s">
        <v>23</v>
      </c>
      <c r="E2" s="22" t="s">
        <v>4</v>
      </c>
      <c r="F2" s="4"/>
      <c r="G2" s="5"/>
    </row>
    <row r="3" spans="1:12" ht="66.599999999999994" customHeight="1" x14ac:dyDescent="0.3">
      <c r="A3" s="6"/>
      <c r="B3" s="6"/>
      <c r="C3" s="6"/>
      <c r="D3" s="6"/>
      <c r="E3" s="7" t="s">
        <v>5</v>
      </c>
      <c r="F3" s="7" t="s">
        <v>6</v>
      </c>
      <c r="G3" s="7" t="s">
        <v>7</v>
      </c>
      <c r="H3" s="8"/>
    </row>
    <row r="4" spans="1:12" s="13" customFormat="1" ht="62.4" x14ac:dyDescent="0.3">
      <c r="A4" s="9" t="s">
        <v>24</v>
      </c>
      <c r="B4" s="10">
        <v>20602</v>
      </c>
      <c r="C4" s="10">
        <v>12314467</v>
      </c>
      <c r="D4" s="10">
        <v>18087639</v>
      </c>
      <c r="E4" s="10">
        <f>G4/3</f>
        <v>1924390.6666666667</v>
      </c>
      <c r="F4" s="10">
        <f>E4*2</f>
        <v>3848781.3333333335</v>
      </c>
      <c r="G4" s="10">
        <f>D4-C4</f>
        <v>5773172</v>
      </c>
      <c r="H4" s="11"/>
      <c r="I4" s="12"/>
      <c r="J4" s="12"/>
      <c r="L4" s="12"/>
    </row>
    <row r="5" spans="1:12" s="14" customFormat="1" ht="46.8" x14ac:dyDescent="0.3">
      <c r="A5" s="9" t="s">
        <v>25</v>
      </c>
      <c r="B5" s="10">
        <v>1838</v>
      </c>
      <c r="C5" s="10">
        <v>1813576</v>
      </c>
      <c r="D5" s="10">
        <v>2665471</v>
      </c>
      <c r="E5" s="10">
        <f>G5/3</f>
        <v>283965</v>
      </c>
      <c r="F5" s="10">
        <f>E5*2</f>
        <v>567930</v>
      </c>
      <c r="G5" s="10">
        <f>D5-C5</f>
        <v>851895</v>
      </c>
      <c r="H5" s="32"/>
    </row>
    <row r="6" spans="1:12" ht="46.8" x14ac:dyDescent="0.3">
      <c r="A6" s="9" t="s">
        <v>26</v>
      </c>
      <c r="B6" s="10">
        <v>200</v>
      </c>
      <c r="C6" s="10">
        <v>108438</v>
      </c>
      <c r="D6" s="10">
        <v>159375</v>
      </c>
      <c r="E6" s="10">
        <f>G6/3</f>
        <v>16979</v>
      </c>
      <c r="F6" s="10">
        <f>E6*2</f>
        <v>33958</v>
      </c>
      <c r="G6" s="10">
        <f>D6-C6</f>
        <v>50937</v>
      </c>
      <c r="H6" s="8"/>
    </row>
    <row r="7" spans="1:12" ht="46.8" x14ac:dyDescent="0.3">
      <c r="A7" s="15" t="s">
        <v>11</v>
      </c>
      <c r="B7" s="10">
        <v>144</v>
      </c>
      <c r="C7" s="10">
        <v>61221.599999999999</v>
      </c>
      <c r="D7" s="10">
        <v>89979.346079999988</v>
      </c>
      <c r="E7" s="10">
        <f>G7/3</f>
        <v>9585.9153599999972</v>
      </c>
      <c r="F7" s="10">
        <f>E7*2</f>
        <v>19171.830719999994</v>
      </c>
      <c r="G7" s="10">
        <f>D7-C7</f>
        <v>28757.74607999999</v>
      </c>
      <c r="H7" s="8"/>
    </row>
    <row r="8" spans="1:12" ht="30" customHeight="1" x14ac:dyDescent="0.3">
      <c r="A8" s="16" t="s">
        <v>12</v>
      </c>
      <c r="B8" s="17">
        <f t="shared" ref="B8:D8" si="0">SUM(B4:B7)</f>
        <v>22784</v>
      </c>
      <c r="C8" s="17">
        <f t="shared" si="0"/>
        <v>14297702.6</v>
      </c>
      <c r="D8" s="17">
        <f t="shared" si="0"/>
        <v>21002464.346080001</v>
      </c>
      <c r="E8" s="17">
        <f>SUM(E4:E7)</f>
        <v>2234920.582026667</v>
      </c>
      <c r="F8" s="17">
        <f>SUM(F4:F7)</f>
        <v>4469841.1640533339</v>
      </c>
      <c r="G8" s="17">
        <f>SUM(G4:G7)</f>
        <v>6704761.74608</v>
      </c>
      <c r="H8" s="8"/>
    </row>
    <row r="9" spans="1:12" ht="48" customHeight="1" x14ac:dyDescent="0.3">
      <c r="A9" s="33" t="s">
        <v>27</v>
      </c>
      <c r="B9" s="33"/>
      <c r="C9" s="33"/>
      <c r="D9" s="33"/>
      <c r="E9" s="33"/>
      <c r="F9" s="33"/>
      <c r="G9" s="33"/>
    </row>
  </sheetData>
  <mergeCells count="7">
    <mergeCell ref="A9:G9"/>
    <mergeCell ref="A1:G1"/>
    <mergeCell ref="A2:A3"/>
    <mergeCell ref="B2:B3"/>
    <mergeCell ref="C2:C3"/>
    <mergeCell ref="D2:D3"/>
    <mergeCell ref="E2:G2"/>
  </mergeCells>
  <pageMargins left="0.70866141732283472" right="0.70866141732283472" top="0.74803149606299213" bottom="0.74803149606299213" header="0.31496062992125984" footer="0.31496062992125984"/>
  <pageSetup paperSize="9" scale="65" orientation="landscape" horizontalDpi="4294967292" vertic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KOPĀ</vt:lpstr>
      <vt:lpstr>Dienesta_viesnīca</vt:lpstr>
      <vt:lpstr>Norm_izmaksas</vt:lpstr>
      <vt:lpstr>KOPĀ!Print_Area</vt:lpstr>
      <vt:lpstr>Norm_izmaksas!Print_Area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Vikšere</dc:creator>
  <cp:lastModifiedBy>Laura Vikšere</cp:lastModifiedBy>
  <dcterms:created xsi:type="dcterms:W3CDTF">2021-11-08T07:46:39Z</dcterms:created>
  <dcterms:modified xsi:type="dcterms:W3CDTF">2021-11-08T07:47:12Z</dcterms:modified>
</cp:coreProperties>
</file>