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kultura-my.sharepoint.com/personal/sarmite_pavulena_kultura_lv/Documents/2026/KM/DZSVPlans/030826_plans/"/>
    </mc:Choice>
  </mc:AlternateContent>
  <xr:revisionPtr revIDLastSave="1" documentId="8_{63FACCE0-AB9F-412C-B793-3DA0C6F03B17}" xr6:coauthVersionLast="47" xr6:coauthVersionMax="47" xr10:uidLastSave="{B2EA9368-7803-47E5-B375-F1A219AF21BA}"/>
  <bookViews>
    <workbookView xWindow="-110" yWindow="-110" windowWidth="19420" windowHeight="10300" xr2:uid="{00000000-000D-0000-FFFF-FFFF00000000}"/>
  </bookViews>
  <sheets>
    <sheet name="ietekme" sheetId="1" r:id="rId1"/>
  </sheets>
  <definedNames>
    <definedName name="_xlnm._FilterDatabase" localSheetId="0" hidden="1">ietekme!$B$18:$L$18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H18" i="1"/>
  <c r="I24" i="1"/>
  <c r="H24" i="1"/>
  <c r="I25" i="1"/>
  <c r="I26" i="1"/>
  <c r="I29" i="1"/>
  <c r="I27" i="1" s="1"/>
  <c r="K82" i="1"/>
  <c r="K83" i="1"/>
  <c r="K85" i="1"/>
  <c r="K88" i="1"/>
  <c r="K87" i="1"/>
  <c r="K84" i="1" l="1"/>
  <c r="K13" i="1"/>
  <c r="J19" i="1"/>
  <c r="J18" i="1" s="1"/>
  <c r="K97" i="1"/>
  <c r="G33" i="1"/>
  <c r="K94" i="1"/>
  <c r="K20" i="1"/>
  <c r="K29" i="1"/>
  <c r="H29" i="1"/>
  <c r="G29" i="1"/>
  <c r="G27" i="1" s="1"/>
  <c r="K19" i="1" l="1"/>
  <c r="J16" i="1"/>
  <c r="J14" i="1" s="1"/>
  <c r="J9" i="1" s="1"/>
  <c r="K27" i="1"/>
  <c r="K77" i="1"/>
  <c r="K78" i="1"/>
  <c r="K76" i="1"/>
  <c r="K63" i="1"/>
  <c r="K60" i="1"/>
  <c r="K61" i="1"/>
  <c r="K59" i="1"/>
  <c r="K55" i="1"/>
  <c r="K56" i="1"/>
  <c r="K57" i="1"/>
  <c r="K54" i="1"/>
  <c r="K50" i="1"/>
  <c r="K49" i="1"/>
  <c r="K47" i="1"/>
  <c r="K46" i="1"/>
  <c r="K45" i="1"/>
  <c r="K39" i="1"/>
  <c r="K40" i="1"/>
  <c r="K38" i="1"/>
  <c r="K36" i="1"/>
  <c r="K35" i="1"/>
  <c r="K24" i="1"/>
  <c r="K96" i="1"/>
  <c r="K90" i="1"/>
  <c r="K91" i="1"/>
  <c r="K92" i="1"/>
  <c r="K93" i="1"/>
  <c r="K18" i="1" l="1"/>
  <c r="I11" i="1"/>
  <c r="K11" i="1" s="1"/>
  <c r="K67" i="1"/>
  <c r="H11" i="1"/>
  <c r="H25" i="1" l="1"/>
  <c r="H22" i="1" s="1"/>
  <c r="I21" i="1"/>
  <c r="H21" i="1"/>
  <c r="G66" i="1"/>
  <c r="G59" i="1"/>
  <c r="G18" i="1" s="1"/>
  <c r="I16" i="1" l="1"/>
  <c r="K16" i="1" s="1"/>
  <c r="K21" i="1"/>
  <c r="H16" i="1"/>
  <c r="G16" i="1" l="1"/>
  <c r="G25" i="1"/>
  <c r="I22" i="1" l="1"/>
  <c r="K22" i="1" s="1"/>
  <c r="K25" i="1"/>
  <c r="I33" i="1" l="1"/>
  <c r="K33" i="1" s="1"/>
  <c r="H33" i="1" l="1"/>
  <c r="G32" i="1"/>
  <c r="G30" i="1" s="1"/>
  <c r="H27" i="1"/>
  <c r="K26" i="1"/>
  <c r="H26" i="1"/>
  <c r="G26" i="1"/>
  <c r="G24" i="1"/>
  <c r="G22" i="1" s="1"/>
  <c r="G14" i="1" l="1"/>
  <c r="I14" i="1"/>
  <c r="H14" i="1"/>
  <c r="I9" i="1" l="1"/>
  <c r="K14" i="1"/>
  <c r="K9" i="1" s="1"/>
  <c r="G9" i="1"/>
  <c r="H9" i="1"/>
</calcChain>
</file>

<file path=xl/sharedStrings.xml><?xml version="1.0" encoding="utf-8"?>
<sst xmlns="http://schemas.openxmlformats.org/spreadsheetml/2006/main" count="246" uniqueCount="139">
  <si>
    <t>VII. Ietekmes novērtējums uz valsts un pašvaldību budžetu</t>
  </si>
  <si>
    <t>Nr.</t>
  </si>
  <si>
    <t>Uzdevums/ pasākums</t>
  </si>
  <si>
    <t>Budžeta resors</t>
  </si>
  <si>
    <t>Budžeta programmas (apakšprogrammas) kods un nosaukums</t>
  </si>
  <si>
    <t>Vidēja termiņa budžeta ietvara likumā plānotais finansējums, eiro</t>
  </si>
  <si>
    <t>Turpmākajā laikaposmā līdz pasākuma pabeigšanai (ja pasākuma īstenošana nav terminēta)</t>
  </si>
  <si>
    <t>22.Kultūras ministrija</t>
  </si>
  <si>
    <t>tai skaitā:</t>
  </si>
  <si>
    <t>15. Izglītības un zinātnes ministrija</t>
  </si>
  <si>
    <t>1.Rīcības virziens</t>
  </si>
  <si>
    <t>1.1.</t>
  </si>
  <si>
    <t>Nodrošināt daudzveidīgas kultūrizglītības programmas interešu izglītībā, motivējot bērnus un jauniešus iesaistīties Dziesmu un deju svētku tradīcijas saglabāšanā un attīstībā</t>
  </si>
  <si>
    <t>1.2.</t>
  </si>
  <si>
    <t>Veicināt mūzikas skolotāju, diriģentu, dejas pedagogu ataudzi un pēctecību</t>
  </si>
  <si>
    <t>1.3.</t>
  </si>
  <si>
    <t xml:space="preserve">Nodrošināt daudzveidīgas izglītojošas muzejpedagoģiskas programmas un nodarbības, kas sabiedrībai un skolu jaunatnei </t>
  </si>
  <si>
    <t>1.4.</t>
  </si>
  <si>
    <t>Veicināt izglītības iestāžu koru māksliniecisko izaugsmi un kvalitatīvu attīstību</t>
  </si>
  <si>
    <t>1.6.</t>
  </si>
  <si>
    <t>Nodrošināt metodisko atbalstu diasporas kolektīvu vadītājiem, gatavojoties dziesmu un deju svētkiem (Latvijā un diasporā) ataudzes nodrošināšanā</t>
  </si>
  <si>
    <t>2. Rīcības virziens</t>
  </si>
  <si>
    <t>2.1.</t>
  </si>
  <si>
    <t>Nodrošināt  latviešu tautas dziesmu apmācību metodiskos materiālus izglītības iestādēm</t>
  </si>
  <si>
    <t>2.2.</t>
  </si>
  <si>
    <t>Nodrošināt  latviešu, latgaliešu un lībiešu tautas dziesmu iekļaušanu kolektīvajās muzicēšanas formās</t>
  </si>
  <si>
    <t>2.3.</t>
  </si>
  <si>
    <t>Sekmēt izpratni par tautastērpu valkāšanas tradīciju</t>
  </si>
  <si>
    <t>2.4.</t>
  </si>
  <si>
    <t>Sekmēt nemateriālā kultūras mantojuma saglabāšanu, un nodošana nākamajām paaudzēm un sabiedrības izglītošana</t>
  </si>
  <si>
    <t>3.Rīcības virziens</t>
  </si>
  <si>
    <t>3.1.</t>
  </si>
  <si>
    <t>Nodrošināt kvalitāti Dziesmu un deju svētku procesa īstenošanā, izcelt un godināt tautas mākslas un tradicionālās kultūras kolektīvus, to vadītājus un dalībniekus, NVO un sadarbības partnerus, kā arī kultūrizglītības iestādes un pedagogus.</t>
  </si>
  <si>
    <t>3.2.</t>
  </si>
  <si>
    <t xml:space="preserve">Nodrošināt māksliniecisko kolektīvu vadītāju, kultūras darbinieku tālākizglītību un profesionālo pilnveidi </t>
  </si>
  <si>
    <t>3.3.</t>
  </si>
  <si>
    <t>Nodrošināt bērnu un jauniešu māksliniecisko kolektīvu vadītāju (pedagogu) profesionālās kompetences pilnveidi</t>
  </si>
  <si>
    <t>4. Rīcības virziens</t>
  </si>
  <si>
    <t>4.1.</t>
  </si>
  <si>
    <t xml:space="preserve">Organizēt starpsvētku pasākumus visās Tautas māksas nozarēs (koris, deja, instrumentālā mūzika, teātris, vizuālā un vizuāli plastiskā māksla, tradicionālā māksla) </t>
  </si>
  <si>
    <t>4.2.</t>
  </si>
  <si>
    <t>Organizēt un nodrošināt starpsvētku pasākumi visās Dziesmu un deju svētku nozarēs (kori, latviešu skatuviskā deja, pūtēju orķestri, koklētāju ansambļi, vokālie ansambļi, amatierteātri, tautas lietišķā māksla, folklora, tautas mūzika)</t>
  </si>
  <si>
    <t>4.3.</t>
  </si>
  <si>
    <t>Nodrošināt metodisko atbalstu mākslinieciskajiem kolektīviem Latvijas pilsētās un novados, tai skaitā nodrošinot svētku starplaika un kārtējo Vispārējo latviešu Dziesmu un deju svētku koprepertuāra apguvi</t>
  </si>
  <si>
    <t>4.4.</t>
  </si>
  <si>
    <t>Sniegt metodisku atbalstu Latvijas mazākumtautību māksliniecisko kolektīvu vadītājiem, tai skaitā nevalstisko organizāciju pārstāvjiem, sekmējot Latvijas mazākumtautību dalību kārtējos Vispārējos latviešu Dziesmu un deju svētkos</t>
  </si>
  <si>
    <t>4.5.</t>
  </si>
  <si>
    <t>Sniegt metodisku atbalstu ārvalstu latviešu māksliniecisko kolektīvu vadītājiem un dalībniekiem, sekmējot diasporas dalību kārtējos Vispārējos latviešu Dziesmu un deju svētkos un svētku starplaika pasākumos</t>
  </si>
  <si>
    <t>4.6.</t>
  </si>
  <si>
    <t>Attīstīt apzinātu vēlmi iekļauties un veicināt iekļaujošu piederību tradīcijai, kas motivēs sabiedrības iesaisti tradīcijas saglabāšanā un attīstībā.</t>
  </si>
  <si>
    <t>4.7.</t>
  </si>
  <si>
    <t>Nodrošināt savlaicīgu kārtējo Vispārējo latviešu Dziesmu un deju svētku koprepertuāra izveidi un tā   kvalitatīvu apguvi Latvijā un diasporā</t>
  </si>
  <si>
    <t xml:space="preserve">5. Rīcības virziens </t>
  </si>
  <si>
    <t>5.1.</t>
  </si>
  <si>
    <t>Sekmēt māksliniecisko kolektīvu darbības nepārtrauktību un dalību Dziesmu un deju svētku tradīcijas saglabāšanā un attīstībā</t>
  </si>
  <si>
    <t>02.00.00 Mērķdotācija pašvaldību tautas mākslas kolektīvu vadītāja darba samaksai</t>
  </si>
  <si>
    <t>5.2.</t>
  </si>
  <si>
    <t>Nodrošināt Dziesmu un deju svētku sagatavošanas procesu, izveidots vienots Dziesmu un deju organizatoriskais modelis – darbu uzsācis kopīgs svētku biroja</t>
  </si>
  <si>
    <t>6. Rīcības virziens</t>
  </si>
  <si>
    <t>6.1.</t>
  </si>
  <si>
    <t>Nodrošināta Dziesmu un deju svētku ekspozīcijas Mežaparka Lielajā estrādē uzturēšana un profesionāla darbība</t>
  </si>
  <si>
    <t>6.2.</t>
  </si>
  <si>
    <t>Nodrošināts un koordinēts darbs pie Nacionālā muzeju krājuma papildināšanas ar Latvijas un ārpus Latvijas Dziesmu un deju svētku tradīcijas materiāliem.</t>
  </si>
  <si>
    <t>6.3.</t>
  </si>
  <si>
    <t xml:space="preserve">Sadarbībā ar valsts/pilsētu un novadu muzejiem un privātiem kolekcionāriem veidot datu bāzi par svētku norisēm kultūrvēsturiskajos novados un ārpus Latvijas. Organizēt vismaz vienu forumus “Visi mūsu dziesmusvētki” par svētkiem novados un ārpus Latvijas. </t>
  </si>
  <si>
    <t>6.4.</t>
  </si>
  <si>
    <t>Nodrošināta dažādu mērķauditoriju informēšana par Dziesmu un deju svētku tradīcijas saglabāšanas priekšnoteikumiem un attīstības iespējām</t>
  </si>
  <si>
    <t>6.5.</t>
  </si>
  <si>
    <t>Nodrošināt sabiedrības, tai skaitā Dziesmu un deju svētku tradīcijas kopienas informētību par svētku sagatavošanu, norisi un pieejamību</t>
  </si>
  <si>
    <t>6.6.</t>
  </si>
  <si>
    <t>Atbalstīt jaunu zinātnisko zināšanu radīšanu un to komunikāciju  reģionālā, nacionālā un starptautiskā mērogā par Dziesmu un deju svētku tradīciju un tās nozīmi Latvijas nemateriālā kultūras mantojuma saglabāšanā.</t>
  </si>
  <si>
    <t>6.7.</t>
  </si>
  <si>
    <t>Izmantot esošās Kultūras ministrijas administrētās pētniecības programmas sistemātiska Dziesmu un deju svētku procesa pētniecības nodrošināšanai</t>
  </si>
  <si>
    <t>6.8.</t>
  </si>
  <si>
    <t>Pilnveidot Dziesmu un deju svētku dalībmieku reģistrēšanās sistēmu</t>
  </si>
  <si>
    <t>6.9.</t>
  </si>
  <si>
    <t>Stiprināt Dziesmu un deju svētku tradīcijas ilgtspējas faktorus Baltijas valstīs</t>
  </si>
  <si>
    <t>6.10.</t>
  </si>
  <si>
    <t>Organizēt svētku izvērtēšanu, tai skaitā sarīkojot svētku izvērtēšanas konferenci</t>
  </si>
  <si>
    <t>6.11.</t>
  </si>
  <si>
    <t>Sekmēt zināšanu un dokumentārā mantojuma uzkrāšanu par Dziesmu un deju svētku tradīciju</t>
  </si>
  <si>
    <t>6.12.</t>
  </si>
  <si>
    <t>Uzturēt un attīstīt Dziesmu un deju svētku digitālo kolekciju</t>
  </si>
  <si>
    <t>7. Rīcības virziens</t>
  </si>
  <si>
    <t>7.1.</t>
  </si>
  <si>
    <t>Sagatavot un īstenot svētku māksliniecisko programmu (pasākumu plānu, mēģinājumu grafikus, nosakot katram svētku pasākumam vietu un laiku)</t>
  </si>
  <si>
    <t>7.2.</t>
  </si>
  <si>
    <t>Noteikt kārtējo Vispārējo latviešu Dziesmu un deju svētku dalībniekus</t>
  </si>
  <si>
    <t>7.3.</t>
  </si>
  <si>
    <t xml:space="preserve">Nodrošināt svētku dalībnieku uzturēšanos svētkos
</t>
  </si>
  <si>
    <t>7.4.</t>
  </si>
  <si>
    <t>Nodrošināt sabiedrisko kārtību un drošību svētkos</t>
  </si>
  <si>
    <t>7.5.</t>
  </si>
  <si>
    <t>Svētku norises kapacitātes nodrošinājums, iesaistot brīvprātīgos</t>
  </si>
  <si>
    <t>7.6.</t>
  </si>
  <si>
    <t>Nodrošināt Svētku atspoguļošanu un popularizēšanu</t>
  </si>
  <si>
    <t>7.7.</t>
  </si>
  <si>
    <t>Sagatavot XIV Latvijas Skolu jaunatnes dziesmu un deju svētku mākslinieciskās koncepcijas, logo un vizuālo identitāti, kā arī svētku koncertu koncepciju konkursus, koprepertuāru un svētku norišu programmas</t>
  </si>
  <si>
    <t>7.9.</t>
  </si>
  <si>
    <t xml:space="preserve">Sniegt metodisko atbalstu latviešu ārvalstu dziesmu un deju svētku tradīcijas attīstībā un saglabāšanā </t>
  </si>
  <si>
    <t>*Finansējums pasākumam tiks nodrošināts 1.1.pasākumam piešķirtā finansējuma ietvaros.</t>
  </si>
  <si>
    <t>62. Mērķdotācijas pašvaldībām</t>
  </si>
  <si>
    <t xml:space="preserve">74.Gadskārtējā valsts budžeta izpildes procesā pārdalāmais finansējums </t>
  </si>
  <si>
    <t>74. Gadskārtējā valsts budžeta izpildes procesā pārdalāmais finansējums **</t>
  </si>
  <si>
    <t>**Finansējums plānots, tāpēc nav iekļauts Kultūras ministrijas budžetā, bet tiks iestrādāts Kultūras mantojums programmā budžeta sagatavošanas procesā</t>
  </si>
  <si>
    <t>74.Gadskārtējā valsts budžeta izpildes procesā pārdalāmais finansējums **</t>
  </si>
  <si>
    <t>Finansējums plāna realizācijai kopā, tajā skaitā:</t>
  </si>
  <si>
    <t>tajā skaitā</t>
  </si>
  <si>
    <t>Plānotie pašu ieņēmumi, kas tiks iestrādāti budžeta sagatavošanas procesā</t>
  </si>
  <si>
    <t>2028.gadā kopējais finansējums plāna realizācijai</t>
  </si>
  <si>
    <t>pašu ieņēmumi par biļešu realizāciju*</t>
  </si>
  <si>
    <t>pašu ieņēmumi no dalības maksas amatnieku tirdziņos *</t>
  </si>
  <si>
    <t>42.03.00 Skolu jaunatnes Dziesmu un deju svētki*/ programma 15.01.00.00 Izglītība apakšprogramaā 15.01.07.00 Valsts izglītības attīstības aģentūras darbības nodrošināšana</t>
  </si>
  <si>
    <t>Budžeta ievaros</t>
  </si>
  <si>
    <t>Budžeta ietvaros</t>
  </si>
  <si>
    <t>23.00.00 Valsts atbalsta programmas un citi valsts nozīmes pasākumi / programma 74.09.00.00 Valsts atbalsta programmas un citi Valsts nozīmes pasākumi, apakšprogramma 74.09.01.00 Valsts atbalsta programmas un citi Valsts nozīmes pasākumi</t>
  </si>
  <si>
    <t xml:space="preserve">02.00.00 Mērķdotācija pašvaldību tautas mākslas kolektīvu vadītāju darba samaksai un valsts sociālās apdrošināšanas obligātajām iemaksām </t>
  </si>
  <si>
    <t>26.00.00 Sabiedrības saliedētības pasākumi / 22.02.00.00 Saliedētas sabiedrības un mediju politika</t>
  </si>
  <si>
    <t>26.01.00 Sabiedrības integrācijas pasākumu īstenošana / 22.02.01.00 Saliedētas sabiedrības pasākumu īstenošana</t>
  </si>
  <si>
    <t>26.02.00 Diasporas pasākumu īstenošana / 22.02.01.00 Saliedētas sabiedrības pasākumu īstenošana</t>
  </si>
  <si>
    <t>22.01.00.00 Kultūrpolitika</t>
  </si>
  <si>
    <t>97.00.00 Nozaru vadība un politikas plānošana/ programma  22.01.00.00 programma  22.01.00.00 Kultūrpolitika, apakšprogramma 22., apakšprogramma 22.01.97.00 Nozaru vadība un politikas plānošana</t>
  </si>
  <si>
    <t>21.00.00 Kultūras mantojums/  apakšprogramma 22.01.03.00 Kultūras mantojums</t>
  </si>
  <si>
    <t>apakšprogramma 01.04.00 Mērķdotācijas tautas mākslas kolektīvu vadītāju darba samaksai un valsts sociālās apdrošināšanas obligātajām iemaksām</t>
  </si>
  <si>
    <t>42.03.00 Skolu jaunatnes Dziesmu un deju svētki*/ apakšprograma 15.01.07.00 Valsts izglītības attīstības aģentūras darbības nodrošināšana</t>
  </si>
  <si>
    <t>97.00.00 Nozaru vadība un politikas plānošana/ apakšprogramma 22.01.97.00 Nozaru vadība un politikas plānošana</t>
  </si>
  <si>
    <t>97.00.00 Nozaru vadība un politikas plānošana/apakšprogramma 22.01.97.00 Nozaru vadība un politikas plānošana</t>
  </si>
  <si>
    <t>26.02.00 Diasporas pasākumu īstenošana/ apakšprogramma 22.02.01.00 Saliedētas sabiedrības pasākumu īstenošana</t>
  </si>
  <si>
    <t>21.00.00 Kultūras mantojums/   apakšprogramma 22.01.03.00 Kultūras mantojums</t>
  </si>
  <si>
    <t>26.01.00 Sabiedrības integrācijas pasākumu īstenošana /  apakšprogramma 22.02.01.00 Saliedētas sabiedrības pasākumu īstenošana</t>
  </si>
  <si>
    <t>26.02.00 Diasporas pasākumu īstenošana/  apakšprogramma 22.02.01.00 Saliedētas sabiedrības pasākumu īstenošana</t>
  </si>
  <si>
    <t>23.00.00 Valsts atbalsta programmas un citi valsts nozīmes pasākumi /  apakšprogramma 74.09.01.00 Valsts atbalsta programmas un citi Valsts nozīmes pasākumi</t>
  </si>
  <si>
    <t xml:space="preserve"> apakšprogramma 22.01.04.00 Mērķdotācijas tautas mākslas kolektīvu vadītāju darba samaksai un valsts sociālās apdrošināšanas obligātajām iemaksām</t>
  </si>
  <si>
    <t>62.Mērķdotācijas pašvaldībām</t>
  </si>
  <si>
    <t>Pielikums</t>
  </si>
  <si>
    <t>Dziesmu un deju svētku tradīcijas attīstības un saglabāšanas</t>
  </si>
  <si>
    <t>plānam 2026.–2028.gadam</t>
  </si>
  <si>
    <t>Pašvaldību budžets***</t>
  </si>
  <si>
    <t>*** pašvaldību budžeta finansējums veidojas, īstenojot Dziesmu un deju svētku likuma 9. panta trešajā daļā noteikto tiesisko regulējumu, atbilstoši kuram kora, orķestra, tautas mūzikas ansambļa, deju vai cita kolektīva darbībai nepieciešamās mēģinājumu telpas, mēģinājumiem nepieciešamo tehnisko aprīkojumu, tērpu, nošu materiālu, deju aprakstu iegādi, kolektīva vadītāja, diriģenta, koncertmeistara darba samaksu, transporta pakalpojumus Vispārējo latviešu dziesmu un deju svētku un Latvijas Skolu jaunatnes dziesmu un deju svētku starplaikā un svētku norises laikā nodrošina attiecīgā kolektīva dibinātājs.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</si>
</sst>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quot;.&quot;mm&quot;.&quot;yyyy"/>
    <numFmt numFmtId="165" formatCode="&quot; &quot;* #,##0&quot; &quot;;&quot;-&quot;* #,##0&quot; &quot;;&quot; &quot;* &quot;-&quot;#&quot; &quot;;&quot; &quot;@&quot; &quot;"/>
    <numFmt numFmtId="166" formatCode="&quot; &quot;* #,##0.00&quot; &quot;;&quot;-&quot;* #,##0.00&quot; &quot;;&quot; &quot;* &quot;-&quot;#&quot; &quot;;&quot; &quot;@&quot; &quot;"/>
  </numFmts>
  <fonts count="10" x14ac:knownFonts="1">
    <font>
      <sz val="11"/>
      <color rgb="FF000000"/>
      <name val="Calibri"/>
      <family val="2"/>
      <charset val="186"/>
    </font>
    <font>
      <sz val="11"/>
      <color rgb="FF000000"/>
      <name val="Calibri"/>
      <family val="2"/>
      <charset val="186"/>
    </font>
    <font>
      <sz val="10"/>
      <color rgb="FF000000"/>
      <name val="Times New Roman"/>
      <family val="1"/>
      <charset val="186"/>
    </font>
    <font>
      <b/>
      <sz val="10"/>
      <color rgb="FF000000"/>
      <name val="Times New Roman"/>
      <family val="1"/>
      <charset val="186"/>
    </font>
    <font>
      <sz val="10"/>
      <color rgb="FFFF0000"/>
      <name val="Times New Roman"/>
      <family val="1"/>
      <charset val="186"/>
    </font>
    <font>
      <sz val="10"/>
      <color theme="1"/>
      <name val="Times New Roman"/>
      <family val="1"/>
      <charset val="186"/>
    </font>
    <font>
      <sz val="10"/>
      <name val="Times New Roman"/>
      <family val="1"/>
      <charset val="186"/>
    </font>
    <font>
      <b/>
      <sz val="12"/>
      <color rgb="FF000000"/>
      <name val="Times New Roman"/>
      <family val="1"/>
      <charset val="186"/>
    </font>
    <font>
      <sz val="8"/>
      <name val="Calibri"/>
      <family val="2"/>
      <charset val="186"/>
    </font>
    <font>
      <sz val="9"/>
      <color rgb="FF000000"/>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27">
    <border>
      <left/>
      <right/>
      <top/>
      <bottom/>
      <diagonal/>
    </border>
    <border>
      <left style="dashed">
        <color rgb="FF000000"/>
      </left>
      <right style="dashed">
        <color rgb="FF000000"/>
      </right>
      <top style="dashed">
        <color rgb="FF000000"/>
      </top>
      <bottom style="dotted">
        <color rgb="FF000000"/>
      </bottom>
      <diagonal/>
    </border>
    <border>
      <left style="dashed">
        <color rgb="FF000000"/>
      </left>
      <right style="dashed">
        <color rgb="FF000000"/>
      </right>
      <top style="dashed">
        <color rgb="FF000000"/>
      </top>
      <bottom style="dashed">
        <color rgb="FF000000"/>
      </bottom>
      <diagonal/>
    </border>
    <border>
      <left style="dashed">
        <color rgb="FF000000"/>
      </left>
      <right style="dashed">
        <color rgb="FF000000"/>
      </right>
      <top style="dashed">
        <color rgb="FF000000"/>
      </top>
      <bottom/>
      <diagonal/>
    </border>
    <border>
      <left style="dotted">
        <color rgb="FF000000"/>
      </left>
      <right style="dotted">
        <color rgb="FF000000"/>
      </right>
      <top style="dotted">
        <color rgb="FF000000"/>
      </top>
      <bottom style="dotted">
        <color rgb="FF000000"/>
      </bottom>
      <diagonal/>
    </border>
    <border>
      <left/>
      <right style="dotted">
        <color rgb="FF000000"/>
      </right>
      <top/>
      <bottom/>
      <diagonal/>
    </border>
    <border>
      <left style="dotted">
        <color rgb="FF000000"/>
      </left>
      <right/>
      <top style="dotted">
        <color rgb="FF000000"/>
      </top>
      <bottom style="dotted">
        <color rgb="FF000000"/>
      </bottom>
      <diagonal/>
    </border>
    <border>
      <left style="dotted">
        <color rgb="FF000000"/>
      </left>
      <right style="dotted">
        <color rgb="FF000000"/>
      </right>
      <top style="dotted">
        <color rgb="FF000000"/>
      </top>
      <bottom/>
      <diagonal/>
    </border>
    <border>
      <left/>
      <right style="dotted">
        <color rgb="FF000000"/>
      </right>
      <top style="dotted">
        <color rgb="FF000000"/>
      </top>
      <bottom style="dotted">
        <color rgb="FF000000"/>
      </bottom>
      <diagonal/>
    </border>
    <border>
      <left style="dotted">
        <color indexed="64"/>
      </left>
      <right style="dotted">
        <color indexed="64"/>
      </right>
      <top style="dotted">
        <color indexed="64"/>
      </top>
      <bottom/>
      <diagonal/>
    </border>
    <border>
      <left style="dotted">
        <color indexed="64"/>
      </left>
      <right style="dotted">
        <color indexed="64"/>
      </right>
      <top style="dotted">
        <color rgb="FF000000"/>
      </top>
      <bottom style="dotted">
        <color rgb="FF000000"/>
      </bottom>
      <diagonal/>
    </border>
    <border>
      <left style="dotted">
        <color indexed="64"/>
      </left>
      <right style="dotted">
        <color indexed="64"/>
      </right>
      <top style="dotted">
        <color rgb="FF000000"/>
      </top>
      <bottom style="dotted">
        <color indexed="64"/>
      </bottom>
      <diagonal/>
    </border>
    <border>
      <left style="dotted">
        <color rgb="FF000000"/>
      </left>
      <right/>
      <top style="dotted">
        <color rgb="FF000000"/>
      </top>
      <bottom/>
      <diagonal/>
    </border>
    <border>
      <left style="dotted">
        <color rgb="FF000000"/>
      </left>
      <right style="dotted">
        <color rgb="FF000000"/>
      </right>
      <top/>
      <bottom style="dotted">
        <color rgb="FF000000"/>
      </bottom>
      <diagonal/>
    </border>
    <border>
      <left style="dotted">
        <color indexed="64"/>
      </left>
      <right style="dotted">
        <color rgb="FF000000"/>
      </right>
      <top style="dotted">
        <color indexed="64"/>
      </top>
      <bottom style="dotted">
        <color rgb="FF000000"/>
      </bottom>
      <diagonal/>
    </border>
    <border>
      <left style="dotted">
        <color rgb="FF000000"/>
      </left>
      <right style="dotted">
        <color rgb="FF000000"/>
      </right>
      <top style="dotted">
        <color indexed="64"/>
      </top>
      <bottom style="dotted">
        <color rgb="FF000000"/>
      </bottom>
      <diagonal/>
    </border>
    <border>
      <left style="dotted">
        <color indexed="64"/>
      </left>
      <right style="dotted">
        <color rgb="FF000000"/>
      </right>
      <top style="dotted">
        <color rgb="FF000000"/>
      </top>
      <bottom style="dotted">
        <color rgb="FF000000"/>
      </bottom>
      <diagonal/>
    </border>
    <border>
      <left/>
      <right style="dotted">
        <color indexed="64"/>
      </right>
      <top/>
      <bottom/>
      <diagonal/>
    </border>
    <border>
      <left style="dotted">
        <color rgb="FF000000"/>
      </left>
      <right style="dotted">
        <color indexed="64"/>
      </right>
      <top style="dotted">
        <color rgb="FF000000"/>
      </top>
      <bottom style="dotted">
        <color rgb="FF000000"/>
      </bottom>
      <diagonal/>
    </border>
    <border>
      <left style="dotted">
        <color indexed="64"/>
      </left>
      <right style="dotted">
        <color rgb="FF000000"/>
      </right>
      <top style="dotted">
        <color rgb="FF000000"/>
      </top>
      <bottom style="dotted">
        <color indexed="64"/>
      </bottom>
      <diagonal/>
    </border>
    <border>
      <left style="dotted">
        <color rgb="FF000000"/>
      </left>
      <right style="dotted">
        <color rgb="FF000000"/>
      </right>
      <top style="dotted">
        <color rgb="FF000000"/>
      </top>
      <bottom style="dotted">
        <color indexed="64"/>
      </bottom>
      <diagonal/>
    </border>
    <border>
      <left style="dotted">
        <color rgb="FF000000"/>
      </left>
      <right style="dotted">
        <color indexed="64"/>
      </right>
      <top style="dotted">
        <color indexed="64"/>
      </top>
      <bottom style="dotted">
        <color indexed="64"/>
      </bottom>
      <diagonal/>
    </border>
    <border>
      <left style="dotted">
        <color rgb="FF000000"/>
      </left>
      <right style="dotted">
        <color indexed="64"/>
      </right>
      <top style="dotted">
        <color rgb="FF000000"/>
      </top>
      <bottom/>
      <diagonal/>
    </border>
    <border>
      <left style="dotted">
        <color indexed="64"/>
      </left>
      <right style="dotted">
        <color rgb="FF000000"/>
      </right>
      <top/>
      <bottom style="dotted">
        <color rgb="FF000000"/>
      </bottom>
      <diagonal/>
    </border>
    <border>
      <left style="dotted">
        <color rgb="FF000000"/>
      </left>
      <right/>
      <top style="dotted">
        <color indexed="64"/>
      </top>
      <bottom style="dotted">
        <color indexed="64"/>
      </bottom>
      <diagonal/>
    </border>
    <border>
      <left style="dotted">
        <color rgb="FF000000"/>
      </left>
      <right style="dotted">
        <color rgb="FF000000"/>
      </right>
      <top/>
      <bottom/>
      <diagonal/>
    </border>
    <border>
      <left style="dotted">
        <color rgb="FF000000"/>
      </left>
      <right style="dotted">
        <color rgb="FF000000"/>
      </right>
      <top/>
      <bottom style="dotted">
        <color indexed="64"/>
      </bottom>
      <diagonal/>
    </border>
  </borders>
  <cellStyleXfs count="2">
    <xf numFmtId="0" fontId="0" fillId="0" borderId="0"/>
    <xf numFmtId="166" fontId="1" fillId="0" borderId="0" applyFont="0" applyFill="0" applyBorder="0" applyAlignment="0" applyProtection="0"/>
  </cellStyleXfs>
  <cellXfs count="102">
    <xf numFmtId="0" fontId="0" fillId="0" borderId="0" xfId="0"/>
    <xf numFmtId="0" fontId="2" fillId="0" borderId="0" xfId="0" applyFont="1"/>
    <xf numFmtId="0" fontId="2" fillId="0" borderId="3" xfId="0" applyFont="1" applyBorder="1"/>
    <xf numFmtId="0" fontId="2" fillId="0" borderId="4" xfId="0" applyFont="1" applyBorder="1"/>
    <xf numFmtId="0" fontId="3" fillId="0" borderId="4" xfId="0" applyFont="1" applyBorder="1" applyAlignment="1">
      <alignment wrapText="1"/>
    </xf>
    <xf numFmtId="165" fontId="2" fillId="0" borderId="4" xfId="0" applyNumberFormat="1" applyFont="1" applyBorder="1"/>
    <xf numFmtId="0" fontId="2" fillId="3" borderId="4" xfId="0" applyFont="1" applyFill="1" applyBorder="1"/>
    <xf numFmtId="0" fontId="7" fillId="0" borderId="0" xfId="0" applyFont="1" applyAlignment="1">
      <alignment horizontal="center" vertical="top"/>
    </xf>
    <xf numFmtId="0" fontId="2" fillId="2" borderId="4" xfId="0" applyFont="1" applyFill="1" applyBorder="1" applyAlignment="1">
      <alignment horizontal="right"/>
    </xf>
    <xf numFmtId="0" fontId="2" fillId="2" borderId="4" xfId="0" applyFont="1" applyFill="1" applyBorder="1"/>
    <xf numFmtId="0" fontId="2" fillId="2" borderId="4" xfId="0" applyFont="1" applyFill="1" applyBorder="1" applyAlignment="1">
      <alignment horizontal="left"/>
    </xf>
    <xf numFmtId="0" fontId="2" fillId="3" borderId="4" xfId="0" applyFont="1" applyFill="1" applyBorder="1" applyAlignment="1">
      <alignment wrapText="1"/>
    </xf>
    <xf numFmtId="0" fontId="6" fillId="2" borderId="4" xfId="0" applyFont="1" applyFill="1" applyBorder="1"/>
    <xf numFmtId="0" fontId="2" fillId="2" borderId="4" xfId="0" applyFont="1" applyFill="1" applyBorder="1" applyAlignment="1">
      <alignment wrapText="1"/>
    </xf>
    <xf numFmtId="0" fontId="2" fillId="0" borderId="0" xfId="0" applyFont="1" applyAlignment="1">
      <alignment horizontal="right"/>
    </xf>
    <xf numFmtId="0" fontId="6" fillId="0" borderId="0" xfId="0" applyFont="1"/>
    <xf numFmtId="0" fontId="2" fillId="2" borderId="6" xfId="0" applyFont="1" applyFill="1" applyBorder="1"/>
    <xf numFmtId="0" fontId="2" fillId="0" borderId="9" xfId="0" applyFont="1" applyBorder="1"/>
    <xf numFmtId="0" fontId="2" fillId="3" borderId="13" xfId="0" applyFont="1" applyFill="1" applyBorder="1"/>
    <xf numFmtId="0" fontId="2" fillId="3" borderId="16" xfId="0" applyFont="1" applyFill="1" applyBorder="1"/>
    <xf numFmtId="0" fontId="2" fillId="3" borderId="20" xfId="0" applyFont="1" applyFill="1" applyBorder="1"/>
    <xf numFmtId="0" fontId="2" fillId="2" borderId="10" xfId="0" applyFont="1" applyFill="1" applyBorder="1"/>
    <xf numFmtId="0" fontId="2" fillId="2" borderId="15" xfId="0" applyFont="1" applyFill="1" applyBorder="1" applyAlignment="1">
      <alignment horizontal="left" wrapText="1"/>
    </xf>
    <xf numFmtId="0" fontId="2" fillId="2" borderId="16" xfId="0" applyFont="1" applyFill="1" applyBorder="1"/>
    <xf numFmtId="0" fontId="2" fillId="3" borderId="4" xfId="0" applyFont="1" applyFill="1" applyBorder="1" applyAlignment="1">
      <alignment horizontal="right"/>
    </xf>
    <xf numFmtId="0" fontId="2" fillId="2" borderId="8" xfId="0" applyFont="1" applyFill="1" applyBorder="1"/>
    <xf numFmtId="0" fontId="2" fillId="2" borderId="0" xfId="0" applyFont="1" applyFill="1"/>
    <xf numFmtId="0" fontId="2" fillId="2" borderId="7" xfId="0" applyFont="1" applyFill="1" applyBorder="1"/>
    <xf numFmtId="0" fontId="2" fillId="2" borderId="12" xfId="0" applyFont="1" applyFill="1" applyBorder="1"/>
    <xf numFmtId="0" fontId="2" fillId="2" borderId="11" xfId="0" applyFont="1" applyFill="1" applyBorder="1"/>
    <xf numFmtId="0" fontId="2" fillId="2" borderId="11" xfId="0" applyFont="1" applyFill="1" applyBorder="1" applyAlignment="1">
      <alignment wrapText="1"/>
    </xf>
    <xf numFmtId="0" fontId="2" fillId="2" borderId="11" xfId="0" applyFont="1" applyFill="1" applyBorder="1" applyAlignment="1">
      <alignment horizontal="right"/>
    </xf>
    <xf numFmtId="0" fontId="2" fillId="2" borderId="14" xfId="0" applyFont="1" applyFill="1" applyBorder="1"/>
    <xf numFmtId="0" fontId="2" fillId="2" borderId="15" xfId="0" applyFont="1" applyFill="1" applyBorder="1"/>
    <xf numFmtId="0" fontId="2" fillId="2" borderId="15" xfId="0" applyFont="1" applyFill="1" applyBorder="1" applyAlignment="1">
      <alignment wrapText="1"/>
    </xf>
    <xf numFmtId="0" fontId="9" fillId="2" borderId="0" xfId="0" applyFont="1" applyFill="1" applyAlignment="1">
      <alignment vertical="center" wrapText="1"/>
    </xf>
    <xf numFmtId="0" fontId="9" fillId="2" borderId="24" xfId="0" applyFont="1" applyFill="1" applyBorder="1" applyAlignment="1">
      <alignment vertical="center" wrapText="1"/>
    </xf>
    <xf numFmtId="0" fontId="2" fillId="2" borderId="23" xfId="0" applyFont="1" applyFill="1" applyBorder="1"/>
    <xf numFmtId="0" fontId="2" fillId="2" borderId="13" xfId="0" applyFont="1" applyFill="1" applyBorder="1"/>
    <xf numFmtId="0" fontId="2" fillId="2" borderId="13" xfId="0" applyFont="1" applyFill="1" applyBorder="1" applyAlignment="1">
      <alignment wrapText="1"/>
    </xf>
    <xf numFmtId="164" fontId="2" fillId="3" borderId="4" xfId="0" applyNumberFormat="1" applyFont="1" applyFill="1" applyBorder="1" applyAlignment="1">
      <alignment wrapText="1"/>
    </xf>
    <xf numFmtId="0" fontId="5" fillId="3" borderId="4" xfId="0" applyFont="1" applyFill="1" applyBorder="1" applyAlignment="1">
      <alignment wrapText="1"/>
    </xf>
    <xf numFmtId="0" fontId="2" fillId="3" borderId="18" xfId="0" applyFont="1" applyFill="1" applyBorder="1"/>
    <xf numFmtId="0" fontId="2" fillId="2" borderId="17" xfId="0" applyFont="1" applyFill="1" applyBorder="1"/>
    <xf numFmtId="165" fontId="2" fillId="3" borderId="4" xfId="0" applyNumberFormat="1" applyFont="1" applyFill="1" applyBorder="1"/>
    <xf numFmtId="0" fontId="2" fillId="3" borderId="22" xfId="0" applyFont="1" applyFill="1" applyBorder="1"/>
    <xf numFmtId="0" fontId="2" fillId="3" borderId="4" xfId="0" applyFont="1" applyFill="1" applyBorder="1" applyAlignment="1">
      <alignment vertical="center" wrapText="1"/>
    </xf>
    <xf numFmtId="0" fontId="2" fillId="3" borderId="19" xfId="0" applyFont="1" applyFill="1" applyBorder="1" applyAlignment="1">
      <alignment horizontal="left"/>
    </xf>
    <xf numFmtId="0" fontId="2" fillId="3" borderId="20" xfId="0" applyFont="1" applyFill="1" applyBorder="1" applyAlignment="1">
      <alignment horizontal="left" vertical="center" wrapText="1"/>
    </xf>
    <xf numFmtId="0" fontId="2" fillId="3" borderId="20" xfId="0" applyFont="1" applyFill="1" applyBorder="1" applyAlignment="1">
      <alignment wrapText="1"/>
    </xf>
    <xf numFmtId="0" fontId="2" fillId="2" borderId="21" xfId="0" applyFont="1" applyFill="1" applyBorder="1"/>
    <xf numFmtId="0" fontId="2" fillId="3" borderId="13" xfId="0" applyFont="1" applyFill="1" applyBorder="1" applyAlignment="1">
      <alignment vertical="center" wrapText="1"/>
    </xf>
    <xf numFmtId="0" fontId="2" fillId="3" borderId="13" xfId="0" applyFont="1" applyFill="1" applyBorder="1" applyAlignment="1">
      <alignment wrapText="1"/>
    </xf>
    <xf numFmtId="0" fontId="2" fillId="3" borderId="4" xfId="0" applyFont="1" applyFill="1" applyBorder="1" applyAlignment="1">
      <alignment horizontal="left"/>
    </xf>
    <xf numFmtId="0" fontId="2" fillId="3" borderId="4" xfId="0" applyFont="1" applyFill="1" applyBorder="1" applyAlignment="1">
      <alignment horizontal="left" wrapText="1"/>
    </xf>
    <xf numFmtId="0" fontId="2" fillId="2" borderId="4" xfId="0" applyFont="1" applyFill="1" applyBorder="1" applyAlignment="1">
      <alignment vertical="center" wrapText="1"/>
    </xf>
    <xf numFmtId="0" fontId="2" fillId="2" borderId="4" xfId="0" applyFont="1" applyFill="1" applyBorder="1" applyAlignment="1">
      <alignment horizontal="left" vertical="center" wrapText="1" indent="1"/>
    </xf>
    <xf numFmtId="0" fontId="4" fillId="2" borderId="4" xfId="0" applyFont="1" applyFill="1" applyBorder="1"/>
    <xf numFmtId="0" fontId="5" fillId="2" borderId="4" xfId="0" applyFont="1" applyFill="1" applyBorder="1"/>
    <xf numFmtId="0" fontId="2" fillId="2" borderId="4" xfId="0" applyFont="1" applyFill="1" applyBorder="1" applyAlignment="1">
      <alignment horizontal="left" wrapText="1"/>
    </xf>
    <xf numFmtId="0" fontId="6" fillId="2" borderId="4" xfId="0" applyFont="1" applyFill="1" applyBorder="1" applyAlignment="1">
      <alignment horizontal="left" wrapText="1"/>
    </xf>
    <xf numFmtId="0" fontId="5" fillId="2" borderId="4" xfId="0" applyFont="1" applyFill="1" applyBorder="1" applyAlignment="1">
      <alignment wrapText="1"/>
    </xf>
    <xf numFmtId="0" fontId="2" fillId="2" borderId="4" xfId="0" applyFont="1" applyFill="1" applyBorder="1" applyAlignment="1">
      <alignment vertical="top" wrapText="1"/>
    </xf>
    <xf numFmtId="0" fontId="3" fillId="2" borderId="4" xfId="0" applyFont="1" applyFill="1" applyBorder="1" applyAlignment="1">
      <alignment horizontal="center"/>
    </xf>
    <xf numFmtId="165" fontId="3" fillId="2" borderId="4" xfId="1" applyNumberFormat="1" applyFont="1" applyFill="1" applyBorder="1" applyAlignment="1">
      <alignment horizontal="center" vertical="center" wrapText="1"/>
    </xf>
    <xf numFmtId="3" fontId="3" fillId="2" borderId="8" xfId="0" applyNumberFormat="1" applyFont="1" applyFill="1" applyBorder="1" applyAlignment="1">
      <alignment horizontal="center"/>
    </xf>
    <xf numFmtId="3" fontId="2" fillId="2" borderId="0" xfId="0" applyNumberFormat="1" applyFont="1" applyFill="1"/>
    <xf numFmtId="0" fontId="2" fillId="2" borderId="2" xfId="0" applyFont="1" applyFill="1" applyBorder="1" applyAlignment="1">
      <alignment horizontal="center" wrapText="1"/>
    </xf>
    <xf numFmtId="0" fontId="3" fillId="2" borderId="2" xfId="0" applyFont="1" applyFill="1" applyBorder="1" applyAlignment="1">
      <alignment horizontal="center" wrapText="1"/>
    </xf>
    <xf numFmtId="0" fontId="2" fillId="2" borderId="13" xfId="0" applyFont="1" applyFill="1" applyBorder="1" applyAlignment="1">
      <alignment horizontal="left" wrapText="1"/>
    </xf>
    <xf numFmtId="0" fontId="2" fillId="2" borderId="26" xfId="0" applyFont="1" applyFill="1" applyBorder="1" applyAlignment="1">
      <alignment wrapText="1"/>
    </xf>
    <xf numFmtId="0" fontId="2" fillId="2" borderId="20" xfId="0" applyFont="1" applyFill="1" applyBorder="1" applyAlignment="1">
      <alignment wrapText="1"/>
    </xf>
    <xf numFmtId="0" fontId="2" fillId="0" borderId="0" xfId="0" applyFont="1" applyAlignment="1">
      <alignment horizontal="right"/>
    </xf>
    <xf numFmtId="0" fontId="2" fillId="3" borderId="7" xfId="0" applyFont="1" applyFill="1" applyBorder="1" applyAlignment="1">
      <alignment horizontal="center"/>
    </xf>
    <xf numFmtId="0" fontId="2" fillId="3" borderId="25" xfId="0" applyFont="1" applyFill="1" applyBorder="1" applyAlignment="1">
      <alignment horizontal="center"/>
    </xf>
    <xf numFmtId="0" fontId="2" fillId="3" borderId="13" xfId="0" applyFont="1" applyFill="1" applyBorder="1" applyAlignment="1">
      <alignment horizontal="center"/>
    </xf>
    <xf numFmtId="0" fontId="2" fillId="3" borderId="4" xfId="0" applyFont="1" applyFill="1" applyBorder="1"/>
    <xf numFmtId="0" fontId="2" fillId="3" borderId="7" xfId="0" applyFont="1" applyFill="1" applyBorder="1" applyAlignment="1">
      <alignment vertical="center" wrapText="1"/>
    </xf>
    <xf numFmtId="0" fontId="2" fillId="3" borderId="25" xfId="0" applyFont="1" applyFill="1" applyBorder="1" applyAlignment="1">
      <alignment vertical="center" wrapText="1"/>
    </xf>
    <xf numFmtId="0" fontId="0" fillId="2" borderId="13" xfId="0" applyFill="1" applyBorder="1" applyAlignment="1">
      <alignment vertical="center" wrapText="1"/>
    </xf>
    <xf numFmtId="0" fontId="7" fillId="0" borderId="0" xfId="0" applyFont="1" applyAlignment="1">
      <alignment horizontal="center" vertical="top"/>
    </xf>
    <xf numFmtId="0" fontId="2" fillId="3" borderId="7" xfId="0" applyFont="1" applyFill="1" applyBorder="1"/>
    <xf numFmtId="0" fontId="2" fillId="3" borderId="13" xfId="0" applyFont="1" applyFill="1" applyBorder="1"/>
    <xf numFmtId="0" fontId="3" fillId="3" borderId="4" xfId="0" applyFont="1" applyFill="1" applyBorder="1" applyAlignment="1">
      <alignment horizontal="left"/>
    </xf>
    <xf numFmtId="0" fontId="2" fillId="2" borderId="4" xfId="0" applyFont="1" applyFill="1" applyBorder="1" applyAlignment="1">
      <alignment horizontal="left"/>
    </xf>
    <xf numFmtId="0" fontId="2" fillId="3" borderId="4" xfId="0" applyFont="1" applyFill="1" applyBorder="1" applyAlignment="1">
      <alignment horizontal="left" wrapText="1"/>
    </xf>
    <xf numFmtId="0" fontId="2" fillId="3" borderId="4" xfId="0" applyFont="1" applyFill="1" applyBorder="1" applyAlignment="1">
      <alignment horizontal="left"/>
    </xf>
    <xf numFmtId="0" fontId="2" fillId="2" borderId="4" xfId="0" applyFont="1" applyFill="1" applyBorder="1" applyAlignment="1">
      <alignment horizontal="left" vertical="center"/>
    </xf>
    <xf numFmtId="0" fontId="2" fillId="2" borderId="4" xfId="0" applyFont="1" applyFill="1" applyBorder="1" applyAlignment="1">
      <alignment horizontal="left" vertical="center" wrapText="1"/>
    </xf>
    <xf numFmtId="0" fontId="2" fillId="3" borderId="4" xfId="0" applyFont="1" applyFill="1" applyBorder="1" applyAlignment="1">
      <alignment horizontal="right"/>
    </xf>
    <xf numFmtId="0" fontId="2" fillId="2" borderId="4" xfId="0" applyFont="1" applyFill="1" applyBorder="1" applyAlignment="1">
      <alignment vertical="center" wrapText="1"/>
    </xf>
    <xf numFmtId="0" fontId="2" fillId="2" borderId="4" xfId="0" applyFont="1" applyFill="1" applyBorder="1" applyAlignment="1">
      <alignment horizontal="left" wrapText="1"/>
    </xf>
    <xf numFmtId="0" fontId="2" fillId="2" borderId="5" xfId="0" applyFont="1" applyFill="1" applyBorder="1"/>
    <xf numFmtId="0" fontId="6" fillId="2" borderId="4" xfId="0" applyFont="1" applyFill="1" applyBorder="1" applyAlignment="1">
      <alignment horizontal="left" wrapText="1"/>
    </xf>
    <xf numFmtId="0" fontId="2" fillId="0" borderId="1" xfId="0" applyFont="1" applyBorder="1" applyAlignment="1">
      <alignment horizontal="center"/>
    </xf>
    <xf numFmtId="0" fontId="2" fillId="0" borderId="1" xfId="0" applyFont="1" applyBorder="1" applyAlignment="1">
      <alignment horizontal="center" wrapText="1"/>
    </xf>
    <xf numFmtId="0" fontId="2" fillId="0" borderId="3" xfId="0" applyFont="1" applyBorder="1" applyAlignment="1">
      <alignment horizontal="center" wrapText="1"/>
    </xf>
    <xf numFmtId="0" fontId="3" fillId="3" borderId="16" xfId="0" applyFont="1" applyFill="1" applyBorder="1" applyAlignment="1">
      <alignment horizontal="left"/>
    </xf>
    <xf numFmtId="0" fontId="3" fillId="3" borderId="18" xfId="0" applyFont="1" applyFill="1" applyBorder="1" applyAlignment="1">
      <alignment horizontal="left"/>
    </xf>
    <xf numFmtId="0" fontId="2" fillId="0" borderId="2" xfId="0" applyFont="1" applyBorder="1" applyAlignment="1">
      <alignment horizontal="center" wrapText="1"/>
    </xf>
    <xf numFmtId="0" fontId="2" fillId="3" borderId="4" xfId="0" applyFont="1" applyFill="1" applyBorder="1" applyAlignment="1">
      <alignment vertical="center" wrapText="1"/>
    </xf>
    <xf numFmtId="0" fontId="2" fillId="2" borderId="0" xfId="0" applyFont="1" applyFill="1" applyAlignment="1">
      <alignment wrapText="1"/>
    </xf>
  </cellXfs>
  <cellStyles count="2">
    <cellStyle name="Komats" xfId="1" builtinId="3" customBuiltin="1"/>
    <cellStyle name="Parasts"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01"/>
  <sheetViews>
    <sheetView tabSelected="1" topLeftCell="A94" workbookViewId="0">
      <selection activeCell="C101" sqref="C101:M101"/>
    </sheetView>
  </sheetViews>
  <sheetFormatPr defaultColWidth="8.7265625" defaultRowHeight="13" x14ac:dyDescent="0.3"/>
  <cols>
    <col min="1" max="1" width="5.7265625" style="1" customWidth="1"/>
    <col min="2" max="2" width="9.1796875" style="1" hidden="1" customWidth="1"/>
    <col min="3" max="3" width="9.1796875" style="1" customWidth="1"/>
    <col min="4" max="4" width="23.1796875" style="1" customWidth="1"/>
    <col min="5" max="5" width="15" style="1" customWidth="1"/>
    <col min="6" max="6" width="19.26953125" style="1" customWidth="1"/>
    <col min="7" max="7" width="16.1796875" style="1" customWidth="1"/>
    <col min="8" max="8" width="12.7265625" style="1" customWidth="1"/>
    <col min="9" max="9" width="17" style="1" customWidth="1"/>
    <col min="10" max="10" width="11.54296875" style="1" customWidth="1"/>
    <col min="11" max="11" width="11.26953125" style="1" customWidth="1"/>
    <col min="12" max="12" width="14.7265625" style="1" customWidth="1"/>
    <col min="13" max="16384" width="8.7265625" style="1"/>
  </cols>
  <sheetData>
    <row r="1" spans="3:13" x14ac:dyDescent="0.3">
      <c r="L1" s="14"/>
    </row>
    <row r="2" spans="3:13" x14ac:dyDescent="0.3">
      <c r="J2" s="72" t="s">
        <v>134</v>
      </c>
      <c r="K2" s="72"/>
      <c r="L2" s="72"/>
      <c r="M2" s="72"/>
    </row>
    <row r="3" spans="3:13" ht="15" x14ac:dyDescent="0.3">
      <c r="F3" s="7"/>
      <c r="J3" s="1" t="s">
        <v>135</v>
      </c>
    </row>
    <row r="4" spans="3:13" ht="15" x14ac:dyDescent="0.3">
      <c r="F4" s="7"/>
      <c r="J4" s="72" t="s">
        <v>136</v>
      </c>
      <c r="K4" s="72"/>
      <c r="L4" s="72"/>
      <c r="M4" s="72"/>
    </row>
    <row r="5" spans="3:13" ht="14.65" customHeight="1" x14ac:dyDescent="0.3">
      <c r="F5" s="80" t="s">
        <v>0</v>
      </c>
      <c r="G5" s="80"/>
      <c r="H5" s="80"/>
      <c r="I5" s="80"/>
      <c r="J5" s="80"/>
      <c r="K5" s="80"/>
    </row>
    <row r="7" spans="3:13" ht="78" x14ac:dyDescent="0.3">
      <c r="C7" s="94" t="s">
        <v>1</v>
      </c>
      <c r="D7" s="95" t="s">
        <v>2</v>
      </c>
      <c r="E7" s="94" t="s">
        <v>3</v>
      </c>
      <c r="F7" s="95" t="s">
        <v>4</v>
      </c>
      <c r="G7" s="99" t="s">
        <v>5</v>
      </c>
      <c r="H7" s="99"/>
      <c r="I7" s="99"/>
      <c r="J7" s="67" t="s">
        <v>108</v>
      </c>
      <c r="K7" s="68" t="s">
        <v>109</v>
      </c>
      <c r="L7" s="95" t="s">
        <v>6</v>
      </c>
    </row>
    <row r="8" spans="3:13" x14ac:dyDescent="0.3">
      <c r="C8" s="94"/>
      <c r="D8" s="95"/>
      <c r="E8" s="94"/>
      <c r="F8" s="95"/>
      <c r="G8" s="2">
        <v>2026</v>
      </c>
      <c r="H8" s="2">
        <v>2027</v>
      </c>
      <c r="I8" s="2">
        <v>2028</v>
      </c>
      <c r="J8" s="2">
        <v>2028</v>
      </c>
      <c r="K8" s="2">
        <v>2028</v>
      </c>
      <c r="L8" s="96"/>
    </row>
    <row r="9" spans="3:13" ht="39" x14ac:dyDescent="0.3">
      <c r="C9" s="3"/>
      <c r="D9" s="4" t="s">
        <v>106</v>
      </c>
      <c r="E9" s="3"/>
      <c r="F9" s="3"/>
      <c r="G9" s="5">
        <f>G14+G27+G32+G33+G11</f>
        <v>16147229</v>
      </c>
      <c r="H9" s="5">
        <f>H14+H27+H32+H33+H11</f>
        <v>18133270</v>
      </c>
      <c r="I9" s="5">
        <f>I14+I27+I32+I33+I11</f>
        <v>28213960</v>
      </c>
      <c r="J9" s="5">
        <f>J14+J27+J32+J33+J11</f>
        <v>8952151</v>
      </c>
      <c r="K9" s="5">
        <f>K14+K27+K32+K33+K11</f>
        <v>37166111</v>
      </c>
      <c r="L9" s="17"/>
    </row>
    <row r="10" spans="3:13" s="26" customFormat="1" x14ac:dyDescent="0.3">
      <c r="C10" s="16"/>
      <c r="D10" s="22" t="s">
        <v>107</v>
      </c>
      <c r="E10" s="25"/>
      <c r="F10" s="13"/>
      <c r="G10" s="9"/>
      <c r="H10" s="9"/>
      <c r="I10" s="9"/>
      <c r="J10" s="16"/>
      <c r="K10" s="9"/>
      <c r="L10" s="21"/>
    </row>
    <row r="11" spans="3:13" s="26" customFormat="1" ht="39" x14ac:dyDescent="0.3">
      <c r="C11" s="9"/>
      <c r="D11" s="22" t="s">
        <v>103</v>
      </c>
      <c r="E11" s="9"/>
      <c r="F11" s="71"/>
      <c r="G11" s="9"/>
      <c r="H11" s="9">
        <f>H61+H67+H76+H82+H88+H90+H91+H92+H93</f>
        <v>2459224</v>
      </c>
      <c r="I11" s="9">
        <f>I61+I67+I76+I82+I88+I90+I91+I92+I93+I94</f>
        <v>9710000</v>
      </c>
      <c r="J11" s="16"/>
      <c r="K11" s="9">
        <f>I11</f>
        <v>9710000</v>
      </c>
      <c r="L11" s="21"/>
    </row>
    <row r="12" spans="3:13" s="26" customFormat="1" x14ac:dyDescent="0.3">
      <c r="C12" s="9"/>
      <c r="D12" s="69"/>
      <c r="E12" s="27" t="s">
        <v>8</v>
      </c>
      <c r="F12" s="70"/>
      <c r="G12" s="9"/>
      <c r="H12" s="9"/>
      <c r="I12" s="9"/>
      <c r="J12" s="16"/>
      <c r="K12" s="9"/>
      <c r="L12" s="21"/>
    </row>
    <row r="13" spans="3:13" s="26" customFormat="1" ht="169" x14ac:dyDescent="0.3">
      <c r="C13" s="9"/>
      <c r="D13" s="69"/>
      <c r="E13" s="27"/>
      <c r="F13" s="71" t="s">
        <v>115</v>
      </c>
      <c r="G13" s="9"/>
      <c r="H13" s="9">
        <v>2459224</v>
      </c>
      <c r="I13" s="9">
        <v>9710000</v>
      </c>
      <c r="J13" s="16"/>
      <c r="K13" s="9">
        <f>I13+J13</f>
        <v>9710000</v>
      </c>
      <c r="L13" s="21"/>
    </row>
    <row r="14" spans="3:13" s="26" customFormat="1" x14ac:dyDescent="0.3">
      <c r="C14" s="9"/>
      <c r="D14" s="13" t="s">
        <v>7</v>
      </c>
      <c r="E14" s="27"/>
      <c r="F14" s="9"/>
      <c r="G14" s="9">
        <f>G18+G21+G22+G26</f>
        <v>1717798</v>
      </c>
      <c r="H14" s="9">
        <f t="shared" ref="H14:I14" si="0">H18+H21+H22+H26</f>
        <v>3070150</v>
      </c>
      <c r="I14" s="9">
        <f t="shared" si="0"/>
        <v>3070150</v>
      </c>
      <c r="J14" s="16">
        <f>J16</f>
        <v>8952151</v>
      </c>
      <c r="K14" s="9">
        <f>I14+J14</f>
        <v>12022301</v>
      </c>
      <c r="L14" s="21"/>
    </row>
    <row r="15" spans="3:13" s="26" customFormat="1" x14ac:dyDescent="0.3">
      <c r="C15" s="27"/>
      <c r="D15" s="27"/>
      <c r="E15" s="27" t="s">
        <v>8</v>
      </c>
      <c r="F15" s="27"/>
      <c r="G15" s="27"/>
      <c r="H15" s="27"/>
      <c r="I15" s="27"/>
      <c r="J15" s="28"/>
      <c r="K15" s="27"/>
      <c r="L15" s="29"/>
    </row>
    <row r="16" spans="3:13" s="26" customFormat="1" ht="26" x14ac:dyDescent="0.3">
      <c r="C16" s="29"/>
      <c r="D16" s="29"/>
      <c r="E16" s="29"/>
      <c r="F16" s="30" t="s">
        <v>120</v>
      </c>
      <c r="G16" s="29">
        <f>G18+G21</f>
        <v>1653433</v>
      </c>
      <c r="H16" s="29">
        <f t="shared" ref="H16:I16" si="1">H18+H21</f>
        <v>3005785</v>
      </c>
      <c r="I16" s="29">
        <f t="shared" si="1"/>
        <v>3005785</v>
      </c>
      <c r="J16" s="29">
        <f>J18</f>
        <v>8952151</v>
      </c>
      <c r="K16" s="29">
        <f>I16+J16</f>
        <v>11957936</v>
      </c>
      <c r="L16" s="29"/>
    </row>
    <row r="17" spans="3:12" s="26" customFormat="1" x14ac:dyDescent="0.3">
      <c r="C17" s="29"/>
      <c r="D17" s="29"/>
      <c r="E17" s="29"/>
      <c r="F17" s="31" t="s">
        <v>8</v>
      </c>
      <c r="G17" s="29"/>
      <c r="H17" s="29"/>
      <c r="I17" s="29"/>
      <c r="J17" s="29"/>
      <c r="K17" s="29"/>
      <c r="L17" s="29"/>
    </row>
    <row r="18" spans="3:12" s="26" customFormat="1" ht="67.900000000000006" customHeight="1" x14ac:dyDescent="0.3">
      <c r="C18" s="32"/>
      <c r="D18" s="33"/>
      <c r="E18" s="33"/>
      <c r="F18" s="34" t="s">
        <v>122</v>
      </c>
      <c r="G18" s="33">
        <f>G37+G45+G46+G47+G49+G50+G54+G55+G58+G59+G65+G66+G69+G70+G71+G75+G79+G81+G83+G87+G89</f>
        <v>1653433</v>
      </c>
      <c r="H18" s="33">
        <f>H37+H45+H46+H47+H49+H50+H54+H55+H58+H59+H65+H66+H69+H70+H71+H75+H79+H81+H83+H87+H89</f>
        <v>690085</v>
      </c>
      <c r="I18" s="33">
        <f>I37+I45+I46+I47+I49+I50+I54+I55+I58+I59+I65+I66+I69+I70+I71+I75+I79+I81+I83+I87+I89</f>
        <v>690085</v>
      </c>
      <c r="J18" s="33">
        <f>J19+J20</f>
        <v>8952151</v>
      </c>
      <c r="K18" s="33">
        <f>I18+J18</f>
        <v>9642236</v>
      </c>
      <c r="L18" s="29"/>
    </row>
    <row r="19" spans="3:12" s="26" customFormat="1" ht="28.15" customHeight="1" x14ac:dyDescent="0.3">
      <c r="C19" s="9"/>
      <c r="D19" s="35" t="s">
        <v>110</v>
      </c>
      <c r="E19" s="23"/>
      <c r="F19" s="34" t="s">
        <v>122</v>
      </c>
      <c r="G19" s="9">
        <v>0</v>
      </c>
      <c r="H19" s="9">
        <v>0</v>
      </c>
      <c r="I19" s="9">
        <v>0</v>
      </c>
      <c r="J19" s="16">
        <f>8232888+90000</f>
        <v>8322888</v>
      </c>
      <c r="K19" s="9">
        <f>I19+J19</f>
        <v>8322888</v>
      </c>
      <c r="L19" s="21"/>
    </row>
    <row r="20" spans="3:12" s="26" customFormat="1" ht="28.9" customHeight="1" x14ac:dyDescent="0.3">
      <c r="C20" s="9"/>
      <c r="D20" s="36" t="s">
        <v>111</v>
      </c>
      <c r="E20" s="23"/>
      <c r="F20" s="34" t="s">
        <v>122</v>
      </c>
      <c r="G20" s="9">
        <v>0</v>
      </c>
      <c r="H20" s="9">
        <v>0</v>
      </c>
      <c r="I20" s="9">
        <v>0</v>
      </c>
      <c r="J20" s="16">
        <v>629263</v>
      </c>
      <c r="K20" s="9">
        <f t="shared" ref="K20" si="2">I20+J20</f>
        <v>629263</v>
      </c>
      <c r="L20" s="21"/>
    </row>
    <row r="21" spans="3:12" s="26" customFormat="1" ht="88.5" customHeight="1" x14ac:dyDescent="0.3">
      <c r="C21" s="37"/>
      <c r="D21" s="38"/>
      <c r="E21" s="38"/>
      <c r="F21" s="39" t="s">
        <v>123</v>
      </c>
      <c r="G21" s="38">
        <v>0</v>
      </c>
      <c r="H21" s="38">
        <f>H63</f>
        <v>2315700</v>
      </c>
      <c r="I21" s="38">
        <f>I63</f>
        <v>2315700</v>
      </c>
      <c r="J21" s="38"/>
      <c r="K21" s="38">
        <f>I21</f>
        <v>2315700</v>
      </c>
      <c r="L21" s="29"/>
    </row>
    <row r="22" spans="3:12" s="26" customFormat="1" ht="70.5" customHeight="1" x14ac:dyDescent="0.3">
      <c r="C22" s="23"/>
      <c r="D22" s="9"/>
      <c r="E22" s="9"/>
      <c r="F22" s="13" t="s">
        <v>117</v>
      </c>
      <c r="G22" s="6">
        <f>G25+G24</f>
        <v>26623</v>
      </c>
      <c r="H22" s="6">
        <f>H25+H24</f>
        <v>26623</v>
      </c>
      <c r="I22" s="6">
        <f t="shared" ref="I22" si="3">I25+I24</f>
        <v>26623</v>
      </c>
      <c r="J22" s="9"/>
      <c r="K22" s="9">
        <f>I22</f>
        <v>26623</v>
      </c>
      <c r="L22" s="29"/>
    </row>
    <row r="23" spans="3:12" s="26" customFormat="1" x14ac:dyDescent="0.3">
      <c r="C23" s="19"/>
      <c r="D23" s="6"/>
      <c r="E23" s="6"/>
      <c r="F23" s="24" t="s">
        <v>8</v>
      </c>
      <c r="G23" s="6"/>
      <c r="H23" s="6"/>
      <c r="I23" s="6"/>
      <c r="J23" s="6"/>
      <c r="K23" s="6"/>
      <c r="L23" s="29"/>
    </row>
    <row r="24" spans="3:12" s="26" customFormat="1" ht="69" customHeight="1" x14ac:dyDescent="0.3">
      <c r="C24" s="19"/>
      <c r="D24" s="6"/>
      <c r="E24" s="6"/>
      <c r="F24" s="40" t="s">
        <v>118</v>
      </c>
      <c r="G24" s="6">
        <f>G56</f>
        <v>4920</v>
      </c>
      <c r="H24" s="6">
        <f>H56</f>
        <v>4920</v>
      </c>
      <c r="I24" s="6">
        <f>I56</f>
        <v>4920</v>
      </c>
      <c r="J24" s="6"/>
      <c r="K24" s="6">
        <f>I24</f>
        <v>4920</v>
      </c>
      <c r="L24" s="29"/>
    </row>
    <row r="25" spans="3:12" s="26" customFormat="1" ht="71.25" customHeight="1" x14ac:dyDescent="0.3">
      <c r="C25" s="19"/>
      <c r="D25" s="6"/>
      <c r="E25" s="6"/>
      <c r="F25" s="41" t="s">
        <v>119</v>
      </c>
      <c r="G25" s="6">
        <f>G57+G96+G40+G60</f>
        <v>21703</v>
      </c>
      <c r="H25" s="6">
        <f>H57+H96+H40+H60</f>
        <v>21703</v>
      </c>
      <c r="I25" s="6">
        <f>I57+I96+I40+I60</f>
        <v>21703</v>
      </c>
      <c r="J25" s="6"/>
      <c r="K25" s="6">
        <f t="shared" ref="K25:K26" si="4">I25</f>
        <v>21703</v>
      </c>
      <c r="L25" s="29"/>
    </row>
    <row r="26" spans="3:12" s="26" customFormat="1" ht="144" customHeight="1" x14ac:dyDescent="0.3">
      <c r="C26" s="19"/>
      <c r="D26" s="6"/>
      <c r="E26" s="6"/>
      <c r="F26" s="11" t="s">
        <v>121</v>
      </c>
      <c r="G26" s="6">
        <f>G36+G38+G39+G77+G78+G84+G85</f>
        <v>37742</v>
      </c>
      <c r="H26" s="6">
        <f>H36+H38+H39+H77+H78+H84+H85</f>
        <v>37742</v>
      </c>
      <c r="I26" s="6">
        <f>I36+I38+I39+I77+I78+I84+I85</f>
        <v>37742</v>
      </c>
      <c r="J26" s="6"/>
      <c r="K26" s="6">
        <f t="shared" si="4"/>
        <v>37742</v>
      </c>
      <c r="L26" s="29"/>
    </row>
    <row r="27" spans="3:12" s="26" customFormat="1" ht="27" customHeight="1" x14ac:dyDescent="0.3">
      <c r="C27" s="19"/>
      <c r="D27" s="11" t="s">
        <v>9</v>
      </c>
      <c r="E27" s="6"/>
      <c r="F27" s="6"/>
      <c r="G27" s="6">
        <f>G29</f>
        <v>100067</v>
      </c>
      <c r="H27" s="6">
        <f>H29</f>
        <v>100067</v>
      </c>
      <c r="I27" s="6">
        <f>I29</f>
        <v>100067</v>
      </c>
      <c r="J27" s="6"/>
      <c r="K27" s="6">
        <f>I27</f>
        <v>100067</v>
      </c>
      <c r="L27" s="29"/>
    </row>
    <row r="28" spans="3:12" s="26" customFormat="1" x14ac:dyDescent="0.3">
      <c r="C28" s="19"/>
      <c r="D28" s="6"/>
      <c r="E28" s="6" t="s">
        <v>8</v>
      </c>
      <c r="F28" s="6"/>
      <c r="G28" s="6"/>
      <c r="H28" s="6"/>
      <c r="I28" s="6"/>
      <c r="J28" s="6"/>
      <c r="K28" s="6"/>
      <c r="L28" s="42"/>
    </row>
    <row r="29" spans="3:12" s="26" customFormat="1" ht="119.65" customHeight="1" x14ac:dyDescent="0.3">
      <c r="C29" s="19"/>
      <c r="D29" s="6"/>
      <c r="E29" s="6"/>
      <c r="F29" s="11" t="s">
        <v>112</v>
      </c>
      <c r="G29" s="6">
        <f>G35</f>
        <v>100067</v>
      </c>
      <c r="H29" s="6">
        <f>H35</f>
        <v>100067</v>
      </c>
      <c r="I29" s="6">
        <f>I35</f>
        <v>100067</v>
      </c>
      <c r="J29" s="6"/>
      <c r="K29" s="6">
        <f>I29</f>
        <v>100067</v>
      </c>
      <c r="L29" s="43"/>
    </row>
    <row r="30" spans="3:12" s="26" customFormat="1" ht="26" x14ac:dyDescent="0.3">
      <c r="C30" s="19"/>
      <c r="D30" s="11" t="s">
        <v>101</v>
      </c>
      <c r="E30" s="6"/>
      <c r="F30" s="6"/>
      <c r="G30" s="6">
        <f>G32</f>
        <v>2062548</v>
      </c>
      <c r="H30" s="6"/>
      <c r="I30" s="6"/>
      <c r="J30" s="6"/>
      <c r="K30" s="6"/>
      <c r="L30" s="42"/>
    </row>
    <row r="31" spans="3:12" s="26" customFormat="1" x14ac:dyDescent="0.3">
      <c r="C31" s="19"/>
      <c r="D31" s="6"/>
      <c r="E31" s="6" t="s">
        <v>8</v>
      </c>
      <c r="F31" s="6"/>
      <c r="G31" s="6"/>
      <c r="H31" s="6"/>
      <c r="I31" s="6"/>
      <c r="J31" s="6"/>
      <c r="K31" s="6"/>
      <c r="L31" s="42"/>
    </row>
    <row r="32" spans="3:12" s="26" customFormat="1" ht="36.75" customHeight="1" x14ac:dyDescent="0.3">
      <c r="C32" s="19"/>
      <c r="D32" s="6"/>
      <c r="E32" s="6"/>
      <c r="F32" s="11" t="s">
        <v>116</v>
      </c>
      <c r="G32" s="6">
        <f>G64</f>
        <v>2062548</v>
      </c>
      <c r="H32" s="6"/>
      <c r="I32" s="6"/>
      <c r="J32" s="6"/>
      <c r="K32" s="6"/>
      <c r="L32" s="42"/>
    </row>
    <row r="33" spans="3:12" s="26" customFormat="1" x14ac:dyDescent="0.3">
      <c r="C33" s="19"/>
      <c r="D33" s="6"/>
      <c r="E33" s="6" t="s">
        <v>137</v>
      </c>
      <c r="F33" s="11"/>
      <c r="G33" s="44">
        <f>G97</f>
        <v>12266816</v>
      </c>
      <c r="H33" s="44">
        <f>H97</f>
        <v>12503829</v>
      </c>
      <c r="I33" s="6">
        <f>I97</f>
        <v>15333743</v>
      </c>
      <c r="J33" s="6"/>
      <c r="K33" s="6">
        <f>I33</f>
        <v>15333743</v>
      </c>
      <c r="L33" s="42"/>
    </row>
    <row r="34" spans="3:12" s="26" customFormat="1" x14ac:dyDescent="0.3">
      <c r="C34" s="97" t="s">
        <v>10</v>
      </c>
      <c r="D34" s="83"/>
      <c r="E34" s="83"/>
      <c r="F34" s="83"/>
      <c r="G34" s="83"/>
      <c r="H34" s="83"/>
      <c r="I34" s="83"/>
      <c r="J34" s="83"/>
      <c r="K34" s="83"/>
      <c r="L34" s="98"/>
    </row>
    <row r="35" spans="3:12" s="26" customFormat="1" ht="126.65" customHeight="1" x14ac:dyDescent="0.3">
      <c r="C35" s="19" t="s">
        <v>11</v>
      </c>
      <c r="D35" s="11" t="s">
        <v>12</v>
      </c>
      <c r="E35" s="11" t="s">
        <v>9</v>
      </c>
      <c r="F35" s="11" t="s">
        <v>124</v>
      </c>
      <c r="G35" s="6">
        <v>100067</v>
      </c>
      <c r="H35" s="6">
        <v>100067</v>
      </c>
      <c r="I35" s="6">
        <v>100067</v>
      </c>
      <c r="J35" s="6"/>
      <c r="K35" s="6">
        <f>I35</f>
        <v>100067</v>
      </c>
      <c r="L35" s="43"/>
    </row>
    <row r="36" spans="3:12" s="26" customFormat="1" ht="118.9" customHeight="1" x14ac:dyDescent="0.3">
      <c r="C36" s="19" t="s">
        <v>13</v>
      </c>
      <c r="D36" s="11" t="s">
        <v>14</v>
      </c>
      <c r="E36" s="11" t="s">
        <v>7</v>
      </c>
      <c r="F36" s="11" t="s">
        <v>125</v>
      </c>
      <c r="G36" s="6">
        <v>3681</v>
      </c>
      <c r="H36" s="6">
        <v>3681</v>
      </c>
      <c r="I36" s="6">
        <v>3681</v>
      </c>
      <c r="J36" s="6"/>
      <c r="K36" s="6">
        <f>I36</f>
        <v>3681</v>
      </c>
      <c r="L36" s="45"/>
    </row>
    <row r="37" spans="3:12" s="26" customFormat="1" ht="96" customHeight="1" x14ac:dyDescent="0.3">
      <c r="C37" s="19" t="s">
        <v>15</v>
      </c>
      <c r="D37" s="46" t="s">
        <v>16</v>
      </c>
      <c r="E37" s="11" t="s">
        <v>7</v>
      </c>
      <c r="F37" s="11" t="s">
        <v>122</v>
      </c>
      <c r="G37" s="6">
        <v>161562</v>
      </c>
      <c r="H37" s="6">
        <v>425322</v>
      </c>
      <c r="I37" s="6">
        <v>425322</v>
      </c>
      <c r="J37" s="6"/>
      <c r="K37" s="6">
        <v>425322</v>
      </c>
      <c r="L37" s="45"/>
    </row>
    <row r="38" spans="3:12" s="26" customFormat="1" ht="121.15" customHeight="1" x14ac:dyDescent="0.3">
      <c r="C38" s="19" t="s">
        <v>17</v>
      </c>
      <c r="D38" s="46" t="s">
        <v>18</v>
      </c>
      <c r="E38" s="11" t="s">
        <v>7</v>
      </c>
      <c r="F38" s="11" t="s">
        <v>125</v>
      </c>
      <c r="G38" s="6">
        <v>4500</v>
      </c>
      <c r="H38" s="6">
        <v>4500</v>
      </c>
      <c r="I38" s="6">
        <v>4000</v>
      </c>
      <c r="J38" s="6"/>
      <c r="K38" s="6">
        <f>I38</f>
        <v>4000</v>
      </c>
      <c r="L38" s="45"/>
    </row>
    <row r="39" spans="3:12" s="26" customFormat="1" ht="121.9" customHeight="1" x14ac:dyDescent="0.3">
      <c r="C39" s="47"/>
      <c r="D39" s="48"/>
      <c r="E39" s="49" t="s">
        <v>7</v>
      </c>
      <c r="F39" s="49" t="s">
        <v>126</v>
      </c>
      <c r="G39" s="20"/>
      <c r="H39" s="20"/>
      <c r="I39" s="20">
        <v>1000</v>
      </c>
      <c r="J39" s="20"/>
      <c r="K39" s="6">
        <f t="shared" ref="K39:K40" si="5">I39</f>
        <v>1000</v>
      </c>
      <c r="L39" s="50"/>
    </row>
    <row r="40" spans="3:12" s="26" customFormat="1" ht="125.65" customHeight="1" x14ac:dyDescent="0.3">
      <c r="C40" s="18" t="s">
        <v>19</v>
      </c>
      <c r="D40" s="51" t="s">
        <v>20</v>
      </c>
      <c r="E40" s="52" t="s">
        <v>7</v>
      </c>
      <c r="F40" s="52" t="s">
        <v>127</v>
      </c>
      <c r="G40" s="18">
        <v>2041</v>
      </c>
      <c r="H40" s="18">
        <v>2041</v>
      </c>
      <c r="I40" s="18">
        <v>2041</v>
      </c>
      <c r="J40" s="18"/>
      <c r="K40" s="6">
        <f t="shared" si="5"/>
        <v>2041</v>
      </c>
      <c r="L40" s="50"/>
    </row>
    <row r="41" spans="3:12" s="26" customFormat="1" x14ac:dyDescent="0.3">
      <c r="C41" s="83" t="s">
        <v>21</v>
      </c>
      <c r="D41" s="83"/>
      <c r="E41" s="83"/>
      <c r="F41" s="83"/>
      <c r="G41" s="83"/>
      <c r="H41" s="83"/>
      <c r="I41" s="83"/>
      <c r="J41" s="83"/>
      <c r="K41" s="83"/>
      <c r="L41" s="83"/>
    </row>
    <row r="42" spans="3:12" s="26" customFormat="1" ht="50.25" customHeight="1" x14ac:dyDescent="0.3">
      <c r="C42" s="86" t="s">
        <v>22</v>
      </c>
      <c r="D42" s="100" t="s">
        <v>23</v>
      </c>
      <c r="E42" s="11" t="s">
        <v>9</v>
      </c>
      <c r="F42" s="11" t="s">
        <v>113</v>
      </c>
      <c r="G42" s="6"/>
      <c r="H42" s="6"/>
      <c r="I42" s="6"/>
      <c r="J42" s="6"/>
      <c r="K42" s="6"/>
      <c r="L42" s="6"/>
    </row>
    <row r="43" spans="3:12" s="26" customFormat="1" ht="26" x14ac:dyDescent="0.3">
      <c r="C43" s="86"/>
      <c r="D43" s="100"/>
      <c r="E43" s="11" t="s">
        <v>7</v>
      </c>
      <c r="F43" s="11" t="s">
        <v>113</v>
      </c>
      <c r="G43" s="6"/>
      <c r="H43" s="6"/>
      <c r="I43" s="6"/>
      <c r="J43" s="6"/>
      <c r="K43" s="6"/>
      <c r="L43" s="6"/>
    </row>
    <row r="44" spans="3:12" s="26" customFormat="1" ht="38.25" customHeight="1" x14ac:dyDescent="0.3">
      <c r="C44" s="86" t="s">
        <v>24</v>
      </c>
      <c r="D44" s="85" t="s">
        <v>25</v>
      </c>
      <c r="E44" s="11" t="s">
        <v>9</v>
      </c>
      <c r="F44" s="11" t="s">
        <v>113</v>
      </c>
      <c r="G44" s="6"/>
      <c r="H44" s="6"/>
      <c r="I44" s="6"/>
      <c r="J44" s="6"/>
      <c r="K44" s="6"/>
      <c r="L44" s="6"/>
    </row>
    <row r="45" spans="3:12" s="26" customFormat="1" ht="95.65" customHeight="1" x14ac:dyDescent="0.3">
      <c r="C45" s="86"/>
      <c r="D45" s="85"/>
      <c r="E45" s="11" t="s">
        <v>7</v>
      </c>
      <c r="F45" s="11" t="s">
        <v>122</v>
      </c>
      <c r="G45" s="6">
        <v>98</v>
      </c>
      <c r="H45" s="6"/>
      <c r="I45" s="6">
        <v>98</v>
      </c>
      <c r="J45" s="6"/>
      <c r="K45" s="6">
        <f>I45</f>
        <v>98</v>
      </c>
      <c r="L45" s="6"/>
    </row>
    <row r="46" spans="3:12" s="26" customFormat="1" ht="101.65" customHeight="1" x14ac:dyDescent="0.3">
      <c r="C46" s="6" t="s">
        <v>26</v>
      </c>
      <c r="D46" s="11" t="s">
        <v>27</v>
      </c>
      <c r="E46" s="11" t="s">
        <v>7</v>
      </c>
      <c r="F46" s="11" t="s">
        <v>128</v>
      </c>
      <c r="G46" s="6">
        <v>1240</v>
      </c>
      <c r="H46" s="6">
        <v>1240</v>
      </c>
      <c r="I46" s="6">
        <v>1240</v>
      </c>
      <c r="J46" s="6"/>
      <c r="K46" s="6">
        <f>I46</f>
        <v>1240</v>
      </c>
      <c r="L46" s="6"/>
    </row>
    <row r="47" spans="3:12" s="26" customFormat="1" ht="93.65" customHeight="1" x14ac:dyDescent="0.3">
      <c r="C47" s="6" t="s">
        <v>28</v>
      </c>
      <c r="D47" s="11" t="s">
        <v>29</v>
      </c>
      <c r="E47" s="11" t="s">
        <v>7</v>
      </c>
      <c r="F47" s="11" t="s">
        <v>128</v>
      </c>
      <c r="G47" s="6">
        <v>1498</v>
      </c>
      <c r="H47" s="6">
        <v>1498</v>
      </c>
      <c r="I47" s="6">
        <v>1498</v>
      </c>
      <c r="J47" s="6"/>
      <c r="K47" s="6">
        <f>I47</f>
        <v>1498</v>
      </c>
      <c r="L47" s="6"/>
    </row>
    <row r="48" spans="3:12" s="26" customFormat="1" x14ac:dyDescent="0.3">
      <c r="C48" s="83" t="s">
        <v>30</v>
      </c>
      <c r="D48" s="83"/>
      <c r="E48" s="83"/>
      <c r="F48" s="83"/>
      <c r="G48" s="83"/>
      <c r="H48" s="83"/>
      <c r="I48" s="83"/>
      <c r="J48" s="83"/>
      <c r="K48" s="83"/>
      <c r="L48" s="83"/>
    </row>
    <row r="49" spans="3:12" s="26" customFormat="1" ht="130.5" customHeight="1" x14ac:dyDescent="0.3">
      <c r="C49" s="6" t="s">
        <v>31</v>
      </c>
      <c r="D49" s="11" t="s">
        <v>32</v>
      </c>
      <c r="E49" s="11" t="s">
        <v>7</v>
      </c>
      <c r="F49" s="11" t="s">
        <v>128</v>
      </c>
      <c r="G49" s="6">
        <v>1989</v>
      </c>
      <c r="H49" s="6">
        <v>1989</v>
      </c>
      <c r="I49" s="6">
        <v>1989</v>
      </c>
      <c r="J49" s="6"/>
      <c r="K49" s="6">
        <f>I49</f>
        <v>1989</v>
      </c>
      <c r="L49" s="9"/>
    </row>
    <row r="50" spans="3:12" s="26" customFormat="1" ht="93" customHeight="1" x14ac:dyDescent="0.3">
      <c r="C50" s="9" t="s">
        <v>33</v>
      </c>
      <c r="D50" s="55" t="s">
        <v>34</v>
      </c>
      <c r="E50" s="13" t="s">
        <v>7</v>
      </c>
      <c r="F50" s="13" t="s">
        <v>128</v>
      </c>
      <c r="G50" s="9">
        <v>1321</v>
      </c>
      <c r="H50" s="9">
        <v>1321</v>
      </c>
      <c r="I50" s="9">
        <v>1321</v>
      </c>
      <c r="J50" s="9"/>
      <c r="K50" s="6">
        <f>I50</f>
        <v>1321</v>
      </c>
      <c r="L50" s="9"/>
    </row>
    <row r="51" spans="3:12" s="26" customFormat="1" ht="64.5" customHeight="1" x14ac:dyDescent="0.3">
      <c r="C51" s="9" t="s">
        <v>35</v>
      </c>
      <c r="D51" s="55" t="s">
        <v>36</v>
      </c>
      <c r="E51" s="13" t="s">
        <v>9</v>
      </c>
      <c r="F51" s="13" t="s">
        <v>114</v>
      </c>
      <c r="G51" s="9"/>
      <c r="H51" s="9"/>
      <c r="I51" s="9"/>
      <c r="J51" s="9"/>
      <c r="K51" s="9"/>
      <c r="L51" s="9"/>
    </row>
    <row r="52" spans="3:12" s="26" customFormat="1" x14ac:dyDescent="0.3">
      <c r="C52" s="84" t="s">
        <v>37</v>
      </c>
      <c r="D52" s="84"/>
      <c r="E52" s="84"/>
      <c r="F52" s="84"/>
      <c r="G52" s="84"/>
      <c r="H52" s="84"/>
      <c r="I52" s="84"/>
      <c r="J52" s="84"/>
      <c r="K52" s="84"/>
      <c r="L52" s="84"/>
    </row>
    <row r="53" spans="3:12" s="26" customFormat="1" ht="89.25" customHeight="1" x14ac:dyDescent="0.3">
      <c r="C53" s="9" t="s">
        <v>38</v>
      </c>
      <c r="D53" s="56" t="s">
        <v>39</v>
      </c>
      <c r="E53" s="13" t="s">
        <v>9</v>
      </c>
      <c r="F53" s="13" t="s">
        <v>114</v>
      </c>
      <c r="G53" s="9"/>
      <c r="H53" s="9"/>
      <c r="I53" s="9"/>
      <c r="J53" s="9"/>
      <c r="K53" s="9"/>
      <c r="L53" s="57"/>
    </row>
    <row r="54" spans="3:12" s="26" customFormat="1" ht="131.25" customHeight="1" x14ac:dyDescent="0.3">
      <c r="C54" s="9" t="s">
        <v>40</v>
      </c>
      <c r="D54" s="13" t="s">
        <v>41</v>
      </c>
      <c r="E54" s="13" t="s">
        <v>7</v>
      </c>
      <c r="F54" s="13" t="s">
        <v>122</v>
      </c>
      <c r="G54" s="12">
        <v>82771</v>
      </c>
      <c r="H54" s="12">
        <v>70146</v>
      </c>
      <c r="I54" s="12">
        <v>70048</v>
      </c>
      <c r="J54" s="57"/>
      <c r="K54" s="12">
        <f>I54</f>
        <v>70048</v>
      </c>
      <c r="L54" s="57"/>
    </row>
    <row r="55" spans="3:12" s="26" customFormat="1" ht="105" customHeight="1" x14ac:dyDescent="0.3">
      <c r="C55" s="9" t="s">
        <v>42</v>
      </c>
      <c r="D55" s="55" t="s">
        <v>43</v>
      </c>
      <c r="E55" s="13" t="s">
        <v>7</v>
      </c>
      <c r="F55" s="13" t="s">
        <v>128</v>
      </c>
      <c r="G55" s="58">
        <v>186000</v>
      </c>
      <c r="H55" s="58">
        <v>186000</v>
      </c>
      <c r="I55" s="9">
        <v>186000</v>
      </c>
      <c r="J55" s="6"/>
      <c r="K55" s="12">
        <f t="shared" ref="K55:K57" si="6">I55</f>
        <v>186000</v>
      </c>
      <c r="L55" s="57"/>
    </row>
    <row r="56" spans="3:12" s="26" customFormat="1" ht="135" customHeight="1" x14ac:dyDescent="0.3">
      <c r="C56" s="9" t="s">
        <v>44</v>
      </c>
      <c r="D56" s="56" t="s">
        <v>45</v>
      </c>
      <c r="E56" s="13" t="s">
        <v>7</v>
      </c>
      <c r="F56" s="13" t="s">
        <v>129</v>
      </c>
      <c r="G56" s="9">
        <v>4920</v>
      </c>
      <c r="H56" s="9">
        <v>4920</v>
      </c>
      <c r="I56" s="9">
        <v>4920</v>
      </c>
      <c r="J56" s="9"/>
      <c r="K56" s="12">
        <f t="shared" si="6"/>
        <v>4920</v>
      </c>
      <c r="L56" s="57"/>
    </row>
    <row r="57" spans="3:12" s="26" customFormat="1" ht="116.25" customHeight="1" x14ac:dyDescent="0.3">
      <c r="C57" s="6" t="s">
        <v>46</v>
      </c>
      <c r="D57" s="46" t="s">
        <v>47</v>
      </c>
      <c r="E57" s="11" t="s">
        <v>7</v>
      </c>
      <c r="F57" s="11" t="s">
        <v>130</v>
      </c>
      <c r="G57" s="6">
        <v>9562</v>
      </c>
      <c r="H57" s="6">
        <v>9562</v>
      </c>
      <c r="I57" s="6">
        <v>9562</v>
      </c>
      <c r="J57" s="6"/>
      <c r="K57" s="12">
        <f t="shared" si="6"/>
        <v>9562</v>
      </c>
      <c r="L57" s="57"/>
    </row>
    <row r="58" spans="3:12" s="26" customFormat="1" ht="91.9" customHeight="1" x14ac:dyDescent="0.3">
      <c r="C58" s="6" t="s">
        <v>48</v>
      </c>
      <c r="D58" s="11" t="s">
        <v>49</v>
      </c>
      <c r="E58" s="11" t="s">
        <v>7</v>
      </c>
      <c r="F58" s="11" t="s">
        <v>128</v>
      </c>
      <c r="G58" s="6">
        <v>16620</v>
      </c>
      <c r="H58" s="6"/>
      <c r="I58" s="6"/>
      <c r="J58" s="6"/>
      <c r="K58" s="6"/>
      <c r="L58" s="57"/>
    </row>
    <row r="59" spans="3:12" s="26" customFormat="1" ht="65" x14ac:dyDescent="0.3">
      <c r="C59" s="73" t="s">
        <v>50</v>
      </c>
      <c r="D59" s="77" t="s">
        <v>51</v>
      </c>
      <c r="E59" s="85" t="s">
        <v>7</v>
      </c>
      <c r="F59" s="11" t="s">
        <v>122</v>
      </c>
      <c r="G59" s="6">
        <f>2569+182599</f>
        <v>185168</v>
      </c>
      <c r="H59" s="6">
        <v>2569</v>
      </c>
      <c r="I59" s="6">
        <v>2569</v>
      </c>
      <c r="J59" s="6"/>
      <c r="K59" s="6">
        <f>I59</f>
        <v>2569</v>
      </c>
      <c r="L59" s="57"/>
    </row>
    <row r="60" spans="3:12" s="26" customFormat="1" ht="122.65" customHeight="1" x14ac:dyDescent="0.3">
      <c r="C60" s="74"/>
      <c r="D60" s="78"/>
      <c r="E60" s="85"/>
      <c r="F60" s="11" t="s">
        <v>130</v>
      </c>
      <c r="G60" s="6">
        <v>1200</v>
      </c>
      <c r="H60" s="6">
        <v>1200</v>
      </c>
      <c r="I60" s="6">
        <v>1200</v>
      </c>
      <c r="J60" s="6"/>
      <c r="K60" s="6">
        <f t="shared" ref="K60:K61" si="7">I60</f>
        <v>1200</v>
      </c>
      <c r="L60" s="57"/>
    </row>
    <row r="61" spans="3:12" s="26" customFormat="1" ht="115.9" customHeight="1" x14ac:dyDescent="0.3">
      <c r="C61" s="75"/>
      <c r="D61" s="79"/>
      <c r="E61" s="54" t="s">
        <v>102</v>
      </c>
      <c r="F61" s="11" t="s">
        <v>131</v>
      </c>
      <c r="G61" s="6">
        <v>0</v>
      </c>
      <c r="H61" s="6">
        <v>186284</v>
      </c>
      <c r="I61" s="6">
        <v>276087</v>
      </c>
      <c r="J61" s="6"/>
      <c r="K61" s="6">
        <f t="shared" si="7"/>
        <v>276087</v>
      </c>
      <c r="L61" s="57"/>
    </row>
    <row r="62" spans="3:12" s="26" customFormat="1" x14ac:dyDescent="0.3">
      <c r="C62" s="86" t="s">
        <v>52</v>
      </c>
      <c r="D62" s="86"/>
      <c r="E62" s="86"/>
      <c r="F62" s="86"/>
      <c r="G62" s="86"/>
      <c r="H62" s="86"/>
      <c r="I62" s="86"/>
      <c r="J62" s="86"/>
      <c r="K62" s="86"/>
      <c r="L62" s="86"/>
    </row>
    <row r="63" spans="3:12" s="26" customFormat="1" ht="106.9" customHeight="1" x14ac:dyDescent="0.3">
      <c r="C63" s="53"/>
      <c r="D63" s="53"/>
      <c r="E63" s="59" t="s">
        <v>7</v>
      </c>
      <c r="F63" s="59" t="s">
        <v>132</v>
      </c>
      <c r="G63" s="53"/>
      <c r="H63" s="24">
        <v>2315700</v>
      </c>
      <c r="I63" s="24">
        <v>2315700</v>
      </c>
      <c r="J63" s="53"/>
      <c r="K63" s="53">
        <f>I63</f>
        <v>2315700</v>
      </c>
      <c r="L63" s="53"/>
    </row>
    <row r="64" spans="3:12" s="26" customFormat="1" ht="51.75" customHeight="1" x14ac:dyDescent="0.3">
      <c r="C64" s="87" t="s">
        <v>53</v>
      </c>
      <c r="D64" s="88" t="s">
        <v>54</v>
      </c>
      <c r="E64" s="59" t="s">
        <v>133</v>
      </c>
      <c r="F64" s="59" t="s">
        <v>55</v>
      </c>
      <c r="G64" s="8">
        <v>2062548</v>
      </c>
      <c r="H64" s="8"/>
      <c r="I64" s="8"/>
      <c r="J64" s="10"/>
      <c r="K64" s="10"/>
      <c r="L64" s="9"/>
    </row>
    <row r="65" spans="2:12" s="26" customFormat="1" ht="65" x14ac:dyDescent="0.3">
      <c r="C65" s="87"/>
      <c r="D65" s="88"/>
      <c r="E65" s="13" t="s">
        <v>7</v>
      </c>
      <c r="F65" s="13" t="s">
        <v>122</v>
      </c>
      <c r="G65" s="9">
        <v>253152</v>
      </c>
      <c r="H65" s="9"/>
      <c r="I65" s="9"/>
      <c r="J65" s="9"/>
      <c r="K65" s="9"/>
      <c r="L65" s="9"/>
    </row>
    <row r="66" spans="2:12" s="26" customFormat="1" ht="90" customHeight="1" x14ac:dyDescent="0.3">
      <c r="C66" s="9" t="s">
        <v>56</v>
      </c>
      <c r="D66" s="56" t="s">
        <v>57</v>
      </c>
      <c r="E66" s="13" t="s">
        <v>7</v>
      </c>
      <c r="F66" s="13" t="s">
        <v>122</v>
      </c>
      <c r="G66" s="9">
        <f>2497+170630</f>
        <v>173127</v>
      </c>
      <c r="H66" s="9"/>
      <c r="I66" s="6"/>
      <c r="J66" s="6"/>
      <c r="K66" s="6"/>
      <c r="L66" s="9"/>
    </row>
    <row r="67" spans="2:12" s="26" customFormat="1" ht="90" customHeight="1" x14ac:dyDescent="0.3">
      <c r="C67" s="9"/>
      <c r="D67" s="56" t="s">
        <v>57</v>
      </c>
      <c r="E67" s="13" t="s">
        <v>102</v>
      </c>
      <c r="F67" s="13" t="s">
        <v>131</v>
      </c>
      <c r="G67" s="9">
        <v>0</v>
      </c>
      <c r="H67" s="9">
        <v>434430</v>
      </c>
      <c r="I67" s="26">
        <v>298896</v>
      </c>
      <c r="J67" s="6"/>
      <c r="K67" s="6">
        <f>I67</f>
        <v>298896</v>
      </c>
      <c r="L67" s="9"/>
    </row>
    <row r="68" spans="2:12" s="26" customFormat="1" x14ac:dyDescent="0.3">
      <c r="C68" s="84" t="s">
        <v>58</v>
      </c>
      <c r="D68" s="84"/>
      <c r="E68" s="84"/>
      <c r="F68" s="84"/>
      <c r="G68" s="84"/>
      <c r="H68" s="84"/>
      <c r="I68" s="84"/>
      <c r="J68" s="84"/>
      <c r="K68" s="84"/>
      <c r="L68" s="84"/>
    </row>
    <row r="69" spans="2:12" s="26" customFormat="1" ht="66.75" customHeight="1" x14ac:dyDescent="0.3">
      <c r="C69" s="9" t="s">
        <v>59</v>
      </c>
      <c r="D69" s="13" t="s">
        <v>60</v>
      </c>
      <c r="E69" s="13" t="s">
        <v>7</v>
      </c>
      <c r="F69" s="11" t="s">
        <v>122</v>
      </c>
      <c r="G69" s="6">
        <v>165290</v>
      </c>
      <c r="H69" s="6"/>
      <c r="I69" s="6"/>
      <c r="J69" s="6"/>
      <c r="K69" s="6"/>
      <c r="L69" s="6"/>
    </row>
    <row r="70" spans="2:12" s="26" customFormat="1" ht="78.75" customHeight="1" x14ac:dyDescent="0.3">
      <c r="C70" s="9" t="s">
        <v>61</v>
      </c>
      <c r="D70" s="13" t="s">
        <v>62</v>
      </c>
      <c r="E70" s="13" t="s">
        <v>7</v>
      </c>
      <c r="F70" s="11" t="s">
        <v>122</v>
      </c>
      <c r="G70" s="6">
        <v>16510</v>
      </c>
      <c r="H70" s="6"/>
      <c r="I70" s="6"/>
      <c r="J70" s="6"/>
      <c r="K70" s="6"/>
      <c r="L70" s="6"/>
    </row>
    <row r="71" spans="2:12" s="26" customFormat="1" x14ac:dyDescent="0.3">
      <c r="B71" s="92"/>
      <c r="C71" s="84" t="s">
        <v>63</v>
      </c>
      <c r="D71" s="91" t="s">
        <v>64</v>
      </c>
      <c r="E71" s="90" t="s">
        <v>7</v>
      </c>
      <c r="F71" s="85" t="s">
        <v>122</v>
      </c>
      <c r="G71" s="89">
        <v>19540</v>
      </c>
      <c r="H71" s="76"/>
      <c r="I71" s="76"/>
      <c r="J71" s="76"/>
      <c r="K71" s="81"/>
      <c r="L71" s="76"/>
    </row>
    <row r="72" spans="2:12" s="26" customFormat="1" ht="48" customHeight="1" x14ac:dyDescent="0.3">
      <c r="B72" s="92"/>
      <c r="C72" s="84"/>
      <c r="D72" s="91"/>
      <c r="E72" s="90"/>
      <c r="F72" s="85"/>
      <c r="G72" s="89"/>
      <c r="H72" s="76"/>
      <c r="I72" s="76"/>
      <c r="J72" s="76"/>
      <c r="K72" s="82"/>
      <c r="L72" s="76"/>
    </row>
    <row r="73" spans="2:12" s="26" customFormat="1" ht="76.5" customHeight="1" x14ac:dyDescent="0.3">
      <c r="C73" s="9" t="s">
        <v>65</v>
      </c>
      <c r="D73" s="13" t="s">
        <v>66</v>
      </c>
      <c r="E73" s="13" t="s">
        <v>9</v>
      </c>
      <c r="F73" s="13" t="s">
        <v>114</v>
      </c>
      <c r="G73" s="6"/>
      <c r="H73" s="6"/>
      <c r="I73" s="6"/>
      <c r="J73" s="6"/>
      <c r="K73" s="6"/>
      <c r="L73" s="6"/>
    </row>
    <row r="74" spans="2:12" s="26" customFormat="1" ht="26" x14ac:dyDescent="0.3">
      <c r="C74" s="93" t="s">
        <v>67</v>
      </c>
      <c r="D74" s="93" t="s">
        <v>68</v>
      </c>
      <c r="E74" s="13" t="s">
        <v>9</v>
      </c>
      <c r="F74" s="13" t="s">
        <v>114</v>
      </c>
      <c r="G74" s="9"/>
      <c r="H74" s="9"/>
      <c r="I74" s="9"/>
      <c r="J74" s="9"/>
      <c r="K74" s="9"/>
      <c r="L74" s="9"/>
    </row>
    <row r="75" spans="2:12" s="26" customFormat="1" ht="41.25" customHeight="1" x14ac:dyDescent="0.3">
      <c r="C75" s="93"/>
      <c r="D75" s="93"/>
      <c r="E75" s="13" t="s">
        <v>7</v>
      </c>
      <c r="F75" s="61" t="s">
        <v>122</v>
      </c>
      <c r="G75" s="9">
        <v>19476</v>
      </c>
      <c r="H75" s="9"/>
      <c r="I75" s="9"/>
      <c r="J75" s="6"/>
      <c r="K75" s="9"/>
      <c r="L75" s="9"/>
    </row>
    <row r="76" spans="2:12" s="26" customFormat="1" ht="63.75" customHeight="1" x14ac:dyDescent="0.3">
      <c r="C76" s="60"/>
      <c r="D76" s="60" t="s">
        <v>68</v>
      </c>
      <c r="E76" s="13" t="s">
        <v>102</v>
      </c>
      <c r="F76" s="61" t="s">
        <v>131</v>
      </c>
      <c r="G76" s="9"/>
      <c r="H76" s="9">
        <v>45300</v>
      </c>
      <c r="I76" s="9">
        <v>51500</v>
      </c>
      <c r="J76" s="6"/>
      <c r="K76" s="9">
        <f>I76</f>
        <v>51500</v>
      </c>
      <c r="L76" s="9"/>
    </row>
    <row r="77" spans="2:12" s="26" customFormat="1" ht="90" customHeight="1" x14ac:dyDescent="0.3">
      <c r="C77" s="9" t="s">
        <v>69</v>
      </c>
      <c r="D77" s="13" t="s">
        <v>70</v>
      </c>
      <c r="E77" s="13" t="s">
        <v>7</v>
      </c>
      <c r="F77" s="11" t="s">
        <v>125</v>
      </c>
      <c r="G77" s="9">
        <v>2752</v>
      </c>
      <c r="H77" s="9">
        <v>2752</v>
      </c>
      <c r="I77" s="9">
        <v>2252</v>
      </c>
      <c r="J77" s="6"/>
      <c r="K77" s="9">
        <f t="shared" ref="K77:K78" si="8">I77</f>
        <v>2252</v>
      </c>
      <c r="L77" s="9"/>
    </row>
    <row r="78" spans="2:12" s="26" customFormat="1" ht="84.75" customHeight="1" x14ac:dyDescent="0.3">
      <c r="C78" s="9" t="s">
        <v>71</v>
      </c>
      <c r="D78" s="13" t="s">
        <v>72</v>
      </c>
      <c r="E78" s="13" t="s">
        <v>7</v>
      </c>
      <c r="F78" s="11" t="s">
        <v>125</v>
      </c>
      <c r="G78" s="9">
        <v>4269</v>
      </c>
      <c r="H78" s="9">
        <v>4269</v>
      </c>
      <c r="I78" s="9">
        <v>4269</v>
      </c>
      <c r="J78" s="9"/>
      <c r="K78" s="9">
        <f t="shared" si="8"/>
        <v>4269</v>
      </c>
      <c r="L78" s="9"/>
    </row>
    <row r="79" spans="2:12" s="26" customFormat="1" ht="65" x14ac:dyDescent="0.3">
      <c r="C79" s="10" t="s">
        <v>73</v>
      </c>
      <c r="D79" s="59" t="s">
        <v>74</v>
      </c>
      <c r="E79" s="13" t="s">
        <v>7</v>
      </c>
      <c r="F79" s="13" t="s">
        <v>122</v>
      </c>
      <c r="G79" s="9">
        <v>78396</v>
      </c>
      <c r="H79" s="9"/>
      <c r="I79" s="9"/>
      <c r="J79" s="6"/>
      <c r="K79" s="9"/>
      <c r="L79" s="9"/>
    </row>
    <row r="80" spans="2:12" s="26" customFormat="1" ht="40.5" customHeight="1" x14ac:dyDescent="0.3">
      <c r="C80" s="84" t="s">
        <v>75</v>
      </c>
      <c r="D80" s="91" t="s">
        <v>76</v>
      </c>
      <c r="E80" s="13" t="s">
        <v>9</v>
      </c>
      <c r="F80" s="13" t="s">
        <v>114</v>
      </c>
      <c r="G80" s="9"/>
      <c r="H80" s="9"/>
      <c r="I80" s="9"/>
      <c r="J80" s="9"/>
      <c r="K80" s="9"/>
      <c r="L80" s="9"/>
    </row>
    <row r="81" spans="3:12" s="26" customFormat="1" ht="65" x14ac:dyDescent="0.3">
      <c r="C81" s="84"/>
      <c r="D81" s="91"/>
      <c r="E81" s="13" t="s">
        <v>7</v>
      </c>
      <c r="F81" s="13" t="s">
        <v>122</v>
      </c>
      <c r="G81" s="9">
        <v>1470</v>
      </c>
      <c r="H81" s="9"/>
      <c r="I81" s="9"/>
      <c r="J81" s="6"/>
      <c r="K81" s="6"/>
      <c r="L81" s="9"/>
    </row>
    <row r="82" spans="3:12" s="26" customFormat="1" ht="73.5" customHeight="1" x14ac:dyDescent="0.3">
      <c r="C82" s="10"/>
      <c r="D82" s="59" t="s">
        <v>76</v>
      </c>
      <c r="E82" s="13" t="s">
        <v>105</v>
      </c>
      <c r="F82" s="13" t="s">
        <v>131</v>
      </c>
      <c r="G82" s="9"/>
      <c r="H82" s="9">
        <v>13900</v>
      </c>
      <c r="I82" s="9">
        <v>1470</v>
      </c>
      <c r="J82" s="6"/>
      <c r="K82" s="6">
        <f>I82</f>
        <v>1470</v>
      </c>
      <c r="L82" s="9"/>
    </row>
    <row r="83" spans="3:12" s="26" customFormat="1" ht="65" x14ac:dyDescent="0.3">
      <c r="C83" s="10" t="s">
        <v>77</v>
      </c>
      <c r="D83" s="59" t="s">
        <v>78</v>
      </c>
      <c r="E83" s="13" t="s">
        <v>7</v>
      </c>
      <c r="F83" s="13" t="s">
        <v>122</v>
      </c>
      <c r="G83" s="9"/>
      <c r="H83" s="9"/>
      <c r="I83" s="9"/>
      <c r="J83" s="6">
        <v>108401</v>
      </c>
      <c r="K83" s="9">
        <f>J83</f>
        <v>108401</v>
      </c>
      <c r="L83" s="9"/>
    </row>
    <row r="84" spans="3:12" s="26" customFormat="1" ht="77.25" customHeight="1" x14ac:dyDescent="0.3">
      <c r="C84" s="9" t="s">
        <v>79</v>
      </c>
      <c r="D84" s="55" t="s">
        <v>80</v>
      </c>
      <c r="E84" s="13" t="s">
        <v>7</v>
      </c>
      <c r="F84" s="13" t="s">
        <v>125</v>
      </c>
      <c r="G84" s="9">
        <v>9898</v>
      </c>
      <c r="H84" s="9">
        <v>9898</v>
      </c>
      <c r="I84" s="9">
        <v>9898</v>
      </c>
      <c r="J84" s="9"/>
      <c r="K84" s="6">
        <f>I84</f>
        <v>9898</v>
      </c>
      <c r="L84" s="9"/>
    </row>
    <row r="85" spans="3:12" s="26" customFormat="1" ht="81.75" customHeight="1" x14ac:dyDescent="0.3">
      <c r="C85" s="9" t="s">
        <v>81</v>
      </c>
      <c r="D85" s="13" t="s">
        <v>82</v>
      </c>
      <c r="E85" s="13" t="s">
        <v>7</v>
      </c>
      <c r="F85" s="13" t="s">
        <v>125</v>
      </c>
      <c r="G85" s="9">
        <v>12642</v>
      </c>
      <c r="H85" s="9">
        <v>12642</v>
      </c>
      <c r="I85" s="9">
        <v>12642</v>
      </c>
      <c r="J85" s="9"/>
      <c r="K85" s="6">
        <f>I85</f>
        <v>12642</v>
      </c>
      <c r="L85" s="9"/>
    </row>
    <row r="86" spans="3:12" s="26" customFormat="1" x14ac:dyDescent="0.3">
      <c r="C86" s="10" t="s">
        <v>83</v>
      </c>
      <c r="D86" s="10"/>
      <c r="E86" s="10"/>
      <c r="F86" s="10"/>
      <c r="G86" s="9"/>
      <c r="H86" s="9"/>
      <c r="I86" s="9"/>
      <c r="J86" s="9"/>
      <c r="K86" s="9"/>
      <c r="L86" s="9"/>
    </row>
    <row r="87" spans="3:12" s="26" customFormat="1" ht="78" customHeight="1" x14ac:dyDescent="0.3">
      <c r="C87" s="9" t="s">
        <v>84</v>
      </c>
      <c r="D87" s="55" t="s">
        <v>85</v>
      </c>
      <c r="E87" s="13" t="s">
        <v>7</v>
      </c>
      <c r="F87" s="13" t="s">
        <v>122</v>
      </c>
      <c r="G87" s="8">
        <v>90000</v>
      </c>
      <c r="H87" s="10"/>
      <c r="I87" s="10"/>
      <c r="J87" s="24">
        <v>8843750</v>
      </c>
      <c r="K87" s="9">
        <f>J87</f>
        <v>8843750</v>
      </c>
      <c r="L87" s="10"/>
    </row>
    <row r="88" spans="3:12" s="26" customFormat="1" ht="78" customHeight="1" x14ac:dyDescent="0.3">
      <c r="C88" s="9"/>
      <c r="D88" s="55" t="s">
        <v>85</v>
      </c>
      <c r="E88" s="13" t="s">
        <v>105</v>
      </c>
      <c r="F88" s="13" t="s">
        <v>131</v>
      </c>
      <c r="G88" s="10"/>
      <c r="H88" s="8">
        <v>1544552</v>
      </c>
      <c r="I88" s="8">
        <v>2002830</v>
      </c>
      <c r="J88" s="24"/>
      <c r="K88" s="9">
        <f>J88+I88</f>
        <v>2002830</v>
      </c>
      <c r="L88" s="10"/>
    </row>
    <row r="89" spans="3:12" s="26" customFormat="1" ht="59.25" customHeight="1" x14ac:dyDescent="0.3">
      <c r="C89" s="9" t="s">
        <v>86</v>
      </c>
      <c r="D89" s="13" t="s">
        <v>87</v>
      </c>
      <c r="E89" s="13" t="s">
        <v>7</v>
      </c>
      <c r="F89" s="13" t="s">
        <v>122</v>
      </c>
      <c r="G89" s="9">
        <v>198205</v>
      </c>
      <c r="H89" s="9"/>
      <c r="I89" s="9"/>
      <c r="J89" s="6"/>
      <c r="K89" s="9"/>
      <c r="L89" s="9"/>
    </row>
    <row r="90" spans="3:12" s="26" customFormat="1" ht="59.25" customHeight="1" x14ac:dyDescent="0.3">
      <c r="C90" s="9"/>
      <c r="D90" s="13" t="s">
        <v>87</v>
      </c>
      <c r="E90" s="13" t="s">
        <v>105</v>
      </c>
      <c r="F90" s="13" t="s">
        <v>131</v>
      </c>
      <c r="G90" s="9"/>
      <c r="H90" s="9">
        <v>212320</v>
      </c>
      <c r="I90" s="9">
        <v>198205</v>
      </c>
      <c r="J90" s="6"/>
      <c r="K90" s="9">
        <f>I90</f>
        <v>198205</v>
      </c>
      <c r="L90" s="9"/>
    </row>
    <row r="91" spans="3:12" s="26" customFormat="1" ht="86.25" customHeight="1" x14ac:dyDescent="0.3">
      <c r="C91" s="9" t="s">
        <v>88</v>
      </c>
      <c r="D91" s="62" t="s">
        <v>89</v>
      </c>
      <c r="E91" s="13" t="s">
        <v>105</v>
      </c>
      <c r="F91" s="13" t="s">
        <v>131</v>
      </c>
      <c r="G91" s="9"/>
      <c r="H91" s="9">
        <v>12000</v>
      </c>
      <c r="I91" s="9">
        <v>5181000</v>
      </c>
      <c r="J91" s="6"/>
      <c r="K91" s="9">
        <f>I91</f>
        <v>5181000</v>
      </c>
      <c r="L91" s="9"/>
    </row>
    <row r="92" spans="3:12" s="26" customFormat="1" ht="65.25" customHeight="1" x14ac:dyDescent="0.3">
      <c r="C92" s="9" t="s">
        <v>90</v>
      </c>
      <c r="D92" s="62" t="s">
        <v>91</v>
      </c>
      <c r="E92" s="13" t="s">
        <v>105</v>
      </c>
      <c r="F92" s="13" t="s">
        <v>131</v>
      </c>
      <c r="G92" s="9"/>
      <c r="H92" s="9">
        <v>6908</v>
      </c>
      <c r="I92" s="9">
        <v>1020232</v>
      </c>
      <c r="J92" s="6"/>
      <c r="K92" s="9">
        <f>I92</f>
        <v>1020232</v>
      </c>
      <c r="L92" s="9"/>
    </row>
    <row r="93" spans="3:12" s="26" customFormat="1" ht="106.5" customHeight="1" x14ac:dyDescent="0.3">
      <c r="C93" s="9" t="s">
        <v>92</v>
      </c>
      <c r="D93" s="13" t="s">
        <v>93</v>
      </c>
      <c r="E93" s="13" t="s">
        <v>105</v>
      </c>
      <c r="F93" s="13" t="s">
        <v>131</v>
      </c>
      <c r="G93" s="9"/>
      <c r="H93" s="9">
        <v>3530</v>
      </c>
      <c r="I93" s="9">
        <v>26180</v>
      </c>
      <c r="J93" s="6"/>
      <c r="K93" s="9">
        <f>I93</f>
        <v>26180</v>
      </c>
      <c r="L93" s="9"/>
    </row>
    <row r="94" spans="3:12" s="26" customFormat="1" ht="86.25" customHeight="1" x14ac:dyDescent="0.3">
      <c r="C94" s="9" t="s">
        <v>94</v>
      </c>
      <c r="D94" s="13" t="s">
        <v>95</v>
      </c>
      <c r="E94" s="13" t="s">
        <v>105</v>
      </c>
      <c r="F94" s="13" t="s">
        <v>131</v>
      </c>
      <c r="G94" s="9"/>
      <c r="H94" s="9"/>
      <c r="I94" s="9">
        <v>653600</v>
      </c>
      <c r="J94" s="6"/>
      <c r="K94" s="9">
        <f>I94</f>
        <v>653600</v>
      </c>
      <c r="L94" s="6"/>
    </row>
    <row r="95" spans="3:12" s="26" customFormat="1" ht="101.25" customHeight="1" x14ac:dyDescent="0.3">
      <c r="C95" s="9" t="s">
        <v>96</v>
      </c>
      <c r="D95" s="13" t="s">
        <v>97</v>
      </c>
      <c r="E95" s="13" t="s">
        <v>9</v>
      </c>
      <c r="F95" s="13" t="s">
        <v>114</v>
      </c>
      <c r="G95" s="9"/>
      <c r="H95" s="9"/>
      <c r="I95" s="9"/>
      <c r="J95" s="6"/>
      <c r="K95" s="9"/>
      <c r="L95" s="9"/>
    </row>
    <row r="96" spans="3:12" s="26" customFormat="1" ht="54" customHeight="1" x14ac:dyDescent="0.3">
      <c r="C96" s="9" t="s">
        <v>98</v>
      </c>
      <c r="D96" s="13" t="s">
        <v>99</v>
      </c>
      <c r="E96" s="11" t="s">
        <v>7</v>
      </c>
      <c r="F96" s="40" t="s">
        <v>130</v>
      </c>
      <c r="G96" s="6">
        <v>8900</v>
      </c>
      <c r="H96" s="6">
        <v>8900</v>
      </c>
      <c r="I96" s="6">
        <v>8900</v>
      </c>
      <c r="J96" s="9"/>
      <c r="K96" s="9">
        <f>I96</f>
        <v>8900</v>
      </c>
      <c r="L96" s="9"/>
    </row>
    <row r="97" spans="3:13" s="26" customFormat="1" x14ac:dyDescent="0.3">
      <c r="C97" s="9"/>
      <c r="D97" s="63" t="s">
        <v>137</v>
      </c>
      <c r="E97" s="63"/>
      <c r="F97" s="63"/>
      <c r="G97" s="64">
        <v>12266816</v>
      </c>
      <c r="H97" s="64">
        <v>12503829</v>
      </c>
      <c r="I97" s="65">
        <v>15333743</v>
      </c>
      <c r="K97" s="66">
        <f>I97</f>
        <v>15333743</v>
      </c>
    </row>
    <row r="99" spans="3:13" x14ac:dyDescent="0.3">
      <c r="C99" s="15" t="s">
        <v>100</v>
      </c>
      <c r="D99" s="15"/>
      <c r="E99" s="15"/>
      <c r="F99" s="15"/>
      <c r="G99" s="15"/>
    </row>
    <row r="100" spans="3:13" x14ac:dyDescent="0.3">
      <c r="C100" s="1" t="s">
        <v>104</v>
      </c>
    </row>
    <row r="101" spans="3:13" ht="41.25" customHeight="1" x14ac:dyDescent="0.3">
      <c r="C101" s="101" t="s">
        <v>138</v>
      </c>
      <c r="D101" s="101"/>
      <c r="E101" s="101"/>
      <c r="F101" s="101"/>
      <c r="G101" s="101"/>
      <c r="H101" s="101"/>
      <c r="I101" s="101"/>
      <c r="J101" s="101"/>
      <c r="K101" s="101"/>
      <c r="L101" s="101"/>
      <c r="M101" s="101"/>
    </row>
  </sheetData>
  <mergeCells count="40">
    <mergeCell ref="C7:C8"/>
    <mergeCell ref="D7:D8"/>
    <mergeCell ref="D44:D45"/>
    <mergeCell ref="L7:L8"/>
    <mergeCell ref="C34:L34"/>
    <mergeCell ref="C41:L41"/>
    <mergeCell ref="F7:F8"/>
    <mergeCell ref="G7:I7"/>
    <mergeCell ref="E7:E8"/>
    <mergeCell ref="C44:C45"/>
    <mergeCell ref="C42:C43"/>
    <mergeCell ref="D42:D43"/>
    <mergeCell ref="B71:B72"/>
    <mergeCell ref="C71:C72"/>
    <mergeCell ref="D71:D72"/>
    <mergeCell ref="C74:C75"/>
    <mergeCell ref="D74:D75"/>
    <mergeCell ref="G71:G72"/>
    <mergeCell ref="E71:E72"/>
    <mergeCell ref="F71:F72"/>
    <mergeCell ref="I71:I72"/>
    <mergeCell ref="C80:C81"/>
    <mergeCell ref="D80:D81"/>
    <mergeCell ref="H71:H72"/>
    <mergeCell ref="C101:M101"/>
    <mergeCell ref="J2:M2"/>
    <mergeCell ref="J4:M4"/>
    <mergeCell ref="C59:C61"/>
    <mergeCell ref="J71:J72"/>
    <mergeCell ref="D59:D61"/>
    <mergeCell ref="F5:K5"/>
    <mergeCell ref="K71:K72"/>
    <mergeCell ref="C48:L48"/>
    <mergeCell ref="C52:L52"/>
    <mergeCell ref="E59:E60"/>
    <mergeCell ref="C62:L62"/>
    <mergeCell ref="C64:C65"/>
    <mergeCell ref="D64:D65"/>
    <mergeCell ref="C68:L68"/>
    <mergeCell ref="L71:L72"/>
  </mergeCells>
  <phoneticPr fontId="8" type="noConversion"/>
  <pageMargins left="0.70000000000000007" right="0.70000000000000007" top="0.75" bottom="0.75" header="0.30000000000000004" footer="0.30000000000000004"/>
  <pageSetup paperSize="8" fitToHeight="0" orientation="landscape" r:id="rId1"/>
  <ignoredErrors>
    <ignoredError sqref="K83"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B98BB4B34F2884EBFE5D98E9C8C082A" ma:contentTypeVersion="19" ma:contentTypeDescription="Izveidot jaunu dokumentu." ma:contentTypeScope="" ma:versionID="8d971c711bdbff3c11e3f4d89a9dc7e8">
  <xsd:schema xmlns:xsd="http://www.w3.org/2001/XMLSchema" xmlns:xs="http://www.w3.org/2001/XMLSchema" xmlns:p="http://schemas.microsoft.com/office/2006/metadata/properties" xmlns:ns2="b46cec30-3c96-49ba-8e80-c1db7ce5db41" xmlns:ns3="bf9c787b-86fa-46b7-82b5-b5a01fd7d54d" targetNamespace="http://schemas.microsoft.com/office/2006/metadata/properties" ma:root="true" ma:fieldsID="d847abb68d33df405200deeeacea6cf3" ns2:_="" ns3:_="">
    <xsd:import namespace="b46cec30-3c96-49ba-8e80-c1db7ce5db41"/>
    <xsd:import namespace="bf9c787b-86fa-46b7-82b5-b5a01fd7d5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6cec30-3c96-49ba-8e80-c1db7ce5db41"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4f5df50f-fd52-48f7-a593-cd827f66359d}" ma:internalName="TaxCatchAll" ma:showField="CatchAllData" ma:web="b46cec30-3c96-49ba-8e80-c1db7ce5db4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f9c787b-86fa-46b7-82b5-b5a01fd7d5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9c787b-86fa-46b7-82b5-b5a01fd7d54d">
      <Terms xmlns="http://schemas.microsoft.com/office/infopath/2007/PartnerControls"/>
    </lcf76f155ced4ddcb4097134ff3c332f>
    <TaxCatchAll xmlns="b46cec30-3c96-49ba-8e80-c1db7ce5db4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FC71D8-E707-4A6E-B9CE-16A05BEAF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6cec30-3c96-49ba-8e80-c1db7ce5db41"/>
    <ds:schemaRef ds:uri="bf9c787b-86fa-46b7-82b5-b5a01fd7d5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E72760-6AF3-4AF8-A862-38F85B68E253}">
  <ds:schemaRefs>
    <ds:schemaRef ds:uri="http://schemas.microsoft.com/office/2006/metadata/properties"/>
    <ds:schemaRef ds:uri="http://schemas.microsoft.com/office/infopath/2007/PartnerControls"/>
    <ds:schemaRef ds:uri="bf9c787b-86fa-46b7-82b5-b5a01fd7d54d"/>
    <ds:schemaRef ds:uri="b46cec30-3c96-49ba-8e80-c1db7ce5db41"/>
  </ds:schemaRefs>
</ds:datastoreItem>
</file>

<file path=customXml/itemProps3.xml><?xml version="1.0" encoding="utf-8"?>
<ds:datastoreItem xmlns:ds="http://schemas.openxmlformats.org/officeDocument/2006/customXml" ds:itemID="{317487B3-9561-4469-89E6-5A76ED13BABB}">
  <ds:schemaRefs>
    <ds:schemaRef ds:uri="http://schemas.microsoft.com/sharepoint/v3/contenttype/forms"/>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ietekme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Anda Spūle</dc:creator>
  <cp:keywords/>
  <dc:description/>
  <cp:lastModifiedBy>Sarmīte Pāvulēna (LNKC)</cp:lastModifiedBy>
  <cp:revision/>
  <cp:lastPrinted>2026-06-08T10:17:28Z</cp:lastPrinted>
  <dcterms:created xsi:type="dcterms:W3CDTF">2024-12-14T11:13:39Z</dcterms:created>
  <dcterms:modified xsi:type="dcterms:W3CDTF">2026-08-03T06:37:43Z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0x0101007B98BB4B34F2884EBFE5D98E9C8C082A</vt:lpwstr>
  </property>
  <property fmtid="{D5CDD505-2E9C-101B-9397-08002B2CF9AE}" pid="3" name="MediaServiceImageTags">
    <vt:lpwstr/>
  </property>
</Properties>
</file>