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igita.kirse\Documents\IAP_2027\Uz_Saeimas_IKZK_JUN-2022\"/>
    </mc:Choice>
  </mc:AlternateContent>
  <bookViews>
    <workbookView xWindow="-108" yWindow="-108" windowWidth="23256" windowHeight="12456" activeTab="1"/>
  </bookViews>
  <sheets>
    <sheet name="2024.g.1.pusg." sheetId="2" r:id="rId1"/>
    <sheet name="2024.g.2.pusg." sheetId="3"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8" i="3" l="1"/>
  <c r="H10" i="2" l="1"/>
  <c r="I7" i="2"/>
  <c r="I8" i="2"/>
  <c r="I7" i="3"/>
  <c r="I8" i="3"/>
  <c r="D10" i="3"/>
  <c r="E10" i="3"/>
  <c r="F10" i="3"/>
  <c r="G10" i="3"/>
  <c r="H10" i="3"/>
  <c r="C10" i="3"/>
  <c r="D10" i="2"/>
  <c r="E10" i="2"/>
  <c r="F10" i="2"/>
  <c r="G10" i="2"/>
  <c r="C10" i="2"/>
  <c r="D11" i="3"/>
  <c r="E11" i="3"/>
  <c r="F11" i="3"/>
  <c r="G11" i="3"/>
  <c r="H11" i="3"/>
  <c r="C11" i="3"/>
  <c r="D14" i="2" l="1"/>
  <c r="E14" i="2"/>
  <c r="F14" i="2"/>
  <c r="G14" i="2"/>
  <c r="H14" i="2"/>
  <c r="C14" i="2"/>
  <c r="I9" i="2"/>
  <c r="I10" i="2"/>
  <c r="I11" i="2"/>
  <c r="I12" i="2"/>
  <c r="I13" i="2"/>
  <c r="I9" i="3"/>
  <c r="I10" i="3"/>
  <c r="I11" i="3"/>
  <c r="I12" i="3"/>
  <c r="I13" i="3"/>
  <c r="D14" i="3"/>
  <c r="E14" i="3"/>
  <c r="F14" i="3"/>
  <c r="G14" i="3"/>
  <c r="H14" i="3"/>
  <c r="C14" i="3"/>
  <c r="I14" i="2" l="1"/>
  <c r="I14" i="3"/>
  <c r="I16" i="3" l="1"/>
</calcChain>
</file>

<file path=xl/sharedStrings.xml><?xml version="1.0" encoding="utf-8"?>
<sst xmlns="http://schemas.openxmlformats.org/spreadsheetml/2006/main" count="84" uniqueCount="59">
  <si>
    <t>Kods</t>
  </si>
  <si>
    <t>Izmaksu pozīcijas nosaukums*</t>
  </si>
  <si>
    <t>Mērķstipendiju izmaksas studiju gadā</t>
  </si>
  <si>
    <t>Mērķstipendiju izmaksas indukcijas gadā</t>
  </si>
  <si>
    <t>Vasaras mācības</t>
  </si>
  <si>
    <t>Komunikācijas radošās stratēģijas izstrāde un mediju kampaņa</t>
  </si>
  <si>
    <t>KOPĀ</t>
  </si>
  <si>
    <t>Jūl.</t>
  </si>
  <si>
    <t>Aug.</t>
  </si>
  <si>
    <t>Sept.</t>
  </si>
  <si>
    <t>Okt.</t>
  </si>
  <si>
    <t>Nov.</t>
  </si>
  <si>
    <t>Dec.</t>
  </si>
  <si>
    <t>Mar.</t>
  </si>
  <si>
    <t>Jan.</t>
  </si>
  <si>
    <t>Feb.</t>
  </si>
  <si>
    <t>Apr.</t>
  </si>
  <si>
    <t>Mai.</t>
  </si>
  <si>
    <t>Jun.</t>
  </si>
  <si>
    <t>Kopā</t>
  </si>
  <si>
    <t>Otrā līmeņa augstākās profesionālas studiju programmas "Skolotājs" tāme ar  aktivitāšu sarakstu pa posmiem un tam nepieciešamo finansējumu</t>
  </si>
  <si>
    <t>1</t>
  </si>
  <si>
    <t>2</t>
  </si>
  <si>
    <t>3</t>
  </si>
  <si>
    <t>4</t>
  </si>
  <si>
    <t>5</t>
  </si>
  <si>
    <t>6</t>
  </si>
  <si>
    <t>7</t>
  </si>
  <si>
    <t>Komandējumi un darba braucieni kuratoriem un prakšu vadītājiem</t>
  </si>
  <si>
    <t>Prakšu vadītāju darba algu izmaksas</t>
  </si>
  <si>
    <t>Kuratoru, pilnveides grupu vadītāju, vasaras nometnes vadītāju, programmas saturiskā vadītāja, skolu piesaistes, atlases, komunikācijas vadītāju darba algas izmaksas</t>
  </si>
  <si>
    <t>Nr.p.k.</t>
  </si>
  <si>
    <t>Piezīmes</t>
  </si>
  <si>
    <t>Izmaksas 1., 4. un 5.pozīcijās aprēķinātas uz 100 studentiem</t>
  </si>
  <si>
    <t>Prakšu vadītāju atalgojuma izmaksas</t>
  </si>
  <si>
    <t>Programmas īstenošanas personāla atalgojuma izmaksas</t>
  </si>
  <si>
    <t>Darba braucieni mācību stundu vērošanai un atgriezeniskās saites saņemšanai</t>
  </si>
  <si>
    <t>Materiālu izstrāde, mājas lapas atjaunošana, uzturēšana, mediju kampaņa, reklāma un publicitāte</t>
  </si>
  <si>
    <t>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5.Projekta vadība - Projekta saturiskā un procesuālā vadīšana, sadarbība ar partneriem nodrošināšana, stratēģisko iespēju identificēšana un risinājumu prototipēšana, administratīvo procesu vadīšana, iepirkumu, līgumu, rīkojumu, u.c. dokumentācijas nodrošināšana</t>
  </si>
  <si>
    <t>Projekta īstenosanas personāla atbildību jomas programmas posmos</t>
  </si>
  <si>
    <t>Vasaras ievadapmācības 3 nedēļu garumā, no kurām 1 nedēļa attālinātā nodarbību formātā, 2 nedēļa - klātienes, 3 nedēļa - nodarbības ar bērniem klātienē</t>
  </si>
  <si>
    <t>Izmaksas 1. un 4. pozīcijā uz 100 studentiem</t>
  </si>
  <si>
    <t xml:space="preserve">Mācību stundu vērošana, atgriezeniskā saite par mācību stundu plāniem un prakses vadītāju metodikas grupas  </t>
  </si>
  <si>
    <t>Telpu īres, nakšņošanas un ēdināšanas izmaksas 100 studējošiem un vid.20 akadēmiskā un atbalsta personālam dienā 50,00 EUR (2 nedēļā klātienes nedēļa 50,00 EUR dienā*120 dalībnieki*5d=30 000 EUR; 3 nedēļa nodarbības ar bērniem 50,00*120*5d=30 000 EUR)</t>
  </si>
  <si>
    <t>Interesentu uzrunāšanas reklāmas kampaņas vizuālās identitātes izstrāde, atvasinot materiālus no projektā līdz šim izstrādātajiem materiāliem (2 500,00 EUR); Informatīvu materiālu (bukleta, infografikas) dizaina izstrāde un druka (1 500,00 EUR); Līdz šim izstrādāto grafikas, animācijas, video u.c. formātu reklāmas materiālu pielāgošana atbilstoši projekta interesentu uzrunāšanas reklāmas kampaņas vizuālajai identitātei (3000,00 EUR)</t>
  </si>
  <si>
    <t xml:space="preserve">Interesentu uzrunāšanas reklāmas kampaņai izstrādāto reklāmas materiālu izvietošana projekta mērķiem un sasniedzamajiem rezultātiem atbilstošos komunikācijas kanālos, iekļaujot ATL u.c. savstarpēji papildinošus risinājumus (15 000,00 EUR); Interesentu uzrunāšanas reklāmas kampaņai atbilstoši operatīvā digitālā mārketinga pakalpojumi, iekļaujot sociālo mediju mārketinga, Google Adwords u.c. savstarpēji papildinošus risinājumus (2 000,00 EUR); Sabiedrisko attiecību pakalpojumi projekta vēstījumus atbalstošu viedokļrakstu izstrādei un virzīšanai masu medijos; tiešsaistes pasākumu (tematisku diskusiju un pieredzes stāstu pasākumi) organizēšana  (4 000,00 EUR) </t>
  </si>
  <si>
    <r>
      <t xml:space="preserve">1. Mācību stundu vērošanas: 3 reizes x (8 stundas x 13,20 EUR) x 100 studējošie  = 31 680,00 EUR;
2. Atgriezeniskās saites par mācību stundu plāniem: 4 stundas x 100 studējošie x 13,20 EUR = 5 280,00 EUR;
3. Prakses vadītāju vadītās metodikas grupas: 12 grupas x 4 reizes x 4 stundas x 13,20 EUR= 2 534,40 EUR. 
</t>
    </r>
    <r>
      <rPr>
        <sz val="11"/>
        <color rgb="FFFF0000"/>
        <rFont val="Calibri"/>
        <family val="2"/>
        <scheme val="minor"/>
      </rPr>
      <t>2022./2023.</t>
    </r>
    <r>
      <rPr>
        <sz val="11"/>
        <rFont val="Calibri"/>
        <family val="2"/>
        <scheme val="minor"/>
      </rPr>
      <t xml:space="preserve"> akadēmiskajā gadā būtu nepieciešams finansējums 39 494,40 EUR apmērā. Attiecīgi vid. izmaksas uz 1 studentu būtu 394,94 vai 43,88 mēnesī</t>
    </r>
  </si>
  <si>
    <r>
      <t xml:space="preserve">Vidēji 100 km (uz vienu vērošanas reizi jeb 8 stundām mēnesī, rēķinot 10 litrus degvielas patēriņu uz 100 km par cenu indikatīvi 1,80 EUR/litrā studentiem ārpus Rīgas, Liepājas un Daugavpils pilsētām (10 litri x 1,80) x 60 studējošie = 1080 EUR; Pieņemot, ka daļa stundu vērošana varētu notik attālinātā/tiešsaistes formā, </t>
    </r>
    <r>
      <rPr>
        <sz val="11"/>
        <color rgb="FFFF0000"/>
        <rFont val="Calibri"/>
        <family val="2"/>
        <scheme val="minor"/>
      </rPr>
      <t>2022./2023.</t>
    </r>
    <r>
      <rPr>
        <sz val="11"/>
        <rFont val="Calibri"/>
        <family val="2"/>
        <scheme val="minor"/>
      </rPr>
      <t xml:space="preserve"> akadēmiskajā gadā būtu nepieciešams finansējums 540,00 EUR mēnesī.</t>
    </r>
  </si>
  <si>
    <t>Otrā līmeņa augstākās profesionālas studiju programmas "Skolotājs" tāme ar  aktivitāšu sarakstu pa posmiem un tam nepieciešamo finansējumu, euro</t>
  </si>
  <si>
    <t>Izmaksas 5.pozīcijā uz 70 studentiem, kas 2021./2022.ak.gadā studē otrā līmeņa augstākā profesionālā studiju programmā "Skolotājs"</t>
  </si>
  <si>
    <t>1. Mācību stundu vērošanas: 3 reizes x (8 stundas x 13,20 EUR) x 100 studējošie  = 31 680,00 EUR;
2. Atgriezeniskās saites par mācību stundu plāniem: 4 stundas x 100 studējošie x 13,20 EUR = 5 280,00 EUR;
3. Prakses vadītāju vadītās metodikas grupas: 12 grupas x 4 reizes x 4 stundas x 13,20 EUR= 2 534,40 EUR. 
2022./2023. akadēmiskajā gadā būtu nepieciešams finansējums 39 494,40 EUR apmērā. Attiecīgi vid. izmaksas uz 1 studentu būtu 394,94 vai 43,88 mēnesī</t>
  </si>
  <si>
    <t>Vidēji 100 km (uz vienu vērošanas reizi jeb 8 stundām mēnesī, rēķinot 10 litrus degvielas patēriņu uz 100 km par cenu indikatīvi 1,80 EUR/litrā studentiem ārpus Rīgas, Liepājas un Daugavpils pilsētām (10 litri x 1,80) x 60 studējošie = 1080 EUR; Pieņemot, ka daļa stundu vērošana varētu notik attālinātā/tiešsaistes formā, 2022./2023. akadēmiskajā gadā būtu nepieciešams finansējums 540,00 EUR mēnesī.</t>
  </si>
  <si>
    <t xml:space="preserve">Mērķstipendijas studiju gada laikā plānotas 280 EUR mēnesī 100 studentiem. </t>
  </si>
  <si>
    <t>Mērķstipendijas indukcijas gada laikā plānotas 120 EUR mēnesī 100 studentiem, kas 2022./2023.ak.gadā absolvēs otrā līmeņa profesionālās augstākās izglītības studiju programmu "Skolotājs".</t>
  </si>
  <si>
    <t>2024.g. 1.pusgadā nenotiek.</t>
  </si>
  <si>
    <t>Izmaksas plānotas pieņemot, ka arī 2023./2024.gadā noteik šīs studiju programmas studentu atlase, vasaras mācībs, mērķstipendijas studiju un indukcijs gadā, komunikācija un mediju kampaņa</t>
  </si>
  <si>
    <t>1. pielikums</t>
  </si>
  <si>
    <t>Esošais finansējums</t>
  </si>
  <si>
    <t>2024. g. papildu nepieciešamais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</si>
</sst>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 #,##0\ &quot;€&quot;_-;\-* #,##0\ &quot;€&quot;_-;_-* &quot;-&quot;\ &quot;€&quot;_-;_-@_-"/>
    <numFmt numFmtId="164" formatCode="&quot;€&quot;#,##0.00"/>
  </numFmts>
  <fonts count="10" x14ac:knownFonts="1">
    <font>
      <sz val="11"/>
      <color theme="1"/>
      <name val="Calibri"/>
      <family val="2"/>
      <scheme val="minor"/>
    </font>
    <font>
      <b/>
      <sz val="14"/>
      <name val="Arial"/>
      <family val="2"/>
    </font>
    <font>
      <sz val="12"/>
      <color rgb="FF00B0F0"/>
      <name val="Arial"/>
      <family val="2"/>
    </font>
    <font>
      <sz val="11"/>
      <name val="Arial"/>
      <family val="2"/>
    </font>
    <font>
      <sz val="11"/>
      <name val="Calibri"/>
      <family val="2"/>
      <scheme val="minor"/>
    </font>
    <font>
      <b/>
      <sz val="11"/>
      <name val="Calibri"/>
      <family val="2"/>
      <scheme val="minor"/>
    </font>
    <font>
      <b/>
      <sz val="11"/>
      <color theme="1"/>
      <name val="Calibri"/>
      <family val="2"/>
      <scheme val="minor"/>
    </font>
    <font>
      <i/>
      <sz val="11"/>
      <name val="Calibri"/>
      <family val="2"/>
      <scheme val="minor"/>
    </font>
    <font>
      <sz val="11"/>
      <color rgb="FFFF0000"/>
      <name val="Calibri"/>
      <family val="2"/>
      <scheme val="minor"/>
    </font>
    <font>
      <b/>
      <sz val="12"/>
      <color theme="1"/>
      <name val="Calibri"/>
      <family val="2"/>
      <charset val="186"/>
      <scheme val="minor"/>
    </font>
  </fonts>
  <fills count="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42">
    <xf numFmtId="0" fontId="0" fillId="0" borderId="0" xfId="0"/>
    <xf numFmtId="0" fontId="1" fillId="0" borderId="0" xfId="0" applyFont="1" applyFill="1" applyBorder="1" applyAlignment="1">
      <alignment horizontal="center" vertical="center"/>
    </xf>
    <xf numFmtId="0" fontId="1" fillId="0" borderId="0" xfId="0" applyFont="1" applyFill="1" applyBorder="1" applyAlignment="1">
      <alignment horizontal="center"/>
    </xf>
    <xf numFmtId="0" fontId="3" fillId="0" borderId="0" xfId="0" applyFont="1"/>
    <xf numFmtId="0" fontId="0" fillId="0" borderId="0" xfId="0" applyFill="1"/>
    <xf numFmtId="0" fontId="3" fillId="0" borderId="0" xfId="0" applyFont="1" applyFill="1"/>
    <xf numFmtId="0" fontId="1" fillId="2" borderId="1" xfId="0" applyFont="1" applyFill="1" applyBorder="1" applyAlignment="1">
      <alignment horizontal="center" vertical="center" wrapText="1"/>
    </xf>
    <xf numFmtId="0" fontId="0" fillId="0" borderId="0" xfId="0" applyBorder="1"/>
    <xf numFmtId="0" fontId="2" fillId="0" borderId="0" xfId="0" applyFont="1" applyFill="1" applyBorder="1" applyAlignment="1">
      <alignment horizontal="center" vertical="center" wrapText="1"/>
    </xf>
    <xf numFmtId="2" fontId="1" fillId="0" borderId="0" xfId="0" applyNumberFormat="1" applyFont="1" applyFill="1" applyBorder="1" applyAlignment="1">
      <alignment horizontal="center" vertical="center" wrapText="1"/>
    </xf>
    <xf numFmtId="0" fontId="0" fillId="0" borderId="0" xfId="0" applyFont="1"/>
    <xf numFmtId="0" fontId="4" fillId="0" borderId="0" xfId="0" applyFont="1"/>
    <xf numFmtId="164" fontId="5" fillId="2"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7" fillId="0" borderId="0" xfId="0" applyFont="1"/>
    <xf numFmtId="0" fontId="4" fillId="0" borderId="1" xfId="0" applyFont="1" applyFill="1" applyBorder="1" applyAlignment="1">
      <alignment vertical="top" wrapText="1"/>
    </xf>
    <xf numFmtId="0" fontId="5" fillId="2" borderId="1" xfId="0" applyFont="1" applyFill="1" applyBorder="1" applyAlignment="1">
      <alignment horizontal="center" vertical="center" wrapText="1"/>
    </xf>
    <xf numFmtId="0" fontId="4" fillId="0" borderId="1" xfId="0" applyFont="1" applyBorder="1" applyAlignment="1">
      <alignment vertical="top"/>
    </xf>
    <xf numFmtId="0" fontId="4" fillId="0" borderId="1" xfId="0" applyFont="1" applyFill="1" applyBorder="1" applyAlignment="1">
      <alignment vertical="top" wrapText="1"/>
    </xf>
    <xf numFmtId="0" fontId="0" fillId="0" borderId="0" xfId="0" applyFill="1" applyBorder="1"/>
    <xf numFmtId="42" fontId="4" fillId="0" borderId="1" xfId="0" applyNumberFormat="1" applyFont="1" applyFill="1" applyBorder="1" applyAlignment="1">
      <alignment horizontal="center" vertical="center" wrapText="1"/>
    </xf>
    <xf numFmtId="42" fontId="5" fillId="0" borderId="1" xfId="0" applyNumberFormat="1" applyFont="1" applyFill="1" applyBorder="1" applyAlignment="1">
      <alignment horizontal="center" vertical="center" wrapText="1"/>
    </xf>
    <xf numFmtId="42" fontId="5" fillId="3" borderId="1" xfId="0" applyNumberFormat="1" applyFont="1" applyFill="1" applyBorder="1" applyAlignment="1">
      <alignment horizontal="center" vertical="center" wrapText="1"/>
    </xf>
    <xf numFmtId="42" fontId="3" fillId="0" borderId="0" xfId="0" applyNumberFormat="1" applyFont="1" applyFill="1"/>
    <xf numFmtId="0" fontId="4" fillId="0" borderId="1" xfId="0" applyFont="1" applyFill="1" applyBorder="1" applyAlignment="1">
      <alignment vertical="top" wrapText="1"/>
    </xf>
    <xf numFmtId="3" fontId="4"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0" fontId="4" fillId="0" borderId="1" xfId="0" applyFont="1" applyFill="1" applyBorder="1" applyAlignment="1">
      <alignment horizontal="justify" vertical="top" wrapText="1"/>
    </xf>
    <xf numFmtId="0" fontId="9" fillId="0" borderId="0" xfId="0" applyFont="1"/>
    <xf numFmtId="0" fontId="4" fillId="0" borderId="1" xfId="0" applyFont="1" applyFill="1" applyBorder="1" applyAlignment="1">
      <alignment vertical="top" wrapText="1"/>
    </xf>
    <xf numFmtId="0" fontId="5" fillId="2" borderId="1" xfId="0" applyFont="1" applyFill="1" applyBorder="1" applyAlignment="1">
      <alignment horizontal="center" vertical="center" wrapText="1"/>
    </xf>
    <xf numFmtId="0" fontId="6" fillId="0" borderId="0" xfId="0" applyFont="1" applyAlignment="1">
      <alignment horizontal="center"/>
    </xf>
    <xf numFmtId="0" fontId="7" fillId="0" borderId="0" xfId="0" applyFont="1" applyAlignment="1">
      <alignment horizontal="left"/>
    </xf>
    <xf numFmtId="0" fontId="4" fillId="0" borderId="2" xfId="0" applyFont="1" applyFill="1" applyBorder="1" applyAlignment="1">
      <alignment horizontal="left" vertical="top" wrapText="1"/>
    </xf>
    <xf numFmtId="0" fontId="4" fillId="0" borderId="0" xfId="0" applyFont="1" applyFill="1" applyBorder="1" applyAlignment="1">
      <alignment horizontal="left" vertical="top" wrapText="1"/>
    </xf>
    <xf numFmtId="0" fontId="7" fillId="0" borderId="0" xfId="0" applyFont="1" applyAlignment="1">
      <alignment vertical="top" wrapText="1"/>
    </xf>
    <xf numFmtId="42" fontId="4" fillId="0" borderId="0" xfId="0" applyNumberFormat="1" applyFont="1" applyFill="1" applyAlignment="1">
      <alignment horizontal="right"/>
    </xf>
    <xf numFmtId="42" fontId="4" fillId="0" borderId="3" xfId="0" applyNumberFormat="1" applyFont="1"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7" workbookViewId="0">
      <selection activeCell="N8" sqref="N8"/>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s>
  <sheetData>
    <row r="1" spans="1:10" ht="15.6" x14ac:dyDescent="0.3">
      <c r="A1" s="32" t="s">
        <v>56</v>
      </c>
      <c r="B1"/>
      <c r="C1" s="4"/>
      <c r="D1" s="4"/>
      <c r="E1" s="4"/>
      <c r="F1" s="4"/>
      <c r="G1" s="4"/>
      <c r="H1" s="4"/>
      <c r="I1" s="4"/>
    </row>
    <row r="2" spans="1:10" s="10" customFormat="1" x14ac:dyDescent="0.3">
      <c r="A2" s="35" t="s">
        <v>48</v>
      </c>
      <c r="B2" s="35"/>
      <c r="C2" s="35"/>
      <c r="D2" s="35"/>
      <c r="E2" s="35"/>
      <c r="F2" s="35"/>
      <c r="G2" s="35"/>
      <c r="H2" s="35"/>
      <c r="I2" s="35"/>
    </row>
    <row r="3" spans="1:10" ht="17.399999999999999" x14ac:dyDescent="0.3">
      <c r="A3" s="1"/>
      <c r="B3" s="2"/>
      <c r="C3" s="4"/>
      <c r="D3" s="4"/>
      <c r="E3" s="4"/>
      <c r="F3" s="4"/>
      <c r="G3" s="4"/>
      <c r="H3" s="4"/>
      <c r="I3" s="4"/>
    </row>
    <row r="4" spans="1:10" x14ac:dyDescent="0.3">
      <c r="A4" s="34" t="s">
        <v>0</v>
      </c>
      <c r="B4" s="34" t="s">
        <v>1</v>
      </c>
      <c r="C4" s="34">
        <v>2024</v>
      </c>
      <c r="D4" s="34"/>
      <c r="E4" s="34"/>
      <c r="F4" s="34"/>
      <c r="G4" s="34"/>
      <c r="H4" s="34"/>
      <c r="I4" s="34"/>
    </row>
    <row r="5" spans="1:10" x14ac:dyDescent="0.3">
      <c r="A5" s="34"/>
      <c r="B5" s="34"/>
      <c r="C5" s="19" t="s">
        <v>14</v>
      </c>
      <c r="D5" s="19" t="s">
        <v>15</v>
      </c>
      <c r="E5" s="19" t="s">
        <v>13</v>
      </c>
      <c r="F5" s="19" t="s">
        <v>16</v>
      </c>
      <c r="G5" s="19" t="s">
        <v>17</v>
      </c>
      <c r="H5" s="19" t="s">
        <v>18</v>
      </c>
      <c r="I5" s="12" t="s">
        <v>19</v>
      </c>
    </row>
    <row r="6" spans="1:10" x14ac:dyDescent="0.3">
      <c r="A6" s="34"/>
      <c r="B6" s="34"/>
      <c r="C6" s="19"/>
      <c r="D6" s="19"/>
      <c r="E6" s="19"/>
      <c r="F6" s="19"/>
      <c r="G6" s="19"/>
      <c r="H6" s="19"/>
      <c r="I6" s="19"/>
    </row>
    <row r="7" spans="1:10" x14ac:dyDescent="0.3">
      <c r="A7" s="13" t="s">
        <v>21</v>
      </c>
      <c r="B7" s="14" t="s">
        <v>34</v>
      </c>
      <c r="C7" s="28">
        <v>4388</v>
      </c>
      <c r="D7" s="28">
        <v>4388</v>
      </c>
      <c r="E7" s="28">
        <v>4388</v>
      </c>
      <c r="F7" s="28">
        <v>4388</v>
      </c>
      <c r="G7" s="28">
        <v>4388</v>
      </c>
      <c r="H7" s="28">
        <v>0</v>
      </c>
      <c r="I7" s="29">
        <f>SUM(C7:H7)</f>
        <v>21940</v>
      </c>
      <c r="J7" s="10"/>
    </row>
    <row r="8" spans="1:10" ht="28.8" x14ac:dyDescent="0.3">
      <c r="A8" s="13" t="s">
        <v>22</v>
      </c>
      <c r="B8" s="15" t="s">
        <v>35</v>
      </c>
      <c r="C8" s="28">
        <v>30637.96</v>
      </c>
      <c r="D8" s="28">
        <v>30637.96</v>
      </c>
      <c r="E8" s="28">
        <v>29834.63</v>
      </c>
      <c r="F8" s="28">
        <v>29834.63</v>
      </c>
      <c r="G8" s="28">
        <v>29340.27</v>
      </c>
      <c r="H8" s="28">
        <v>28227.96</v>
      </c>
      <c r="I8" s="29">
        <f t="shared" ref="I8:I14" si="0">SUM(C8:H8)</f>
        <v>178513.41</v>
      </c>
      <c r="J8" s="11"/>
    </row>
    <row r="9" spans="1:10" ht="28.8" x14ac:dyDescent="0.3">
      <c r="A9" s="13" t="s">
        <v>23</v>
      </c>
      <c r="B9" s="14" t="s">
        <v>28</v>
      </c>
      <c r="C9" s="28">
        <v>540</v>
      </c>
      <c r="D9" s="28">
        <v>540</v>
      </c>
      <c r="E9" s="28">
        <v>540</v>
      </c>
      <c r="F9" s="28">
        <v>540</v>
      </c>
      <c r="G9" s="28">
        <v>540</v>
      </c>
      <c r="H9" s="28">
        <v>0</v>
      </c>
      <c r="I9" s="29">
        <f t="shared" si="0"/>
        <v>2700</v>
      </c>
      <c r="J9" s="11"/>
    </row>
    <row r="10" spans="1:10" s="4" customFormat="1" x14ac:dyDescent="0.3">
      <c r="A10" s="13" t="s">
        <v>24</v>
      </c>
      <c r="B10" s="15" t="s">
        <v>2</v>
      </c>
      <c r="C10" s="28">
        <f>(280*100)</f>
        <v>28000</v>
      </c>
      <c r="D10" s="28">
        <f t="shared" ref="D10:H10" si="1">(280*100)</f>
        <v>28000</v>
      </c>
      <c r="E10" s="28">
        <f t="shared" si="1"/>
        <v>28000</v>
      </c>
      <c r="F10" s="28">
        <f t="shared" si="1"/>
        <v>28000</v>
      </c>
      <c r="G10" s="28">
        <f t="shared" si="1"/>
        <v>28000</v>
      </c>
      <c r="H10" s="28">
        <f t="shared" si="1"/>
        <v>28000</v>
      </c>
      <c r="I10" s="29">
        <f t="shared" si="0"/>
        <v>168000</v>
      </c>
    </row>
    <row r="11" spans="1:10" x14ac:dyDescent="0.3">
      <c r="A11" s="13" t="s">
        <v>25</v>
      </c>
      <c r="B11" s="15" t="s">
        <v>3</v>
      </c>
      <c r="C11" s="28">
        <v>12000</v>
      </c>
      <c r="D11" s="28">
        <v>12000</v>
      </c>
      <c r="E11" s="28">
        <v>12000</v>
      </c>
      <c r="F11" s="28">
        <v>12000</v>
      </c>
      <c r="G11" s="28">
        <v>12000</v>
      </c>
      <c r="H11" s="28">
        <v>0</v>
      </c>
      <c r="I11" s="29">
        <f t="shared" si="0"/>
        <v>60000</v>
      </c>
      <c r="J11" s="11"/>
    </row>
    <row r="12" spans="1:10" x14ac:dyDescent="0.3">
      <c r="A12" s="13" t="s">
        <v>26</v>
      </c>
      <c r="B12" s="15" t="s">
        <v>4</v>
      </c>
      <c r="C12" s="28">
        <v>0</v>
      </c>
      <c r="D12" s="28">
        <v>0</v>
      </c>
      <c r="E12" s="28">
        <v>0</v>
      </c>
      <c r="F12" s="28">
        <v>0</v>
      </c>
      <c r="G12" s="28">
        <v>0</v>
      </c>
      <c r="H12" s="28">
        <v>0</v>
      </c>
      <c r="I12" s="29">
        <f t="shared" si="0"/>
        <v>0</v>
      </c>
    </row>
    <row r="13" spans="1:10" ht="28.8" x14ac:dyDescent="0.3">
      <c r="A13" s="13" t="s">
        <v>27</v>
      </c>
      <c r="B13" s="15" t="s">
        <v>5</v>
      </c>
      <c r="C13" s="28">
        <v>4000</v>
      </c>
      <c r="D13" s="28">
        <v>4000</v>
      </c>
      <c r="E13" s="28">
        <v>5000</v>
      </c>
      <c r="F13" s="28">
        <v>4000</v>
      </c>
      <c r="G13" s="28">
        <v>4000</v>
      </c>
      <c r="H13" s="28">
        <v>0</v>
      </c>
      <c r="I13" s="29">
        <f t="shared" si="0"/>
        <v>21000</v>
      </c>
    </row>
    <row r="14" spans="1:10" ht="17.399999999999999" x14ac:dyDescent="0.3">
      <c r="A14" s="6"/>
      <c r="B14" s="16" t="s">
        <v>6</v>
      </c>
      <c r="C14" s="29">
        <f>SUM(C7:C13)</f>
        <v>79565.959999999992</v>
      </c>
      <c r="D14" s="29">
        <f t="shared" ref="D14:H14" si="2">SUM(D7:D13)</f>
        <v>79565.959999999992</v>
      </c>
      <c r="E14" s="29">
        <f t="shared" si="2"/>
        <v>79762.63</v>
      </c>
      <c r="F14" s="29">
        <f t="shared" si="2"/>
        <v>78762.63</v>
      </c>
      <c r="G14" s="29">
        <f t="shared" si="2"/>
        <v>78268.27</v>
      </c>
      <c r="H14" s="29">
        <f t="shared" si="2"/>
        <v>56227.96</v>
      </c>
      <c r="I14" s="30">
        <f t="shared" si="0"/>
        <v>452153.41000000003</v>
      </c>
    </row>
    <row r="17" spans="1:9" s="10" customFormat="1" x14ac:dyDescent="0.3">
      <c r="A17" s="17" t="s">
        <v>32</v>
      </c>
      <c r="B17" s="36" t="s">
        <v>41</v>
      </c>
      <c r="C17" s="36"/>
      <c r="D17" s="36"/>
      <c r="E17" s="36"/>
      <c r="F17" s="36"/>
      <c r="G17" s="36"/>
      <c r="H17" s="36"/>
      <c r="I17" s="36"/>
    </row>
    <row r="18" spans="1:9" s="10" customFormat="1" x14ac:dyDescent="0.3">
      <c r="A18" s="11"/>
      <c r="B18" s="36" t="s">
        <v>49</v>
      </c>
      <c r="C18" s="36"/>
      <c r="D18" s="36"/>
      <c r="E18" s="36"/>
      <c r="F18" s="36"/>
      <c r="G18" s="36"/>
      <c r="H18" s="36"/>
      <c r="I18" s="36"/>
    </row>
    <row r="19" spans="1:9" s="10" customFormat="1" ht="75.599999999999994" customHeight="1" x14ac:dyDescent="0.3">
      <c r="A19" s="18">
        <v>1</v>
      </c>
      <c r="B19" s="21" t="s">
        <v>42</v>
      </c>
      <c r="C19" s="33" t="s">
        <v>50</v>
      </c>
      <c r="D19" s="33"/>
      <c r="E19" s="33"/>
      <c r="F19" s="33"/>
      <c r="G19" s="33"/>
      <c r="H19" s="33"/>
      <c r="I19" s="33"/>
    </row>
    <row r="20" spans="1:9" s="10" customFormat="1" ht="191.4" customHeight="1" x14ac:dyDescent="0.3">
      <c r="A20" s="18">
        <v>2</v>
      </c>
      <c r="B20" s="18" t="s">
        <v>39</v>
      </c>
      <c r="C20" s="33" t="s">
        <v>38</v>
      </c>
      <c r="D20" s="33"/>
      <c r="E20" s="33"/>
      <c r="F20" s="33"/>
      <c r="G20" s="33"/>
      <c r="H20" s="33"/>
      <c r="I20" s="33"/>
    </row>
    <row r="21" spans="1:9" s="10" customFormat="1" ht="60" customHeight="1" x14ac:dyDescent="0.3">
      <c r="A21" s="18">
        <v>3</v>
      </c>
      <c r="B21" s="18" t="s">
        <v>36</v>
      </c>
      <c r="C21" s="33" t="s">
        <v>51</v>
      </c>
      <c r="D21" s="33"/>
      <c r="E21" s="33"/>
      <c r="F21" s="33"/>
      <c r="G21" s="33"/>
      <c r="H21" s="33"/>
      <c r="I21" s="33"/>
    </row>
    <row r="22" spans="1:9" s="10" customFormat="1" ht="29.4" customHeight="1" x14ac:dyDescent="0.3">
      <c r="A22" s="27">
        <v>4</v>
      </c>
      <c r="B22" s="27" t="s">
        <v>2</v>
      </c>
      <c r="C22" s="33" t="s">
        <v>52</v>
      </c>
      <c r="D22" s="33"/>
      <c r="E22" s="33"/>
      <c r="F22" s="33"/>
      <c r="G22" s="33"/>
      <c r="H22" s="33"/>
      <c r="I22" s="33"/>
    </row>
    <row r="23" spans="1:9" s="10" customFormat="1" ht="39" customHeight="1" x14ac:dyDescent="0.3">
      <c r="A23" s="27">
        <v>5</v>
      </c>
      <c r="B23" s="31" t="s">
        <v>3</v>
      </c>
      <c r="C23" s="33" t="s">
        <v>53</v>
      </c>
      <c r="D23" s="33"/>
      <c r="E23" s="33"/>
      <c r="F23" s="33"/>
      <c r="G23" s="33"/>
      <c r="H23" s="33"/>
      <c r="I23" s="33"/>
    </row>
    <row r="24" spans="1:9" s="10" customFormat="1" ht="25.95" customHeight="1" x14ac:dyDescent="0.3">
      <c r="A24" s="27">
        <v>6</v>
      </c>
      <c r="B24" s="31" t="s">
        <v>4</v>
      </c>
      <c r="C24" s="33" t="s">
        <v>54</v>
      </c>
      <c r="D24" s="33"/>
      <c r="E24" s="33"/>
      <c r="F24" s="33"/>
      <c r="G24" s="33"/>
      <c r="H24" s="33"/>
      <c r="I24" s="33"/>
    </row>
    <row r="25" spans="1:9" s="10" customFormat="1" ht="95.25" customHeight="1" x14ac:dyDescent="0.3">
      <c r="A25" s="18">
        <v>7</v>
      </c>
      <c r="B25" s="18" t="s">
        <v>37</v>
      </c>
      <c r="C25" s="33" t="s">
        <v>45</v>
      </c>
      <c r="D25" s="33"/>
      <c r="E25" s="33"/>
      <c r="F25" s="33"/>
      <c r="G25" s="33"/>
      <c r="H25" s="33"/>
      <c r="I25" s="33"/>
    </row>
  </sheetData>
  <mergeCells count="13">
    <mergeCell ref="C25:I25"/>
    <mergeCell ref="A4:A6"/>
    <mergeCell ref="B4:B6"/>
    <mergeCell ref="C4:I4"/>
    <mergeCell ref="A2:I2"/>
    <mergeCell ref="B17:I17"/>
    <mergeCell ref="C19:I19"/>
    <mergeCell ref="C20:I20"/>
    <mergeCell ref="C21:I21"/>
    <mergeCell ref="B18:I18"/>
    <mergeCell ref="C22:I22"/>
    <mergeCell ref="C23:I23"/>
    <mergeCell ref="C24:I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abSelected="1" workbookViewId="0">
      <selection activeCell="G18" sqref="G18:H18"/>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 min="15" max="15" width="12.5546875" customWidth="1"/>
  </cols>
  <sheetData>
    <row r="1" spans="1:17" ht="15.6" x14ac:dyDescent="0.3">
      <c r="A1" s="32" t="s">
        <v>56</v>
      </c>
      <c r="B1"/>
      <c r="C1" s="4"/>
      <c r="D1" s="4"/>
      <c r="E1" s="4"/>
      <c r="F1" s="4"/>
      <c r="G1" s="4"/>
      <c r="H1" s="4"/>
      <c r="I1" s="4"/>
    </row>
    <row r="2" spans="1:17" s="10" customFormat="1" x14ac:dyDescent="0.3">
      <c r="A2" s="35" t="s">
        <v>20</v>
      </c>
      <c r="B2" s="35"/>
      <c r="C2" s="35"/>
      <c r="D2" s="35"/>
      <c r="E2" s="35"/>
      <c r="F2" s="35"/>
      <c r="G2" s="35"/>
      <c r="H2" s="35"/>
      <c r="I2" s="35"/>
    </row>
    <row r="3" spans="1:17" ht="17.399999999999999" x14ac:dyDescent="0.3">
      <c r="A3" s="1"/>
      <c r="B3" s="2"/>
      <c r="C3" s="4"/>
      <c r="D3" s="4"/>
      <c r="E3" s="4"/>
      <c r="F3" s="4"/>
      <c r="G3" s="4"/>
      <c r="H3" s="4"/>
      <c r="I3" s="4"/>
    </row>
    <row r="4" spans="1:17" x14ac:dyDescent="0.3">
      <c r="A4" s="34" t="s">
        <v>31</v>
      </c>
      <c r="B4" s="34" t="s">
        <v>1</v>
      </c>
      <c r="C4" s="34">
        <v>2024</v>
      </c>
      <c r="D4" s="34"/>
      <c r="E4" s="34"/>
      <c r="F4" s="34"/>
      <c r="G4" s="34"/>
      <c r="H4" s="34"/>
      <c r="I4" s="34"/>
    </row>
    <row r="5" spans="1:17" x14ac:dyDescent="0.3">
      <c r="A5" s="34"/>
      <c r="B5" s="34"/>
      <c r="C5" s="19" t="s">
        <v>7</v>
      </c>
      <c r="D5" s="19" t="s">
        <v>8</v>
      </c>
      <c r="E5" s="19" t="s">
        <v>9</v>
      </c>
      <c r="F5" s="19" t="s">
        <v>10</v>
      </c>
      <c r="G5" s="19" t="s">
        <v>11</v>
      </c>
      <c r="H5" s="19" t="s">
        <v>12</v>
      </c>
      <c r="I5" s="12" t="s">
        <v>19</v>
      </c>
    </row>
    <row r="6" spans="1:17" x14ac:dyDescent="0.3">
      <c r="A6" s="34"/>
      <c r="B6" s="34"/>
      <c r="C6" s="19"/>
      <c r="D6" s="19"/>
      <c r="E6" s="19"/>
      <c r="F6" s="19"/>
      <c r="G6" s="19"/>
      <c r="H6" s="19"/>
      <c r="I6" s="19"/>
    </row>
    <row r="7" spans="1:17" x14ac:dyDescent="0.3">
      <c r="A7" s="13" t="s">
        <v>21</v>
      </c>
      <c r="B7" s="14" t="s">
        <v>29</v>
      </c>
      <c r="C7" s="23">
        <v>0</v>
      </c>
      <c r="D7" s="23">
        <v>0</v>
      </c>
      <c r="E7" s="23">
        <v>4388</v>
      </c>
      <c r="F7" s="23">
        <v>4388</v>
      </c>
      <c r="G7" s="23">
        <v>4388</v>
      </c>
      <c r="H7" s="23">
        <v>4388</v>
      </c>
      <c r="I7" s="24">
        <f>SUM(C7:H7)</f>
        <v>17552</v>
      </c>
      <c r="J7" s="7"/>
      <c r="K7" s="7"/>
      <c r="L7" s="7"/>
      <c r="M7" s="7"/>
      <c r="N7" s="7"/>
      <c r="O7" s="7"/>
      <c r="P7" s="7"/>
      <c r="Q7" s="7"/>
    </row>
    <row r="8" spans="1:17" ht="57.6" x14ac:dyDescent="0.3">
      <c r="A8" s="13" t="s">
        <v>22</v>
      </c>
      <c r="B8" s="15" t="s">
        <v>30</v>
      </c>
      <c r="C8" s="23">
        <v>30813.46</v>
      </c>
      <c r="D8" s="23">
        <v>30776.38</v>
      </c>
      <c r="E8" s="23">
        <v>30637.96</v>
      </c>
      <c r="F8" s="23">
        <v>30390.78</v>
      </c>
      <c r="G8" s="23">
        <v>30637.96</v>
      </c>
      <c r="H8" s="23">
        <v>30143.599999999999</v>
      </c>
      <c r="I8" s="24">
        <f t="shared" ref="I8:I14" si="0">SUM(C8:H8)</f>
        <v>183400.13999999998</v>
      </c>
      <c r="J8" s="7"/>
      <c r="K8" s="7"/>
      <c r="L8" s="7"/>
      <c r="M8" s="7"/>
      <c r="N8" s="7"/>
      <c r="O8" s="7"/>
      <c r="P8" s="7"/>
      <c r="Q8" s="7"/>
    </row>
    <row r="9" spans="1:17" ht="28.8" x14ac:dyDescent="0.3">
      <c r="A9" s="13" t="s">
        <v>23</v>
      </c>
      <c r="B9" s="14" t="s">
        <v>28</v>
      </c>
      <c r="C9" s="23">
        <v>0</v>
      </c>
      <c r="D9" s="23">
        <v>0</v>
      </c>
      <c r="E9" s="23">
        <v>540</v>
      </c>
      <c r="F9" s="23">
        <v>540</v>
      </c>
      <c r="G9" s="23">
        <v>540</v>
      </c>
      <c r="H9" s="23">
        <v>540</v>
      </c>
      <c r="I9" s="24">
        <f t="shared" si="0"/>
        <v>2160</v>
      </c>
      <c r="J9" s="7"/>
      <c r="K9" s="7"/>
      <c r="L9" s="7"/>
      <c r="M9" s="7"/>
      <c r="N9" s="7"/>
      <c r="O9" s="7"/>
      <c r="P9" s="7"/>
      <c r="Q9" s="7"/>
    </row>
    <row r="10" spans="1:17" s="4" customFormat="1" x14ac:dyDescent="0.3">
      <c r="A10" s="13" t="s">
        <v>24</v>
      </c>
      <c r="B10" s="15" t="s">
        <v>2</v>
      </c>
      <c r="C10" s="23">
        <f>(280*100)</f>
        <v>28000</v>
      </c>
      <c r="D10" s="23">
        <f t="shared" ref="D10:H10" si="1">(280*100)</f>
        <v>28000</v>
      </c>
      <c r="E10" s="23">
        <f t="shared" si="1"/>
        <v>28000</v>
      </c>
      <c r="F10" s="23">
        <f t="shared" si="1"/>
        <v>28000</v>
      </c>
      <c r="G10" s="23">
        <f t="shared" si="1"/>
        <v>28000</v>
      </c>
      <c r="H10" s="23">
        <f t="shared" si="1"/>
        <v>28000</v>
      </c>
      <c r="I10" s="24">
        <f t="shared" si="0"/>
        <v>168000</v>
      </c>
      <c r="J10" s="22"/>
      <c r="K10" s="22"/>
      <c r="L10" s="22"/>
      <c r="M10" s="22"/>
      <c r="N10" s="22"/>
      <c r="O10" s="22"/>
      <c r="P10" s="22"/>
      <c r="Q10" s="22"/>
    </row>
    <row r="11" spans="1:17" ht="22.2" customHeight="1" x14ac:dyDescent="0.3">
      <c r="A11" s="13" t="s">
        <v>25</v>
      </c>
      <c r="B11" s="15" t="s">
        <v>3</v>
      </c>
      <c r="C11" s="23">
        <f>120*100</f>
        <v>12000</v>
      </c>
      <c r="D11" s="23">
        <f t="shared" ref="D11:H11" si="2">120*100</f>
        <v>12000</v>
      </c>
      <c r="E11" s="23">
        <f t="shared" si="2"/>
        <v>12000</v>
      </c>
      <c r="F11" s="23">
        <f t="shared" si="2"/>
        <v>12000</v>
      </c>
      <c r="G11" s="23">
        <f t="shared" si="2"/>
        <v>12000</v>
      </c>
      <c r="H11" s="23">
        <f t="shared" si="2"/>
        <v>12000</v>
      </c>
      <c r="I11" s="24">
        <f t="shared" si="0"/>
        <v>72000</v>
      </c>
      <c r="J11" s="37"/>
      <c r="K11" s="38"/>
      <c r="L11" s="38"/>
      <c r="M11" s="8"/>
      <c r="N11" s="8"/>
      <c r="O11" s="9"/>
      <c r="P11" s="7"/>
      <c r="Q11" s="7"/>
    </row>
    <row r="12" spans="1:17" x14ac:dyDescent="0.3">
      <c r="A12" s="13" t="s">
        <v>26</v>
      </c>
      <c r="B12" s="15" t="s">
        <v>4</v>
      </c>
      <c r="C12" s="23">
        <v>30000</v>
      </c>
      <c r="D12" s="23">
        <v>30000</v>
      </c>
      <c r="E12" s="23">
        <v>0</v>
      </c>
      <c r="F12" s="23">
        <v>0</v>
      </c>
      <c r="G12" s="23">
        <v>0</v>
      </c>
      <c r="H12" s="23">
        <v>0</v>
      </c>
      <c r="I12" s="24">
        <f t="shared" si="0"/>
        <v>60000</v>
      </c>
      <c r="J12" s="7"/>
      <c r="K12" s="7"/>
      <c r="L12" s="7"/>
      <c r="M12" s="7"/>
      <c r="N12" s="7"/>
      <c r="O12" s="7"/>
      <c r="P12" s="7"/>
      <c r="Q12" s="7"/>
    </row>
    <row r="13" spans="1:17" ht="28.8" x14ac:dyDescent="0.3">
      <c r="A13" s="13" t="s">
        <v>27</v>
      </c>
      <c r="B13" s="15" t="s">
        <v>5</v>
      </c>
      <c r="C13" s="23">
        <v>0</v>
      </c>
      <c r="D13" s="23">
        <v>0</v>
      </c>
      <c r="E13" s="23">
        <v>0</v>
      </c>
      <c r="F13" s="23">
        <v>2000</v>
      </c>
      <c r="G13" s="23">
        <v>3000</v>
      </c>
      <c r="H13" s="23">
        <v>2000</v>
      </c>
      <c r="I13" s="24">
        <f t="shared" si="0"/>
        <v>7000</v>
      </c>
      <c r="J13" s="7"/>
      <c r="K13" s="7"/>
      <c r="L13" s="7"/>
      <c r="M13" s="7"/>
      <c r="N13" s="7"/>
      <c r="O13" s="7"/>
      <c r="P13" s="7"/>
      <c r="Q13" s="7"/>
    </row>
    <row r="14" spans="1:17" ht="17.399999999999999" x14ac:dyDescent="0.3">
      <c r="A14" s="6"/>
      <c r="B14" s="16" t="s">
        <v>6</v>
      </c>
      <c r="C14" s="24">
        <f>SUM(C7:C13)</f>
        <v>100813.45999999999</v>
      </c>
      <c r="D14" s="24">
        <f t="shared" ref="D14:H14" si="3">SUM(D7:D13)</f>
        <v>100776.38</v>
      </c>
      <c r="E14" s="24">
        <f t="shared" si="3"/>
        <v>75565.959999999992</v>
      </c>
      <c r="F14" s="24">
        <f t="shared" si="3"/>
        <v>77318.78</v>
      </c>
      <c r="G14" s="24">
        <f t="shared" si="3"/>
        <v>78565.959999999992</v>
      </c>
      <c r="H14" s="24">
        <f t="shared" si="3"/>
        <v>77071.600000000006</v>
      </c>
      <c r="I14" s="25">
        <f t="shared" si="0"/>
        <v>510112.1399999999</v>
      </c>
      <c r="J14" s="7"/>
      <c r="K14" s="7"/>
      <c r="L14" s="7"/>
      <c r="M14" s="7"/>
      <c r="N14" s="7"/>
      <c r="O14" s="7"/>
      <c r="P14" s="7"/>
      <c r="Q14" s="7"/>
    </row>
    <row r="15" spans="1:17" x14ac:dyDescent="0.3">
      <c r="C15" s="26"/>
      <c r="D15" s="26"/>
      <c r="E15" s="26"/>
      <c r="F15" s="26"/>
      <c r="G15" s="26"/>
      <c r="H15" s="26"/>
      <c r="I15" s="26"/>
    </row>
    <row r="16" spans="1:17" x14ac:dyDescent="0.3">
      <c r="C16" s="26"/>
      <c r="D16" s="26"/>
      <c r="E16" s="26"/>
      <c r="F16" s="26"/>
      <c r="G16" s="26"/>
      <c r="H16" s="26"/>
      <c r="I16" s="25">
        <f>I14+'2024.g.1.pusg.'!I14</f>
        <v>962265.54999999993</v>
      </c>
    </row>
    <row r="17" spans="1:9" x14ac:dyDescent="0.3">
      <c r="C17" s="26"/>
      <c r="D17" s="26"/>
      <c r="E17" s="26"/>
      <c r="F17" s="26"/>
      <c r="G17" s="40" t="s">
        <v>57</v>
      </c>
      <c r="H17" s="41"/>
      <c r="I17" s="25">
        <v>764880</v>
      </c>
    </row>
    <row r="18" spans="1:9" x14ac:dyDescent="0.3">
      <c r="C18" s="26"/>
      <c r="D18" s="26"/>
      <c r="E18" s="26"/>
      <c r="F18" s="26"/>
      <c r="G18" s="40" t="s">
        <v>58</v>
      </c>
      <c r="H18" s="41"/>
      <c r="I18" s="25">
        <f>I16-I17</f>
        <v>197385.54999999993</v>
      </c>
    </row>
    <row r="19" spans="1:9" s="10" customFormat="1" x14ac:dyDescent="0.3">
      <c r="A19" s="17" t="s">
        <v>32</v>
      </c>
      <c r="B19" s="36" t="s">
        <v>33</v>
      </c>
      <c r="C19" s="36"/>
      <c r="D19" s="36"/>
      <c r="E19" s="36"/>
      <c r="F19" s="36"/>
      <c r="G19" s="36"/>
      <c r="H19" s="36"/>
      <c r="I19" s="36"/>
    </row>
    <row r="20" spans="1:9" ht="31.65" customHeight="1" x14ac:dyDescent="0.3">
      <c r="B20" s="39" t="s">
        <v>55</v>
      </c>
      <c r="C20" s="39"/>
      <c r="D20" s="39"/>
      <c r="E20" s="39"/>
      <c r="F20" s="39"/>
      <c r="G20" s="39"/>
      <c r="H20" s="39"/>
      <c r="I20" s="39"/>
    </row>
    <row r="22" spans="1:9" s="10" customFormat="1" ht="78" customHeight="1" x14ac:dyDescent="0.3">
      <c r="A22" s="18">
        <v>1</v>
      </c>
      <c r="B22" s="21" t="s">
        <v>42</v>
      </c>
      <c r="C22" s="33" t="s">
        <v>46</v>
      </c>
      <c r="D22" s="33"/>
      <c r="E22" s="33"/>
      <c r="F22" s="33"/>
      <c r="G22" s="33"/>
      <c r="H22" s="33"/>
      <c r="I22" s="33"/>
    </row>
    <row r="23" spans="1:9" s="10" customFormat="1" ht="189.6" customHeight="1" x14ac:dyDescent="0.3">
      <c r="A23" s="18">
        <v>2</v>
      </c>
      <c r="B23" s="18" t="s">
        <v>39</v>
      </c>
      <c r="C23" s="33" t="s">
        <v>38</v>
      </c>
      <c r="D23" s="33"/>
      <c r="E23" s="33"/>
      <c r="F23" s="33"/>
      <c r="G23" s="33"/>
      <c r="H23" s="33"/>
      <c r="I23" s="33"/>
    </row>
    <row r="24" spans="1:9" s="10" customFormat="1" ht="59.4" customHeight="1" x14ac:dyDescent="0.3">
      <c r="A24" s="18">
        <v>3</v>
      </c>
      <c r="B24" s="18" t="s">
        <v>36</v>
      </c>
      <c r="C24" s="33" t="s">
        <v>47</v>
      </c>
      <c r="D24" s="33"/>
      <c r="E24" s="33"/>
      <c r="F24" s="33"/>
      <c r="G24" s="33"/>
      <c r="H24" s="33"/>
      <c r="I24" s="33"/>
    </row>
    <row r="25" spans="1:9" s="10" customFormat="1" ht="57.6" customHeight="1" x14ac:dyDescent="0.3">
      <c r="A25" s="20">
        <v>6</v>
      </c>
      <c r="B25" s="18" t="s">
        <v>40</v>
      </c>
      <c r="C25" s="33" t="s">
        <v>43</v>
      </c>
      <c r="D25" s="33"/>
      <c r="E25" s="33"/>
      <c r="F25" s="33"/>
      <c r="G25" s="33"/>
      <c r="H25" s="33"/>
      <c r="I25" s="33"/>
    </row>
    <row r="26" spans="1:9" s="10" customFormat="1" ht="57.6" customHeight="1" x14ac:dyDescent="0.3">
      <c r="A26" s="20">
        <v>7</v>
      </c>
      <c r="B26" s="18" t="s">
        <v>37</v>
      </c>
      <c r="C26" s="33" t="s">
        <v>44</v>
      </c>
      <c r="D26" s="33"/>
      <c r="E26" s="33"/>
      <c r="F26" s="33"/>
      <c r="G26" s="33"/>
      <c r="H26" s="33"/>
      <c r="I26" s="33"/>
    </row>
  </sheetData>
  <mergeCells count="14">
    <mergeCell ref="J11:L11"/>
    <mergeCell ref="B20:I20"/>
    <mergeCell ref="A4:A6"/>
    <mergeCell ref="B4:B6"/>
    <mergeCell ref="C4:I4"/>
    <mergeCell ref="G17:H17"/>
    <mergeCell ref="G18:H18"/>
    <mergeCell ref="C25:I25"/>
    <mergeCell ref="C26:I26"/>
    <mergeCell ref="A2:I2"/>
    <mergeCell ref="B19:I19"/>
    <mergeCell ref="C22:I22"/>
    <mergeCell ref="C23:I23"/>
    <mergeCell ref="C24:I2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2024.g.1.pusg.</vt:lpstr>
      <vt:lpstr>2024.g.2.pusg.</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Sigita Ķirse</cp:lastModifiedBy>
  <dcterms:created xsi:type="dcterms:W3CDTF">2022-03-16T13:20:41Z</dcterms:created>
  <dcterms:modified xsi:type="dcterms:W3CDTF">2022-06-17T11:44:48Z</dcterms:modified>
</cp:coreProperties>
</file>