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jurca\Documents\2021\Celi2021\Jaunais info_2021_pap_lidz\info zin\TAP_81121\No TAP\uz MK sēdi 14.12.2`1\"/>
    </mc:Choice>
  </mc:AlternateContent>
  <xr:revisionPtr revIDLastSave="0" documentId="13_ncr:1_{4CD06184-D20A-4E51-A3BA-D82237E1F077}" xr6:coauthVersionLast="47" xr6:coauthVersionMax="47" xr10:uidLastSave="{00000000-0000-0000-0000-000000000000}"/>
  <bookViews>
    <workbookView xWindow="0" yWindow="600" windowWidth="32400" windowHeight="1560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19" i="1" l="1"/>
  <c r="I30" i="1" s="1"/>
</calcChain>
</file>

<file path=xl/sharedStrings.xml><?xml version="1.0" encoding="utf-8"?>
<sst xmlns="http://schemas.openxmlformats.org/spreadsheetml/2006/main" count="98" uniqueCount="81">
  <si>
    <t>P12</t>
  </si>
  <si>
    <t xml:space="preserve">Limbaži - Salacgrīva </t>
  </si>
  <si>
    <t>LVC2021/2.1/AC/289</t>
  </si>
  <si>
    <t xml:space="preserve">"Limbažu ceļi" SIA </t>
  </si>
  <si>
    <t>P16</t>
  </si>
  <si>
    <t xml:space="preserve"> Valmiera – Matīši - Mazsalaca </t>
  </si>
  <si>
    <t>LVC2021/2.1/AC/241</t>
  </si>
  <si>
    <t>"Vianova" SIA</t>
  </si>
  <si>
    <t>P41</t>
  </si>
  <si>
    <t xml:space="preserve"> Alūksne - Liepna </t>
  </si>
  <si>
    <t>LVC2021/2.1/AC/207</t>
  </si>
  <si>
    <t>P70</t>
  </si>
  <si>
    <t>Svente – Lietuvas robeža (Subate)</t>
  </si>
  <si>
    <t>LVC2021/2.1/AC/322</t>
  </si>
  <si>
    <t>"Binders" CBF SIA</t>
  </si>
  <si>
    <t>LVC2021/2.1/AC/374</t>
  </si>
  <si>
    <t>"Saldus ceļinieks" SIA</t>
  </si>
  <si>
    <t>P86</t>
  </si>
  <si>
    <t xml:space="preserve"> Sērene - Kalnieši</t>
  </si>
  <si>
    <t>LVC2021/2.1/AC/321</t>
  </si>
  <si>
    <t>SIA "VIA"</t>
  </si>
  <si>
    <t>P116</t>
  </si>
  <si>
    <t>Kuldīga – Skrunda - Embūte</t>
  </si>
  <si>
    <t>LVC2021/2.1/AC/329</t>
  </si>
  <si>
    <t>"CTB" SIA</t>
  </si>
  <si>
    <t>Baloži - Plakanciems-Iecava</t>
  </si>
  <si>
    <t>LVC2021/2.1/AC/326</t>
  </si>
  <si>
    <t>“STRABAG” SIA</t>
  </si>
  <si>
    <t>Saulkrasti- Bīriņi</t>
  </si>
  <si>
    <t>LVC2021/2.1/AC/363</t>
  </si>
  <si>
    <t>V152</t>
  </si>
  <si>
    <t xml:space="preserve">Pievedceļš Korģenei posma </t>
  </si>
  <si>
    <t>Puša-Krāce-Silajāņi-Riebiņi</t>
  </si>
  <si>
    <t>LVC2021/2.1/AC/276</t>
  </si>
  <si>
    <t>V738</t>
  </si>
  <si>
    <t xml:space="preserve">Pieniņi-Smelteri </t>
  </si>
  <si>
    <t>V922</t>
  </si>
  <si>
    <t>Vecbebri - Irši</t>
  </si>
  <si>
    <t>LVC2021/2.1/AC/362</t>
  </si>
  <si>
    <t>"Valkas ceļi" SIA</t>
  </si>
  <si>
    <t>V1264</t>
  </si>
  <si>
    <t>Adze-Gudenieki</t>
  </si>
  <si>
    <t>LVC2021/2.1/AC/275</t>
  </si>
  <si>
    <t>“AD ARB” pilnsabiedrība</t>
  </si>
  <si>
    <t>Ceļa nosaukums</t>
  </si>
  <si>
    <t>no km</t>
  </si>
  <si>
    <t>līdz km</t>
  </si>
  <si>
    <t>posma 
garums</t>
  </si>
  <si>
    <t>P106</t>
  </si>
  <si>
    <t>Ezere -Embūte- Grobiņa</t>
  </si>
  <si>
    <t>P125</t>
  </si>
  <si>
    <t>Talsi - Dundaga- Mazirbe</t>
  </si>
  <si>
    <t>P3</t>
  </si>
  <si>
    <t>Garkalne - Alauksts</t>
  </si>
  <si>
    <t>P8</t>
  </si>
  <si>
    <t>Inciems - Sigulda- Ķegums</t>
  </si>
  <si>
    <t>P61</t>
  </si>
  <si>
    <t xml:space="preserve">Krāslava - Dagda </t>
  </si>
  <si>
    <t>Līguma Nr.</t>
  </si>
  <si>
    <t>Būvuzņēmējs</t>
  </si>
  <si>
    <t>Būves kopējās izmaksas (tsk.būvdarbi, PVN, būvuzraudzība, autoruzraudzība)</t>
  </si>
  <si>
    <t>Maksājamā summa, kas pāriet uz 2022.gadu</t>
  </si>
  <si>
    <t>a/c kods</t>
  </si>
  <si>
    <t>LVC2021/2.1/AC/256</t>
  </si>
  <si>
    <t>CTB SIA</t>
  </si>
  <si>
    <t>LVC2021/2.1/AC/253</t>
  </si>
  <si>
    <t>Saldus ceļinieks SIA</t>
  </si>
  <si>
    <t>LVC2021/2.1/AC/295</t>
  </si>
  <si>
    <t>Vianova SIA</t>
  </si>
  <si>
    <t>LVC2021/2.1/AC/238</t>
  </si>
  <si>
    <t>A.C.B. AS</t>
  </si>
  <si>
    <t>LVC2021/3.1/AC/278</t>
  </si>
  <si>
    <t>Informatīvā ziņojuma "Par investīciju programmas valsts autoceļu attīstībai administratīvi teritoriālās reformas kontekstā īstenošanu" sarakstā Nr.1 iekļautie un nepabeigtie  autoceļi un to pabeigšanai nepieciešamais finansējums 2022.gadā</t>
  </si>
  <si>
    <t>Nepieciešamais finansējums 2022.gadā iesākto būvdarbu pabeigšanai un gala norēķiniem par realizētajiem ceļu projektiem</t>
  </si>
  <si>
    <t>Pavisam kopā:</t>
  </si>
  <si>
    <t>Jēkabpils - Lietuvas robeža</t>
  </si>
  <si>
    <t>Informatīvā ziņojuma "Par investīciju programmas valsts autoceļu attīstībai administratīvi teritoriālās reformas kontekstā īstenošanu" sarakstā Nr.2 un Nr.3* iekļautie un nepabeigtie  autoceļi un to pabeigšanai nepieciešamais finansējums 2022.gadā</t>
  </si>
  <si>
    <t>P75*</t>
  </si>
  <si>
    <t>V7*</t>
  </si>
  <si>
    <t>V39*</t>
  </si>
  <si>
    <t>V577*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</si>
</sst>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2" fontId="3" fillId="0" borderId="1" xfId="2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 applyProtection="1">
      <alignment horizontal="center" vertical="center"/>
      <protection locked="0"/>
    </xf>
    <xf numFmtId="2" fontId="3" fillId="0" borderId="1" xfId="2" applyNumberFormat="1" applyFont="1" applyFill="1" applyBorder="1" applyAlignment="1">
      <alignment horizontal="center"/>
    </xf>
    <xf numFmtId="2" fontId="3" fillId="0" borderId="1" xfId="2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 applyProtection="1">
      <alignment horizontal="left" vertical="center" wrapText="1"/>
      <protection locked="0"/>
    </xf>
    <xf numFmtId="2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2" fontId="3" fillId="0" borderId="1" xfId="8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left"/>
    </xf>
    <xf numFmtId="0" fontId="3" fillId="0" borderId="1" xfId="0" applyFont="1" applyFill="1" applyBorder="1"/>
    <xf numFmtId="0" fontId="4" fillId="0" borderId="1" xfId="2" applyFont="1" applyFill="1" applyBorder="1" applyAlignment="1">
      <alignment horizontal="center" vertical="center" textRotation="90"/>
    </xf>
    <xf numFmtId="0" fontId="4" fillId="0" borderId="1" xfId="2" applyFont="1" applyFill="1" applyBorder="1" applyAlignment="1">
      <alignment horizontal="center" vertical="center" wrapText="1"/>
    </xf>
    <xf numFmtId="4" fontId="3" fillId="0" borderId="1" xfId="0" applyNumberFormat="1" applyFont="1" applyFill="1" applyBorder="1"/>
    <xf numFmtId="4" fontId="3" fillId="0" borderId="1" xfId="2" applyNumberFormat="1" applyFont="1" applyFill="1" applyBorder="1" applyAlignment="1">
      <alignment vertical="center"/>
    </xf>
    <xf numFmtId="4" fontId="3" fillId="0" borderId="1" xfId="2" applyNumberFormat="1" applyFont="1" applyFill="1" applyBorder="1" applyAlignment="1"/>
    <xf numFmtId="0" fontId="3" fillId="0" borderId="1" xfId="4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/>
    <xf numFmtId="0" fontId="8" fillId="0" borderId="0" xfId="0" applyFont="1" applyFill="1"/>
    <xf numFmtId="4" fontId="8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/>
    <xf numFmtId="0" fontId="8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3" applyFont="1" applyFill="1" applyBorder="1" applyAlignment="1" applyProtection="1">
      <alignment horizontal="left" vertical="center"/>
      <protection locked="0"/>
    </xf>
    <xf numFmtId="44" fontId="3" fillId="0" borderId="1" xfId="6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</cellXfs>
  <cellStyles count="12">
    <cellStyle name="Comma 2" xfId="11" xr:uid="{00000000-0005-0000-0000-000000000000}"/>
    <cellStyle name="Normal" xfId="0" builtinId="0"/>
    <cellStyle name="Normal 2" xfId="3" xr:uid="{00000000-0005-0000-0000-000002000000}"/>
    <cellStyle name="Normal 2 2 3" xfId="4" xr:uid="{00000000-0005-0000-0000-000003000000}"/>
    <cellStyle name="Normal 2 3" xfId="5" xr:uid="{00000000-0005-0000-0000-000004000000}"/>
    <cellStyle name="Normal 2_16_18 gada autoceļu PROJEKTESANA 12.10.2015" xfId="10" xr:uid="{00000000-0005-0000-0000-000005000000}"/>
    <cellStyle name="Normal 2_FIN 2017_2019 12122016_Maira 23012017" xfId="8" xr:uid="{00000000-0005-0000-0000-000006000000}"/>
    <cellStyle name="Normal 3 2_DA un DDS paraugs" xfId="7" xr:uid="{00000000-0005-0000-0000-000007000000}"/>
    <cellStyle name="Parasts 2" xfId="2" xr:uid="{00000000-0005-0000-0000-000008000000}"/>
    <cellStyle name="Parasts 2 2" xfId="9" xr:uid="{00000000-0005-0000-0000-000009000000}"/>
    <cellStyle name="Parasts 3" xfId="1" xr:uid="{00000000-0005-0000-0000-00000A000000}"/>
    <cellStyle name="Valūta 2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80" zoomScaleNormal="80" workbookViewId="0">
      <selection activeCell="J1" sqref="J1"/>
    </sheetView>
  </sheetViews>
  <sheetFormatPr defaultColWidth="9.140625" defaultRowHeight="15.75" x14ac:dyDescent="0.25"/>
  <cols>
    <col min="1" max="1" width="9.140625" style="9"/>
    <col min="2" max="2" width="32.7109375" style="9" customWidth="1"/>
    <col min="3" max="5" width="9.42578125" style="9" bestFit="1" customWidth="1"/>
    <col min="6" max="6" width="23.42578125" style="9" customWidth="1"/>
    <col min="7" max="7" width="26.140625" style="9" customWidth="1"/>
    <col min="8" max="8" width="20.42578125" style="9" customWidth="1"/>
    <col min="9" max="9" width="17.28515625" style="23" customWidth="1"/>
    <col min="10" max="16384" width="9.140625" style="9"/>
  </cols>
  <sheetData>
    <row r="1" spans="1:9" ht="36" customHeight="1" x14ac:dyDescent="0.25">
      <c r="A1" s="32" t="s">
        <v>73</v>
      </c>
      <c r="B1" s="32"/>
      <c r="C1" s="32"/>
      <c r="D1" s="32"/>
      <c r="E1" s="32"/>
      <c r="F1" s="32"/>
      <c r="G1" s="32"/>
      <c r="H1" s="32"/>
      <c r="I1" s="32"/>
    </row>
    <row r="3" spans="1:9" ht="43.5" customHeight="1" x14ac:dyDescent="0.25">
      <c r="A3" s="34" t="s">
        <v>76</v>
      </c>
      <c r="B3" s="34"/>
      <c r="C3" s="34"/>
      <c r="D3" s="34"/>
      <c r="E3" s="34"/>
      <c r="F3" s="34"/>
      <c r="G3" s="34"/>
      <c r="H3" s="34"/>
      <c r="I3" s="34"/>
    </row>
    <row r="4" spans="1:9" ht="78.75" x14ac:dyDescent="0.25">
      <c r="A4" s="26" t="s">
        <v>62</v>
      </c>
      <c r="B4" s="26" t="s">
        <v>44</v>
      </c>
      <c r="C4" s="16" t="s">
        <v>45</v>
      </c>
      <c r="D4" s="16" t="s">
        <v>46</v>
      </c>
      <c r="E4" s="17" t="s">
        <v>47</v>
      </c>
      <c r="F4" s="26" t="s">
        <v>58</v>
      </c>
      <c r="G4" s="26" t="s">
        <v>59</v>
      </c>
      <c r="H4" s="25" t="s">
        <v>60</v>
      </c>
      <c r="I4" s="25" t="s">
        <v>61</v>
      </c>
    </row>
    <row r="5" spans="1:9" x14ac:dyDescent="0.25">
      <c r="A5" s="30" t="s">
        <v>0</v>
      </c>
      <c r="B5" s="10" t="s">
        <v>1</v>
      </c>
      <c r="C5" s="1">
        <v>31.6</v>
      </c>
      <c r="D5" s="1">
        <v>42.17</v>
      </c>
      <c r="E5" s="2">
        <v>10.57</v>
      </c>
      <c r="F5" s="11" t="s">
        <v>2</v>
      </c>
      <c r="G5" s="12" t="s">
        <v>3</v>
      </c>
      <c r="H5" s="19">
        <v>1513180.0899999999</v>
      </c>
      <c r="I5" s="27">
        <f>679.2667612/0.001</f>
        <v>679266.76119999995</v>
      </c>
    </row>
    <row r="6" spans="1:9" x14ac:dyDescent="0.25">
      <c r="A6" s="30" t="s">
        <v>4</v>
      </c>
      <c r="B6" s="10" t="s">
        <v>5</v>
      </c>
      <c r="C6" s="1">
        <v>24.7</v>
      </c>
      <c r="D6" s="1">
        <v>36</v>
      </c>
      <c r="E6" s="2">
        <v>11.3</v>
      </c>
      <c r="F6" s="11" t="s">
        <v>6</v>
      </c>
      <c r="G6" s="12" t="s">
        <v>7</v>
      </c>
      <c r="H6" s="19">
        <v>1825934.3299999996</v>
      </c>
      <c r="I6" s="27">
        <f>365.00907/0.001</f>
        <v>365009.07</v>
      </c>
    </row>
    <row r="7" spans="1:9" x14ac:dyDescent="0.25">
      <c r="A7" s="30" t="s">
        <v>8</v>
      </c>
      <c r="B7" s="10" t="s">
        <v>9</v>
      </c>
      <c r="C7" s="1">
        <v>10.34</v>
      </c>
      <c r="D7" s="1">
        <v>33.018000000000001</v>
      </c>
      <c r="E7" s="2">
        <v>22.678000000000001</v>
      </c>
      <c r="F7" s="11" t="s">
        <v>10</v>
      </c>
      <c r="G7" s="12" t="s">
        <v>3</v>
      </c>
      <c r="H7" s="19">
        <v>2790184.38</v>
      </c>
      <c r="I7" s="27">
        <f>584.11058/0.001</f>
        <v>584110.57999999996</v>
      </c>
    </row>
    <row r="8" spans="1:9" x14ac:dyDescent="0.25">
      <c r="A8" s="30" t="s">
        <v>11</v>
      </c>
      <c r="B8" s="10" t="s">
        <v>12</v>
      </c>
      <c r="C8" s="1">
        <v>22.155000000000001</v>
      </c>
      <c r="D8" s="1">
        <v>38.99</v>
      </c>
      <c r="E8" s="2">
        <v>16.835000000000001</v>
      </c>
      <c r="F8" s="11" t="s">
        <v>13</v>
      </c>
      <c r="G8" s="12" t="s">
        <v>14</v>
      </c>
      <c r="H8" s="19">
        <v>2021486.22</v>
      </c>
      <c r="I8" s="27">
        <f>166.678565/0.001</f>
        <v>166678.565</v>
      </c>
    </row>
    <row r="9" spans="1:9" x14ac:dyDescent="0.25">
      <c r="A9" s="30" t="s">
        <v>77</v>
      </c>
      <c r="B9" s="10" t="s">
        <v>75</v>
      </c>
      <c r="C9" s="1">
        <v>32.01</v>
      </c>
      <c r="D9" s="1">
        <v>46.43</v>
      </c>
      <c r="E9" s="2">
        <v>14.420000000000002</v>
      </c>
      <c r="F9" s="11" t="s">
        <v>15</v>
      </c>
      <c r="G9" s="12" t="s">
        <v>16</v>
      </c>
      <c r="H9" s="19">
        <v>2014186.6199999999</v>
      </c>
      <c r="I9" s="27">
        <f>811.38524835/0.001</f>
        <v>811385.24835000001</v>
      </c>
    </row>
    <row r="10" spans="1:9" x14ac:dyDescent="0.25">
      <c r="A10" s="30" t="s">
        <v>17</v>
      </c>
      <c r="B10" s="10" t="s">
        <v>18</v>
      </c>
      <c r="C10" s="3">
        <v>0</v>
      </c>
      <c r="D10" s="3">
        <v>15.2</v>
      </c>
      <c r="E10" s="2">
        <v>15.2</v>
      </c>
      <c r="F10" s="11" t="s">
        <v>19</v>
      </c>
      <c r="G10" s="12" t="s">
        <v>20</v>
      </c>
      <c r="H10" s="19">
        <v>2202536.2000000002</v>
      </c>
      <c r="I10" s="27">
        <f>181.658178/0.001</f>
        <v>181658.17799999999</v>
      </c>
    </row>
    <row r="11" spans="1:9" x14ac:dyDescent="0.25">
      <c r="A11" s="30" t="s">
        <v>21</v>
      </c>
      <c r="B11" s="10" t="s">
        <v>22</v>
      </c>
      <c r="C11" s="1">
        <v>6.84</v>
      </c>
      <c r="D11" s="1">
        <v>35.130000000000003</v>
      </c>
      <c r="E11" s="2">
        <v>28.290000000000003</v>
      </c>
      <c r="F11" s="11" t="s">
        <v>23</v>
      </c>
      <c r="G11" s="13" t="s">
        <v>24</v>
      </c>
      <c r="H11" s="20">
        <v>3887366.07</v>
      </c>
      <c r="I11" s="27">
        <f>320.677737999999/0.001</f>
        <v>320677.73799999902</v>
      </c>
    </row>
    <row r="12" spans="1:9" x14ac:dyDescent="0.25">
      <c r="A12" s="14" t="s">
        <v>78</v>
      </c>
      <c r="B12" s="14" t="s">
        <v>25</v>
      </c>
      <c r="C12" s="3">
        <v>0</v>
      </c>
      <c r="D12" s="3">
        <v>19.46</v>
      </c>
      <c r="E12" s="2">
        <v>19.46</v>
      </c>
      <c r="F12" s="11" t="s">
        <v>26</v>
      </c>
      <c r="G12" s="12" t="s">
        <v>27</v>
      </c>
      <c r="H12" s="19">
        <v>3035188.0500000003</v>
      </c>
      <c r="I12" s="27">
        <f>179.22816/0.001</f>
        <v>179228.16</v>
      </c>
    </row>
    <row r="13" spans="1:9" x14ac:dyDescent="0.25">
      <c r="A13" s="30" t="s">
        <v>79</v>
      </c>
      <c r="B13" s="10" t="s">
        <v>28</v>
      </c>
      <c r="C13" s="3">
        <v>1.96</v>
      </c>
      <c r="D13" s="3">
        <v>16.420000000000002</v>
      </c>
      <c r="E13" s="2">
        <v>14.46</v>
      </c>
      <c r="F13" s="11" t="s">
        <v>29</v>
      </c>
      <c r="G13" s="13" t="s">
        <v>14</v>
      </c>
      <c r="H13" s="20">
        <v>2078280.2699999998</v>
      </c>
      <c r="I13" s="27">
        <f>932.604296/0.001</f>
        <v>932604.29599999997</v>
      </c>
    </row>
    <row r="14" spans="1:9" x14ac:dyDescent="0.25">
      <c r="A14" s="14" t="s">
        <v>30</v>
      </c>
      <c r="B14" s="14" t="s">
        <v>31</v>
      </c>
      <c r="C14" s="3">
        <v>1.907</v>
      </c>
      <c r="D14" s="3">
        <v>2.27</v>
      </c>
      <c r="E14" s="3">
        <v>0.36299999999999999</v>
      </c>
      <c r="F14" s="11" t="s">
        <v>2</v>
      </c>
      <c r="G14" s="13" t="s">
        <v>3</v>
      </c>
      <c r="H14" s="20">
        <v>47834.070000000007</v>
      </c>
      <c r="I14" s="27">
        <f>15.664838/0.001</f>
        <v>15664.838</v>
      </c>
    </row>
    <row r="15" spans="1:9" x14ac:dyDescent="0.25">
      <c r="A15" s="14" t="s">
        <v>80</v>
      </c>
      <c r="B15" s="14" t="s">
        <v>32</v>
      </c>
      <c r="C15" s="3">
        <v>23.08</v>
      </c>
      <c r="D15" s="3">
        <v>31.61</v>
      </c>
      <c r="E15" s="3">
        <v>8.5300000000000011</v>
      </c>
      <c r="F15" s="11" t="s">
        <v>33</v>
      </c>
      <c r="G15" s="13" t="s">
        <v>27</v>
      </c>
      <c r="H15" s="20">
        <v>804015.45</v>
      </c>
      <c r="I15" s="27">
        <f>653.355193/0.001</f>
        <v>653355.19299999997</v>
      </c>
    </row>
    <row r="16" spans="1:9" x14ac:dyDescent="0.25">
      <c r="A16" s="31" t="s">
        <v>34</v>
      </c>
      <c r="B16" s="10" t="s">
        <v>35</v>
      </c>
      <c r="C16" s="1">
        <v>0</v>
      </c>
      <c r="D16" s="1">
        <v>7.2</v>
      </c>
      <c r="E16" s="2">
        <v>7.2</v>
      </c>
      <c r="F16" s="11" t="s">
        <v>33</v>
      </c>
      <c r="G16" s="12" t="s">
        <v>27</v>
      </c>
      <c r="H16" s="19">
        <v>1038446.5</v>
      </c>
      <c r="I16" s="27">
        <f>652.0910218/0.001</f>
        <v>652091.02179999999</v>
      </c>
    </row>
    <row r="17" spans="1:9" x14ac:dyDescent="0.25">
      <c r="A17" s="11" t="s">
        <v>36</v>
      </c>
      <c r="B17" s="11" t="s">
        <v>37</v>
      </c>
      <c r="C17" s="4">
        <v>0</v>
      </c>
      <c r="D17" s="4">
        <v>10.15</v>
      </c>
      <c r="E17" s="2">
        <v>10.15</v>
      </c>
      <c r="F17" s="11" t="s">
        <v>38</v>
      </c>
      <c r="G17" s="12" t="s">
        <v>39</v>
      </c>
      <c r="H17" s="19">
        <v>1136368.96</v>
      </c>
      <c r="I17" s="27">
        <f>528.59859/0.001</f>
        <v>528598.59</v>
      </c>
    </row>
    <row r="18" spans="1:9" x14ac:dyDescent="0.25">
      <c r="A18" s="30" t="s">
        <v>40</v>
      </c>
      <c r="B18" s="10" t="s">
        <v>41</v>
      </c>
      <c r="C18" s="4">
        <v>10.220000000000001</v>
      </c>
      <c r="D18" s="4">
        <v>19.75</v>
      </c>
      <c r="E18" s="2">
        <v>9.5299999999999994</v>
      </c>
      <c r="F18" s="11" t="s">
        <v>42</v>
      </c>
      <c r="G18" s="13" t="s">
        <v>43</v>
      </c>
      <c r="H18" s="20">
        <v>1261019.33</v>
      </c>
      <c r="I18" s="27">
        <f>559.8306888/0.001</f>
        <v>559830.6888</v>
      </c>
    </row>
    <row r="19" spans="1:9" x14ac:dyDescent="0.25">
      <c r="I19" s="24">
        <f>SUM(I5:I18)</f>
        <v>6630158.9281499991</v>
      </c>
    </row>
    <row r="20" spans="1:9" x14ac:dyDescent="0.25">
      <c r="I20" s="24"/>
    </row>
    <row r="21" spans="1:9" x14ac:dyDescent="0.25">
      <c r="I21" s="24"/>
    </row>
    <row r="22" spans="1:9" ht="47.25" customHeight="1" x14ac:dyDescent="0.25">
      <c r="A22" s="33" t="s">
        <v>72</v>
      </c>
      <c r="B22" s="33"/>
      <c r="C22" s="33"/>
      <c r="D22" s="33"/>
      <c r="E22" s="33"/>
      <c r="F22" s="33"/>
      <c r="G22" s="33"/>
      <c r="H22" s="33"/>
      <c r="I22" s="33"/>
    </row>
    <row r="23" spans="1:9" ht="78.75" x14ac:dyDescent="0.25">
      <c r="A23" s="26" t="s">
        <v>62</v>
      </c>
      <c r="B23" s="26" t="s">
        <v>44</v>
      </c>
      <c r="C23" s="16" t="s">
        <v>45</v>
      </c>
      <c r="D23" s="16" t="s">
        <v>46</v>
      </c>
      <c r="E23" s="17" t="s">
        <v>47</v>
      </c>
      <c r="F23" s="26" t="s">
        <v>58</v>
      </c>
      <c r="G23" s="26" t="s">
        <v>59</v>
      </c>
      <c r="H23" s="25" t="s">
        <v>60</v>
      </c>
      <c r="I23" s="25" t="s">
        <v>61</v>
      </c>
    </row>
    <row r="24" spans="1:9" x14ac:dyDescent="0.25">
      <c r="A24" s="21" t="s">
        <v>48</v>
      </c>
      <c r="B24" s="5" t="s">
        <v>49</v>
      </c>
      <c r="C24" s="6">
        <v>55.04</v>
      </c>
      <c r="D24" s="7">
        <v>72.069999999999993</v>
      </c>
      <c r="E24" s="8">
        <v>16.37</v>
      </c>
      <c r="F24" s="15" t="s">
        <v>63</v>
      </c>
      <c r="G24" s="15" t="s">
        <v>64</v>
      </c>
      <c r="H24" s="18">
        <v>1884957.77</v>
      </c>
      <c r="I24" s="18">
        <v>942478.88500000001</v>
      </c>
    </row>
    <row r="25" spans="1:9" x14ac:dyDescent="0.25">
      <c r="A25" s="22" t="s">
        <v>50</v>
      </c>
      <c r="B25" s="15" t="s">
        <v>51</v>
      </c>
      <c r="C25" s="29">
        <v>15.55</v>
      </c>
      <c r="D25" s="29">
        <v>32.85</v>
      </c>
      <c r="E25" s="29">
        <v>17.3</v>
      </c>
      <c r="F25" s="15" t="s">
        <v>65</v>
      </c>
      <c r="G25" s="15" t="s">
        <v>66</v>
      </c>
      <c r="H25" s="18">
        <v>1837681.11</v>
      </c>
      <c r="I25" s="18">
        <v>149508.26999999999</v>
      </c>
    </row>
    <row r="26" spans="1:9" x14ac:dyDescent="0.25">
      <c r="A26" s="22" t="s">
        <v>52</v>
      </c>
      <c r="B26" s="15" t="s">
        <v>53</v>
      </c>
      <c r="C26" s="29">
        <v>28.1</v>
      </c>
      <c r="D26" s="29">
        <v>37.729999999999997</v>
      </c>
      <c r="E26" s="29">
        <v>9.6299999999999955</v>
      </c>
      <c r="F26" s="15" t="s">
        <v>67</v>
      </c>
      <c r="G26" s="15" t="s">
        <v>68</v>
      </c>
      <c r="H26" s="18">
        <v>1093899.1300000001</v>
      </c>
      <c r="I26" s="18">
        <v>281962.826</v>
      </c>
    </row>
    <row r="27" spans="1:9" x14ac:dyDescent="0.25">
      <c r="A27" s="22" t="s">
        <v>54</v>
      </c>
      <c r="B27" s="15" t="s">
        <v>55</v>
      </c>
      <c r="C27" s="29">
        <v>21.2</v>
      </c>
      <c r="D27" s="29">
        <v>36</v>
      </c>
      <c r="E27" s="29">
        <v>14.8</v>
      </c>
      <c r="F27" s="15" t="s">
        <v>69</v>
      </c>
      <c r="G27" s="15" t="s">
        <v>70</v>
      </c>
      <c r="H27" s="18">
        <v>2109091.71</v>
      </c>
      <c r="I27" s="18">
        <v>948219.74399999995</v>
      </c>
    </row>
    <row r="28" spans="1:9" x14ac:dyDescent="0.25">
      <c r="A28" s="22" t="s">
        <v>56</v>
      </c>
      <c r="B28" s="15" t="s">
        <v>57</v>
      </c>
      <c r="C28" s="29">
        <v>18.22</v>
      </c>
      <c r="D28" s="29">
        <v>27</v>
      </c>
      <c r="E28" s="29">
        <v>8.7800000000000011</v>
      </c>
      <c r="F28" s="15" t="s">
        <v>71</v>
      </c>
      <c r="G28" s="15" t="s">
        <v>68</v>
      </c>
      <c r="H28" s="18">
        <v>5405013.1299999999</v>
      </c>
      <c r="I28" s="18">
        <v>2918156.5649999999</v>
      </c>
    </row>
    <row r="29" spans="1:9" x14ac:dyDescent="0.25">
      <c r="I29" s="24">
        <f>SUM(I24:I28)</f>
        <v>5240326.29</v>
      </c>
    </row>
    <row r="30" spans="1:9" x14ac:dyDescent="0.25">
      <c r="H30" s="28" t="s">
        <v>74</v>
      </c>
      <c r="I30" s="24">
        <f>I19+I29</f>
        <v>11870485.218149999</v>
      </c>
    </row>
  </sheetData>
  <mergeCells count="3">
    <mergeCell ref="A1:I1"/>
    <mergeCell ref="A22:I22"/>
    <mergeCell ref="A3:I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Lāsma Vītiņa</dc:creator>
  <cp:lastModifiedBy>Veronika Jurča</cp:lastModifiedBy>
  <dcterms:created xsi:type="dcterms:W3CDTF">2021-10-28T08:52:55Z</dcterms:created>
  <dcterms:modified xsi:type="dcterms:W3CDTF">2021-12-10T15:45:52Z</dcterms:modified>
</cp:coreProperties>
</file>