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zmgovlv-my.sharepoint.com/personal/daina_silina_zm_gov_lv/Documents/Documents/2026.gads/1. ceturksnis/40. Sertifikacijas MK info zinojums/9. Skanojam TAP/"/>
    </mc:Choice>
  </mc:AlternateContent>
  <xr:revisionPtr revIDLastSave="5" documentId="8_{987DF7EE-5120-45D7-AA79-F741D14C0519}" xr6:coauthVersionLast="47" xr6:coauthVersionMax="47" xr10:uidLastSave="{5BC2DF62-73F2-4AC3-9E77-0FDA86D360F1}"/>
  <bookViews>
    <workbookView xWindow="-120" yWindow="-120" windowWidth="38640" windowHeight="21120" xr2:uid="{3EBDAA21-B6BD-4BF9-BE22-79A22A0A1413}"/>
  </bookViews>
  <sheets>
    <sheet name="Aprēķins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2" i="4" l="1"/>
  <c r="B31" i="4"/>
  <c r="B30" i="4"/>
  <c r="I25" i="4"/>
  <c r="I6" i="4"/>
  <c r="I12" i="4" s="1"/>
  <c r="I13" i="4" s="1"/>
  <c r="C29" i="4"/>
  <c r="D29" i="4"/>
  <c r="E29" i="4"/>
  <c r="B22" i="4"/>
  <c r="B19" i="4"/>
  <c r="B16" i="4"/>
  <c r="D16" i="4" s="1"/>
  <c r="B9" i="4"/>
  <c r="E9" i="4" s="1"/>
  <c r="B6" i="4"/>
  <c r="B3" i="4"/>
  <c r="B29" i="4" l="1"/>
  <c r="B12" i="4"/>
  <c r="B13" i="4" s="1"/>
  <c r="E16" i="4"/>
  <c r="C22" i="4"/>
  <c r="D22" i="4"/>
  <c r="E22" i="4"/>
  <c r="C19" i="4"/>
  <c r="D19" i="4"/>
  <c r="D25" i="4" s="1"/>
  <c r="E19" i="4"/>
  <c r="C16" i="4"/>
  <c r="B25" i="4"/>
  <c r="C9" i="4"/>
  <c r="D9" i="4"/>
  <c r="D6" i="4"/>
  <c r="E6" i="4"/>
  <c r="C6" i="4"/>
  <c r="C3" i="4"/>
  <c r="D3" i="4"/>
  <c r="E3" i="4"/>
  <c r="F22" i="4" l="1"/>
  <c r="E25" i="4"/>
  <c r="E12" i="4"/>
  <c r="E13" i="4" s="1"/>
  <c r="F19" i="4"/>
  <c r="D12" i="4"/>
  <c r="D13" i="4" s="1"/>
  <c r="C12" i="4"/>
  <c r="C13" i="4" s="1"/>
  <c r="G22" i="4"/>
  <c r="H22" i="4" s="1"/>
  <c r="J22" i="4" s="1"/>
  <c r="G19" i="4"/>
  <c r="H19" i="4" s="1"/>
  <c r="J19" i="4" s="1"/>
  <c r="C25" i="4"/>
  <c r="F16" i="4"/>
  <c r="F9" i="4"/>
  <c r="G9" i="4" s="1"/>
  <c r="H9" i="4" s="1"/>
  <c r="J9" i="4" s="1"/>
  <c r="F6" i="4"/>
  <c r="G6" i="4" s="1"/>
  <c r="F3" i="4"/>
  <c r="F13" i="4" l="1"/>
  <c r="G13" i="4" s="1"/>
  <c r="H13" i="4" s="1"/>
  <c r="J13" i="4" s="1"/>
  <c r="F12" i="4"/>
  <c r="F25" i="4"/>
  <c r="G16" i="4"/>
  <c r="G25" i="4" s="1"/>
  <c r="H6" i="4"/>
  <c r="J6" i="4" s="1"/>
  <c r="G3" i="4"/>
  <c r="H3" i="4" l="1"/>
  <c r="G12" i="4"/>
  <c r="H16" i="4"/>
  <c r="J3" i="4" l="1"/>
  <c r="J12" i="4" s="1"/>
  <c r="H12" i="4"/>
  <c r="H25" i="4"/>
  <c r="J16" i="4"/>
  <c r="J25" i="4" s="1"/>
</calcChain>
</file>

<file path=xl/sharedStrings.xml><?xml version="1.0" encoding="utf-8"?>
<sst xmlns="http://schemas.openxmlformats.org/spreadsheetml/2006/main" count="47" uniqueCount="24">
  <si>
    <t>Kopā</t>
  </si>
  <si>
    <t>vadītājs</t>
  </si>
  <si>
    <t>IKT auditors</t>
  </si>
  <si>
    <t>Atlīdzība</t>
  </si>
  <si>
    <t>Kopā ar DD soc. nod. apliekamā summa</t>
  </si>
  <si>
    <t>DD soc. nod. 23,59%</t>
  </si>
  <si>
    <t>auditors (3 gab.)</t>
  </si>
  <si>
    <t>12.mēnešalgu grupa</t>
  </si>
  <si>
    <t>11.mēnešalgu grupa</t>
  </si>
  <si>
    <t>39.3. saime III līmenis</t>
  </si>
  <si>
    <t>2026.gads</t>
  </si>
  <si>
    <t>Vispārējās piemaksas (5%)</t>
  </si>
  <si>
    <t>Prēmijas un naudas balva (10%)</t>
  </si>
  <si>
    <t>Sociālās garantijas (5%)</t>
  </si>
  <si>
    <t>Darba vietas izveide</t>
  </si>
  <si>
    <t>39.3. saime IIA vai IIB līmenis</t>
  </si>
  <si>
    <t>18. saime IV A līmenis</t>
  </si>
  <si>
    <t>Kopā atlīdzības EKK</t>
  </si>
  <si>
    <t>2026.gads 3 ceturkšņiem</t>
  </si>
  <si>
    <t>2027. un 2028.gads</t>
  </si>
  <si>
    <t>Preces</t>
  </si>
  <si>
    <t>Kapitālie</t>
  </si>
  <si>
    <t>Darba vietas izveide *</t>
  </si>
  <si>
    <t>* - portatīvais dators, monitors, mobilais tālrunis, galds, krēsls u.c.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</si>
</sst>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right"/>
    </xf>
    <xf numFmtId="3" fontId="0" fillId="0" borderId="1" xfId="0" applyNumberForma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/>
    <xf numFmtId="0" fontId="0" fillId="0" borderId="3" xfId="0" applyFill="1" applyBorder="1"/>
    <xf numFmtId="4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0" xfId="0" applyFont="1"/>
    <xf numFmtId="3" fontId="0" fillId="0" borderId="1" xfId="0" applyNumberFormat="1" applyBorder="1"/>
    <xf numFmtId="4" fontId="1" fillId="2" borderId="1" xfId="0" applyNumberFormat="1" applyFont="1" applyFill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4" fontId="0" fillId="0" borderId="4" xfId="0" applyNumberForma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" fontId="1" fillId="0" borderId="4" xfId="0" applyNumberFormat="1" applyFont="1" applyBorder="1" applyAlignment="1">
      <alignment horizontal="center"/>
    </xf>
    <xf numFmtId="4" fontId="0" fillId="0" borderId="2" xfId="0" applyNumberFormat="1" applyBorder="1" applyAlignment="1">
      <alignment horizontal="center" wrapText="1"/>
    </xf>
    <xf numFmtId="4" fontId="0" fillId="0" borderId="3" xfId="0" applyNumberFormat="1" applyBorder="1" applyAlignment="1">
      <alignment horizontal="center" wrapText="1"/>
    </xf>
    <xf numFmtId="4" fontId="0" fillId="0" borderId="4" xfId="0" applyNumberForma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819D6-2365-4398-9BE7-CFF2C583C85F}">
  <dimension ref="A2:J32"/>
  <sheetViews>
    <sheetView tabSelected="1" workbookViewId="0">
      <selection activeCell="I29" sqref="I29"/>
    </sheetView>
  </sheetViews>
  <sheetFormatPr defaultRowHeight="15" x14ac:dyDescent="0.25"/>
  <cols>
    <col min="1" max="1" width="27.85546875" customWidth="1"/>
    <col min="2" max="3" width="12.140625" customWidth="1"/>
    <col min="4" max="4" width="13.42578125" customWidth="1"/>
    <col min="5" max="5" width="13.28515625" customWidth="1"/>
    <col min="6" max="6" width="13.85546875" customWidth="1"/>
    <col min="7" max="7" width="11.28515625" customWidth="1"/>
    <col min="8" max="8" width="12.5703125" customWidth="1"/>
    <col min="9" max="9" width="11.140625" customWidth="1"/>
    <col min="10" max="10" width="12.28515625" customWidth="1"/>
  </cols>
  <sheetData>
    <row r="2" spans="1:10" ht="60" x14ac:dyDescent="0.25">
      <c r="A2" s="8" t="s">
        <v>10</v>
      </c>
      <c r="B2" s="8" t="s">
        <v>3</v>
      </c>
      <c r="C2" s="8" t="s">
        <v>11</v>
      </c>
      <c r="D2" s="8" t="s">
        <v>12</v>
      </c>
      <c r="E2" s="8" t="s">
        <v>13</v>
      </c>
      <c r="F2" s="8" t="s">
        <v>4</v>
      </c>
      <c r="G2" s="8" t="s">
        <v>5</v>
      </c>
      <c r="H2" s="8" t="s">
        <v>17</v>
      </c>
      <c r="I2" s="8" t="s">
        <v>22</v>
      </c>
      <c r="J2" s="8" t="s">
        <v>0</v>
      </c>
    </row>
    <row r="3" spans="1:10" x14ac:dyDescent="0.25">
      <c r="A3" s="1" t="s">
        <v>1</v>
      </c>
      <c r="B3" s="17">
        <f>3377*12</f>
        <v>40524</v>
      </c>
      <c r="C3" s="17">
        <f>B3/100*5</f>
        <v>2026.2</v>
      </c>
      <c r="D3" s="17">
        <f>B3/100*10</f>
        <v>4052.4</v>
      </c>
      <c r="E3" s="17">
        <f>B3/100*5</f>
        <v>2026.2</v>
      </c>
      <c r="F3" s="23">
        <f>B3+C3+D3+E3</f>
        <v>48628.799999999996</v>
      </c>
      <c r="G3" s="17">
        <f>F3*0.2359</f>
        <v>11471.533919999998</v>
      </c>
      <c r="H3" s="17">
        <f>F3+G3</f>
        <v>60100.33391999999</v>
      </c>
      <c r="I3" s="17">
        <v>3605</v>
      </c>
      <c r="J3" s="20">
        <f>H3+I3</f>
        <v>63705.33391999999</v>
      </c>
    </row>
    <row r="4" spans="1:10" x14ac:dyDescent="0.25">
      <c r="A4" s="1" t="s">
        <v>9</v>
      </c>
      <c r="B4" s="18"/>
      <c r="C4" s="18"/>
      <c r="D4" s="18"/>
      <c r="E4" s="18"/>
      <c r="F4" s="24"/>
      <c r="G4" s="18"/>
      <c r="H4" s="18"/>
      <c r="I4" s="18"/>
      <c r="J4" s="21"/>
    </row>
    <row r="5" spans="1:10" x14ac:dyDescent="0.25">
      <c r="A5" s="1" t="s">
        <v>7</v>
      </c>
      <c r="B5" s="19"/>
      <c r="C5" s="19"/>
      <c r="D5" s="19"/>
      <c r="E5" s="19"/>
      <c r="F5" s="25"/>
      <c r="G5" s="19"/>
      <c r="H5" s="19"/>
      <c r="I5" s="19"/>
      <c r="J5" s="22"/>
    </row>
    <row r="6" spans="1:10" x14ac:dyDescent="0.25">
      <c r="A6" s="2" t="s">
        <v>6</v>
      </c>
      <c r="B6" s="17">
        <f>2714*12*3</f>
        <v>97704</v>
      </c>
      <c r="C6" s="17">
        <f>(B6/100*5)*3</f>
        <v>14655.599999999999</v>
      </c>
      <c r="D6" s="17">
        <f>(B6/100*10)*3</f>
        <v>29311.199999999997</v>
      </c>
      <c r="E6" s="17">
        <f>(B6/100*5)*3</f>
        <v>14655.599999999999</v>
      </c>
      <c r="F6" s="17">
        <f>B6+C6+D6+E6</f>
        <v>156326.39999999999</v>
      </c>
      <c r="G6" s="17">
        <f>F6*0.2359</f>
        <v>36877.39776</v>
      </c>
      <c r="H6" s="17">
        <f>F6+G6</f>
        <v>193203.79775999999</v>
      </c>
      <c r="I6" s="17">
        <f>3000*3</f>
        <v>9000</v>
      </c>
      <c r="J6" s="20">
        <f>H6+I6</f>
        <v>202203.79775999999</v>
      </c>
    </row>
    <row r="7" spans="1:10" x14ac:dyDescent="0.25">
      <c r="A7" s="1" t="s">
        <v>15</v>
      </c>
      <c r="B7" s="18"/>
      <c r="C7" s="18"/>
      <c r="D7" s="18"/>
      <c r="E7" s="18"/>
      <c r="F7" s="18"/>
      <c r="G7" s="18"/>
      <c r="H7" s="18"/>
      <c r="I7" s="18"/>
      <c r="J7" s="21"/>
    </row>
    <row r="8" spans="1:10" x14ac:dyDescent="0.25">
      <c r="A8" s="1" t="s">
        <v>8</v>
      </c>
      <c r="B8" s="19"/>
      <c r="C8" s="19"/>
      <c r="D8" s="19"/>
      <c r="E8" s="19"/>
      <c r="F8" s="19"/>
      <c r="G8" s="19"/>
      <c r="H8" s="19"/>
      <c r="I8" s="19"/>
      <c r="J8" s="22"/>
    </row>
    <row r="9" spans="1:10" x14ac:dyDescent="0.25">
      <c r="A9" s="1" t="s">
        <v>2</v>
      </c>
      <c r="B9" s="17">
        <f>3377*12</f>
        <v>40524</v>
      </c>
      <c r="C9" s="17">
        <f>B9/100*5</f>
        <v>2026.2</v>
      </c>
      <c r="D9" s="17">
        <f>B9/100*10</f>
        <v>4052.4</v>
      </c>
      <c r="E9" s="17">
        <f>B9/100*5</f>
        <v>2026.2</v>
      </c>
      <c r="F9" s="17">
        <f>B9+C9+D9+E9</f>
        <v>48628.799999999996</v>
      </c>
      <c r="G9" s="17">
        <f>F9*0.2359</f>
        <v>11471.533919999998</v>
      </c>
      <c r="H9" s="17">
        <f>F9+G9</f>
        <v>60100.33391999999</v>
      </c>
      <c r="I9" s="17">
        <v>3000</v>
      </c>
      <c r="J9" s="20">
        <f>H9+I9</f>
        <v>63100.33391999999</v>
      </c>
    </row>
    <row r="10" spans="1:10" x14ac:dyDescent="0.25">
      <c r="A10" s="1" t="s">
        <v>16</v>
      </c>
      <c r="B10" s="18"/>
      <c r="C10" s="18"/>
      <c r="D10" s="18"/>
      <c r="E10" s="18"/>
      <c r="F10" s="18"/>
      <c r="G10" s="18"/>
      <c r="H10" s="18"/>
      <c r="I10" s="18"/>
      <c r="J10" s="21"/>
    </row>
    <row r="11" spans="1:10" x14ac:dyDescent="0.25">
      <c r="A11" s="1" t="s">
        <v>7</v>
      </c>
      <c r="B11" s="19"/>
      <c r="C11" s="19"/>
      <c r="D11" s="19"/>
      <c r="E11" s="19"/>
      <c r="F11" s="19"/>
      <c r="G11" s="19"/>
      <c r="H11" s="19"/>
      <c r="I11" s="19"/>
      <c r="J11" s="22"/>
    </row>
    <row r="12" spans="1:10" x14ac:dyDescent="0.25">
      <c r="A12" s="9" t="s">
        <v>0</v>
      </c>
      <c r="B12" s="11">
        <f>B3+B6+B9</f>
        <v>178752</v>
      </c>
      <c r="C12" s="11">
        <f t="shared" ref="C12:J12" si="0">C3+C6+C9</f>
        <v>18708</v>
      </c>
      <c r="D12" s="11">
        <f t="shared" si="0"/>
        <v>37416</v>
      </c>
      <c r="E12" s="11">
        <f t="shared" si="0"/>
        <v>18708</v>
      </c>
      <c r="F12" s="11">
        <f>F3+F6+F9</f>
        <v>253583.99999999997</v>
      </c>
      <c r="G12" s="11">
        <f>G3+G6+G9</f>
        <v>59820.465599999996</v>
      </c>
      <c r="H12" s="11">
        <f t="shared" si="0"/>
        <v>313404.4656</v>
      </c>
      <c r="I12" s="11">
        <f t="shared" si="0"/>
        <v>15605</v>
      </c>
      <c r="J12" s="4">
        <f t="shared" si="0"/>
        <v>329009.4656</v>
      </c>
    </row>
    <row r="13" spans="1:10" x14ac:dyDescent="0.25">
      <c r="A13" s="9" t="s">
        <v>18</v>
      </c>
      <c r="B13" s="4">
        <f>B12/4*3</f>
        <v>134064</v>
      </c>
      <c r="C13" s="4">
        <f t="shared" ref="C13:E13" si="1">C12/4*3</f>
        <v>14031</v>
      </c>
      <c r="D13" s="4">
        <f t="shared" si="1"/>
        <v>28062</v>
      </c>
      <c r="E13" s="4">
        <f t="shared" si="1"/>
        <v>14031</v>
      </c>
      <c r="F13" s="4">
        <f>B13+C13+D13+E13</f>
        <v>190188</v>
      </c>
      <c r="G13" s="4">
        <f>F13*0.2359</f>
        <v>44865.349199999997</v>
      </c>
      <c r="H13" s="16">
        <f>F13+G13</f>
        <v>235053.3492</v>
      </c>
      <c r="I13" s="16">
        <f>I12</f>
        <v>15605</v>
      </c>
      <c r="J13" s="16">
        <f>H13+I13</f>
        <v>250658.3492</v>
      </c>
    </row>
    <row r="14" spans="1:10" x14ac:dyDescent="0.25">
      <c r="I14" s="5"/>
    </row>
    <row r="15" spans="1:10" ht="60" x14ac:dyDescent="0.25">
      <c r="A15" s="8" t="s">
        <v>19</v>
      </c>
      <c r="B15" s="8" t="s">
        <v>3</v>
      </c>
      <c r="C15" s="8" t="s">
        <v>11</v>
      </c>
      <c r="D15" s="8" t="s">
        <v>12</v>
      </c>
      <c r="E15" s="8" t="s">
        <v>13</v>
      </c>
      <c r="F15" s="8" t="s">
        <v>4</v>
      </c>
      <c r="G15" s="8" t="s">
        <v>5</v>
      </c>
      <c r="H15" s="8" t="s">
        <v>17</v>
      </c>
      <c r="I15" s="8" t="s">
        <v>14</v>
      </c>
      <c r="J15" s="8" t="s">
        <v>0</v>
      </c>
    </row>
    <row r="16" spans="1:10" x14ac:dyDescent="0.25">
      <c r="A16" s="1" t="s">
        <v>1</v>
      </c>
      <c r="B16" s="17">
        <f>3377*12</f>
        <v>40524</v>
      </c>
      <c r="C16" s="17">
        <f>B16/100*5</f>
        <v>2026.2</v>
      </c>
      <c r="D16" s="17">
        <f>B16/100*10</f>
        <v>4052.4</v>
      </c>
      <c r="E16" s="17">
        <f>B16/100*5</f>
        <v>2026.2</v>
      </c>
      <c r="F16" s="23">
        <f>B16+C16+D16+E16</f>
        <v>48628.799999999996</v>
      </c>
      <c r="G16" s="17">
        <f>F16*0.2359</f>
        <v>11471.533919999998</v>
      </c>
      <c r="H16" s="17">
        <f>F16+G16</f>
        <v>60100.33391999999</v>
      </c>
      <c r="I16" s="17">
        <v>0</v>
      </c>
      <c r="J16" s="20">
        <f>H16+I16</f>
        <v>60100.33391999999</v>
      </c>
    </row>
    <row r="17" spans="1:10" x14ac:dyDescent="0.25">
      <c r="A17" s="1" t="s">
        <v>9</v>
      </c>
      <c r="B17" s="18"/>
      <c r="C17" s="18"/>
      <c r="D17" s="18"/>
      <c r="E17" s="18"/>
      <c r="F17" s="24"/>
      <c r="G17" s="18"/>
      <c r="H17" s="18"/>
      <c r="I17" s="18"/>
      <c r="J17" s="21"/>
    </row>
    <row r="18" spans="1:10" x14ac:dyDescent="0.25">
      <c r="A18" s="1" t="s">
        <v>7</v>
      </c>
      <c r="B18" s="19"/>
      <c r="C18" s="19"/>
      <c r="D18" s="19"/>
      <c r="E18" s="19"/>
      <c r="F18" s="25"/>
      <c r="G18" s="19"/>
      <c r="H18" s="19"/>
      <c r="I18" s="19"/>
      <c r="J18" s="22"/>
    </row>
    <row r="19" spans="1:10" x14ac:dyDescent="0.25">
      <c r="A19" s="2" t="s">
        <v>6</v>
      </c>
      <c r="B19" s="17">
        <f>2714*12*3</f>
        <v>97704</v>
      </c>
      <c r="C19" s="17">
        <f>(B19/100*5)*3</f>
        <v>14655.599999999999</v>
      </c>
      <c r="D19" s="17">
        <f>(B19/100*10)*3</f>
        <v>29311.199999999997</v>
      </c>
      <c r="E19" s="17">
        <f>(B19/100*5)*3</f>
        <v>14655.599999999999</v>
      </c>
      <c r="F19" s="17">
        <f>B19+C19+D19+E19</f>
        <v>156326.39999999999</v>
      </c>
      <c r="G19" s="17">
        <f>F19*0.2359</f>
        <v>36877.39776</v>
      </c>
      <c r="H19" s="17">
        <f>F19+G19</f>
        <v>193203.79775999999</v>
      </c>
      <c r="I19" s="17">
        <v>0</v>
      </c>
      <c r="J19" s="20">
        <f>H19+I19</f>
        <v>193203.79775999999</v>
      </c>
    </row>
    <row r="20" spans="1:10" x14ac:dyDescent="0.25">
      <c r="A20" s="1" t="s">
        <v>15</v>
      </c>
      <c r="B20" s="18"/>
      <c r="C20" s="18"/>
      <c r="D20" s="18"/>
      <c r="E20" s="18"/>
      <c r="F20" s="18"/>
      <c r="G20" s="18"/>
      <c r="H20" s="18"/>
      <c r="I20" s="18"/>
      <c r="J20" s="21"/>
    </row>
    <row r="21" spans="1:10" x14ac:dyDescent="0.25">
      <c r="A21" s="1" t="s">
        <v>8</v>
      </c>
      <c r="B21" s="19"/>
      <c r="C21" s="19"/>
      <c r="D21" s="19"/>
      <c r="E21" s="19"/>
      <c r="F21" s="19"/>
      <c r="G21" s="19"/>
      <c r="H21" s="19"/>
      <c r="I21" s="19"/>
      <c r="J21" s="22"/>
    </row>
    <row r="22" spans="1:10" x14ac:dyDescent="0.25">
      <c r="A22" s="1" t="s">
        <v>2</v>
      </c>
      <c r="B22" s="17">
        <f>3377*12</f>
        <v>40524</v>
      </c>
      <c r="C22" s="17">
        <f>B22/100*5</f>
        <v>2026.2</v>
      </c>
      <c r="D22" s="17">
        <f>B22/100*10</f>
        <v>4052.4</v>
      </c>
      <c r="E22" s="17">
        <f>B22/100*5</f>
        <v>2026.2</v>
      </c>
      <c r="F22" s="17">
        <f>B22+C22+D22+E22</f>
        <v>48628.799999999996</v>
      </c>
      <c r="G22" s="17">
        <f>F22*0.2359</f>
        <v>11471.533919999998</v>
      </c>
      <c r="H22" s="17">
        <f>F22+G22</f>
        <v>60100.33391999999</v>
      </c>
      <c r="I22" s="17">
        <v>0</v>
      </c>
      <c r="J22" s="20">
        <f>H22+I22</f>
        <v>60100.33391999999</v>
      </c>
    </row>
    <row r="23" spans="1:10" x14ac:dyDescent="0.25">
      <c r="A23" s="1" t="s">
        <v>16</v>
      </c>
      <c r="B23" s="18"/>
      <c r="C23" s="18"/>
      <c r="D23" s="18"/>
      <c r="E23" s="18"/>
      <c r="F23" s="18"/>
      <c r="G23" s="18"/>
      <c r="H23" s="18"/>
      <c r="I23" s="18"/>
      <c r="J23" s="21"/>
    </row>
    <row r="24" spans="1:10" x14ac:dyDescent="0.25">
      <c r="A24" s="1" t="s">
        <v>7</v>
      </c>
      <c r="B24" s="19"/>
      <c r="C24" s="19"/>
      <c r="D24" s="19"/>
      <c r="E24" s="19"/>
      <c r="F24" s="19"/>
      <c r="G24" s="19"/>
      <c r="H24" s="19"/>
      <c r="I24" s="19"/>
      <c r="J24" s="22"/>
    </row>
    <row r="25" spans="1:10" x14ac:dyDescent="0.25">
      <c r="A25" s="9" t="s">
        <v>0</v>
      </c>
      <c r="B25" s="4">
        <f>B16+B19+B22</f>
        <v>178752</v>
      </c>
      <c r="C25" s="4">
        <f t="shared" ref="C25:E25" si="2">C16+C19+C22</f>
        <v>18708</v>
      </c>
      <c r="D25" s="4">
        <f t="shared" si="2"/>
        <v>37416</v>
      </c>
      <c r="E25" s="4">
        <f t="shared" si="2"/>
        <v>18708</v>
      </c>
      <c r="F25" s="4">
        <f>F16+F19+F22</f>
        <v>253583.99999999997</v>
      </c>
      <c r="G25" s="4">
        <f>G16+G19+G22</f>
        <v>59820.465599999996</v>
      </c>
      <c r="H25" s="16">
        <f t="shared" ref="H25:J25" si="3">H16+H19+H22</f>
        <v>313404.4656</v>
      </c>
      <c r="I25" s="16">
        <f t="shared" si="3"/>
        <v>0</v>
      </c>
      <c r="J25" s="16">
        <f t="shared" si="3"/>
        <v>313404.4656</v>
      </c>
    </row>
    <row r="26" spans="1:10" x14ac:dyDescent="0.25">
      <c r="A26" s="10" t="s">
        <v>23</v>
      </c>
    </row>
    <row r="28" spans="1:10" x14ac:dyDescent="0.25">
      <c r="B28" s="13" t="s">
        <v>0</v>
      </c>
      <c r="C28" s="13" t="s">
        <v>3</v>
      </c>
      <c r="D28" s="13" t="s">
        <v>20</v>
      </c>
      <c r="E28" s="13" t="s">
        <v>21</v>
      </c>
      <c r="I28" s="3"/>
    </row>
    <row r="29" spans="1:10" x14ac:dyDescent="0.25">
      <c r="A29" s="12" t="s">
        <v>0</v>
      </c>
      <c r="B29" s="7">
        <f>E29+D29+C29</f>
        <v>877469</v>
      </c>
      <c r="C29" s="7">
        <f t="shared" ref="C29:E29" si="4">C30+C31+C32</f>
        <v>861864</v>
      </c>
      <c r="D29" s="7">
        <f t="shared" si="4"/>
        <v>5000</v>
      </c>
      <c r="E29" s="7">
        <f t="shared" si="4"/>
        <v>10605</v>
      </c>
    </row>
    <row r="30" spans="1:10" x14ac:dyDescent="0.25">
      <c r="A30" s="14">
        <v>2026</v>
      </c>
      <c r="B30" s="7">
        <f>E30+D30+C30</f>
        <v>250659</v>
      </c>
      <c r="C30" s="6">
        <v>235054</v>
      </c>
      <c r="D30" s="6">
        <v>5000</v>
      </c>
      <c r="E30" s="6">
        <v>10605</v>
      </c>
    </row>
    <row r="31" spans="1:10" x14ac:dyDescent="0.25">
      <c r="A31" s="14">
        <v>2027</v>
      </c>
      <c r="B31" s="7">
        <f>E31+D31+C31</f>
        <v>313405</v>
      </c>
      <c r="C31" s="6">
        <v>313405</v>
      </c>
      <c r="D31" s="6"/>
      <c r="E31" s="15"/>
    </row>
    <row r="32" spans="1:10" x14ac:dyDescent="0.25">
      <c r="A32" s="14">
        <v>2028</v>
      </c>
      <c r="B32" s="7">
        <f>E32+D32+C32</f>
        <v>313405</v>
      </c>
      <c r="C32" s="6">
        <v>313405</v>
      </c>
      <c r="D32" s="6"/>
      <c r="E32" s="15"/>
    </row>
  </sheetData>
  <mergeCells count="54">
    <mergeCell ref="G22:G24"/>
    <mergeCell ref="H22:H24"/>
    <mergeCell ref="I22:I24"/>
    <mergeCell ref="J22:J24"/>
    <mergeCell ref="B22:B24"/>
    <mergeCell ref="C22:C24"/>
    <mergeCell ref="D22:D24"/>
    <mergeCell ref="E22:E24"/>
    <mergeCell ref="F22:F24"/>
    <mergeCell ref="G16:G18"/>
    <mergeCell ref="H16:H18"/>
    <mergeCell ref="I16:I18"/>
    <mergeCell ref="J16:J18"/>
    <mergeCell ref="B19:B21"/>
    <mergeCell ref="C19:C21"/>
    <mergeCell ref="D19:D21"/>
    <mergeCell ref="E19:E21"/>
    <mergeCell ref="F19:F21"/>
    <mergeCell ref="G19:G21"/>
    <mergeCell ref="H19:H21"/>
    <mergeCell ref="I19:I21"/>
    <mergeCell ref="J19:J21"/>
    <mergeCell ref="B16:B18"/>
    <mergeCell ref="C16:C18"/>
    <mergeCell ref="D16:D18"/>
    <mergeCell ref="E16:E18"/>
    <mergeCell ref="F16:F18"/>
    <mergeCell ref="J6:J8"/>
    <mergeCell ref="B9:B11"/>
    <mergeCell ref="C9:C11"/>
    <mergeCell ref="D9:D11"/>
    <mergeCell ref="E9:E11"/>
    <mergeCell ref="F9:F11"/>
    <mergeCell ref="G9:G11"/>
    <mergeCell ref="I9:I11"/>
    <mergeCell ref="J9:J11"/>
    <mergeCell ref="H6:H8"/>
    <mergeCell ref="H9:H11"/>
    <mergeCell ref="G3:G5"/>
    <mergeCell ref="J3:J5"/>
    <mergeCell ref="I3:I5"/>
    <mergeCell ref="B6:B8"/>
    <mergeCell ref="C6:C8"/>
    <mergeCell ref="D6:D8"/>
    <mergeCell ref="E6:E8"/>
    <mergeCell ref="F6:F8"/>
    <mergeCell ref="G6:G8"/>
    <mergeCell ref="I6:I8"/>
    <mergeCell ref="B3:B5"/>
    <mergeCell ref="C3:C5"/>
    <mergeCell ref="D3:D5"/>
    <mergeCell ref="E3:E5"/>
    <mergeCell ref="F3:F5"/>
    <mergeCell ref="H3:H5"/>
  </mergeCells>
  <phoneticPr fontId="3" type="noConversion"/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Aprēķins</vt:lpstr>
    </vt:vector>
  </TitlesOfParts>
  <Company>Zemkopības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Gunita Klētniece</dc:creator>
  <cp:lastModifiedBy>Daina Siliņa</cp:lastModifiedBy>
  <cp:lastPrinted>2026-03-12T07:59:58Z</cp:lastPrinted>
  <dcterms:created xsi:type="dcterms:W3CDTF">2026-01-27T10:48:11Z</dcterms:created>
  <dcterms:modified xsi:type="dcterms:W3CDTF">2026-03-25T09:36:14Z</dcterms:modified>
</cp:coreProperties>
</file>