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sk\Desktop\2021-2027\PLANS\9- versija_uz_MK\"/>
    </mc:Choice>
  </mc:AlternateContent>
  <xr:revisionPtr revIDLastSave="0" documentId="13_ncr:1_{A781366B-90EE-489C-A469-8694C1B9589C}" xr6:coauthVersionLast="47" xr6:coauthVersionMax="47" xr10:uidLastSave="{00000000-0000-0000-0000-000000000000}"/>
  <bookViews>
    <workbookView xWindow="-108" yWindow="-108" windowWidth="23256" windowHeight="12576" xr2:uid="{00000000-000D-0000-FFFF-FFFF00000000}"/>
  </bookViews>
  <sheets>
    <sheet name="Finansejums" sheetId="2" r:id="rId1"/>
  </sheets>
  <definedNames>
    <definedName name="_Toc50380007" localSheetId="0">Finansejums!$A$19</definedName>
    <definedName name="_Toc50380008" localSheetId="0">Finansejums!#REF!</definedName>
    <definedName name="_Toc50380009" localSheetId="0">Finansejums!#REF!</definedName>
    <definedName name="_Toc50380010" localSheetId="0">Finansejums!$A$25</definedName>
    <definedName name="_Toc50380011" localSheetId="0">Finansejums!#REF!</definedName>
    <definedName name="_Toc50380015" localSheetId="0">Finansejums!#REF!</definedName>
    <definedName name="_xlnm.Print_Area" localSheetId="0">Finansejums!$A$1:$M$30</definedName>
    <definedName name="_xlnm.Print_Titles" localSheetId="0">Finansejums!$5:$6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 i="2" l="1"/>
  <c r="H8" i="2"/>
  <c r="I8" i="2"/>
  <c r="J8" i="2"/>
  <c r="K8" i="2"/>
  <c r="I14" i="2"/>
  <c r="K14" i="2" s="1"/>
  <c r="J14" i="2"/>
  <c r="I15" i="2"/>
  <c r="J15" i="2"/>
  <c r="K15" i="2" s="1"/>
  <c r="I22" i="2" l="1"/>
  <c r="J22" i="2"/>
  <c r="K22" i="2" s="1"/>
  <c r="I23" i="2"/>
  <c r="J23" i="2"/>
  <c r="I24" i="2"/>
  <c r="J24" i="2"/>
  <c r="K23" i="2" l="1"/>
  <c r="K24" i="2"/>
  <c r="D7" i="2"/>
  <c r="E7" i="2"/>
  <c r="F7" i="2"/>
  <c r="E26" i="2"/>
  <c r="F26" i="2"/>
  <c r="H26" i="2"/>
  <c r="I26" i="2"/>
  <c r="J26" i="2"/>
  <c r="K26" i="2"/>
  <c r="D26" i="2"/>
  <c r="H20" i="2"/>
  <c r="G20" i="2"/>
  <c r="E17" i="2"/>
  <c r="F17" i="2"/>
  <c r="G17" i="2"/>
  <c r="H17" i="2"/>
  <c r="D17" i="2"/>
  <c r="H12" i="2"/>
  <c r="G12" i="2"/>
  <c r="I13" i="2"/>
  <c r="I12" i="2" s="1"/>
  <c r="J13" i="2"/>
  <c r="J12" i="2" s="1"/>
  <c r="K13" i="2" l="1"/>
  <c r="K12" i="2" s="1"/>
  <c r="G27" i="2" l="1"/>
  <c r="G26" i="2" s="1"/>
  <c r="J21" i="2"/>
  <c r="J20" i="2" s="1"/>
  <c r="I21" i="2"/>
  <c r="I20" i="2" s="1"/>
  <c r="J18" i="2"/>
  <c r="J17" i="2" s="1"/>
  <c r="I18" i="2"/>
  <c r="I17" i="2" s="1"/>
  <c r="I7" i="2" l="1"/>
  <c r="K18" i="2"/>
  <c r="K17" i="2" s="1"/>
  <c r="K21" i="2"/>
  <c r="K20" i="2" s="1"/>
  <c r="G7" i="2"/>
  <c r="J7" i="2" l="1"/>
  <c r="H7" i="2" l="1"/>
  <c r="K7" i="2"/>
</calcChain>
</file>

<file path=xl/sharedStrings.xml><?xml version="1.0" encoding="utf-8"?>
<sst xmlns="http://schemas.openxmlformats.org/spreadsheetml/2006/main" count="39" uniqueCount="33">
  <si>
    <t>Uzdevums</t>
  </si>
  <si>
    <t>Nepieciešamais papildu finansējums</t>
  </si>
  <si>
    <t>Pasākums</t>
  </si>
  <si>
    <t>Kopā</t>
  </si>
  <si>
    <t>-</t>
  </si>
  <si>
    <r>
      <t>Ietekmes novērtējums uz valsts un pašvaldību budžetiem </t>
    </r>
    <r>
      <rPr>
        <b/>
        <vertAlign val="superscript"/>
        <sz val="12"/>
        <color theme="1"/>
        <rFont val="Times New Roman"/>
        <family val="1"/>
      </rPr>
      <t>1</t>
    </r>
    <r>
      <rPr>
        <b/>
        <sz val="12"/>
        <color theme="1"/>
        <rFont val="Times New Roman"/>
        <family val="1"/>
      </rPr>
      <t>.</t>
    </r>
  </si>
  <si>
    <t>Plānotais  finansējums</t>
  </si>
  <si>
    <t>Pašvaldību budžets</t>
  </si>
  <si>
    <r>
      <t>Finansējums plāna realizācijai kopā,</t>
    </r>
    <r>
      <rPr>
        <sz val="12"/>
        <rFont val="Times New Roman"/>
        <family val="1"/>
      </rPr>
      <t xml:space="preserve"> tajā skaitā:</t>
    </r>
  </si>
  <si>
    <t>1.2. pasākums "5G atbalstošās infrastruktūras izbūve Rail Baltica koridorā"</t>
  </si>
  <si>
    <t xml:space="preserve">1.1. pasākums "5G atbalstošās infrastruktūras izbūve Via Baltica koridorā" </t>
  </si>
  <si>
    <r>
      <t>1.3.</t>
    </r>
    <r>
      <rPr>
        <b/>
        <sz val="7"/>
        <color theme="1"/>
        <rFont val="Times New Roman"/>
        <family val="1"/>
      </rPr>
      <t>  </t>
    </r>
    <r>
      <rPr>
        <b/>
        <sz val="12"/>
        <color theme="1"/>
        <rFont val="Times New Roman"/>
        <family val="1"/>
        <charset val="186"/>
      </rPr>
      <t xml:space="preserve">pasākums </t>
    </r>
    <r>
      <rPr>
        <b/>
        <sz val="12"/>
        <color theme="1"/>
        <rFont val="Times New Roman"/>
        <family val="1"/>
      </rPr>
      <t>“Vidējās jūdzes” un “pēdējās jūdzes” elektronisko sakaru tīklu infrastruktūras attīstīšana</t>
    </r>
  </si>
  <si>
    <t>17 Satiksmes ministrijas budžeta resors</t>
  </si>
  <si>
    <t>Budžeta programmas (apakš-
programmas)
kods un nosaukums</t>
  </si>
  <si>
    <t>97.00.00. Nozaru vadība un politikas plānošana</t>
  </si>
  <si>
    <t>turpmākajā laikposmā līdz pasākuma pabeigšanai
(ja pasākuma īstenošana ir terminēta)</t>
  </si>
  <si>
    <t>turpmāk ik gadu
(ja pasākuma izpilde nav terminēta)</t>
  </si>
  <si>
    <t>3.pielikums Elektronisko sakaru nozares attīstības plānam 
2021. - 2027.gadam</t>
  </si>
  <si>
    <r>
      <rPr>
        <vertAlign val="superscript"/>
        <sz val="12"/>
        <rFont val="Times New Roman"/>
        <family val="1"/>
        <charset val="186"/>
      </rPr>
      <t>2</t>
    </r>
    <r>
      <rPr>
        <sz val="12"/>
        <rFont val="Times New Roman"/>
        <family val="1"/>
        <charset val="186"/>
      </rPr>
      <t>Indikatīvi, ar ERAF atbalstu īstenotos projektus iespējams īstenot līdz 2029. gadam.</t>
    </r>
  </si>
  <si>
    <r>
      <t>Pasākuma īstenošanas gads (ja pasākuma īstenošana ir terminēta)</t>
    </r>
    <r>
      <rPr>
        <b/>
        <vertAlign val="superscript"/>
        <sz val="12"/>
        <rFont val="Times New Roman"/>
        <family val="1"/>
        <charset val="186"/>
      </rPr>
      <t>2</t>
    </r>
  </si>
  <si>
    <t>1. uzdevums/ rīcības virziens: Savienojamības paziņojumam atbilstošas platjoslas elektronisko sakaru infrastruktūras attīstīšana</t>
  </si>
  <si>
    <t>ANM projektam 2026/ ERAF projektam: 2027</t>
  </si>
  <si>
    <r>
      <rPr>
        <vertAlign val="superscript"/>
        <sz val="12"/>
        <color theme="1"/>
        <rFont val="Times New Roman"/>
        <family val="1"/>
      </rPr>
      <t>1</t>
    </r>
    <r>
      <rPr>
        <sz val="12"/>
        <color theme="1"/>
        <rFont val="Times New Roman"/>
        <family val="1"/>
      </rPr>
      <t xml:space="preserve">  1. Eiropas Savienības fondu finansējuma apjoms plānā iezīmēto pasākumu īstenošanai ir indikatīvs, var tikt piesaistīti papildu līdzekļi vai veiktas pārdales atbilstoši Eiropas Savienības fondu plānošanas dokumentos un vidēja termiņa budžeta ietvara likumā noteiktajiem finansējumu apmēriem. 
2. Vidēja termiņa budžeta ietvara likumā šobrīd nevienam no pasākumiem nav plānots finansējums.
3. ERAF - Eiropas Reģionālais attīstības fonds; ANM - Atveseļošanās un noturības mehānisms.
4. ERAF projektu finansējums norādīts atbilstoši Darbības programmas Latvijai 2021. – 2027. gadam projektam, iekļaujot līdzfinansējumu un elastības finansējumu. Atbilstoši Kopējo noteikumu regulas nosacījumiem (14.pants) elastības finansējuma izlietojumu var plānot tikai pēc Eiropas Komisijas vidusposma ziņojuma 31.03.2026.  </t>
    </r>
  </si>
  <si>
    <r>
      <t xml:space="preserve">62.00.00. Eiropas Reģionālās attīstības fonda (ERAF) projektu un pasākumu īstenošana/ 80.00.00 "Nesadalītais finansējums Eiropas Savienības politiku instrumentu un pārējās ārvalstu finanšu palīdzības līdzfinansēto projektu un pasākumu īstenošanai", </t>
    </r>
    <r>
      <rPr>
        <i/>
        <sz val="12"/>
        <rFont val="Times New Roman"/>
        <family val="1"/>
        <charset val="186"/>
      </rPr>
      <t xml:space="preserve">t.sk. </t>
    </r>
  </si>
  <si>
    <t>Eiropas Savienības Atveseļošanās un noturības mehānisma plāna investīcijas 2.4.1.2.i. Platjoslas jeb ļoti augstas veiktspējas tīklu “pēdējās jūdzes” infrastruktūras attīstībā (ANM)</t>
  </si>
  <si>
    <t xml:space="preserve">62.00.00. Eiropas Reģionālās attīstības fonda (ERAF) projektu un pasākumu īstenošana/ 80.00.00 "Nesadalītais finansējums Eiropas Savienības politiku instrumentu un pārējās ārvalstu finanšu palīdzības līdzfinansēto projektu un pasākumu īstenošanai", t.sk. </t>
  </si>
  <si>
    <t>Eiropas Savienības Atveseļošanās un noturības mehānisma plāna investīcijas 2.4.1.1.i. Pasīvās infrastruktūras izbūve Via Baltica koridorā 5G pārklājuma nodrošināšanai (ANM)</t>
  </si>
  <si>
    <r>
      <t>62.00.00. Eiropas Reģionālās attīstības fonda (ERAF) projektu un pasākumu īstenošana/ 80.00.00 "Nesadalītais finansējums Eiropas Savienības politiku instrumentu un pārējās ārvalstu finanšu palīdzības līdzfinansēto projektu un pasākumu īstenošanai"</t>
    </r>
    <r>
      <rPr>
        <vertAlign val="superscript"/>
        <sz val="12"/>
        <rFont val="Times New Roman"/>
        <family val="1"/>
        <charset val="186"/>
      </rPr>
      <t>3</t>
    </r>
  </si>
  <si>
    <t>Darbības programmas Latvijai 2021. – 2027. gadam 1.4.1. specifiskā atbalsta mērķis "Uzlabot digitālo savienotību" (1.4.1.3. pasākums "Nākāmās paaudzes tīkla izveide lauku teritorijās (vidējā jūdze)")  (ERAF)</t>
  </si>
  <si>
    <t>Darbības programmas Latvijai 2021. – 2027. gadam 1.4.1. specifiskā atbalsta mērķis "Uzlabot digitālo savienotību" (1.4.1.1. pasākums "Platjoslas infrastruktūras attīstība (pēdējā jūdze)") (ERAF)</t>
  </si>
  <si>
    <r>
      <t>Darbības programmas Latvijai 2021. – 2027. gadam 1.4.1. specifiskā atbalsta mērķis "Uzlabot digitālo savienotību" (1.4.1.2. pasākums "5G  infrastruktūras izbūve, VIA Baltica un Rail Baltica")  (ERAF)</t>
    </r>
    <r>
      <rPr>
        <i/>
        <vertAlign val="superscript"/>
        <sz val="12"/>
        <rFont val="Times New Roman"/>
        <family val="1"/>
        <charset val="186"/>
      </rPr>
      <t>3</t>
    </r>
  </si>
  <si>
    <r>
      <rPr>
        <vertAlign val="superscript"/>
        <sz val="12"/>
        <color theme="1"/>
        <rFont val="Times New Roman"/>
        <family val="1"/>
        <charset val="186"/>
      </rPr>
      <t>3</t>
    </r>
    <r>
      <rPr>
        <sz val="12"/>
        <color theme="1"/>
        <rFont val="Times New Roman"/>
        <family val="1"/>
      </rPr>
      <t xml:space="preserve"> Finansējums indikatīvi plānots Darbības programmas Latvijai 2021. – 2027. gadam 1.4.1. specifiskā atbalsta mērķī "Uzlabot digitālo savienotību", kopā Via Baltica un Rail Baltica projektiem 1.4.1.2. pasākumā "5G  infrastruktūras izbūve, VIA Baltica un Rail Baltica". </t>
    </r>
  </si>
  <si>
    <r>
      <t>1.4.</t>
    </r>
    <r>
      <rPr>
        <b/>
        <sz val="7"/>
        <color theme="1"/>
        <rFont val="Times New Roman"/>
        <family val="1"/>
      </rPr>
      <t xml:space="preserve">   </t>
    </r>
    <r>
      <rPr>
        <b/>
        <sz val="12"/>
        <color theme="1"/>
        <rFont val="Times New Roman"/>
        <family val="1"/>
      </rPr>
      <t>pasākums -Tehniskās palīdzības mehānismi, tostarp platjoslas kompetences centra darbības attīstība Latvijā, ar kuriem stiprina vietējo ieinteresēto personu spējas un konsultē projektu virzītājus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</si>
</sst>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186"/>
      <scheme val="minor"/>
    </font>
    <font>
      <sz val="12"/>
      <color theme="1"/>
      <name val="Times New Roman"/>
      <family val="1"/>
    </font>
    <font>
      <b/>
      <sz val="12"/>
      <color theme="1"/>
      <name val="Times New Roman"/>
      <family val="1"/>
    </font>
    <font>
      <b/>
      <sz val="12"/>
      <name val="Times New Roman"/>
      <family val="1"/>
    </font>
    <font>
      <sz val="12"/>
      <name val="Times New Roman"/>
      <family val="1"/>
    </font>
    <font>
      <vertAlign val="superscript"/>
      <sz val="12"/>
      <color theme="1"/>
      <name val="Times New Roman"/>
      <family val="1"/>
    </font>
    <font>
      <b/>
      <sz val="7"/>
      <color theme="1"/>
      <name val="Times New Roman"/>
      <family val="1"/>
    </font>
    <font>
      <b/>
      <vertAlign val="superscript"/>
      <sz val="12"/>
      <color theme="1"/>
      <name val="Times New Roman"/>
      <family val="1"/>
    </font>
    <font>
      <sz val="11"/>
      <color theme="1"/>
      <name val="Calibri"/>
      <family val="2"/>
      <charset val="186"/>
      <scheme val="minor"/>
    </font>
    <font>
      <sz val="12"/>
      <name val="Times New Roman"/>
      <family val="1"/>
      <charset val="186"/>
    </font>
    <font>
      <vertAlign val="superscript"/>
      <sz val="12"/>
      <name val="Times New Roman"/>
      <family val="1"/>
      <charset val="186"/>
    </font>
    <font>
      <b/>
      <vertAlign val="superscript"/>
      <sz val="12"/>
      <name val="Times New Roman"/>
      <family val="1"/>
      <charset val="186"/>
    </font>
    <font>
      <b/>
      <sz val="12"/>
      <name val="Times New Roman"/>
      <family val="1"/>
      <charset val="186"/>
    </font>
    <font>
      <b/>
      <sz val="12"/>
      <color theme="1"/>
      <name val="Times New Roman"/>
      <family val="1"/>
      <charset val="186"/>
    </font>
    <font>
      <i/>
      <sz val="12"/>
      <name val="Times New Roman"/>
      <family val="1"/>
      <charset val="186"/>
    </font>
    <font>
      <i/>
      <sz val="12"/>
      <color theme="1"/>
      <name val="Times New Roman"/>
      <family val="1"/>
      <charset val="186"/>
    </font>
    <font>
      <i/>
      <vertAlign val="superscript"/>
      <sz val="12"/>
      <name val="Times New Roman"/>
      <family val="1"/>
      <charset val="186"/>
    </font>
    <font>
      <vertAlign val="superscript"/>
      <sz val="12"/>
      <color theme="1"/>
      <name val="Times New Roman"/>
      <family val="1"/>
      <charset val="186"/>
    </font>
    <font>
      <sz val="12"/>
      <color theme="1"/>
      <name val="Times New Roman"/>
      <family val="1"/>
      <charset val="186"/>
    </font>
  </fonts>
  <fills count="4">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0" fontId="8" fillId="0" borderId="0"/>
  </cellStyleXfs>
  <cellXfs count="45">
    <xf numFmtId="0" fontId="0" fillId="0" borderId="0" xfId="0"/>
    <xf numFmtId="0" fontId="1" fillId="0" borderId="0" xfId="0" applyFont="1"/>
    <xf numFmtId="0" fontId="1" fillId="0" borderId="0" xfId="0" applyFont="1" applyAlignment="1">
      <alignment horizontal="right"/>
    </xf>
    <xf numFmtId="0" fontId="1" fillId="0" borderId="0" xfId="0" applyFont="1" applyBorder="1"/>
    <xf numFmtId="3" fontId="1" fillId="0" borderId="0" xfId="0" applyNumberFormat="1" applyFont="1"/>
    <xf numFmtId="3" fontId="9"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4" fillId="0" borderId="1" xfId="0" applyFont="1" applyBorder="1" applyAlignment="1">
      <alignment horizontal="left" vertical="top" wrapText="1"/>
    </xf>
    <xf numFmtId="0" fontId="9"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2" fillId="0" borderId="1" xfId="0" applyFont="1" applyBorder="1" applyAlignment="1">
      <alignment horizontal="left" vertical="top" wrapText="1"/>
    </xf>
    <xf numFmtId="0" fontId="12" fillId="0" borderId="1" xfId="0" applyFont="1" applyBorder="1" applyAlignment="1">
      <alignment horizontal="left" vertical="top"/>
    </xf>
    <xf numFmtId="3" fontId="3"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3" fontId="12" fillId="2" borderId="1" xfId="0" applyNumberFormat="1" applyFont="1" applyFill="1" applyBorder="1" applyAlignment="1">
      <alignment horizontal="right" vertical="center" wrapText="1"/>
    </xf>
    <xf numFmtId="3" fontId="12" fillId="2" borderId="1" xfId="0" applyNumberFormat="1" applyFont="1" applyFill="1" applyBorder="1" applyAlignment="1">
      <alignment horizontal="center" vertical="center" wrapText="1"/>
    </xf>
    <xf numFmtId="0" fontId="2"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xf numFmtId="0" fontId="1" fillId="0" borderId="1" xfId="0" applyFont="1" applyBorder="1" applyAlignment="1">
      <alignment horizontal="center"/>
    </xf>
    <xf numFmtId="0" fontId="12"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2" fillId="3" borderId="1" xfId="0" applyFont="1" applyFill="1" applyBorder="1" applyAlignment="1">
      <alignment vertical="center" wrapText="1"/>
    </xf>
    <xf numFmtId="0" fontId="14" fillId="0" borderId="1" xfId="0" applyFont="1" applyBorder="1" applyAlignment="1">
      <alignment horizontal="left" vertical="top" wrapText="1"/>
    </xf>
    <xf numFmtId="0" fontId="15" fillId="0" borderId="0" xfId="0" applyFont="1" applyAlignment="1">
      <alignment wrapText="1"/>
    </xf>
    <xf numFmtId="0" fontId="14" fillId="2" borderId="1" xfId="0" applyFont="1" applyFill="1" applyBorder="1" applyAlignment="1">
      <alignment horizontal="center" vertical="center" wrapText="1"/>
    </xf>
    <xf numFmtId="3" fontId="14" fillId="2" borderId="1" xfId="0" applyNumberFormat="1" applyFont="1" applyFill="1" applyBorder="1" applyAlignment="1">
      <alignment horizontal="center" vertical="center" wrapText="1"/>
    </xf>
    <xf numFmtId="0" fontId="15" fillId="0" borderId="1" xfId="0" applyFont="1" applyBorder="1" applyAlignment="1">
      <alignment horizontal="center" vertical="center"/>
    </xf>
    <xf numFmtId="0" fontId="15" fillId="0" borderId="3" xfId="0" applyFont="1" applyBorder="1" applyAlignment="1">
      <alignment horizontal="center" vertical="center"/>
    </xf>
    <xf numFmtId="0" fontId="15" fillId="0" borderId="3" xfId="0" applyFont="1" applyBorder="1" applyAlignment="1">
      <alignment horizontal="center" vertical="center" wrapText="1"/>
    </xf>
    <xf numFmtId="0" fontId="9" fillId="0" borderId="0" xfId="0" applyFont="1" applyAlignment="1">
      <alignment horizontal="left" wrapText="1"/>
    </xf>
    <xf numFmtId="0" fontId="4" fillId="0" borderId="0" xfId="0" applyFont="1" applyAlignment="1">
      <alignment horizontal="left" wrapText="1"/>
    </xf>
    <xf numFmtId="0" fontId="1" fillId="0" borderId="4" xfId="0" applyFont="1" applyBorder="1" applyAlignment="1">
      <alignment horizontal="left"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3" fillId="3"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18" fillId="0" borderId="0" xfId="0" applyFont="1" applyAlignment="1">
      <alignment horizontal="left" wrapText="1"/>
    </xf>
    <xf numFmtId="0" fontId="2" fillId="0" borderId="0" xfId="0" applyFont="1" applyBorder="1" applyAlignment="1">
      <alignment horizontal="center"/>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left"/>
    </xf>
    <xf numFmtId="0" fontId="12" fillId="3" borderId="1" xfId="0" applyFont="1" applyFill="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2">
    <cellStyle name="Normal 3" xfId="1" xr:uid="{00000000-0005-0000-0000-000001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20C5-5EA5-427E-A25F-5D777D73135F}">
  <sheetPr>
    <pageSetUpPr fitToPage="1"/>
  </sheetPr>
  <dimension ref="A1:M31"/>
  <sheetViews>
    <sheetView tabSelected="1" zoomScale="75" zoomScaleNormal="75" zoomScaleSheetLayoutView="75" workbookViewId="0">
      <selection activeCell="P8" sqref="P8"/>
    </sheetView>
  </sheetViews>
  <sheetFormatPr defaultColWidth="9.109375" defaultRowHeight="15.6" outlineLevelCol="1" x14ac:dyDescent="0.3"/>
  <cols>
    <col min="1" max="1" width="16" style="1" customWidth="1"/>
    <col min="2" max="2" width="18.6640625" style="1" customWidth="1"/>
    <col min="3" max="3" width="49.6640625" style="1" customWidth="1"/>
    <col min="4" max="4" width="6" style="1" customWidth="1" outlineLevel="1"/>
    <col min="5" max="5" width="5.88671875" style="1" customWidth="1" outlineLevel="1"/>
    <col min="6" max="6" width="6" style="1" customWidth="1" outlineLevel="1"/>
    <col min="7" max="7" width="12" style="1" customWidth="1"/>
    <col min="8" max="8" width="11.44140625" style="1" customWidth="1"/>
    <col min="9" max="9" width="11.6640625" style="1" customWidth="1"/>
    <col min="10" max="10" width="10.6640625" style="1" customWidth="1"/>
    <col min="11" max="11" width="15.33203125" style="1" customWidth="1"/>
    <col min="12" max="12" width="15.44140625" style="1" customWidth="1"/>
    <col min="13" max="13" width="13.44140625" style="1" customWidth="1"/>
    <col min="14" max="14" width="13.44140625" style="1" bestFit="1" customWidth="1"/>
    <col min="15" max="16384" width="9.109375" style="1"/>
  </cols>
  <sheetData>
    <row r="1" spans="1:13" x14ac:dyDescent="0.3">
      <c r="K1" s="2"/>
      <c r="L1" s="2"/>
      <c r="M1" s="2" t="s">
        <v>17</v>
      </c>
    </row>
    <row r="2" spans="1:13" x14ac:dyDescent="0.3">
      <c r="G2" s="4"/>
    </row>
    <row r="3" spans="1:13" ht="18" x14ac:dyDescent="0.3">
      <c r="A3" s="38" t="s">
        <v>5</v>
      </c>
      <c r="B3" s="38"/>
      <c r="C3" s="38"/>
      <c r="D3" s="38"/>
      <c r="E3" s="38"/>
      <c r="F3" s="38"/>
      <c r="G3" s="38"/>
      <c r="H3" s="38"/>
      <c r="I3" s="38"/>
      <c r="J3" s="38"/>
      <c r="K3" s="38"/>
      <c r="L3" s="38"/>
      <c r="M3" s="38"/>
    </row>
    <row r="4" spans="1:13" ht="5.4" customHeight="1" x14ac:dyDescent="0.3">
      <c r="A4" s="3"/>
      <c r="B4" s="3"/>
      <c r="C4" s="3"/>
      <c r="D4" s="3"/>
      <c r="E4" s="3"/>
      <c r="F4" s="3"/>
      <c r="G4" s="3"/>
      <c r="H4" s="3"/>
      <c r="I4" s="3"/>
      <c r="J4" s="3"/>
      <c r="K4" s="3"/>
    </row>
    <row r="5" spans="1:13" ht="27" customHeight="1" x14ac:dyDescent="0.3">
      <c r="A5" s="40" t="s">
        <v>0</v>
      </c>
      <c r="B5" s="40" t="s">
        <v>2</v>
      </c>
      <c r="C5" s="40" t="s">
        <v>13</v>
      </c>
      <c r="D5" s="40" t="s">
        <v>6</v>
      </c>
      <c r="E5" s="40"/>
      <c r="F5" s="40"/>
      <c r="G5" s="40" t="s">
        <v>1</v>
      </c>
      <c r="H5" s="40"/>
      <c r="I5" s="40"/>
      <c r="J5" s="40"/>
      <c r="K5" s="40"/>
      <c r="L5" s="40"/>
      <c r="M5" s="40" t="s">
        <v>19</v>
      </c>
    </row>
    <row r="6" spans="1:13" ht="109.95" customHeight="1" x14ac:dyDescent="0.3">
      <c r="A6" s="40"/>
      <c r="B6" s="40"/>
      <c r="C6" s="40"/>
      <c r="D6" s="9">
        <v>2021</v>
      </c>
      <c r="E6" s="9">
        <v>2022</v>
      </c>
      <c r="F6" s="9">
        <v>2023</v>
      </c>
      <c r="G6" s="9" t="s">
        <v>3</v>
      </c>
      <c r="H6" s="9">
        <v>2021</v>
      </c>
      <c r="I6" s="9">
        <v>2022</v>
      </c>
      <c r="J6" s="9">
        <v>2023</v>
      </c>
      <c r="K6" s="9" t="s">
        <v>15</v>
      </c>
      <c r="L6" s="9" t="s">
        <v>16</v>
      </c>
      <c r="M6" s="40"/>
    </row>
    <row r="7" spans="1:13" ht="18" customHeight="1" x14ac:dyDescent="0.3">
      <c r="A7" s="39" t="s">
        <v>8</v>
      </c>
      <c r="B7" s="39"/>
      <c r="C7" s="39"/>
      <c r="D7" s="12">
        <f t="shared" ref="D7:F7" si="0">D8+D9</f>
        <v>0</v>
      </c>
      <c r="E7" s="12">
        <f t="shared" si="0"/>
        <v>0</v>
      </c>
      <c r="F7" s="12">
        <f t="shared" si="0"/>
        <v>0</v>
      </c>
      <c r="G7" s="12">
        <f>G8+G9</f>
        <v>51165000</v>
      </c>
      <c r="H7" s="12">
        <f t="shared" ref="H7:K7" si="1">H8+H9</f>
        <v>0</v>
      </c>
      <c r="I7" s="12">
        <f t="shared" si="1"/>
        <v>5186500</v>
      </c>
      <c r="J7" s="12">
        <f t="shared" si="1"/>
        <v>5186500</v>
      </c>
      <c r="K7" s="12">
        <f t="shared" si="1"/>
        <v>40792000</v>
      </c>
      <c r="L7" s="19">
        <v>0</v>
      </c>
      <c r="M7" s="17" t="s">
        <v>4</v>
      </c>
    </row>
    <row r="8" spans="1:13" ht="18" customHeight="1" x14ac:dyDescent="0.3">
      <c r="A8" s="39" t="s">
        <v>12</v>
      </c>
      <c r="B8" s="39"/>
      <c r="C8" s="39"/>
      <c r="D8" s="8">
        <v>0</v>
      </c>
      <c r="E8" s="8">
        <v>0</v>
      </c>
      <c r="F8" s="8">
        <v>0</v>
      </c>
      <c r="G8" s="5">
        <f>G12+G17+G20+G26</f>
        <v>51165000</v>
      </c>
      <c r="H8" s="5">
        <f t="shared" ref="H8:K8" si="2">H12+H17+H20+H26</f>
        <v>0</v>
      </c>
      <c r="I8" s="5">
        <f t="shared" si="2"/>
        <v>5186500</v>
      </c>
      <c r="J8" s="5">
        <f t="shared" si="2"/>
        <v>5186500</v>
      </c>
      <c r="K8" s="5">
        <f t="shared" si="2"/>
        <v>40792000</v>
      </c>
      <c r="L8" s="19">
        <v>0</v>
      </c>
      <c r="M8" s="17" t="s">
        <v>4</v>
      </c>
    </row>
    <row r="9" spans="1:13" ht="14.4" customHeight="1" x14ac:dyDescent="0.3">
      <c r="A9" s="39" t="s">
        <v>7</v>
      </c>
      <c r="B9" s="39"/>
      <c r="C9" s="39"/>
      <c r="D9" s="8">
        <v>0</v>
      </c>
      <c r="E9" s="8">
        <v>0</v>
      </c>
      <c r="F9" s="8">
        <v>0</v>
      </c>
      <c r="G9" s="8">
        <v>0</v>
      </c>
      <c r="H9" s="8">
        <v>0</v>
      </c>
      <c r="I9" s="8">
        <v>0</v>
      </c>
      <c r="J9" s="8">
        <v>0</v>
      </c>
      <c r="K9" s="8">
        <v>0</v>
      </c>
      <c r="L9" s="19">
        <v>0</v>
      </c>
      <c r="M9" s="17" t="s">
        <v>4</v>
      </c>
    </row>
    <row r="10" spans="1:13" x14ac:dyDescent="0.3">
      <c r="A10" s="41" t="s">
        <v>20</v>
      </c>
      <c r="B10" s="41"/>
      <c r="C10" s="41"/>
      <c r="D10" s="41"/>
      <c r="E10" s="41"/>
      <c r="F10" s="41"/>
      <c r="G10" s="41"/>
      <c r="H10" s="41"/>
      <c r="I10" s="41"/>
      <c r="J10" s="41"/>
      <c r="K10" s="41"/>
      <c r="L10" s="41"/>
      <c r="M10" s="41"/>
    </row>
    <row r="11" spans="1:13" ht="19.95" customHeight="1" x14ac:dyDescent="0.3">
      <c r="A11" s="20"/>
      <c r="B11" s="42" t="s">
        <v>10</v>
      </c>
      <c r="C11" s="42"/>
      <c r="D11" s="42"/>
      <c r="E11" s="42"/>
      <c r="F11" s="42"/>
      <c r="G11" s="42"/>
      <c r="H11" s="42"/>
      <c r="I11" s="42"/>
      <c r="J11" s="42"/>
      <c r="K11" s="42"/>
      <c r="L11" s="42"/>
      <c r="M11" s="42"/>
    </row>
    <row r="12" spans="1:13" ht="20.399999999999999" customHeight="1" x14ac:dyDescent="0.3">
      <c r="A12" s="18"/>
      <c r="B12" s="11" t="s">
        <v>12</v>
      </c>
      <c r="C12" s="10"/>
      <c r="D12" s="13">
        <v>0</v>
      </c>
      <c r="E12" s="13">
        <v>0</v>
      </c>
      <c r="F12" s="13">
        <v>0</v>
      </c>
      <c r="G12" s="14">
        <f>G13</f>
        <v>16850000</v>
      </c>
      <c r="H12" s="15">
        <f t="shared" ref="H12:K12" si="3">H13</f>
        <v>0</v>
      </c>
      <c r="I12" s="15">
        <f t="shared" si="3"/>
        <v>1685000</v>
      </c>
      <c r="J12" s="15">
        <f t="shared" si="3"/>
        <v>1685000</v>
      </c>
      <c r="K12" s="15">
        <f t="shared" si="3"/>
        <v>13480000</v>
      </c>
      <c r="L12" s="17">
        <v>0</v>
      </c>
      <c r="M12" s="43" t="s">
        <v>21</v>
      </c>
    </row>
    <row r="13" spans="1:13" ht="79.95" customHeight="1" x14ac:dyDescent="0.3">
      <c r="A13" s="7"/>
      <c r="B13" s="7"/>
      <c r="C13" s="7" t="s">
        <v>25</v>
      </c>
      <c r="D13" s="8">
        <v>0</v>
      </c>
      <c r="E13" s="8">
        <v>0</v>
      </c>
      <c r="F13" s="8">
        <v>0</v>
      </c>
      <c r="G13" s="6">
        <v>16850000</v>
      </c>
      <c r="H13" s="6">
        <v>0</v>
      </c>
      <c r="I13" s="6">
        <f t="shared" ref="I13" si="4">G13*0.1</f>
        <v>1685000</v>
      </c>
      <c r="J13" s="6">
        <f t="shared" ref="J13" si="5">G13*0.1</f>
        <v>1685000</v>
      </c>
      <c r="K13" s="6">
        <f>G13-H13-I13-J13</f>
        <v>13480000</v>
      </c>
      <c r="L13" s="17">
        <v>0</v>
      </c>
      <c r="M13" s="44"/>
    </row>
    <row r="14" spans="1:13" ht="83.4" customHeight="1" x14ac:dyDescent="0.3">
      <c r="A14" s="7"/>
      <c r="B14" s="7"/>
      <c r="C14" s="23" t="s">
        <v>30</v>
      </c>
      <c r="D14" s="25">
        <v>0</v>
      </c>
      <c r="E14" s="25">
        <v>0</v>
      </c>
      <c r="F14" s="25">
        <v>0</v>
      </c>
      <c r="G14" s="26">
        <v>4350000</v>
      </c>
      <c r="H14" s="26">
        <v>0</v>
      </c>
      <c r="I14" s="26">
        <f t="shared" ref="I14:I15" si="6">G14*0.1</f>
        <v>435000</v>
      </c>
      <c r="J14" s="26">
        <f t="shared" ref="J14:J15" si="7">G14*0.1</f>
        <v>435000</v>
      </c>
      <c r="K14" s="26">
        <f t="shared" ref="K14:K15" si="8">G14-H14-I14-J14</f>
        <v>3480000</v>
      </c>
      <c r="L14" s="27">
        <v>0</v>
      </c>
      <c r="M14" s="29">
        <v>2027</v>
      </c>
    </row>
    <row r="15" spans="1:13" ht="66" customHeight="1" x14ac:dyDescent="0.3">
      <c r="A15" s="7"/>
      <c r="B15" s="7"/>
      <c r="C15" s="24" t="s">
        <v>26</v>
      </c>
      <c r="D15" s="25">
        <v>0</v>
      </c>
      <c r="E15" s="25">
        <v>0</v>
      </c>
      <c r="F15" s="25">
        <v>0</v>
      </c>
      <c r="G15" s="26">
        <v>12500000</v>
      </c>
      <c r="H15" s="26">
        <v>0</v>
      </c>
      <c r="I15" s="26">
        <f t="shared" si="6"/>
        <v>1250000</v>
      </c>
      <c r="J15" s="26">
        <f t="shared" si="7"/>
        <v>1250000</v>
      </c>
      <c r="K15" s="26">
        <f t="shared" si="8"/>
        <v>10000000</v>
      </c>
      <c r="L15" s="27">
        <v>0</v>
      </c>
      <c r="M15" s="29">
        <v>2026</v>
      </c>
    </row>
    <row r="16" spans="1:13" ht="19.95" customHeight="1" x14ac:dyDescent="0.3">
      <c r="A16" s="21"/>
      <c r="B16" s="35" t="s">
        <v>9</v>
      </c>
      <c r="C16" s="35"/>
      <c r="D16" s="35"/>
      <c r="E16" s="35"/>
      <c r="F16" s="35"/>
      <c r="G16" s="35"/>
      <c r="H16" s="35"/>
      <c r="I16" s="35"/>
      <c r="J16" s="35"/>
      <c r="K16" s="35"/>
      <c r="L16" s="35"/>
      <c r="M16" s="35"/>
    </row>
    <row r="17" spans="1:13" ht="18.600000000000001" customHeight="1" x14ac:dyDescent="0.3">
      <c r="A17" s="10"/>
      <c r="B17" s="11" t="s">
        <v>12</v>
      </c>
      <c r="C17" s="10"/>
      <c r="D17" s="15">
        <f>D18</f>
        <v>0</v>
      </c>
      <c r="E17" s="15">
        <f t="shared" ref="E17:K17" si="9">E18</f>
        <v>0</v>
      </c>
      <c r="F17" s="15">
        <f t="shared" si="9"/>
        <v>0</v>
      </c>
      <c r="G17" s="15">
        <f t="shared" si="9"/>
        <v>8265000</v>
      </c>
      <c r="H17" s="15">
        <f t="shared" si="9"/>
        <v>0</v>
      </c>
      <c r="I17" s="15">
        <f t="shared" si="9"/>
        <v>826500</v>
      </c>
      <c r="J17" s="15">
        <f t="shared" si="9"/>
        <v>826500</v>
      </c>
      <c r="K17" s="15">
        <f t="shared" si="9"/>
        <v>6612000</v>
      </c>
      <c r="L17" s="17">
        <v>0</v>
      </c>
      <c r="M17" s="33">
        <v>2027</v>
      </c>
    </row>
    <row r="18" spans="1:13" ht="82.95" customHeight="1" x14ac:dyDescent="0.3">
      <c r="A18" s="7"/>
      <c r="B18" s="7"/>
      <c r="C18" s="7" t="s">
        <v>27</v>
      </c>
      <c r="D18" s="8">
        <v>0</v>
      </c>
      <c r="E18" s="8">
        <v>0</v>
      </c>
      <c r="F18" s="8">
        <v>0</v>
      </c>
      <c r="G18" s="6">
        <v>8265000</v>
      </c>
      <c r="H18" s="6">
        <v>0</v>
      </c>
      <c r="I18" s="6">
        <f t="shared" ref="I18" si="10">G18*0.1</f>
        <v>826500</v>
      </c>
      <c r="J18" s="6">
        <f t="shared" ref="J18" si="11">G18*0.1</f>
        <v>826500</v>
      </c>
      <c r="K18" s="6">
        <f>G18-H18-I18-J18</f>
        <v>6612000</v>
      </c>
      <c r="L18" s="17">
        <v>0</v>
      </c>
      <c r="M18" s="34"/>
    </row>
    <row r="19" spans="1:13" ht="22.95" customHeight="1" x14ac:dyDescent="0.3">
      <c r="A19" s="22"/>
      <c r="B19" s="36" t="s">
        <v>11</v>
      </c>
      <c r="C19" s="36"/>
      <c r="D19" s="36"/>
      <c r="E19" s="36"/>
      <c r="F19" s="36"/>
      <c r="G19" s="36"/>
      <c r="H19" s="36"/>
      <c r="I19" s="36"/>
      <c r="J19" s="36"/>
      <c r="K19" s="36"/>
      <c r="L19" s="36"/>
      <c r="M19" s="36"/>
    </row>
    <row r="20" spans="1:13" ht="18" customHeight="1" x14ac:dyDescent="0.3">
      <c r="A20" s="10"/>
      <c r="B20" s="11" t="s">
        <v>12</v>
      </c>
      <c r="C20" s="10"/>
      <c r="D20" s="13">
        <v>0</v>
      </c>
      <c r="E20" s="13">
        <v>0</v>
      </c>
      <c r="F20" s="13">
        <v>0</v>
      </c>
      <c r="G20" s="14">
        <f>G21</f>
        <v>25750000</v>
      </c>
      <c r="H20" s="14">
        <f t="shared" ref="H20:K20" si="12">H21</f>
        <v>0</v>
      </c>
      <c r="I20" s="14">
        <f t="shared" si="12"/>
        <v>2575000</v>
      </c>
      <c r="J20" s="14">
        <f t="shared" si="12"/>
        <v>2575000</v>
      </c>
      <c r="K20" s="14">
        <f t="shared" si="12"/>
        <v>20600000</v>
      </c>
      <c r="L20" s="17">
        <v>0</v>
      </c>
      <c r="M20" s="33">
        <v>2027</v>
      </c>
    </row>
    <row r="21" spans="1:13" ht="85.2" customHeight="1" x14ac:dyDescent="0.3">
      <c r="A21" s="7"/>
      <c r="B21" s="7"/>
      <c r="C21" s="7" t="s">
        <v>23</v>
      </c>
      <c r="D21" s="8">
        <v>0</v>
      </c>
      <c r="E21" s="8">
        <v>0</v>
      </c>
      <c r="F21" s="8">
        <v>0</v>
      </c>
      <c r="G21" s="6">
        <v>25750000</v>
      </c>
      <c r="H21" s="6">
        <v>0</v>
      </c>
      <c r="I21" s="6">
        <f>G21*0.1</f>
        <v>2575000</v>
      </c>
      <c r="J21" s="6">
        <f>G21*0.1</f>
        <v>2575000</v>
      </c>
      <c r="K21" s="6">
        <f>G21-I21-J21</f>
        <v>20600000</v>
      </c>
      <c r="L21" s="17">
        <v>0</v>
      </c>
      <c r="M21" s="34"/>
    </row>
    <row r="22" spans="1:13" ht="80.400000000000006" customHeight="1" x14ac:dyDescent="0.3">
      <c r="A22" s="7"/>
      <c r="B22" s="7"/>
      <c r="C22" s="23" t="s">
        <v>28</v>
      </c>
      <c r="D22" s="25">
        <v>0</v>
      </c>
      <c r="E22" s="25">
        <v>0</v>
      </c>
      <c r="F22" s="25">
        <v>0</v>
      </c>
      <c r="G22" s="26">
        <v>13050000</v>
      </c>
      <c r="H22" s="26">
        <v>0</v>
      </c>
      <c r="I22" s="26">
        <f t="shared" ref="I22:I24" si="13">G22*0.1</f>
        <v>1305000</v>
      </c>
      <c r="J22" s="26">
        <f t="shared" ref="J22:J24" si="14">G22*0.1</f>
        <v>1305000</v>
      </c>
      <c r="K22" s="26">
        <f t="shared" ref="K22:K24" si="15">G22-I22-J22</f>
        <v>10440000</v>
      </c>
      <c r="L22" s="27">
        <v>0</v>
      </c>
      <c r="M22" s="28">
        <v>2027</v>
      </c>
    </row>
    <row r="23" spans="1:13" ht="67.95" customHeight="1" x14ac:dyDescent="0.3">
      <c r="A23" s="7"/>
      <c r="B23" s="7"/>
      <c r="C23" s="23" t="s">
        <v>29</v>
      </c>
      <c r="D23" s="25">
        <v>0</v>
      </c>
      <c r="E23" s="25">
        <v>0</v>
      </c>
      <c r="F23" s="25">
        <v>0</v>
      </c>
      <c r="G23" s="26">
        <v>8700000</v>
      </c>
      <c r="H23" s="26">
        <v>0</v>
      </c>
      <c r="I23" s="26">
        <f t="shared" si="13"/>
        <v>870000</v>
      </c>
      <c r="J23" s="26">
        <f t="shared" si="14"/>
        <v>870000</v>
      </c>
      <c r="K23" s="26">
        <f t="shared" si="15"/>
        <v>6960000</v>
      </c>
      <c r="L23" s="27">
        <v>0</v>
      </c>
      <c r="M23" s="28">
        <v>2027</v>
      </c>
    </row>
    <row r="24" spans="1:13" ht="66" customHeight="1" x14ac:dyDescent="0.3">
      <c r="A24" s="7"/>
      <c r="B24" s="7"/>
      <c r="C24" s="24" t="s">
        <v>24</v>
      </c>
      <c r="D24" s="25">
        <v>0</v>
      </c>
      <c r="E24" s="25">
        <v>0</v>
      </c>
      <c r="F24" s="25">
        <v>0</v>
      </c>
      <c r="G24" s="26">
        <v>4000000</v>
      </c>
      <c r="H24" s="26">
        <v>0</v>
      </c>
      <c r="I24" s="26">
        <f t="shared" si="13"/>
        <v>400000</v>
      </c>
      <c r="J24" s="26">
        <f t="shared" si="14"/>
        <v>400000</v>
      </c>
      <c r="K24" s="26">
        <f t="shared" si="15"/>
        <v>3200000</v>
      </c>
      <c r="L24" s="27">
        <v>0</v>
      </c>
      <c r="M24" s="28">
        <v>2026</v>
      </c>
    </row>
    <row r="25" spans="1:13" ht="35.4" customHeight="1" x14ac:dyDescent="0.3">
      <c r="A25" s="16"/>
      <c r="B25" s="36" t="s">
        <v>32</v>
      </c>
      <c r="C25" s="36"/>
      <c r="D25" s="36"/>
      <c r="E25" s="36"/>
      <c r="F25" s="36"/>
      <c r="G25" s="36"/>
      <c r="H25" s="36"/>
      <c r="I25" s="36"/>
      <c r="J25" s="36"/>
      <c r="K25" s="36"/>
      <c r="L25" s="36"/>
      <c r="M25" s="36"/>
    </row>
    <row r="26" spans="1:13" ht="15.6" customHeight="1" x14ac:dyDescent="0.3">
      <c r="A26" s="10"/>
      <c r="B26" s="11" t="s">
        <v>12</v>
      </c>
      <c r="C26" s="10"/>
      <c r="D26" s="13">
        <f>D27</f>
        <v>0</v>
      </c>
      <c r="E26" s="13">
        <f t="shared" ref="E26:K26" si="16">E27</f>
        <v>0</v>
      </c>
      <c r="F26" s="13">
        <f t="shared" si="16"/>
        <v>0</v>
      </c>
      <c r="G26" s="15">
        <f t="shared" si="16"/>
        <v>300000</v>
      </c>
      <c r="H26" s="15">
        <f t="shared" si="16"/>
        <v>0</v>
      </c>
      <c r="I26" s="15">
        <f t="shared" si="16"/>
        <v>100000</v>
      </c>
      <c r="J26" s="15">
        <f t="shared" si="16"/>
        <v>100000</v>
      </c>
      <c r="K26" s="15">
        <f t="shared" si="16"/>
        <v>100000</v>
      </c>
      <c r="L26" s="19">
        <v>0</v>
      </c>
      <c r="M26" s="33">
        <v>2027</v>
      </c>
    </row>
    <row r="27" spans="1:13" ht="22.95" customHeight="1" x14ac:dyDescent="0.3">
      <c r="A27" s="7"/>
      <c r="B27" s="7"/>
      <c r="C27" s="7" t="s">
        <v>14</v>
      </c>
      <c r="D27" s="8">
        <v>0</v>
      </c>
      <c r="E27" s="8">
        <v>0</v>
      </c>
      <c r="F27" s="8">
        <v>0</v>
      </c>
      <c r="G27" s="6">
        <f>SUM(H27:K27)</f>
        <v>300000</v>
      </c>
      <c r="H27" s="6">
        <v>0</v>
      </c>
      <c r="I27" s="6">
        <v>100000</v>
      </c>
      <c r="J27" s="6">
        <v>100000</v>
      </c>
      <c r="K27" s="6">
        <v>100000</v>
      </c>
      <c r="L27" s="19">
        <v>0</v>
      </c>
      <c r="M27" s="34"/>
    </row>
    <row r="28" spans="1:13" ht="100.2" customHeight="1" x14ac:dyDescent="0.3">
      <c r="A28" s="32" t="s">
        <v>22</v>
      </c>
      <c r="B28" s="32"/>
      <c r="C28" s="32"/>
      <c r="D28" s="32"/>
      <c r="E28" s="32"/>
      <c r="F28" s="32"/>
      <c r="G28" s="32"/>
      <c r="H28" s="32"/>
      <c r="I28" s="32"/>
      <c r="J28" s="32"/>
      <c r="K28" s="32"/>
      <c r="L28" s="32"/>
      <c r="M28" s="32"/>
    </row>
    <row r="29" spans="1:13" ht="15.6" customHeight="1" x14ac:dyDescent="0.3">
      <c r="A29" s="30" t="s">
        <v>18</v>
      </c>
      <c r="B29" s="30"/>
      <c r="C29" s="30"/>
      <c r="D29" s="31"/>
      <c r="E29" s="31"/>
      <c r="F29" s="31"/>
      <c r="G29" s="31"/>
      <c r="H29" s="31"/>
      <c r="I29" s="31"/>
      <c r="J29" s="31"/>
      <c r="K29" s="31"/>
    </row>
    <row r="30" spans="1:13" ht="31.95" customHeight="1" x14ac:dyDescent="0.3">
      <c r="A30" s="37" t="s">
        <v>31</v>
      </c>
      <c r="B30" s="37"/>
      <c r="C30" s="37"/>
      <c r="D30" s="37"/>
      <c r="E30" s="37"/>
      <c r="F30" s="37"/>
      <c r="G30" s="37"/>
      <c r="H30" s="37"/>
      <c r="I30" s="37"/>
      <c r="J30" s="37"/>
      <c r="K30" s="37"/>
      <c r="L30" s="37"/>
      <c r="M30" s="37"/>
    </row>
    <row r="31" spans="1:13" x14ac:dyDescent="0.3">
      <c r="A31" s="2"/>
      <c r="B31" s="2"/>
      <c r="C31" s="2"/>
    </row>
  </sheetData>
  <mergeCells count="22">
    <mergeCell ref="A30:M30"/>
    <mergeCell ref="A3:M3"/>
    <mergeCell ref="A9:C9"/>
    <mergeCell ref="G5:L5"/>
    <mergeCell ref="A10:M10"/>
    <mergeCell ref="B11:M11"/>
    <mergeCell ref="M5:M6"/>
    <mergeCell ref="A7:C7"/>
    <mergeCell ref="A5:A6"/>
    <mergeCell ref="B5:B6"/>
    <mergeCell ref="C5:C6"/>
    <mergeCell ref="D5:F5"/>
    <mergeCell ref="A8:C8"/>
    <mergeCell ref="M12:M13"/>
    <mergeCell ref="M17:M18"/>
    <mergeCell ref="M20:M21"/>
    <mergeCell ref="A29:K29"/>
    <mergeCell ref="A28:M28"/>
    <mergeCell ref="M26:M27"/>
    <mergeCell ref="B16:M16"/>
    <mergeCell ref="B19:M19"/>
    <mergeCell ref="B25:M25"/>
  </mergeCells>
  <pageMargins left="0.23622047244094491" right="0.23622047244094491" top="0.19685039370078741" bottom="0.74803149606299213" header="0.11811023622047245" footer="0.19685039370078741"/>
  <pageSetup paperSize="9" scale="74" fitToHeight="0" orientation="landscape" verticalDpi="4294967295" r:id="rId1"/>
  <headerFooter>
    <oddHeader>&amp;C&amp;"Times New Roman,Regular"&amp;14&amp;P</oddHeader>
    <oddFooter>&amp;L&amp;"Times New Roman,Parasts"&amp;12SMplans_p3_230921_finansejums</oddFooter>
    <firstFooter>&amp;L&amp;"Times New Roman,Parasts"&amp;12SMplans_p3_130521_finansejums</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91145F39E8C92B47941B25D9B9D380EC" ma:contentTypeVersion="2" ma:contentTypeDescription="Izveidot jaunu dokumentu." ma:contentTypeScope="" ma:versionID="e82776331d03c5a2465459f437f64f3d">
  <xsd:schema xmlns:xsd="http://www.w3.org/2001/XMLSchema" xmlns:xs="http://www.w3.org/2001/XMLSchema" xmlns:p="http://schemas.microsoft.com/office/2006/metadata/properties" xmlns:ns2="538c81d4-abbc-4f89-85e4-fd1e8d1b6b50" targetNamespace="http://schemas.microsoft.com/office/2006/metadata/properties" ma:root="true" ma:fieldsID="18a6e1b1a9b023db1ff536d2ddebf683" ns2:_="">
    <xsd:import namespace="538c81d4-abbc-4f89-85e4-fd1e8d1b6b50"/>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8c81d4-abbc-4f89-85e4-fd1e8d1b6b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F59298-93EF-453A-ADF5-2FBA88928E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8c81d4-abbc-4f89-85e4-fd1e8d1b6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B7CCE17-2107-4C7D-8915-CC0DD59FDB58}">
  <ds:schemaRefs>
    <ds:schemaRef ds:uri="http://schemas.microsoft.com/office/infopath/2007/PartnerControls"/>
    <ds:schemaRef ds:uri="http://schemas.microsoft.com/office/2006/metadata/properties"/>
    <ds:schemaRef ds:uri="http://purl.org/dc/elements/1.1/"/>
    <ds:schemaRef ds:uri="http://www.w3.org/XML/1998/namespace"/>
    <ds:schemaRef ds:uri="http://purl.org/dc/terms/"/>
    <ds:schemaRef ds:uri="http://schemas.microsoft.com/office/2006/documentManagement/types"/>
    <ds:schemaRef ds:uri="http://schemas.openxmlformats.org/package/2006/metadata/core-properties"/>
    <ds:schemaRef ds:uri="538c81d4-abbc-4f89-85e4-fd1e8d1b6b50"/>
    <ds:schemaRef ds:uri="http://purl.org/dc/dcmitype/"/>
  </ds:schemaRefs>
</ds:datastoreItem>
</file>

<file path=customXml/itemProps3.xml><?xml version="1.0" encoding="utf-8"?>
<ds:datastoreItem xmlns:ds="http://schemas.openxmlformats.org/officeDocument/2006/customXml" ds:itemID="{302C6E46-143B-40E4-A6C7-32DD015F8E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4</vt:i4>
      </vt:variant>
    </vt:vector>
  </HeadingPairs>
  <TitlesOfParts>
    <vt:vector size="5" baseType="lpstr">
      <vt:lpstr>Finansejums</vt:lpstr>
      <vt:lpstr>Finansejums!_Toc50380007</vt:lpstr>
      <vt:lpstr>Finansejums!_Toc50380010</vt:lpstr>
      <vt:lpstr>Finansejums!Drukas_apgabals</vt:lpstr>
      <vt:lpstr>Finansejums!Drukāt_virsrakstus</vt:lpstr>
    </vt:vector>
  </TitlesOfParts>
  <Manager/>
  <Company>LR Satiksmes ministrija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Elektronisko sakaru nozares attīstības plāns 2021. - 2027. gadam</dc:title>
  <dc:subject>Plāna projekta pielikums</dc:subject>
  <dc:creator>Agnese.Zarina@sam.gov.lv</dc:creator>
  <cp:keywords/>
  <dc:description>A.Zariņa, 67028398, agnese.zarina@sam.gov.lv</dc:description>
  <cp:lastModifiedBy>AVG</cp:lastModifiedBy>
  <cp:revision/>
  <cp:lastPrinted>2021-09-23T06:05:28Z</cp:lastPrinted>
  <dcterms:created xsi:type="dcterms:W3CDTF">2019-07-29T08:29:06Z</dcterms:created>
  <dcterms:modified xsi:type="dcterms:W3CDTF">2021-09-23T06:08:29Z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0x01010091145F39E8C92B47941B25D9B9D380EC</vt:lpwstr>
  </property>
</Properties>
</file>