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vnozare.pri\vm\Redirect_profiles\VM_Igors_Belovs\My Documents\Darba mape\Info_zin_projekti\2021\120_atskaite\Precizēts_160222\"/>
    </mc:Choice>
  </mc:AlternateContent>
  <xr:revisionPtr revIDLastSave="0" documentId="13_ncr:1_{F20526DA-1FE7-4F46-851C-ECF522244991}" xr6:coauthVersionLast="47" xr6:coauthVersionMax="47" xr10:uidLastSave="{00000000-0000-0000-0000-000000000000}"/>
  <bookViews>
    <workbookView xWindow="28680" yWindow="-120" windowWidth="29040" windowHeight="15840" xr2:uid="{D60D139B-89CD-4E4D-8943-B311858D9DD0}"/>
  </bookViews>
  <sheets>
    <sheet name="VB_react_refinanse" sheetId="1" r:id="rId1"/>
  </sheets>
  <externalReferences>
    <externalReference r:id="rId2"/>
    <externalReference r:id="rId3"/>
    <externalReference r:id="rId4"/>
    <externalReference r:id="rId5"/>
    <externalReference r:id="rId6"/>
    <externalReference r:id="rId7"/>
    <externalReference r:id="rId8"/>
    <externalReference r:id="rId9"/>
  </externalReferences>
  <definedNames>
    <definedName name="_1_2_d_NMP_lim">#REF!</definedName>
    <definedName name="_xlnm._FilterDatabase">#REF!</definedName>
    <definedName name="a">#N/A</definedName>
    <definedName name="aa">#REF!</definedName>
    <definedName name="aaa">#N/A</definedName>
    <definedName name="Aktualizētā">IF(#REF!&lt;&gt;"",#REF!,"")</definedName>
    <definedName name="Annual_interest_rate">#REF!</definedName>
    <definedName name="AS2DocOpenMode" hidden="1">"AS2DocumentEdit"</definedName>
    <definedName name="_xlnm.Auto_Open">#REF!</definedName>
    <definedName name="b">#REF!</definedName>
    <definedName name="Beg.Bal">IF(#REF!&lt;&gt;"",#REF!,"")</definedName>
    <definedName name="BEx3ATHHUCGCIRND8KLAREDV3L40" hidden="1">[1]HEADER!#REF!</definedName>
    <definedName name="BEx3QB2RILYEXIROLAFCWQMOJXMN" hidden="1">[1]HEADER!#REF!</definedName>
    <definedName name="BEx3RIJ9LXPXWNF4BFBFA4ILG6AY" hidden="1">[1]HEADER!#REF!</definedName>
    <definedName name="BEx3T3XEKJ0I8634YNR6MPN3OBQL" hidden="1">[1]HEADER!#REF!</definedName>
    <definedName name="BEx73MBHXPGN5MLC2IC6RCMRLO6D" hidden="1">[1]HEADER!#REF!</definedName>
    <definedName name="BEx7KKYHXVDNTR0VZKUAIUQCSOP9" hidden="1">[1]HEADER!#REF!</definedName>
    <definedName name="BEx9EDPXWEPLE7S1KH5K8GGFZKC0" hidden="1">[1]HEADER!#REF!</definedName>
    <definedName name="BExBE9K6C6Q27ZVX3WOCP2J41BHY" hidden="1">[1]HEADER!#REF!</definedName>
    <definedName name="BExCQGR4Z3D1E5XRGMT5VWBAFBXW" hidden="1">[1]ZQZBC_PLN__04_03_10!#REF!</definedName>
    <definedName name="BExMP7OQLL0R8VO1CGH6H677G4ZU" hidden="1">[1]HEADER!#REF!</definedName>
    <definedName name="BExO50CMJCMLOGHRH7OH9FMGVTSS" hidden="1">[1]HEADER!#REF!</definedName>
    <definedName name="BExOA3RQ9DFFMJC5QYZ23ZT9RUN8" hidden="1">[1]HEADER!#REF!</definedName>
    <definedName name="BExS6S40JMF44ZTMXW3UE4WW9B54" hidden="1">[1]HEADER!#REF!</definedName>
    <definedName name="BExU5I577AMALET6AIZ4P1LRV9CU" hidden="1">[1]ZQZBC_PLN__04_03_10!#REF!</definedName>
    <definedName name="BExU7EBQBMZVYUSS9YS0I4JESH9L" hidden="1">[1]HEADER!#REF!</definedName>
    <definedName name="BExUC9I2YXGSCVE8W0KZ56D3E9UX" hidden="1">[1]HEADER!#REF!</definedName>
    <definedName name="BExZJQJI4H09EC94GXCLZDAB05VB" hidden="1">[1]HEADER!#REF!</definedName>
    <definedName name="bt">#REF!</definedName>
    <definedName name="Buvn.likme">#REF!</definedName>
    <definedName name="BX">#REF!</definedName>
    <definedName name="Calculated_payment">#REF!</definedName>
    <definedName name="CalendarYear">#REF!</definedName>
    <definedName name="ccc">#REF!</definedName>
    <definedName name="Constr.fee">#REF!</definedName>
    <definedName name="Constr.rate">#REF!</definedName>
    <definedName name="Cum.Interest">IF(#REF!&lt;&gt;"",#REF!+#REF!,"")</definedName>
    <definedName name="CUR">'[2]BH1-Human resources'!#REF!</definedName>
    <definedName name="Currencies">'[2]BH1-Human resources'!#REF!</definedName>
    <definedName name="d">#REF!</definedName>
    <definedName name="D_Evija3">#REF!</definedName>
    <definedName name="DaysAndWeeks">{0,1,2,3,4,5,6} + {0;1;2;3;4;5}*7</definedName>
    <definedName name="ddd">#N/A</definedName>
    <definedName name="de">#REF!</definedName>
    <definedName name="dff">#NAME?</definedName>
    <definedName name="DRGNAMES">#REF!</definedName>
    <definedName name="e">#REF!</definedName>
    <definedName name="ee">#REF!</definedName>
    <definedName name="Ending.Balance">IF(#REF!&lt;&gt;"",#REF!-#REF!,"")</definedName>
    <definedName name="Entered_payment">#REF!</definedName>
    <definedName name="Excel_BuiltIn__FilterDatabase_2">#REF!</definedName>
    <definedName name="Excel_BuiltIn__FilterDatabase_3">#REF!</definedName>
    <definedName name="Excel_BuiltIn_Print_Titles_2">#REF!</definedName>
    <definedName name="Excel_BuiltIn_Print_Titles_3">#REF!</definedName>
    <definedName name="First_payment_due">#REF!</definedName>
    <definedName name="First_payment_no">#REF!</definedName>
    <definedName name="gad_skaits">#REF!</definedName>
    <definedName name="gad_skaits_1">#REF!</definedName>
    <definedName name="gggg">#REF!</definedName>
    <definedName name="ghy">#REF!</definedName>
    <definedName name="gujm">#N/A</definedName>
    <definedName name="gujuj">#N/A</definedName>
    <definedName name="h">#REF!</definedName>
    <definedName name="hgmgjm">#N/A</definedName>
    <definedName name="hh">#REF!</definedName>
    <definedName name="hjh">#REF!</definedName>
    <definedName name="hyh">#REF!</definedName>
    <definedName name="i">#REF!</definedName>
    <definedName name="Interest">IF(#REF!&lt;&gt;"",#REF!*Periodic_rate,"")</definedName>
    <definedName name="Interest_2013">IF(#REF!&lt;&gt;"",#REF!*Periodiska_likme,"")</definedName>
    <definedName name="izm.kods">#REF!</definedName>
    <definedName name="izm.kods_1">[3]izm.posteni!$A$2:$A$216</definedName>
    <definedName name="izm.nos">#REF!</definedName>
    <definedName name="izm.nos_1">[3]izm.posteni!$B$2:$B$216</definedName>
    <definedName name="j">#REF!</definedName>
    <definedName name="Jāņa14">#REF!</definedName>
    <definedName name="jhg">#REF!</definedName>
    <definedName name="kk">#REF!</definedName>
    <definedName name="kl">#REF!</definedName>
    <definedName name="Korpuss">#REF!</definedName>
    <definedName name="l">#REF!</definedName>
    <definedName name="Limeni_7_9group">#REF!</definedName>
    <definedName name="Loan_amount">#REF!</definedName>
    <definedName name="Maksajuma_num">IF(OR(#REF!="",#REF!=Maksajumi_kopa),"",#REF!+1)</definedName>
    <definedName name="Maksajumi_kopa">Payments_per_year*Term_in_years</definedName>
    <definedName name="mmm" hidden="1">[1]ZQZBC_PLN__04_03_10!#REF!</definedName>
    <definedName name="mrr">#REF!</definedName>
    <definedName name="n">#REF!</definedName>
    <definedName name="P_Dati_rikojums">#REF!</definedName>
    <definedName name="Pamatsumma">IF(#REF!&lt;&gt;"",MIN(#REF!,Pmt_to_use-#REF!),"")</definedName>
    <definedName name="patarnieki">#N/A</definedName>
    <definedName name="payment.Num">IF(OR(#REF!="",#REF!=Total_payments),"",#REF!+1)</definedName>
    <definedName name="Payments_per_year">#REF!</definedName>
    <definedName name="Periodic_rate">Annual_interest_rate/Payments_per_year</definedName>
    <definedName name="Periodiska_likme">Annual_interest_rate/Payments_per_year</definedName>
    <definedName name="Pmt_to_use">#REF!</definedName>
    <definedName name="pp">#REF!</definedName>
    <definedName name="Present_value_after_construction">#REF!</definedName>
    <definedName name="Principal">IF(#REF!&lt;&gt;"",MIN(#REF!,Pmt_to_use-#REF!),"")</definedName>
    <definedName name="_xlnm.Print_Area" localSheetId="0">VB_react_refinanse!$A$3:$O$26</definedName>
    <definedName name="Projekta">IF(#REF!&lt;&gt;"",#REF!,"")</definedName>
    <definedName name="Recover">[4]Macro1!$A$80</definedName>
    <definedName name="Rikojums2222">[5]Macro1!$A$106</definedName>
    <definedName name="rr">#REF!</definedName>
    <definedName name="rt">#REF!</definedName>
    <definedName name="rty">#REF!</definedName>
    <definedName name="S5\">#REF!</definedName>
    <definedName name="Show.Date">IF(#REF!&lt;&gt;"",DATE(YEAR(First_payment_due),MONTH(First_payment_due)+(#REF!-1)*12/Payments_per_year,DAY(First_payment_due)),"")</definedName>
    <definedName name="Show.datums">IF(#REF!&lt;&gt;"",DATE(YEAR(First_payment_due),MONTH(First_payment_due)+(#REF!-1)*12/Payments_per_year,DAY(First_payment_due)),"")</definedName>
    <definedName name="ss">#REF!</definedName>
    <definedName name="Str.">#REF!</definedName>
    <definedName name="Str.vien.nos.">#REF!</definedName>
    <definedName name="Struktura">#REF!</definedName>
    <definedName name="Struktūrvien.kodi2">#REF!</definedName>
    <definedName name="Struktūrvien.kodi2_1">[3]strukturkodi!$B$2:$B$232</definedName>
    <definedName name="Struktūrvien.kods">#REF!</definedName>
    <definedName name="Struktūrvien.kods_1">[3]strukturkodi!$A$2:$A$232</definedName>
    <definedName name="T13l6">[6]ATSKAITE_2v!#REF!</definedName>
    <definedName name="Table_beg_bal">#REF!</definedName>
    <definedName name="Table_prior_interest">#REF!</definedName>
    <definedName name="Table_start_date">#REF!</definedName>
    <definedName name="Table_start_pmt">#REF!</definedName>
    <definedName name="TableName">"Dummy"</definedName>
    <definedName name="Talejas">IF(#REF!&lt;&gt;"",#REF!,"")</definedName>
    <definedName name="Term_in_years">#REF!</definedName>
    <definedName name="Total_payments">Payments_per_year*Term_in_years</definedName>
    <definedName name="TWO_LINKS">'[7]8.1.'!$C$5</definedName>
    <definedName name="ty">#REF!</definedName>
    <definedName name="tyuj">#REF!</definedName>
    <definedName name="u">#REF!</definedName>
    <definedName name="U_N_A">#REF!</definedName>
    <definedName name="v">#REF!</definedName>
    <definedName name="valuevx">42.314159</definedName>
    <definedName name="wedr">#REF!</definedName>
    <definedName name="WeekStart">#REF!</definedName>
    <definedName name="x">#REF!</definedName>
    <definedName name="XBD">[8]Dati!$B$6</definedName>
    <definedName name="XDD">[8]Dati!$B$4</definedName>
    <definedName name="XDS">[8]Dati!$B$5</definedName>
    <definedName name="XSVD">[8]Dati!$B$7</definedName>
    <definedName name="xxxx">#REF!</definedName>
    <definedName name="xxxxxx">#N/A</definedName>
    <definedName name="yuh">#REF!</definedName>
    <definedName name="yuj">#N/A</definedName>
    <definedName name="yyyy">#REF!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N8" i="1" l="1"/>
  <c r="F20" i="1" l="1"/>
  <c r="F18" i="1"/>
  <c r="F12" i="1"/>
  <c r="F16" i="1"/>
  <c r="F14" i="1"/>
  <c r="F13" i="1" l="1"/>
  <c r="F19" i="1"/>
  <c r="F17" i="1"/>
  <c r="F15" i="1"/>
  <c r="F11" i="1"/>
  <c r="N12" i="1" l="1"/>
  <c r="J9" i="1"/>
  <c r="H9" i="1"/>
  <c r="I9" i="1"/>
  <c r="G9" i="1"/>
  <c r="M9" i="1"/>
  <c r="H6" i="1"/>
  <c r="G6" i="1"/>
  <c r="E6" i="1"/>
  <c r="D6" i="1"/>
  <c r="K10" i="1"/>
  <c r="F10" i="1"/>
  <c r="J19" i="1"/>
  <c r="H19" i="1"/>
  <c r="I19" i="1"/>
  <c r="G19" i="1"/>
  <c r="I17" i="1"/>
  <c r="H17" i="1"/>
  <c r="J17" i="1"/>
  <c r="G17" i="1"/>
  <c r="H15" i="1"/>
  <c r="I15" i="1"/>
  <c r="J15" i="1"/>
  <c r="G15" i="1"/>
  <c r="H13" i="1"/>
  <c r="I13" i="1"/>
  <c r="J13" i="1"/>
  <c r="G13" i="1"/>
  <c r="H11" i="1"/>
  <c r="I11" i="1"/>
  <c r="J11" i="1"/>
  <c r="G11" i="1"/>
  <c r="M19" i="1"/>
  <c r="L19" i="1"/>
  <c r="M17" i="1"/>
  <c r="L17" i="1"/>
  <c r="M15" i="1"/>
  <c r="L15" i="1"/>
  <c r="M13" i="1"/>
  <c r="L13" i="1"/>
  <c r="M11" i="1"/>
  <c r="L11" i="1"/>
  <c r="N20" i="1"/>
  <c r="N18" i="1"/>
  <c r="N16" i="1"/>
  <c r="N14" i="1"/>
  <c r="K20" i="1"/>
  <c r="C20" i="1" s="1"/>
  <c r="K18" i="1"/>
  <c r="C18" i="1" s="1"/>
  <c r="O18" i="1" s="1"/>
  <c r="O17" i="1" s="1"/>
  <c r="K16" i="1"/>
  <c r="C16" i="1" s="1"/>
  <c r="C15" i="1" s="1"/>
  <c r="K14" i="1"/>
  <c r="K12" i="1"/>
  <c r="C12" i="1" s="1"/>
  <c r="N10" i="1"/>
  <c r="N7" i="1"/>
  <c r="H21" i="1" l="1"/>
  <c r="G21" i="1"/>
  <c r="C14" i="1"/>
  <c r="O14" i="1" s="1"/>
  <c r="O13" i="1" s="1"/>
  <c r="O16" i="1"/>
  <c r="O15" i="1" s="1"/>
  <c r="C19" i="1"/>
  <c r="O20" i="1"/>
  <c r="O19" i="1" s="1"/>
  <c r="K15" i="1"/>
  <c r="N19" i="1"/>
  <c r="N17" i="1"/>
  <c r="N13" i="1"/>
  <c r="N11" i="1"/>
  <c r="F6" i="1"/>
  <c r="L9" i="1"/>
  <c r="N9" i="1" s="1"/>
  <c r="N15" i="1"/>
  <c r="C11" i="1"/>
  <c r="C17" i="1"/>
  <c r="L6" i="1"/>
  <c r="O12" i="1"/>
  <c r="O11" i="1" s="1"/>
  <c r="K9" i="1"/>
  <c r="K19" i="1"/>
  <c r="K17" i="1"/>
  <c r="K13" i="1"/>
  <c r="K11" i="1"/>
  <c r="E9" i="1"/>
  <c r="E21" i="1" s="1"/>
  <c r="D9" i="1"/>
  <c r="D21" i="1" s="1"/>
  <c r="K8" i="1"/>
  <c r="C8" i="1" s="1"/>
  <c r="K7" i="1"/>
  <c r="C7" i="1" s="1"/>
  <c r="F8" i="1"/>
  <c r="F7" i="1"/>
  <c r="M6" i="1"/>
  <c r="M21" i="1" s="1"/>
  <c r="O7" i="1" l="1"/>
  <c r="L21" i="1"/>
  <c r="C6" i="1"/>
  <c r="C13" i="1"/>
  <c r="O8" i="1"/>
  <c r="N6" i="1"/>
  <c r="N21" i="1" s="1"/>
  <c r="C10" i="1"/>
  <c r="F9" i="1"/>
  <c r="F21" i="1" s="1"/>
  <c r="O6" i="1" l="1"/>
  <c r="O10" i="1"/>
  <c r="O9" i="1" s="1"/>
  <c r="C9" i="1"/>
  <c r="C21" i="1" s="1"/>
  <c r="I6" i="1" l="1"/>
  <c r="I21" i="1" s="1"/>
  <c r="J6" i="1"/>
  <c r="J21" i="1" s="1"/>
  <c r="K6" i="1" l="1"/>
  <c r="K21" i="1" s="1"/>
  <c r="O21" i="1"/>
</calcChain>
</file>

<file path=xl/sharedStrings.xml><?xml version="1.0" encoding="utf-8"?>
<sst xmlns="http://schemas.openxmlformats.org/spreadsheetml/2006/main" count="34" uniqueCount="32">
  <si>
    <t>Liepājas reģionālā slimnīca</t>
  </si>
  <si>
    <t>Vidzemes slimnīca</t>
  </si>
  <si>
    <t>Rēzeknes reģonālā slimnīca</t>
  </si>
  <si>
    <t>Ziemeļkurzemes reģonālā slimnīca</t>
  </si>
  <si>
    <t>KOPĀ</t>
  </si>
  <si>
    <t>Nr.</t>
  </si>
  <si>
    <t>ES fondu finansējuma /virssaistību finansējuma izlietojuma plāns  (valsts budžeta refinansēšana REACT)</t>
  </si>
  <si>
    <t>* 22.09.2020 MK prot.Nr. 55 38.§ 33. Samazināt Veselības ministrijas budžeta apakšprogrammā 33.17.00 "Plānveida stacionāro veselības aprūpes pakalpojumu nodrošināšana" finansējumu (no dotācijas no vispārējiem ieņēmumiem), kas atbalstīts ar Ministru kabineta 2020.gada 2.septembra sēdē izskatīto informatīvo ziņojumu "Par pasākumiem Covid-19 krīzes pārvarēšanai un ekonomikas atlabšanai 2020. un 2021.gadam" (prot. Nr.51 55.§, 2.punkts), 2021.gadam 20 000 000 EUR apmērā, vienlaikus nodrošinot, ka Veselības ministrijai ir pieejami 20 000 000 EUR no plānotā papildu finansējuma Kohēzijas politikai 2014.-2020.gada plānošanas perioda darbības programmas "Izaugsme un nodarbinātība" ietvaros (React-EU).</t>
  </si>
  <si>
    <t>4=2+3</t>
  </si>
  <si>
    <t>Valsts budžeta piešķīrumu pamatojums</t>
  </si>
  <si>
    <t>Paula Stradiņa klīniskā universitātes slimnīca</t>
  </si>
  <si>
    <t>Bērnu klīniskā universitātes slimnīca</t>
  </si>
  <si>
    <t>Atbilstoši darbības programmas "Izaugsme un nodarbinātība" grozījumiem (REACT)</t>
  </si>
  <si>
    <t>Valsts budžeta  sākotnējais piešķīruma plāns</t>
  </si>
  <si>
    <t>Kopā:</t>
  </si>
  <si>
    <t>Valsts budžeta piešķīrums, kurš faktiski ieguldīts pamatkapitālā/ faktiski izmaksāts saskaņā ar NVD līgumu</t>
  </si>
  <si>
    <t>Daugavpils reģonālā slimnīca</t>
  </si>
  <si>
    <t>9=5+6+7+8</t>
  </si>
  <si>
    <t>12=10+11</t>
  </si>
  <si>
    <t>15=4-1</t>
  </si>
  <si>
    <t>VSIA "Paula Stradiņa klīniskā universitātes slimnīca" 15., 32. un 109.korpusu renovācijai</t>
  </si>
  <si>
    <t>VSIA "Bērnu klīniskā universitātes slimnīca" ambulatorā korpusa ar uzņemšanu un observācijas nodaļas būvniecībai</t>
  </si>
  <si>
    <t>VSIA "Paula Stradiņa klīniskā universitātes slimnīca" pakalpojumu pieejamības uzlabošananai</t>
  </si>
  <si>
    <t>SIA "Rēzeknes slimnīca" intensīvās terapijas nodaļas paplašināšanai, izolācijas boksu izveidei, pacientu plūsmu nodalīšanai</t>
  </si>
  <si>
    <t>SIA "Ziemeļkurzemes reģionālā slimnīca" intensīvās terapijas nodaļas paplašināšanai, izolācijas boksu izveidei, pacientu plūsmu nodalīšanai</t>
  </si>
  <si>
    <t>SIA “Liepājas reģionālā slimnīca” intensīvās terapijas nodaļas paplašināšanai, izolācijas boksu izveidei, pacientu plūsmu nodalīšanai</t>
  </si>
  <si>
    <t>SIA “Daugavpils reģionālā slimnīca”  intensīvās terapijas nodaļas paplašināšanai, izolācijas boksu izveidei, pacientu plūsmu nodalīšanai</t>
  </si>
  <si>
    <t>SIA "Vidzemes slimnīca" intensīvās terapijas nodaļas paplašināšanai, izolācijas boksu izveidei, pacientu plūsmu nodalīšanai</t>
  </si>
  <si>
    <t>Informatīvā ziņojuma "Par papildu piešķirtā finansējuma pasākumiem Covid-19 krīzes pārvarēšanai un ekonomikas atlabšanai izlietojumu atbilstoši paredzētajam mērķim 2020.gadā un īstenošanas progresu 2021.gadā" pielikums</t>
  </si>
  <si>
    <t>REACT-EU pārceļamais finansējums kopsvalikums</t>
  </si>
  <si>
    <t>Valsts budžeta piešķīruma atlikums, kurš netiek pārnests uz REACT**</t>
  </si>
  <si>
    <t>** 870 800 euro ir starpība starp valsts budžeta  sākotnējo piešķīruma plānu un atbilstoši darbības programmas "Izaugsme un nodarbinātība" grozījumiem (REACT) apstiprināto finansējumu, un ir valsts budžeta piešķīruma atlikums, kurš netiek pārnests uz REACT.  Tās summas, kas netiek parfinansētas uz REACT, paliek valsts budžeta uzraudzības procesa ietvaros, proti, šo finansējumu PSKUS izlietos  atbilstoši noteiktam mērķim.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</si>
</sst>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charset val="186"/>
      <scheme val="minor"/>
    </font>
    <font>
      <sz val="11"/>
      <color theme="1"/>
      <name val="Calibri"/>
      <family val="2"/>
      <charset val="186"/>
      <scheme val="minor"/>
    </font>
    <font>
      <b/>
      <sz val="11"/>
      <color theme="1"/>
      <name val="Calibri"/>
      <family val="2"/>
      <charset val="186"/>
      <scheme val="minor"/>
    </font>
    <font>
      <sz val="11"/>
      <color theme="1"/>
      <name val="Times New Roman"/>
      <family val="1"/>
      <charset val="186"/>
    </font>
    <font>
      <b/>
      <sz val="11"/>
      <color theme="1"/>
      <name val="Times New Roman"/>
      <family val="1"/>
      <charset val="186"/>
    </font>
    <font>
      <sz val="11"/>
      <name val="Times New Roman"/>
      <family val="1"/>
      <charset val="186"/>
    </font>
    <font>
      <sz val="11"/>
      <color rgb="FFFF0000"/>
      <name val="Times New Roman"/>
      <family val="1"/>
      <charset val="186"/>
    </font>
    <font>
      <b/>
      <sz val="28"/>
      <color theme="1"/>
      <name val="Times New Roman"/>
      <family val="1"/>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36">
    <xf numFmtId="0" fontId="0" fillId="0" borderId="0" xfId="0"/>
    <xf numFmtId="0" fontId="3" fillId="0" borderId="0" xfId="0" applyFont="1"/>
    <xf numFmtId="4" fontId="3" fillId="0" borderId="0" xfId="0" applyNumberFormat="1" applyFont="1"/>
    <xf numFmtId="0" fontId="3" fillId="0" borderId="0" xfId="0" applyFont="1" applyAlignment="1">
      <alignment wrapText="1"/>
    </xf>
    <xf numFmtId="0" fontId="4" fillId="0" borderId="0" xfId="0" applyFont="1"/>
    <xf numFmtId="0" fontId="2" fillId="0" borderId="0" xfId="0" applyFont="1"/>
    <xf numFmtId="0" fontId="4" fillId="3" borderId="1" xfId="0" applyFont="1" applyFill="1" applyBorder="1" applyAlignment="1">
      <alignment wrapText="1"/>
    </xf>
    <xf numFmtId="3" fontId="4" fillId="3" borderId="1" xfId="0" applyNumberFormat="1" applyFont="1" applyFill="1" applyBorder="1"/>
    <xf numFmtId="0" fontId="3" fillId="0" borderId="1" xfId="0" applyFont="1" applyBorder="1" applyAlignment="1">
      <alignment wrapText="1"/>
    </xf>
    <xf numFmtId="3" fontId="3" fillId="0" borderId="1" xfId="0" applyNumberFormat="1" applyFont="1" applyBorder="1"/>
    <xf numFmtId="0" fontId="4" fillId="4" borderId="1" xfId="0" applyFont="1" applyFill="1" applyBorder="1" applyAlignment="1">
      <alignment wrapText="1"/>
    </xf>
    <xf numFmtId="3" fontId="4" fillId="4" borderId="1" xfId="0" applyNumberFormat="1" applyFont="1" applyFill="1" applyBorder="1"/>
    <xf numFmtId="0" fontId="4" fillId="3" borderId="1" xfId="0" applyFont="1" applyFill="1" applyBorder="1" applyAlignment="1">
      <alignment horizontal="center" wrapText="1"/>
    </xf>
    <xf numFmtId="0" fontId="3" fillId="0" borderId="1" xfId="0" applyFont="1" applyBorder="1" applyAlignment="1">
      <alignment horizontal="center" wrapText="1"/>
    </xf>
    <xf numFmtId="0" fontId="4" fillId="4" borderId="1" xfId="0" applyFont="1" applyFill="1" applyBorder="1" applyAlignment="1">
      <alignment horizontal="center" wrapText="1"/>
    </xf>
    <xf numFmtId="0" fontId="3" fillId="0" borderId="0" xfId="0" applyFont="1" applyAlignment="1">
      <alignment horizontal="center" wrapText="1"/>
    </xf>
    <xf numFmtId="3" fontId="3" fillId="0" borderId="1" xfId="0" applyNumberFormat="1" applyFont="1" applyFill="1" applyBorder="1"/>
    <xf numFmtId="3" fontId="5" fillId="0" borderId="1" xfId="0" applyNumberFormat="1" applyFont="1" applyBorder="1"/>
    <xf numFmtId="3" fontId="4" fillId="2" borderId="1" xfId="0" applyNumberFormat="1" applyFont="1" applyFill="1" applyBorder="1" applyAlignment="1">
      <alignment horizontal="right" vertical="center" wrapText="1"/>
    </xf>
    <xf numFmtId="3" fontId="3" fillId="0" borderId="0" xfId="0" applyNumberFormat="1" applyFont="1"/>
    <xf numFmtId="3" fontId="0" fillId="0" borderId="0" xfId="0" applyNumberFormat="1"/>
    <xf numFmtId="3" fontId="4" fillId="0" borderId="0" xfId="0" applyNumberFormat="1" applyFont="1"/>
    <xf numFmtId="3" fontId="2" fillId="0" borderId="0" xfId="0" applyNumberFormat="1" applyFont="1"/>
    <xf numFmtId="3" fontId="6" fillId="0" borderId="0" xfId="0" applyNumberFormat="1" applyFont="1"/>
    <xf numFmtId="3" fontId="3" fillId="5" borderId="1" xfId="0" applyNumberFormat="1" applyFont="1" applyFill="1" applyBorder="1"/>
    <xf numFmtId="0" fontId="4" fillId="2" borderId="1" xfId="0" applyFont="1" applyFill="1" applyBorder="1" applyAlignment="1">
      <alignment horizontal="center" vertical="center" wrapText="1"/>
    </xf>
    <xf numFmtId="0" fontId="4" fillId="2" borderId="1" xfId="0" applyFont="1" applyFill="1" applyBorder="1" applyAlignment="1">
      <alignment horizontal="center" wrapText="1"/>
    </xf>
    <xf numFmtId="0" fontId="3" fillId="0" borderId="0" xfId="0" applyFont="1" applyAlignment="1">
      <alignment horizontal="center" wrapText="1"/>
    </xf>
    <xf numFmtId="0" fontId="3" fillId="0" borderId="1" xfId="0" applyFont="1" applyFill="1" applyBorder="1" applyAlignment="1">
      <alignment horizontal="left" wrapText="1"/>
    </xf>
    <xf numFmtId="0" fontId="3" fillId="0" borderId="0" xfId="0" applyFont="1" applyAlignment="1">
      <alignment horizontal="right" wrapText="1"/>
    </xf>
    <xf numFmtId="4" fontId="7" fillId="0" borderId="0" xfId="0" applyNumberFormat="1" applyFont="1" applyAlignment="1">
      <alignment horizontal="center" vertical="center"/>
    </xf>
    <xf numFmtId="0" fontId="4" fillId="2"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3" fillId="0" borderId="0" xfId="0" applyFont="1" applyAlignment="1">
      <alignment horizontal="center" vertical="top" wrapText="1"/>
    </xf>
    <xf numFmtId="0" fontId="4" fillId="2" borderId="1" xfId="0" applyFont="1" applyFill="1" applyBorder="1" applyAlignment="1">
      <alignment horizontal="center" wrapText="1"/>
    </xf>
    <xf numFmtId="0" fontId="0" fillId="0" borderId="1" xfId="0" applyBorder="1" applyAlignment="1">
      <alignment horizontal="center" vertical="center" wrapText="1"/>
    </xf>
  </cellXfs>
  <cellStyles count="2">
    <cellStyle name="Normal" xfId="0" builtinId="0"/>
    <cellStyle name="Normal 6" xfId="1" xr:uid="{66477905-BA93-4573-A47E-6A861D42048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styles" Target="styles.xml"/><Relationship Id="rId5" Type="http://schemas.openxmlformats.org/officeDocument/2006/relationships/externalLink" Target="externalLinks/externalLink4.xml"/><Relationship Id="rId10" Type="http://schemas.openxmlformats.org/officeDocument/2006/relationships/theme" Target="theme/theme1.xml"/><Relationship Id="rId4" Type="http://schemas.openxmlformats.org/officeDocument/2006/relationships/externalLink" Target="externalLinks/externalLink3.xml"/><Relationship Id="rId9" Type="http://schemas.openxmlformats.org/officeDocument/2006/relationships/externalLink" Target="externalLinks/externalLink8.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profile_redirect$\Documents%20and%20Settings\bd-adija\Local%20Settings\Temporary%20Internet%20Files\Content.Outlook\U63RD855\MK_izdev_samaz_2las_2009_31%2010%2008_arES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s-01\Ekonomisti\Briede\My%20Documents\FM%202013\FINANS&#274;JUMI\Vientu&#316;i\2013-11-06%20List_of_Support_docs_latest.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ocuments%20and%20Settings\SilvijaJ\Local%20Settings\Temporary%20Internet%20Files\Content.IE5\F51GHD5U\KristineS\My%20Documents\Bud&#382;ets%202012\Budzeta%20forma%2014_05%2001%202012%20(2).xls" TargetMode="External"/></Relationships>
</file>

<file path=xl/externalLinks/_rels/externalLink4.xml.rels><?xml version="1.0" encoding="UTF-8" standalone="yes"?>
<Relationships xmlns="http://schemas.openxmlformats.org/package/2006/relationships"><Relationship Id="rId2" Type="http://schemas.microsoft.com/office/2019/04/relationships/externalLinkLongPath" Target="file:///C:\Documents%20and%20Settings\Svetlana.Supulniece\Local%20Settings\Temporary%20Internet%20Files\Content.Outlook\J21U5MYL\LIC%20PP%20parrekins%20pec%202012%209m%20DB\LIC%20laboratorija\R0032%20-LIC%20darbs%20laboratorija%20citam%20ar%20palidz%20veidu%20AI%2031102012.xls?73E465BC" TargetMode="External"/><Relationship Id="rId1" Type="http://schemas.openxmlformats.org/officeDocument/2006/relationships/externalLinkPath" Target="file:///\\73E465BC\R0032%20-LIC%20darbs%20laboratorija%20citam%20ar%20palidz%20veidu%20AI%203110201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Ambulatoro_pakalpojumu_nodala\Planosana_2012\SAVA\!_Grozijumi%202012.gada%20laikaa\Egija_Grozijumi%20ar%2001.10.2012_NEPIENEMTIE\Apaksas%20SAVA%20rikojumam.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N:\Finansu_planosanas_nodala\BUD&#381;ETS\2019\33_finansejums_2018_2021g.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andris.skrastins\Desktop\Ivita\8_centralizeto_medikamentu_aprekini.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liga.citskovska\Documents\2016\Aknu_transp_04.2016\Aknu_transp_kop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heetName val="BH1-Human resources"/>
      <sheetName val="BH2-Travel costs"/>
      <sheetName val="BH3-Equipment and supplies"/>
      <sheetName val="BH4-Direct office costs"/>
      <sheetName val="BH5-Other costs and ext.service"/>
      <sheetName val="BH6-Infrastructure"/>
      <sheetName val="In-kind"/>
      <sheetName val="BH1-Human_resources"/>
      <sheetName val="BH2-Travel_costs"/>
      <sheetName val="BH3-Equipment_and_supplies"/>
      <sheetName val="BH4-Direct_office_costs"/>
      <sheetName val="BH5-Other_costs_and_ext_service"/>
      <sheetName val="BH1-Human_resources1"/>
      <sheetName val="BH2-Travel_costs1"/>
      <sheetName val="BH3-Equipment_and_supplies1"/>
      <sheetName val="BH4-Direct_office_costs1"/>
      <sheetName val="BH5-Other_costs_and_ext_servic1"/>
      <sheetName val="BH1-Human_resources2"/>
      <sheetName val="BH2-Travel_costs2"/>
      <sheetName val="BH3-Equipment_and_supplies2"/>
      <sheetName val="BH4-Direct_office_costs2"/>
      <sheetName val="BH5-Other_costs_and_ext_servic2"/>
      <sheetName val="BH1-Human_resources3"/>
      <sheetName val="BH2-Travel_costs3"/>
      <sheetName val="BH3-Equipment_and_supplies3"/>
      <sheetName val="BH4-Direct_office_costs3"/>
      <sheetName val="BH5-Other_costs_and_ext_servic3"/>
      <sheetName val="BH1-Human_resources4"/>
      <sheetName val="BH2-Travel_costs4"/>
      <sheetName val="BH3-Equipment_and_supplies4"/>
      <sheetName val="BH4-Direct_office_costs4"/>
      <sheetName val="BH5-Other_costs_and_ext_servic4"/>
    </sheetNames>
    <sheetDataSet>
      <sheetData sheetId="0"/>
      <sheetData sheetId="1">
        <row r="3">
          <cell r="G3">
            <v>43628.710000000014</v>
          </cell>
        </row>
      </sheetData>
      <sheetData sheetId="2">
        <row r="3">
          <cell r="G3">
            <v>7956.9600000000009</v>
          </cell>
        </row>
      </sheetData>
      <sheetData sheetId="3">
        <row r="3">
          <cell r="H3">
            <v>0</v>
          </cell>
        </row>
      </sheetData>
      <sheetData sheetId="4">
        <row r="3">
          <cell r="H3">
            <v>0</v>
          </cell>
        </row>
      </sheetData>
      <sheetData sheetId="5">
        <row r="3">
          <cell r="G3">
            <v>0</v>
          </cell>
        </row>
      </sheetData>
      <sheetData sheetId="6">
        <row r="3">
          <cell r="H3">
            <v>66267.64</v>
          </cell>
        </row>
      </sheetData>
      <sheetData sheetId="7">
        <row r="3">
          <cell r="F3">
            <v>0</v>
          </cell>
        </row>
      </sheetData>
      <sheetData sheetId="8">
        <row r="3">
          <cell r="G3">
            <v>43628.710000000014</v>
          </cell>
        </row>
      </sheetData>
      <sheetData sheetId="9">
        <row r="3">
          <cell r="G3">
            <v>7956.9600000000009</v>
          </cell>
        </row>
      </sheetData>
      <sheetData sheetId="10">
        <row r="3">
          <cell r="H3">
            <v>0</v>
          </cell>
        </row>
      </sheetData>
      <sheetData sheetId="11">
        <row r="3">
          <cell r="H3">
            <v>0</v>
          </cell>
        </row>
      </sheetData>
      <sheetData sheetId="12">
        <row r="3">
          <cell r="G3">
            <v>0</v>
          </cell>
        </row>
      </sheetData>
      <sheetData sheetId="13">
        <row r="3">
          <cell r="G3">
            <v>43628.710000000014</v>
          </cell>
        </row>
      </sheetData>
      <sheetData sheetId="14">
        <row r="3">
          <cell r="G3">
            <v>7956.9600000000009</v>
          </cell>
        </row>
      </sheetData>
      <sheetData sheetId="15">
        <row r="3">
          <cell r="H3">
            <v>0</v>
          </cell>
        </row>
      </sheetData>
      <sheetData sheetId="16">
        <row r="3">
          <cell r="H3">
            <v>0</v>
          </cell>
        </row>
      </sheetData>
      <sheetData sheetId="17">
        <row r="3">
          <cell r="G3">
            <v>0</v>
          </cell>
        </row>
      </sheetData>
      <sheetData sheetId="18">
        <row r="3">
          <cell r="G3">
            <v>43628.710000000014</v>
          </cell>
        </row>
      </sheetData>
      <sheetData sheetId="19">
        <row r="3">
          <cell r="G3">
            <v>7956.9600000000009</v>
          </cell>
        </row>
      </sheetData>
      <sheetData sheetId="20">
        <row r="3">
          <cell r="H3">
            <v>0</v>
          </cell>
        </row>
      </sheetData>
      <sheetData sheetId="21">
        <row r="3">
          <cell r="H3">
            <v>0</v>
          </cell>
        </row>
      </sheetData>
      <sheetData sheetId="22">
        <row r="3">
          <cell r="G3">
            <v>0</v>
          </cell>
        </row>
      </sheetData>
      <sheetData sheetId="23">
        <row r="3">
          <cell r="G3">
            <v>43628.710000000014</v>
          </cell>
        </row>
      </sheetData>
      <sheetData sheetId="24">
        <row r="3">
          <cell r="G3">
            <v>7956.9600000000009</v>
          </cell>
        </row>
      </sheetData>
      <sheetData sheetId="25">
        <row r="3">
          <cell r="H3">
            <v>0</v>
          </cell>
        </row>
      </sheetData>
      <sheetData sheetId="26">
        <row r="3">
          <cell r="H3">
            <v>0</v>
          </cell>
        </row>
      </sheetData>
      <sheetData sheetId="27">
        <row r="3">
          <cell r="G3">
            <v>0</v>
          </cell>
        </row>
      </sheetData>
      <sheetData sheetId="28">
        <row r="3">
          <cell r="G3">
            <v>43628.710000000014</v>
          </cell>
        </row>
      </sheetData>
      <sheetData sheetId="29">
        <row r="3">
          <cell r="G3">
            <v>7956.9600000000009</v>
          </cell>
        </row>
      </sheetData>
      <sheetData sheetId="30">
        <row r="3">
          <cell r="H3">
            <v>0</v>
          </cell>
        </row>
      </sheetData>
      <sheetData sheetId="31">
        <row r="3">
          <cell r="H3">
            <v>0</v>
          </cell>
        </row>
      </sheetData>
      <sheetData sheetId="32">
        <row r="3">
          <cell r="G3">
            <v>0</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0032"/>
      <sheetName val="Macro1"/>
      <sheetName val="Datu baze bez -"/>
      <sheetName val="Tarifi 18.piel"/>
      <sheetName val="Manip ar 0 tarif"/>
      <sheetName val="LIC tarifi"/>
    </sheetNames>
    <sheetDataSet>
      <sheetData sheetId="0" refreshError="1"/>
      <sheetData sheetId="1">
        <row r="80">
          <cell r="A80" t="str">
            <v>Recover</v>
          </cell>
        </row>
      </sheetData>
      <sheetData sheetId="2" refreshError="1"/>
      <sheetData sheetId="3" refreshError="1"/>
      <sheetData sheetId="4" refreshError="1"/>
      <sheetData sheetId="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 val="PIVOT_Rikojumam"/>
      <sheetName val="ligumi_kopa"/>
      <sheetName val="Datu_avoti"/>
      <sheetName val="trukstosie_izm_"/>
      <sheetName val="Pivot_no_Rīkoj_"/>
      <sheetName val="RIKOJUMS_(ar_apakšām)"/>
      <sheetName val="Sadal_pa_PP_no_01_10_2012"/>
      <sheetName val="Pac_iem_"/>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
      <sheetName val="2020"/>
      <sheetName val="noZinojuma"/>
      <sheetName val="detalizēti"/>
      <sheetName val="ATSKAITE_likums_par_budžetu"/>
      <sheetName val="ATSKAITE_2v"/>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1."/>
      <sheetName val="8.2."/>
      <sheetName val="8.3."/>
      <sheetName val="8.4."/>
      <sheetName val="8.5."/>
      <sheetName val="Sheet9"/>
      <sheetName val="Sheet10"/>
      <sheetName val="Sheet11"/>
      <sheetName val="Sheet1"/>
    </sheetNames>
    <sheetDataSet>
      <sheetData sheetId="0">
        <row r="5">
          <cell r="C5">
            <v>36540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row r="4">
          <cell r="B4">
            <v>20.833333333333332</v>
          </cell>
        </row>
        <row r="5">
          <cell r="B5">
            <v>168</v>
          </cell>
        </row>
        <row r="6">
          <cell r="B6">
            <v>9.5833333333333339</v>
          </cell>
        </row>
        <row r="7">
          <cell r="B7">
            <v>1.25</v>
          </cell>
        </row>
      </sheetData>
      <sheetData sheetId="1" refreshError="1"/>
      <sheetData sheetId="2" refreshError="1"/>
      <sheetData sheetId="3" refreshError="1"/>
      <sheetData sheetId="4" refreshError="1"/>
      <sheetData sheetId="5"/>
      <sheetData sheetId="6" refreshError="1"/>
      <sheetData sheetId="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4DE919-CAD5-4AA5-A403-DEF2C418CFA3}">
  <sheetPr>
    <pageSetUpPr fitToPage="1"/>
  </sheetPr>
  <dimension ref="A1:T32"/>
  <sheetViews>
    <sheetView tabSelected="1" zoomScale="70" zoomScaleNormal="70" zoomScaleSheetLayoutView="70" workbookViewId="0">
      <pane xSplit="2" ySplit="5" topLeftCell="C6" activePane="bottomRight" state="frozen"/>
      <selection pane="topRight" activeCell="C1" sqref="C1"/>
      <selection pane="bottomLeft" activeCell="A4" sqref="A4"/>
      <selection pane="bottomRight" activeCell="A27" sqref="A27:O30"/>
    </sheetView>
  </sheetViews>
  <sheetFormatPr defaultRowHeight="15" outlineLevelRow="1" outlineLevelCol="1" x14ac:dyDescent="0.25"/>
  <cols>
    <col min="1" max="1" width="9.85546875" style="15" customWidth="1"/>
    <col min="2" max="2" width="59.5703125" style="3" customWidth="1"/>
    <col min="3" max="3" width="16" style="2" customWidth="1"/>
    <col min="4" max="4" width="13.42578125" style="2" customWidth="1" outlineLevel="1"/>
    <col min="5" max="5" width="11.85546875" style="2" customWidth="1" outlineLevel="1"/>
    <col min="6" max="6" width="15.28515625" style="2" customWidth="1"/>
    <col min="7" max="7" width="13.140625" style="2" customWidth="1" outlineLevel="1"/>
    <col min="8" max="8" width="12.140625" style="2" customWidth="1" outlineLevel="1"/>
    <col min="9" max="9" width="11.7109375" style="2" customWidth="1" outlineLevel="1"/>
    <col min="10" max="10" width="10.7109375" style="2" customWidth="1" outlineLevel="1"/>
    <col min="11" max="11" width="21.85546875" style="2" customWidth="1"/>
    <col min="12" max="12" width="12" style="2" customWidth="1" outlineLevel="1"/>
    <col min="13" max="13" width="11.5703125" style="2" customWidth="1" outlineLevel="1"/>
    <col min="14" max="14" width="12.42578125" style="1" customWidth="1"/>
    <col min="15" max="15" width="37.85546875" style="1" customWidth="1"/>
    <col min="16" max="16" width="8.7109375" style="1"/>
    <col min="17" max="17" width="15.42578125" style="1" bestFit="1" customWidth="1"/>
    <col min="18" max="18" width="15.140625" style="1" bestFit="1" customWidth="1"/>
    <col min="19" max="19" width="15" bestFit="1" customWidth="1"/>
  </cols>
  <sheetData>
    <row r="1" spans="1:20" ht="106.5" customHeight="1" x14ac:dyDescent="0.25">
      <c r="A1" s="27"/>
      <c r="C1" s="30" t="s">
        <v>29</v>
      </c>
      <c r="D1" s="30"/>
      <c r="E1" s="30"/>
      <c r="F1" s="30"/>
      <c r="G1" s="30"/>
      <c r="H1" s="30"/>
      <c r="I1" s="30"/>
      <c r="J1" s="30"/>
      <c r="K1" s="30"/>
      <c r="L1" s="30"/>
      <c r="M1" s="30"/>
      <c r="N1" s="30"/>
      <c r="O1" s="29" t="s">
        <v>28</v>
      </c>
    </row>
    <row r="2" spans="1:20" x14ac:dyDescent="0.25">
      <c r="A2" s="27"/>
    </row>
    <row r="3" spans="1:20" ht="105.75" customHeight="1" x14ac:dyDescent="0.25">
      <c r="A3" s="34" t="s">
        <v>5</v>
      </c>
      <c r="B3" s="32" t="s">
        <v>9</v>
      </c>
      <c r="C3" s="32" t="s">
        <v>12</v>
      </c>
      <c r="D3" s="32" t="s">
        <v>13</v>
      </c>
      <c r="E3" s="32"/>
      <c r="F3" s="32"/>
      <c r="G3" s="31" t="s">
        <v>6</v>
      </c>
      <c r="H3" s="31"/>
      <c r="I3" s="31"/>
      <c r="J3" s="31"/>
      <c r="K3" s="31"/>
      <c r="L3" s="32" t="s">
        <v>15</v>
      </c>
      <c r="M3" s="32"/>
      <c r="N3" s="32"/>
      <c r="O3" s="32" t="s">
        <v>30</v>
      </c>
    </row>
    <row r="4" spans="1:20" ht="62.1" customHeight="1" x14ac:dyDescent="0.25">
      <c r="A4" s="34"/>
      <c r="B4" s="32"/>
      <c r="C4" s="35"/>
      <c r="D4" s="25">
        <v>2020</v>
      </c>
      <c r="E4" s="25">
        <v>2021</v>
      </c>
      <c r="F4" s="25" t="s">
        <v>14</v>
      </c>
      <c r="G4" s="25">
        <v>2020</v>
      </c>
      <c r="H4" s="25">
        <v>2021</v>
      </c>
      <c r="I4" s="25">
        <v>2022</v>
      </c>
      <c r="J4" s="25">
        <v>2023</v>
      </c>
      <c r="K4" s="25" t="s">
        <v>14</v>
      </c>
      <c r="L4" s="25">
        <v>2020</v>
      </c>
      <c r="M4" s="25">
        <v>2021</v>
      </c>
      <c r="N4" s="25" t="s">
        <v>14</v>
      </c>
      <c r="O4" s="32"/>
      <c r="Q4" s="19"/>
    </row>
    <row r="5" spans="1:20" x14ac:dyDescent="0.25">
      <c r="A5" s="34"/>
      <c r="B5" s="32"/>
      <c r="C5" s="25">
        <v>1</v>
      </c>
      <c r="D5" s="25">
        <v>2</v>
      </c>
      <c r="E5" s="25">
        <v>3</v>
      </c>
      <c r="F5" s="25" t="s">
        <v>8</v>
      </c>
      <c r="G5" s="25">
        <v>5</v>
      </c>
      <c r="H5" s="25">
        <v>6</v>
      </c>
      <c r="I5" s="25">
        <v>7</v>
      </c>
      <c r="J5" s="25">
        <v>8</v>
      </c>
      <c r="K5" s="25" t="s">
        <v>17</v>
      </c>
      <c r="L5" s="25">
        <v>10</v>
      </c>
      <c r="M5" s="25">
        <v>11</v>
      </c>
      <c r="N5" s="25" t="s">
        <v>18</v>
      </c>
      <c r="O5" s="25" t="s">
        <v>19</v>
      </c>
    </row>
    <row r="6" spans="1:20" s="5" customFormat="1" x14ac:dyDescent="0.25">
      <c r="A6" s="12">
        <v>1</v>
      </c>
      <c r="B6" s="6" t="s">
        <v>10</v>
      </c>
      <c r="C6" s="7">
        <f>SUM(C7:C8)</f>
        <v>20951844.997100003</v>
      </c>
      <c r="D6" s="7">
        <f>SUM(D7:D8)</f>
        <v>3900000</v>
      </c>
      <c r="E6" s="7">
        <f>SUM(E7:E8)</f>
        <v>17922645</v>
      </c>
      <c r="F6" s="7">
        <f>D6+E6</f>
        <v>21822645</v>
      </c>
      <c r="G6" s="7">
        <f>SUM(G7:G8)</f>
        <v>409577.05000000051</v>
      </c>
      <c r="H6" s="7">
        <f>SUM(H7:H8)</f>
        <v>12230191.562439999</v>
      </c>
      <c r="I6" s="7">
        <f>SUM(I7:I8)</f>
        <v>8312076.3846600018</v>
      </c>
      <c r="J6" s="7">
        <f>SUM(J7:J8)</f>
        <v>-1.1641532182693481E-10</v>
      </c>
      <c r="K6" s="7">
        <f>SUM(G6:J6)</f>
        <v>20951844.997100003</v>
      </c>
      <c r="L6" s="7">
        <f>SUM(L7:L8)</f>
        <v>3900000</v>
      </c>
      <c r="M6" s="7">
        <f>SUM(M7:M8)</f>
        <v>6222645</v>
      </c>
      <c r="N6" s="7">
        <f>L6+M6</f>
        <v>10122645</v>
      </c>
      <c r="O6" s="7">
        <f>SUM(O7:O8)</f>
        <v>870800.00289999694</v>
      </c>
      <c r="P6" s="4"/>
      <c r="Q6" s="4"/>
      <c r="R6" s="4"/>
      <c r="S6" s="4"/>
    </row>
    <row r="7" spans="1:20" ht="30" outlineLevel="1" x14ac:dyDescent="0.25">
      <c r="A7" s="13"/>
      <c r="B7" s="8" t="s">
        <v>20</v>
      </c>
      <c r="C7" s="16">
        <f>K7</f>
        <v>14799199.999000002</v>
      </c>
      <c r="D7" s="24">
        <v>3900000</v>
      </c>
      <c r="E7" s="24">
        <v>11700000</v>
      </c>
      <c r="F7" s="24">
        <f>D7+E7</f>
        <v>15600000</v>
      </c>
      <c r="G7" s="9">
        <v>409577.05000000051</v>
      </c>
      <c r="H7" s="9">
        <v>11082768.430199999</v>
      </c>
      <c r="I7" s="9">
        <v>3306854.5188000007</v>
      </c>
      <c r="J7" s="9">
        <v>0</v>
      </c>
      <c r="K7" s="17">
        <f>SUM(G7:J7)</f>
        <v>14799199.999000002</v>
      </c>
      <c r="L7" s="9">
        <v>3900000</v>
      </c>
      <c r="M7" s="9">
        <v>0</v>
      </c>
      <c r="N7" s="9">
        <f>SUM(L7:M7)</f>
        <v>3900000</v>
      </c>
      <c r="O7" s="16">
        <f>F7-C7</f>
        <v>800800.0009999983</v>
      </c>
      <c r="Q7" s="19"/>
      <c r="R7" s="19"/>
      <c r="S7" s="20"/>
    </row>
    <row r="8" spans="1:20" ht="36" customHeight="1" outlineLevel="1" x14ac:dyDescent="0.25">
      <c r="A8" s="13"/>
      <c r="B8" s="28" t="s">
        <v>22</v>
      </c>
      <c r="C8" s="16">
        <f>K8</f>
        <v>6152644.9981000014</v>
      </c>
      <c r="D8" s="24">
        <v>0</v>
      </c>
      <c r="E8" s="24">
        <v>6222645</v>
      </c>
      <c r="F8" s="24">
        <f t="shared" ref="F8" si="0">D8+E8</f>
        <v>6222645</v>
      </c>
      <c r="G8" s="9">
        <v>0</v>
      </c>
      <c r="H8" s="9">
        <v>1147423.1322399999</v>
      </c>
      <c r="I8" s="9">
        <v>5005221.8658600012</v>
      </c>
      <c r="J8" s="9">
        <v>-1.1641532182693481E-10</v>
      </c>
      <c r="K8" s="17">
        <f t="shared" ref="K8" si="1">SUM(G8:J8)</f>
        <v>6152644.9981000014</v>
      </c>
      <c r="L8" s="9"/>
      <c r="M8" s="9">
        <v>6222645</v>
      </c>
      <c r="N8" s="16">
        <f>SUM(L8:M8)</f>
        <v>6222645</v>
      </c>
      <c r="O8" s="16">
        <f>F8-C8</f>
        <v>70000.001899998635</v>
      </c>
      <c r="Q8" s="19"/>
      <c r="R8" s="23"/>
      <c r="S8" s="20"/>
    </row>
    <row r="9" spans="1:20" s="5" customFormat="1" x14ac:dyDescent="0.25">
      <c r="A9" s="12">
        <v>2</v>
      </c>
      <c r="B9" s="6" t="s">
        <v>11</v>
      </c>
      <c r="C9" s="7">
        <f t="shared" ref="C9:F9" si="2">SUM(C10:C10)</f>
        <v>10200000</v>
      </c>
      <c r="D9" s="7">
        <f t="shared" si="2"/>
        <v>120850</v>
      </c>
      <c r="E9" s="7">
        <f t="shared" si="2"/>
        <v>10079150</v>
      </c>
      <c r="F9" s="7">
        <f t="shared" si="2"/>
        <v>10200000</v>
      </c>
      <c r="G9" s="7">
        <f>G10</f>
        <v>120850</v>
      </c>
      <c r="H9" s="7">
        <f t="shared" ref="H9:I9" si="3">H10</f>
        <v>1779150</v>
      </c>
      <c r="I9" s="7">
        <f t="shared" si="3"/>
        <v>3000000</v>
      </c>
      <c r="J9" s="7">
        <f>J10</f>
        <v>5300000</v>
      </c>
      <c r="K9" s="7">
        <f t="shared" ref="K9:K20" si="4">SUM(G9:J9)</f>
        <v>10200000</v>
      </c>
      <c r="L9" s="7">
        <f>L10</f>
        <v>120850</v>
      </c>
      <c r="M9" s="7">
        <f>M10</f>
        <v>1779150</v>
      </c>
      <c r="N9" s="7">
        <f t="shared" ref="N9:N10" si="5">L9+M9</f>
        <v>1900000</v>
      </c>
      <c r="O9" s="7">
        <f>O10</f>
        <v>0</v>
      </c>
      <c r="P9" s="4"/>
      <c r="Q9" s="4"/>
      <c r="R9" s="21"/>
      <c r="S9" s="21"/>
      <c r="T9" s="22"/>
    </row>
    <row r="10" spans="1:20" ht="36.75" customHeight="1" outlineLevel="1" x14ac:dyDescent="0.25">
      <c r="A10" s="13"/>
      <c r="B10" s="8" t="s">
        <v>21</v>
      </c>
      <c r="C10" s="9">
        <f t="shared" ref="C10" si="6">K10</f>
        <v>10200000</v>
      </c>
      <c r="D10" s="9">
        <v>120850</v>
      </c>
      <c r="E10" s="9">
        <v>10079150</v>
      </c>
      <c r="F10" s="9">
        <f>SUM(D10:E10)</f>
        <v>10200000</v>
      </c>
      <c r="G10" s="9">
        <v>120850</v>
      </c>
      <c r="H10" s="9">
        <v>1779150</v>
      </c>
      <c r="I10" s="9">
        <v>3000000</v>
      </c>
      <c r="J10" s="9">
        <v>5300000</v>
      </c>
      <c r="K10" s="9">
        <f t="shared" si="4"/>
        <v>10200000</v>
      </c>
      <c r="L10" s="9">
        <v>120850</v>
      </c>
      <c r="M10" s="16">
        <v>1779150</v>
      </c>
      <c r="N10" s="16">
        <f t="shared" si="5"/>
        <v>1900000</v>
      </c>
      <c r="O10" s="9">
        <f>F10-C10</f>
        <v>0</v>
      </c>
    </row>
    <row r="11" spans="1:20" s="5" customFormat="1" x14ac:dyDescent="0.25">
      <c r="A11" s="14">
        <v>3</v>
      </c>
      <c r="B11" s="10" t="s">
        <v>0</v>
      </c>
      <c r="C11" s="11">
        <f>C12</f>
        <v>2900109</v>
      </c>
      <c r="D11" s="11">
        <v>0</v>
      </c>
      <c r="E11" s="11">
        <v>2900109</v>
      </c>
      <c r="F11" s="11">
        <f>F12</f>
        <v>2900108</v>
      </c>
      <c r="G11" s="11">
        <f>G12</f>
        <v>24137</v>
      </c>
      <c r="H11" s="11">
        <f t="shared" ref="H11:J11" si="7">H12</f>
        <v>1663415</v>
      </c>
      <c r="I11" s="11">
        <f t="shared" si="7"/>
        <v>1212557</v>
      </c>
      <c r="J11" s="11">
        <f t="shared" si="7"/>
        <v>0</v>
      </c>
      <c r="K11" s="11">
        <f t="shared" si="4"/>
        <v>2900109</v>
      </c>
      <c r="L11" s="11">
        <f>L12</f>
        <v>0</v>
      </c>
      <c r="M11" s="11">
        <f>M12</f>
        <v>2900108</v>
      </c>
      <c r="N11" s="11">
        <f>N12</f>
        <v>2900108</v>
      </c>
      <c r="O11" s="11">
        <f>O12</f>
        <v>-1</v>
      </c>
      <c r="P11" s="4"/>
      <c r="Q11" s="4"/>
      <c r="R11" s="4"/>
    </row>
    <row r="12" spans="1:20" ht="50.45" customHeight="1" outlineLevel="1" x14ac:dyDescent="0.25">
      <c r="A12" s="13"/>
      <c r="B12" s="8" t="s">
        <v>25</v>
      </c>
      <c r="C12" s="9">
        <f>K12</f>
        <v>2900109</v>
      </c>
      <c r="D12" s="9"/>
      <c r="E12" s="9">
        <v>2900108</v>
      </c>
      <c r="F12" s="9">
        <f>E12</f>
        <v>2900108</v>
      </c>
      <c r="G12" s="9">
        <v>24137</v>
      </c>
      <c r="H12" s="9">
        <v>1663415</v>
      </c>
      <c r="I12" s="9">
        <v>1212557</v>
      </c>
      <c r="J12" s="9"/>
      <c r="K12" s="9">
        <f t="shared" si="4"/>
        <v>2900109</v>
      </c>
      <c r="L12" s="9">
        <v>0</v>
      </c>
      <c r="M12" s="9">
        <v>2900108</v>
      </c>
      <c r="N12" s="9">
        <f>L12+M12</f>
        <v>2900108</v>
      </c>
      <c r="O12" s="9">
        <f>F12-C12</f>
        <v>-1</v>
      </c>
    </row>
    <row r="13" spans="1:20" s="5" customFormat="1" x14ac:dyDescent="0.25">
      <c r="A13" s="14">
        <v>4</v>
      </c>
      <c r="B13" s="10" t="s">
        <v>16</v>
      </c>
      <c r="C13" s="11">
        <f>C14</f>
        <v>598620</v>
      </c>
      <c r="D13" s="11">
        <v>1464278</v>
      </c>
      <c r="E13" s="11">
        <v>1435831</v>
      </c>
      <c r="F13" s="11">
        <f>F14</f>
        <v>2900109</v>
      </c>
      <c r="G13" s="11">
        <f>G14</f>
        <v>0</v>
      </c>
      <c r="H13" s="11">
        <f t="shared" ref="H13:J13" si="8">H14</f>
        <v>0</v>
      </c>
      <c r="I13" s="11">
        <f t="shared" si="8"/>
        <v>598620</v>
      </c>
      <c r="J13" s="11">
        <f t="shared" si="8"/>
        <v>0</v>
      </c>
      <c r="K13" s="11">
        <f t="shared" si="4"/>
        <v>598620</v>
      </c>
      <c r="L13" s="11">
        <f>L14</f>
        <v>1464278</v>
      </c>
      <c r="M13" s="11">
        <f>M14</f>
        <v>1435831</v>
      </c>
      <c r="N13" s="11">
        <f>N14</f>
        <v>2900109</v>
      </c>
      <c r="O13" s="11">
        <f>O14</f>
        <v>0</v>
      </c>
      <c r="P13" s="4"/>
      <c r="Q13" s="4"/>
      <c r="R13" s="4"/>
    </row>
    <row r="14" spans="1:20" ht="48" customHeight="1" outlineLevel="1" x14ac:dyDescent="0.25">
      <c r="A14" s="13"/>
      <c r="B14" s="8" t="s">
        <v>26</v>
      </c>
      <c r="C14" s="9">
        <f>K14</f>
        <v>598620</v>
      </c>
      <c r="D14" s="9">
        <v>1464278</v>
      </c>
      <c r="E14" s="9">
        <v>1435831</v>
      </c>
      <c r="F14" s="9">
        <f>D14+E14</f>
        <v>2900109</v>
      </c>
      <c r="G14" s="9"/>
      <c r="H14" s="9"/>
      <c r="I14" s="9">
        <v>598620</v>
      </c>
      <c r="J14" s="9"/>
      <c r="K14" s="9">
        <f t="shared" si="4"/>
        <v>598620</v>
      </c>
      <c r="L14" s="9">
        <v>1464278</v>
      </c>
      <c r="M14" s="9">
        <v>1435831</v>
      </c>
      <c r="N14" s="9">
        <f>L14+M14</f>
        <v>2900109</v>
      </c>
      <c r="O14" s="9">
        <f>K14-C14</f>
        <v>0</v>
      </c>
    </row>
    <row r="15" spans="1:20" s="5" customFormat="1" x14ac:dyDescent="0.25">
      <c r="A15" s="14">
        <v>5</v>
      </c>
      <c r="B15" s="10" t="s">
        <v>1</v>
      </c>
      <c r="C15" s="11">
        <f>C16</f>
        <v>2900108</v>
      </c>
      <c r="D15" s="11">
        <v>90000</v>
      </c>
      <c r="E15" s="11">
        <v>2810109</v>
      </c>
      <c r="F15" s="11">
        <f>F16</f>
        <v>2900108</v>
      </c>
      <c r="G15" s="11">
        <f>G16</f>
        <v>0</v>
      </c>
      <c r="H15" s="11">
        <f t="shared" ref="H15:J15" si="9">H16</f>
        <v>106868</v>
      </c>
      <c r="I15" s="11">
        <f t="shared" si="9"/>
        <v>1675944</v>
      </c>
      <c r="J15" s="11">
        <f t="shared" si="9"/>
        <v>1117296</v>
      </c>
      <c r="K15" s="11">
        <f t="shared" si="4"/>
        <v>2900108</v>
      </c>
      <c r="L15" s="11">
        <f>L16</f>
        <v>90000</v>
      </c>
      <c r="M15" s="11">
        <f>M16</f>
        <v>2810108</v>
      </c>
      <c r="N15" s="11">
        <f>N16</f>
        <v>2900108</v>
      </c>
      <c r="O15" s="11">
        <f>O16</f>
        <v>0</v>
      </c>
      <c r="P15" s="4"/>
      <c r="Q15" s="4"/>
      <c r="R15" s="4"/>
    </row>
    <row r="16" spans="1:20" ht="45.6" customHeight="1" outlineLevel="1" x14ac:dyDescent="0.25">
      <c r="A16" s="13"/>
      <c r="B16" s="8" t="s">
        <v>27</v>
      </c>
      <c r="C16" s="9">
        <f>K16</f>
        <v>2900108</v>
      </c>
      <c r="D16" s="9">
        <v>90000</v>
      </c>
      <c r="E16" s="9">
        <v>2810108</v>
      </c>
      <c r="F16" s="9">
        <f>D16+E16</f>
        <v>2900108</v>
      </c>
      <c r="G16" s="9"/>
      <c r="H16" s="9">
        <v>106868</v>
      </c>
      <c r="I16" s="9">
        <v>1675944</v>
      </c>
      <c r="J16" s="16">
        <v>1117296</v>
      </c>
      <c r="K16" s="9">
        <f t="shared" si="4"/>
        <v>2900108</v>
      </c>
      <c r="L16" s="9">
        <v>90000</v>
      </c>
      <c r="M16" s="9">
        <v>2810108</v>
      </c>
      <c r="N16" s="9">
        <f>L16+M16</f>
        <v>2900108</v>
      </c>
      <c r="O16" s="9">
        <f>F16-C16</f>
        <v>0</v>
      </c>
    </row>
    <row r="17" spans="1:18" s="5" customFormat="1" x14ac:dyDescent="0.25">
      <c r="A17" s="14">
        <v>6</v>
      </c>
      <c r="B17" s="10" t="s">
        <v>2</v>
      </c>
      <c r="C17" s="11">
        <f>C18</f>
        <v>2900109</v>
      </c>
      <c r="D17" s="11">
        <v>0</v>
      </c>
      <c r="E17" s="11">
        <v>2900109</v>
      </c>
      <c r="F17" s="11">
        <f>F18</f>
        <v>2900108</v>
      </c>
      <c r="G17" s="11">
        <f>G18</f>
        <v>0</v>
      </c>
      <c r="H17" s="11">
        <f t="shared" ref="H17:J17" si="10">H18</f>
        <v>290011</v>
      </c>
      <c r="I17" s="11">
        <f>I18</f>
        <v>2610098</v>
      </c>
      <c r="J17" s="11">
        <f t="shared" si="10"/>
        <v>0</v>
      </c>
      <c r="K17" s="11">
        <f t="shared" si="4"/>
        <v>2900109</v>
      </c>
      <c r="L17" s="11">
        <f>L18</f>
        <v>0</v>
      </c>
      <c r="M17" s="11">
        <f>M18</f>
        <v>2900108.4</v>
      </c>
      <c r="N17" s="11">
        <f>N18</f>
        <v>2900108.4</v>
      </c>
      <c r="O17" s="11">
        <f>O18</f>
        <v>-1</v>
      </c>
      <c r="P17" s="4"/>
      <c r="Q17" s="4"/>
      <c r="R17" s="4"/>
    </row>
    <row r="18" spans="1:18" ht="53.45" customHeight="1" outlineLevel="1" x14ac:dyDescent="0.25">
      <c r="A18" s="13"/>
      <c r="B18" s="8" t="s">
        <v>23</v>
      </c>
      <c r="C18" s="9">
        <f>K18</f>
        <v>2900109</v>
      </c>
      <c r="D18" s="9"/>
      <c r="E18" s="9">
        <v>2900108</v>
      </c>
      <c r="F18" s="9">
        <f>E18</f>
        <v>2900108</v>
      </c>
      <c r="G18" s="9"/>
      <c r="H18" s="9">
        <v>290011</v>
      </c>
      <c r="I18" s="9">
        <v>2610098</v>
      </c>
      <c r="J18" s="9"/>
      <c r="K18" s="9">
        <f t="shared" si="4"/>
        <v>2900109</v>
      </c>
      <c r="L18" s="9">
        <v>0</v>
      </c>
      <c r="M18" s="9">
        <v>2900108.4</v>
      </c>
      <c r="N18" s="9">
        <f>L18+M18</f>
        <v>2900108.4</v>
      </c>
      <c r="O18" s="9">
        <f>F18-C18</f>
        <v>-1</v>
      </c>
    </row>
    <row r="19" spans="1:18" s="5" customFormat="1" x14ac:dyDescent="0.25">
      <c r="A19" s="14">
        <v>7</v>
      </c>
      <c r="B19" s="10" t="s">
        <v>3</v>
      </c>
      <c r="C19" s="11">
        <f>C20</f>
        <v>2900108.91</v>
      </c>
      <c r="D19" s="11">
        <v>0</v>
      </c>
      <c r="E19" s="11">
        <v>2900109</v>
      </c>
      <c r="F19" s="11">
        <f>F20</f>
        <v>2900108</v>
      </c>
      <c r="G19" s="11">
        <f>G20</f>
        <v>27528</v>
      </c>
      <c r="H19" s="11">
        <f t="shared" ref="H19:I19" si="11">H20</f>
        <v>682839.92</v>
      </c>
      <c r="I19" s="11">
        <f t="shared" si="11"/>
        <v>1255780.5</v>
      </c>
      <c r="J19" s="11">
        <f>J20</f>
        <v>933960.49</v>
      </c>
      <c r="K19" s="11">
        <f t="shared" si="4"/>
        <v>2900108.91</v>
      </c>
      <c r="L19" s="11">
        <f>L20</f>
        <v>0</v>
      </c>
      <c r="M19" s="11">
        <f>M20</f>
        <v>2900108</v>
      </c>
      <c r="N19" s="11">
        <f>N20</f>
        <v>2900108</v>
      </c>
      <c r="O19" s="11">
        <f>O20</f>
        <v>-0.91000000014901161</v>
      </c>
      <c r="P19" s="4"/>
      <c r="Q19" s="4"/>
      <c r="R19" s="4"/>
    </row>
    <row r="20" spans="1:18" ht="46.5" customHeight="1" outlineLevel="1" x14ac:dyDescent="0.25">
      <c r="A20" s="13"/>
      <c r="B20" s="8" t="s">
        <v>24</v>
      </c>
      <c r="C20" s="9">
        <f>K20</f>
        <v>2900108.91</v>
      </c>
      <c r="D20" s="9"/>
      <c r="E20" s="9">
        <v>2900108</v>
      </c>
      <c r="F20" s="9">
        <f>E20</f>
        <v>2900108</v>
      </c>
      <c r="G20" s="9">
        <v>27528</v>
      </c>
      <c r="H20" s="9">
        <v>682839.92</v>
      </c>
      <c r="I20" s="9">
        <v>1255780.5</v>
      </c>
      <c r="J20" s="9">
        <v>933960.49</v>
      </c>
      <c r="K20" s="9">
        <f t="shared" si="4"/>
        <v>2900108.91</v>
      </c>
      <c r="L20" s="9">
        <v>0</v>
      </c>
      <c r="M20" s="9">
        <v>2900108</v>
      </c>
      <c r="N20" s="9">
        <f>L20+M20</f>
        <v>2900108</v>
      </c>
      <c r="O20" s="9">
        <f>F20-C20</f>
        <v>-0.91000000014901161</v>
      </c>
    </row>
    <row r="21" spans="1:18" x14ac:dyDescent="0.25">
      <c r="A21" s="26"/>
      <c r="B21" s="25" t="s">
        <v>4</v>
      </c>
      <c r="C21" s="18">
        <f>C6+C9+C11+C13+C15+C17+C19</f>
        <v>43350899.907100007</v>
      </c>
      <c r="D21" s="18">
        <f t="shared" ref="D21:E21" si="12">D6+D9+D11+D13+D15+D17+D19</f>
        <v>5575128</v>
      </c>
      <c r="E21" s="18">
        <f t="shared" si="12"/>
        <v>40948062</v>
      </c>
      <c r="F21" s="18">
        <f>F6+F9+F11+F13+F15+F17+F19</f>
        <v>46523186</v>
      </c>
      <c r="G21" s="18">
        <f t="shared" ref="G21:J21" si="13">G6+G9+G11+G13+G15+G17+G19</f>
        <v>582092.05000000051</v>
      </c>
      <c r="H21" s="18">
        <f t="shared" si="13"/>
        <v>16752475.482439999</v>
      </c>
      <c r="I21" s="18">
        <f t="shared" si="13"/>
        <v>18665075.884660002</v>
      </c>
      <c r="J21" s="18">
        <f t="shared" si="13"/>
        <v>7351256.4900000002</v>
      </c>
      <c r="K21" s="18">
        <f>K6+K9+K11+K13+K15+K17+K19</f>
        <v>43350899.907100007</v>
      </c>
      <c r="L21" s="18">
        <f>L6+L9+L11+L13+L15+L17+L19</f>
        <v>5575128</v>
      </c>
      <c r="M21" s="18">
        <f t="shared" ref="M21:O21" si="14">M6+M9+M11+M13+M15+M17+M19</f>
        <v>20948058.399999999</v>
      </c>
      <c r="N21" s="18">
        <f t="shared" si="14"/>
        <v>26523186.399999999</v>
      </c>
      <c r="O21" s="18">
        <f t="shared" si="14"/>
        <v>870797.09289999679</v>
      </c>
    </row>
    <row r="23" spans="1:18" ht="14.45" customHeight="1" x14ac:dyDescent="0.25">
      <c r="A23" s="33" t="s">
        <v>7</v>
      </c>
      <c r="B23" s="33"/>
      <c r="C23" s="33"/>
      <c r="D23" s="33"/>
      <c r="E23" s="33"/>
      <c r="F23" s="33"/>
      <c r="G23" s="33"/>
      <c r="H23" s="33"/>
      <c r="I23" s="33"/>
      <c r="J23" s="33"/>
      <c r="K23" s="33"/>
      <c r="L23" s="33"/>
      <c r="M23" s="33"/>
      <c r="N23" s="33"/>
      <c r="O23" s="33"/>
    </row>
    <row r="24" spans="1:18" x14ac:dyDescent="0.25">
      <c r="A24" s="33"/>
      <c r="B24" s="33"/>
      <c r="C24" s="33"/>
      <c r="D24" s="33"/>
      <c r="E24" s="33"/>
      <c r="F24" s="33"/>
      <c r="G24" s="33"/>
      <c r="H24" s="33"/>
      <c r="I24" s="33"/>
      <c r="J24" s="33"/>
      <c r="K24" s="33"/>
      <c r="L24" s="33"/>
      <c r="M24" s="33"/>
      <c r="N24" s="33"/>
      <c r="O24" s="33"/>
    </row>
    <row r="25" spans="1:18" ht="19.5" customHeight="1" x14ac:dyDescent="0.25">
      <c r="A25" s="33"/>
      <c r="B25" s="33"/>
      <c r="C25" s="33"/>
      <c r="D25" s="33"/>
      <c r="E25" s="33"/>
      <c r="F25" s="33"/>
      <c r="G25" s="33"/>
      <c r="H25" s="33"/>
      <c r="I25" s="33"/>
      <c r="J25" s="33"/>
      <c r="K25" s="33"/>
      <c r="L25" s="33"/>
      <c r="M25" s="33"/>
      <c r="N25" s="33"/>
      <c r="O25" s="33"/>
    </row>
    <row r="26" spans="1:18" ht="8.25" customHeight="1" x14ac:dyDescent="0.25">
      <c r="A26" s="33"/>
      <c r="B26" s="33"/>
      <c r="C26" s="33"/>
      <c r="D26" s="33"/>
      <c r="E26" s="33"/>
      <c r="F26" s="33"/>
      <c r="G26" s="33"/>
      <c r="H26" s="33"/>
      <c r="I26" s="33"/>
      <c r="J26" s="33"/>
      <c r="K26" s="33"/>
      <c r="L26" s="33"/>
      <c r="M26" s="33"/>
      <c r="N26" s="33"/>
      <c r="O26" s="33"/>
    </row>
    <row r="27" spans="1:18" ht="14.45" customHeight="1" x14ac:dyDescent="0.25">
      <c r="A27" s="33" t="s">
        <v>31</v>
      </c>
      <c r="B27" s="33"/>
      <c r="C27" s="33"/>
      <c r="D27" s="33"/>
      <c r="E27" s="33"/>
      <c r="F27" s="33"/>
      <c r="G27" s="33"/>
      <c r="H27" s="33"/>
      <c r="I27" s="33"/>
      <c r="J27" s="33"/>
      <c r="K27" s="33"/>
      <c r="L27" s="33"/>
      <c r="M27" s="33"/>
      <c r="N27" s="33"/>
      <c r="O27" s="33"/>
    </row>
    <row r="28" spans="1:18" x14ac:dyDescent="0.25">
      <c r="A28" s="33"/>
      <c r="B28" s="33"/>
      <c r="C28" s="33"/>
      <c r="D28" s="33"/>
      <c r="E28" s="33"/>
      <c r="F28" s="33"/>
      <c r="G28" s="33"/>
      <c r="H28" s="33"/>
      <c r="I28" s="33"/>
      <c r="J28" s="33"/>
      <c r="K28" s="33"/>
      <c r="L28" s="33"/>
      <c r="M28" s="33"/>
      <c r="N28" s="33"/>
      <c r="O28" s="33"/>
    </row>
    <row r="29" spans="1:18" ht="5.25" customHeight="1" x14ac:dyDescent="0.25">
      <c r="A29" s="33"/>
      <c r="B29" s="33"/>
      <c r="C29" s="33"/>
      <c r="D29" s="33"/>
      <c r="E29" s="33"/>
      <c r="F29" s="33"/>
      <c r="G29" s="33"/>
      <c r="H29" s="33"/>
      <c r="I29" s="33"/>
      <c r="J29" s="33"/>
      <c r="K29" s="33"/>
      <c r="L29" s="33"/>
      <c r="M29" s="33"/>
      <c r="N29" s="33"/>
      <c r="O29" s="33"/>
    </row>
    <row r="30" spans="1:18" ht="1.5" customHeight="1" x14ac:dyDescent="0.25">
      <c r="A30" s="33"/>
      <c r="B30" s="33"/>
      <c r="C30" s="33"/>
      <c r="D30" s="33"/>
      <c r="E30" s="33"/>
      <c r="F30" s="33"/>
      <c r="G30" s="33"/>
      <c r="H30" s="33"/>
      <c r="I30" s="33"/>
      <c r="J30" s="33"/>
      <c r="K30" s="33"/>
      <c r="L30" s="33"/>
      <c r="M30" s="33"/>
      <c r="N30" s="33"/>
      <c r="O30" s="33"/>
    </row>
    <row r="32" spans="1:18" x14ac:dyDescent="0.25">
      <c r="A32" s="3"/>
      <c r="C32" s="3"/>
      <c r="D32" s="3"/>
      <c r="E32" s="3"/>
      <c r="F32" s="3"/>
      <c r="G32" s="3"/>
      <c r="H32" s="3"/>
      <c r="I32" s="3"/>
      <c r="J32" s="3"/>
      <c r="K32" s="3"/>
      <c r="L32" s="3"/>
      <c r="M32" s="3"/>
      <c r="N32" s="3"/>
      <c r="O32" s="3"/>
    </row>
  </sheetData>
  <mergeCells count="10">
    <mergeCell ref="C1:N1"/>
    <mergeCell ref="G3:K3"/>
    <mergeCell ref="L3:N3"/>
    <mergeCell ref="A27:O30"/>
    <mergeCell ref="O3:O4"/>
    <mergeCell ref="A23:O26"/>
    <mergeCell ref="B3:B5"/>
    <mergeCell ref="A3:A5"/>
    <mergeCell ref="C3:C4"/>
    <mergeCell ref="D3:F3"/>
  </mergeCells>
  <pageMargins left="0.31496062992125984" right="0.31496062992125984" top="0.35433070866141736" bottom="0.35433070866141736" header="0.31496062992125984" footer="0.31496062992125984"/>
  <pageSetup paperSize="9" scale="49" fitToHeight="11111" orientation="landscape" horizontalDpi="90" verticalDpi="9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VB_react_refinanse</vt:lpstr>
      <vt:lpstr>VB_react_refinanse!Print_Area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Natālija Hamandikova</dc:creator>
  <cp:lastModifiedBy>Igors Belovs</cp:lastModifiedBy>
  <cp:lastPrinted>2021-10-06T13:06:51Z</cp:lastPrinted>
  <dcterms:created xsi:type="dcterms:W3CDTF">2021-06-22T08:51:32Z</dcterms:created>
  <dcterms:modified xsi:type="dcterms:W3CDTF">2022-03-10T11:39:47Z</dcterms:modified>
</cp:coreProperties>
</file>