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S:\IEVIEŠANAS UZRAUDZĪBA\ZIŅOJUMI\MK_zinojumi\2023.gads\45_01.10.2023_pusgada zinojums\5_ZINOJUMS\5.5_iesniegts-TAP_NELABOT\"/>
    </mc:Choice>
  </mc:AlternateContent>
  <xr:revisionPtr revIDLastSave="0" documentId="13_ncr:1_{D9B38660-3DFA-42CB-BA22-1E263801D594}" xr6:coauthVersionLast="47" xr6:coauthVersionMax="47" xr10:uidLastSave="{00000000-0000-0000-0000-000000000000}"/>
  <bookViews>
    <workbookView xWindow="-110" yWindow="-110" windowWidth="19420" windowHeight="10300" xr2:uid="{E7906750-E58A-4E51-A9E3-E0A0F5AB9561}"/>
  </bookViews>
  <sheets>
    <sheet name="Piel.Nr.3_Laika_grafiks_AF" sheetId="20" r:id="rId1"/>
    <sheet name="Piel.Nr.4 AF atskaites p.,mērķ" sheetId="22" r:id="rId2"/>
    <sheet name="Piel.Nr.5 AF uzraudzības rādīt." sheetId="23" r:id="rId3"/>
    <sheet name="Piel.Nr.6 Izpildes proc 2022.g." sheetId="17" r:id="rId4"/>
    <sheet name="Piel.Nr.7 Kavējumi 2023.g." sheetId="18" r:id="rId5"/>
    <sheet name="Piel.Nr.8 AF kopējie rādītāji" sheetId="19" r:id="rId6"/>
    <sheet name="Piel.Nr.9 AF citi fin avoti" sheetId="24" r:id="rId7"/>
  </sheets>
  <definedNames>
    <definedName name="_xlnm._FilterDatabase" localSheetId="0" hidden="1">'Piel.Nr.3_Laika_grafiks_AF'!$B$8:$J$8</definedName>
    <definedName name="_xlnm._FilterDatabase" localSheetId="1" hidden="1">'Piel.Nr.4 AF atskaites p.,mērķ'!$A$5:$T$103</definedName>
    <definedName name="_xlnm._FilterDatabase" localSheetId="2" hidden="1">'Piel.Nr.5 AF uzraudzības rādīt.'!$A$5:$T$56</definedName>
    <definedName name="_xlnm._FilterDatabase" localSheetId="3" hidden="1">'Piel.Nr.6 Izpildes proc 2022.g.'!$B$5:$I$13</definedName>
    <definedName name="_xlnm._FilterDatabase" localSheetId="4" hidden="1">'Piel.Nr.7 Kavējumi 2023.g.'!$B$5:$I$22</definedName>
    <definedName name="_xlnm._FilterDatabase" localSheetId="5" hidden="1">'Piel.Nr.8 AF kopējie rādītāji'!$B$7:$K$7</definedName>
    <definedName name="_xlnm._FilterDatabase" localSheetId="6" hidden="1">'Piel.Nr.9 AF citi fin avoti'!$A$4:$I$111</definedName>
    <definedName name="_ftn1" localSheetId="0">'Piel.Nr.3_Laika_grafiks_AF'!#REF!</definedName>
    <definedName name="_ftn1" localSheetId="3">'Piel.Nr.6 Izpildes proc 2022.g.'!$B$25</definedName>
    <definedName name="_ftn1" localSheetId="4">'Piel.Nr.7 Kavējumi 2023.g.'!$B$33</definedName>
    <definedName name="_ftn2" localSheetId="0">'Piel.Nr.3_Laika_grafiks_AF'!#REF!</definedName>
    <definedName name="_ftnref1" localSheetId="0">'Piel.Nr.3_Laika_grafiks_AF'!#REF!</definedName>
    <definedName name="_ftnref1" localSheetId="3">'Piel.Nr.6 Izpildes proc 2022.g.'!$G$11</definedName>
    <definedName name="_ftnref1" localSheetId="4">'Piel.Nr.7 Kavējumi 2023.g.'!#REF!</definedName>
    <definedName name="_ftnref2" localSheetId="0">'Piel.Nr.3_Laika_grafiks_AF'!#REF!</definedName>
    <definedName name="_xlnm.Print_Area" localSheetId="0">'Piel.Nr.3_Laika_grafiks_AF'!$B$2:$J$39</definedName>
    <definedName name="_xlnm.Print_Area" localSheetId="1">'Piel.Nr.4 AF atskaites p.,mērķ'!$A$1:$T$108</definedName>
    <definedName name="_xlnm.Print_Area" localSheetId="2">'Piel.Nr.5 AF uzraudzības rādīt.'!$A$1:$T$61</definedName>
    <definedName name="_xlnm.Print_Area" localSheetId="3">'Piel.Nr.6 Izpildes proc 2022.g.'!$A$1:$I$19</definedName>
    <definedName name="_xlnm.Print_Area" localSheetId="4">'Piel.Nr.7 Kavējumi 2023.g.'!$A$1:$I$28</definedName>
    <definedName name="_xlnm.Print_Area" localSheetId="6">'Piel.Nr.9 AF citi fin avoti'!$A$1:$M$116</definedName>
    <definedName name="_xlnm.Print_Titles" localSheetId="0">'Piel.Nr.3_Laika_grafiks_AF'!$6:$7</definedName>
    <definedName name="_xlnm.Print_Titles" localSheetId="3">'Piel.Nr.6 Izpildes proc 2022.g.'!$5:$5</definedName>
    <definedName name="_xlnm.Print_Titles" localSheetId="4">'Piel.Nr.7 Kavējumi 2023.g.'!$5:$5</definedName>
    <definedName name="_xlnm.Print_Titles" localSheetId="6">'Piel.Nr.9 AF citi fin avoti'!$3:$4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1" i="24" l="1"/>
  <c r="G39" i="24"/>
  <c r="G43" i="24"/>
  <c r="G51" i="24"/>
  <c r="H59" i="24"/>
  <c r="G68" i="24"/>
  <c r="H69" i="24"/>
  <c r="H76" i="24"/>
  <c r="G87" i="24"/>
  <c r="H87" i="24"/>
  <c r="F23" i="20"/>
  <c r="F10" i="20" l="1"/>
  <c r="K69" i="19"/>
  <c r="K68" i="19"/>
  <c r="K67" i="19"/>
  <c r="K66" i="19"/>
  <c r="K65" i="19"/>
  <c r="K64" i="19"/>
  <c r="K63" i="19"/>
  <c r="K62" i="19"/>
  <c r="K61" i="19"/>
  <c r="K60" i="19"/>
  <c r="K59" i="19"/>
  <c r="K58" i="19"/>
  <c r="K57" i="19"/>
  <c r="K56" i="19"/>
  <c r="K55" i="19"/>
  <c r="K54" i="19"/>
  <c r="K53" i="19"/>
  <c r="K52" i="19"/>
  <c r="K51" i="19"/>
  <c r="K50" i="19"/>
  <c r="K49" i="19"/>
  <c r="K48" i="19"/>
  <c r="K47" i="19"/>
  <c r="K46" i="19"/>
  <c r="K45" i="19"/>
  <c r="K44" i="19"/>
  <c r="K43" i="19"/>
  <c r="K42" i="19"/>
  <c r="K41" i="19"/>
  <c r="K40" i="19"/>
  <c r="K39" i="19"/>
  <c r="K38" i="19"/>
  <c r="K37" i="19"/>
  <c r="K36" i="19"/>
  <c r="K35" i="19"/>
  <c r="K34" i="19"/>
  <c r="K33" i="19"/>
  <c r="K32" i="19"/>
  <c r="K31" i="19"/>
  <c r="K30" i="19"/>
  <c r="K29" i="19"/>
  <c r="K28" i="19"/>
  <c r="K27" i="19"/>
  <c r="K26" i="19"/>
  <c r="K25" i="19"/>
  <c r="K24" i="19"/>
  <c r="K23" i="19"/>
  <c r="K22" i="19"/>
  <c r="K21" i="19"/>
  <c r="K20" i="19"/>
  <c r="K19" i="19"/>
  <c r="K18" i="19"/>
  <c r="K17" i="19"/>
  <c r="K16" i="19"/>
  <c r="K15" i="19"/>
  <c r="K14" i="19"/>
  <c r="K13" i="19"/>
  <c r="K12" i="19"/>
  <c r="K11" i="19"/>
  <c r="K10" i="19"/>
  <c r="K9" i="19"/>
  <c r="K8" i="19"/>
</calcChain>
</file>

<file path=xl/sharedStrings.xml><?xml version="1.0" encoding="utf-8"?>
<sst xmlns="http://schemas.openxmlformats.org/spreadsheetml/2006/main" count="3492" uniqueCount="1618">
  <si>
    <t>-</t>
  </si>
  <si>
    <t>Joma</t>
  </si>
  <si>
    <t>Rādītāja veids</t>
  </si>
  <si>
    <t>Rādītāja kods</t>
  </si>
  <si>
    <t>Rādītāja nosaukums</t>
  </si>
  <si>
    <t>Sākotnējā mērķa datums</t>
  </si>
  <si>
    <t>Aktuālā skaitliskā vērtība</t>
  </si>
  <si>
    <t>Aktuālā teksta vērtība</t>
  </si>
  <si>
    <t>Aktuālā teksta vērtība angliski</t>
  </si>
  <si>
    <t>Aktuālās vērtības pamatojums</t>
  </si>
  <si>
    <t>Aktuālās vērtības pamatojums angliski</t>
  </si>
  <si>
    <t>Ziņa MK pusgada ziņojumam</t>
  </si>
  <si>
    <t>Nr.p.k.</t>
  </si>
  <si>
    <t>Investīcija/reforma</t>
  </si>
  <si>
    <t>Apstiprināts AF plānā (2.pielikums)</t>
  </si>
  <si>
    <t xml:space="preserve">Summa (EUR) </t>
  </si>
  <si>
    <t>Komentārs</t>
  </si>
  <si>
    <t>Cita ES programma</t>
  </si>
  <si>
    <t>Finansējums sadalījumā pa citām
ES fondu programmām (EUR)</t>
  </si>
  <si>
    <t>Finansējums kopā (EUR)</t>
  </si>
  <si>
    <t>EK sniedzamais komentārs/skaidrojums (angļu valodā)</t>
  </si>
  <si>
    <t>klimata pārmaiņas</t>
  </si>
  <si>
    <t>1.1.1.1.i.1. Konkurētspējīgs dzelzceļa pasažieru transports kopējā Rīgas pilsētas sabiedriskā transporta sistēmā</t>
  </si>
  <si>
    <t>n/a</t>
  </si>
  <si>
    <t>ERAF (2021-2027)</t>
  </si>
  <si>
    <t>European Union Cohesion policy programme 2021-2027 SO 2.3.1. Fostering sustainable multi-modal urban  activity" measure 2.3.1.4 "Emission-free trains".
1.1.1.1.i.1. investment is implemented in synergy with the EU Cohesion Policy Program 2021-2027  measure 2.3.1.4.
Within the 1.1.1.1.i.1. investment, the procurement of suburban electric trains (battery electric trains) is made for a larger volume of trains, that is, in general procurement includes nine suburban electric trains (battery electric trains), seven of which are attributed to the 1.1.1.1.i.1. investment (RRF financing) while the purchase of two suburban electric trains (battery electric trains) is attributed within measure 2.3.1.4. (European Union Cohesion policy program 2021-2027 finance).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t>
  </si>
  <si>
    <t>1.1.1.1.i.2. Konkurētspējīgs dzelzceļa pasažieru transports kopējā Rīgas pilsētas sabiedriskā transporta sistēmā</t>
  </si>
  <si>
    <t>1.1.1.2.i.1. Videi draudzīgi uzlabojumi Rīgas pilsētas sabiedriskā transporta sistēmā</t>
  </si>
  <si>
    <t>1.1.1.2.i.2. Videi draudzīgi uzlabojumi Rīgas pilsētas sabiedriskā transporta sistēmā</t>
  </si>
  <si>
    <t>1.1.1.2.i.3. Videi draudzīgi uzlabojumi Rīgas pilsētas sabiedriskā transporta sistēmā</t>
  </si>
  <si>
    <t>KF (2021-2027)</t>
  </si>
  <si>
    <t>European Union Cohesion policy programme 2021-2027
SO 3.1.1.Developing sustainable, climate-resilient, intelligent, secure and multimodal TEN-T infrastructure (measure 3.1.1.4. "Development of transport infrastructure of the city of Riga"). 
Demarcation will be provided at the project level.</t>
  </si>
  <si>
    <t>1.1.1.3.i. Pilnveidota veloceļu infrastruktūra</t>
  </si>
  <si>
    <t>1.2.1.1.i. Daudzdzīvokļu māju energoefektivitātes uzlabošana un pāreja uz atjaunojamo energoresursu tehnoloģiju izmantošanu</t>
  </si>
  <si>
    <t>Darbības programmas Latvijai 2021.-2027.gadam 2.1.1.SAM "Energoefektivitātes veicināšana un siltumnīcefekta gāzu emisiju samazināšana" plānotais pasākums "Energoefektivitātes paaugstināšana dzīvojamās ēkās", kam indikatīvi paredzēts 137,84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</si>
  <si>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REACT-EU</t>
  </si>
  <si>
    <t xml:space="preserve">Measure “Reinforcing energy efficiency in residential buildings” planned into European Union Cohesion Policy Programme 2021-2027 2.1.1. SO "Promotion of energy efficiency and reduction of greenhouse gas emissions" (147 235 431 euro) and REACT-EU measure 13.1.1.2 "Reinforcing energy efficiency in residential buildings" (35 000 000 euro) planned into Operational programme “Growth and Employment” (OP 2014-2020) . European Union Cohesion Policy Programme 2021-2027 funding ,  OP and RRF  will be available through demarcation. No project will receive a financial contribution from two sources. The first projects will be funded by the OP and then by  RRF. Once the OP and  RRF has been used, the European Union Cohesion Policy Programme 2021-2027 will be launched.
</t>
  </si>
  <si>
    <t>1.2.1.2.i. Energoefektivitātes paaugstināšana uzņēmējdarbībā, ko nacionāli plānots ieviest kombinētā finanšu instrumenta veidā</t>
  </si>
  <si>
    <t>Taisnīgas pārkārtošanās plāna 6.1.prioritātes “Pāreja uz klimatneitralitāti” indikatīvais finansējums uzņēmējdarbības "zaļināšanai"- 48 385 560 EUR
Darbības programmas Latvijai 2021.-2027.gadam 2.1.prioritāte “Klimata pārmaiņu mazināšana un pielāgošanās klimata pārmaiņām” plānotais finansējums uzņēmējdarbības energoefektivitātei 36 975 000 EUR. Kopā 85 360 560 EUR</t>
  </si>
  <si>
    <t>Taisnīgās pārkārtošanās fonds</t>
  </si>
  <si>
    <t>Just Transition Fund planned measure 3.2. for business "greening" (35 298 850 euro). Just Transition Fund is a part of the European Union Cohesion policy programme.
European Union Cohesion policy programme 2021-2027
2.1.Priority “Climate Change Mitigation and Adaptation to Climate Change” (36 975 000 euro). 
Just Transition Fund and European Union Cohesion Policy Programme 2021-2027 funding will be available through demarcation. No project will receive a financial contribution from several sources. The first projects will be funded by the RRF. Once the RRF has been used, the European Union Cohesion Policy Programme 2021-2027 will be launched. Once the Cohesion Policy Programme has been used, the Just Transition Fund will be launched.</t>
  </si>
  <si>
    <t>1.2.1.3.i. Pašvaldību ēku un infrastruktūras uzlabošana, veicinot pāreju uz atjaunojamo energoresursu tehnoloģiju izmantošanu un uzlabojot energoefektivitāti</t>
  </si>
  <si>
    <t>Darbības programmas Latvijai 2021.-2027.gadam 2.1.1.SAM "Energoefektivitātes veicināšana un siltumnīcefekta gāzu emisiju samazināšana" (norādītais finansējums ir ERAF daļa)</t>
  </si>
  <si>
    <t>1.2.1.4.i. Energoefektivitātes uzlabošana valsts sektora ēkās, t.sk. vēsturiskajās ēkās</t>
  </si>
  <si>
    <t>Darbības programmas Latvijai 2021.-2027.gadam 2.1.1.SAM "Energoefektivitātes veicināšana un siltumnīcefekta gāzu emisiju samazināšana" plānoto pasākumu "Energoefektivitātes paaugstināšana valsts ēkās", kam indikatīvi paredzēts 104,4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</si>
  <si>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 xml:space="preserve">Measure “Reinforcing energy efficiency in residential buildings” planned into European Union Cohesion Policy Programme 2021-2027 SO 2.1.1. "Promotion of energy efficiency and reduction of greenhouse gas emissions" (86,4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 </t>
  </si>
  <si>
    <t>1.2.1.5.i. Elektroenerģijas pārvades un sadales tīklu modernizācija</t>
  </si>
  <si>
    <t>1.3.1.1.i.1. Glābšanas dienestu kapacitātes stiprināšana, īpaši VUGD infrastruktūras un materiāltehniskās bāzes modernizācija</t>
  </si>
  <si>
    <t>1.3.1.2.i. Investīcijas plūdu risku mazināšanas infrastruktūrā</t>
  </si>
  <si>
    <t>digitālā transformācija</t>
  </si>
  <si>
    <t>2.1.1.1.i. Pārvaldes modernizācija un pakalpojumu digitālā transformācija, tai skaitā uzņēmējdarbības vide</t>
  </si>
  <si>
    <t>Darbības programmas Latvijai 2021.-2027.gadam 1.3.1.SAM "Izmantot digitalizācijas priekšrocības pilsoņiem, uzņēmumiem un valdībām" (norādītais finansējums ir ERAF daļa)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</si>
  <si>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</si>
  <si>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2.1.2.1.i. Pārvaldes centrālizētās platformas un sistēmas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</si>
  <si>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</si>
  <si>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2.1.2.2.i. Latvijas nacionālais federētais mākonis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</si>
  <si>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t>
  </si>
  <si>
    <t>2.1.3.1.i. Datu pieejamība, koplietošana un analītika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</si>
  <si>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</si>
  <si>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 xml:space="preserve">2.2.1.1.i. Atbalsts Digitālo inovāciju centru un reģionālo kontaktpunktu izveidei </t>
  </si>
  <si>
    <t>Darbības programmas Latvijai 2021.-2027.gadam 1.2.2.SAM "Izmantot digitalizācijas priekšrocības uzņēmējdarbības attīstībai" plānotais pasākums "Eiropas digitālo inovācijas centru (EDIC) darbības nodrošināšanai un komersantu atbalstam", kam indikatīvi paredzēts 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</si>
  <si>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Under European Union Cohesion policy programme 2021-2027  SO 1.2.2. "Use of the benefits of digitalization for business development" planned measure 1.2.2.1.  Support for the creation of Digital Innovation Centers and regional contact points" (6,8 M euro).
European Union Cohesion Policy Programme 2021-2027 funding will be available through demarcation. No project will receive a financial contribution from two sources. At first projects will be funded by the RRF. After the funding of the RRF is used, the implementation of the Programme for Latvia for 2021-2027 will be launched and projects will then be funded from the  Cohesion policy programme for Latvia for 2021-2027.</t>
  </si>
  <si>
    <t>2.2.1.2.i. Atbalsts procesu digitalizācijai komercdarbībā</t>
  </si>
  <si>
    <t>2.2.1.3.i. Atbalsts jaunu produktu un pakalpojumu ieviešanai uzņēmējdarbībā</t>
  </si>
  <si>
    <t>Darbības programmas Latvijai 2021.-2027.gadam 1.2.2.SAM "Izmantot digitalizācijas priekšrocības uzņēmējdarbības attīstībai" plānotais pasākums "Granta atbalsts jaunu digitālu produktu un pakalpojumu izstrādei", kam indikatīvi paredzēts 21,15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</si>
  <si>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Activity that was planned is cancelled</t>
  </si>
  <si>
    <t>2.2.1.4.i. Finanšu instrumenti komersantu digitālās transformācijas veicināšanai</t>
  </si>
  <si>
    <t>Programme for the EU funds for the 2014-2020  “Growth and employment”: SO 3.1.1.1. "Loan guarantees" (43 800 000 euro), 3.1.1.2. "Mezzanine loans" (7 000 000 euro), 3.1.1.4. "Microcredits and start-up loans" (15 000 000 euro) and REACT-EU 13.1.1.1. "Loans to SME" (21 059 282 euro). The recipient of funding (company Altum) ensures demarcation at the project level.</t>
  </si>
  <si>
    <t>ERAF (2014-2020)</t>
  </si>
  <si>
    <t>2.2.1.5.i. Mediju nozares uzņēmumu digitālās transformācijas veicināšana</t>
  </si>
  <si>
    <t>2.3.1.1.i. Augsta līmeņa digitālo prasmju apguves nodrošināšana</t>
  </si>
  <si>
    <t>ESIF 2014-2020: SAM pasākumi 1.2.2.3., 1.1.1.5. 2.kārtas ietvaros mācības Buffalo universitātē
ESIF 2021-2027: SAM 1.1.2. pasākums, kas vērsts uz prasmju attīstīšanu viedās specializācijas,  industriālās pārejas un uzņēmējdarbības veicināšanai</t>
  </si>
  <si>
    <t>Programme for the EU funds for the 2014-2020  “Growth and employment”: SO 1.2.2.3. "Support for ICT and technological training as well for training to facilitate the attraction of investors" (5 480 285 euro), SO  1.1.1.5 "Support for international collaboration projects in research and innovation" - training at Buffalo University (4 283 727 euro), SO 13.1.6  "Recovery measures in the economic sector - employee training (ERDF)" funding part linked to SO 1.2.2.3. (5 000 000 euro).
European Union Cohesion policy programme 2021-2027:
SO 1.1.2. Developing skills for promoting smart specialisation, industrial transition and entrepreneurship (26 100 000 euro).
When planning the acquisition of high-level digital skills, the demarcation will be ensured when planning measures after the end of the implementation of the investment, as well as anticipating, that the funding will be intended for substantively new or in-depth areas of applied knowledge and skills.
In order to ensure demarcation with 2.3.1.r. of the Recovery Plan within the framework of the reform "Development of a sustainable and socially responsible support system for adult education", for other investments we indicate that 2.3.1.2.i. within the framework of the investment, training will be organized based on the results of the digital maturity test conducted by the EDIC and the supporting activities mentioned in the digital development road map. Within the framework of this investment, training is intended for company employees, according to the company's request. Despite the fact that the educational topics offered by EDIC also cover cyber security, high-performance computing and artificial intelligence, the content of the mentioned educational topics will not correspond to the educational content implemented within the framework of 2.3.1.1.i, within which it is planned to increase the number of specialists with high-level digital skills (DigiComp level 7-8).
2.3.1.1.i. within the scope of the investment, the target group is already existing field specialists who already have appropriate knowledge in the fields determined within the framework of the investment, and the content of the intended study modules is a message to promote the skills of existing specialists in the direction of excellence, therefore there are no direct demarcations with other planned activities of the Recovery Plan 2.3.1 .r. within the framework of the reform "Development of a sustainable and socially responsible support system for adult education".</t>
  </si>
  <si>
    <t>ERAF (2014-2020); ERAF (2021-2027)</t>
  </si>
  <si>
    <t>2.3.1.2.i. Uzņēmumu digitālo prasmju attīstība</t>
  </si>
  <si>
    <t>Darbības programmas Latvijai 2021.-2027.gadam 1.2.2.SAM "Izmantot digitalizācijas priekšrocības uzņēmējdarbības attīstībai" plānotais pasākums "Nefinansiālais atbalsts digitālo prasmju pilnveidei uzņēmumiem un to darbiniekiem specializētu kursu apguvei", kam indikatīvi paredzēts 13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</si>
  <si>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SO 1.1.2. "Skills for smart specialisation, industrial transition and entrepreneurship dealing with digitalisation" (Recovery fund funding 8,5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t>
  </si>
  <si>
    <t>2.3.1.3.i. Pašvadītas IKT speciālistu mācību pieejas attīstība</t>
  </si>
  <si>
    <t xml:space="preserve">2.3.1.4.i. Individuālo mācību kontu pieejas attīstība </t>
  </si>
  <si>
    <t>2.3.2.1.i. Digitālās prasmes iedzīvotājiem, t.sk. jauniešiem</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</si>
  <si>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ESIF daļa). ANM pasākuma 2.3.2.1.i. virsmērķis ir nodrošināt digitālo pašapkalpošanās prasmju mācības iedzīvotājiem, kuras var tikt īstenotas pašmācību ceļā vai ar mentoru palīdzību (klātienē vai tiešsaistē), kā arī izveidot vienotās tehnoloģiju jaunrades vadlīnijas jaunatnes tehnoloģiju un inovāciju spēju attīstībai (nodrošinot to īstenošanu jauniešu iesaistei). 
Savukārt DP 2021-2027 4.3.4. SAM ietvaros paredzēts digitālo aģentu/līderu tīkla nodrošināšana, nodrošinot tiem ikgadējas apmācības, lai veicinātu to, ka Latvijā ir kompetents digitālo aģentu tīkls, kur 2000 unikālas personas spēj sniegt atbalstu sabiedrībai valsts izstrādāto elektronisko risinājumu izmantošanā (no one left behind). Papildus mācībām tiks īstenoti dažādi komunikācijas un personu iesaistes pasākumi, lai informētu iedzīvotājus par iespēju digitālo aģentu tīklā saņemt atbalstu valsts izstrādāto elektronisko risinājumu izmantošanā.  
Demarkācija tiks nodrošināta projektu līmenī.</t>
  </si>
  <si>
    <t>Nav izmaiņu, nav jāziņo FENIX</t>
  </si>
  <si>
    <t>2.3.2.2.i. Valsts un pašvaldību digitālās transformācijas prasmju un spēju attīstība</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</si>
  <si>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ESF daļa)</t>
  </si>
  <si>
    <t xml:space="preserve">2.3.2.3.i. Digitālās plaisas mazināšana sociāli neaizsargātajiem izglītojamajiem un izglītības iestādēs </t>
  </si>
  <si>
    <t>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 
Pasākuma noteiktā mērķa sasniegšanai paredzētās izmaksas laika periodā 2022-2026 plānots segt no ANM.</t>
  </si>
  <si>
    <t xml:space="preserve">From REACT-EU 13.1.2.2. “Digitization of educational institutions” (ERDF) 7 560 960 euro, 2022-2023;
From Programe for Latvia 2021-2027 4.2.1.5.measure "Ensuring educational institutions for the qualitative implementation of the improved general education content at the basic and secondary education level" (ERDF) 46 750 000 euro, 2023-2025.
Computer equipment is intended for different target groups, computer registration and monitoring will be carried out, as well as the conditions of allocation will be defined in the cooperation agreement between the beneficiary and the cooperation partner.
</t>
  </si>
  <si>
    <t>ERAF 2021-2027</t>
  </si>
  <si>
    <t>2.4.1.1.i. Pasīvās infrastruktūras izbūve Via Baltica koridorā 5G pārklājuma nodrošināšanai</t>
  </si>
  <si>
    <t>Darbības programmas Latvijai 2021.-2027.gadam 1.4.1.SAM</t>
  </si>
  <si>
    <t>European Union Cohesion policy programme 2021-2027
SO 1.4.1. "Improving digital connectivity" measure 1.4.1.2. Construction of 5G infrastructure, VIA Baltica and Rail Baltica. The demarcation of 5G Via Baltica investments will be ensured at the project level by evaluating the constructed optical cable sections and objects (towers).</t>
  </si>
  <si>
    <t>2.4.1.2.i. Platjoslas jeb ļoti augstas veiktspējas tīklu “pēdējās jūdzes” infrastruktūras attīstībā</t>
  </si>
  <si>
    <t>European Union Cohesion policy programme 2021-2027
SO 1.4.1. "Improving digital connectivity" measure 1.4.1.1."Development of broadband infrastructure (last mile)". For "last mile" investments, demarcation will be ensured at the level of addresses, ensuring that the same addresses will not be able to apply for and receive support for "last mile" deployment within the framework of different funds.</t>
  </si>
  <si>
    <t>nevienlīdzības mazināšana</t>
  </si>
  <si>
    <t>3.1.1.1.i. Valsts reģionālo un vietējo autoceļu tīkla uzlabošana</t>
  </si>
  <si>
    <t>Reconstruction and renovation of the regional and local roads within the framework of the investment is planned in synergy with other measures, including the investments made by EU funds in the  2014-2020 planning period for the development of regional road infrastructure. Demarcation will be ensured, i.e. road sections are territorially and technically separable from each other, ensuring that only road sections that have not received EU funding are renovated.</t>
  </si>
  <si>
    <t xml:space="preserve">3.1.1.2.i. Pašvaldību kapacitātes stiprināšana to darbības efektivitātes un kvalitātes uzlabošanai </t>
  </si>
  <si>
    <t>Darbības programmas Latvijai 2021.-2027.gadam 5.1.1.SAM "Vietējās teritorijas integrētās sociālās, ekonomiskās un vides attīstības un kultūras mantojuma, tūrisma un drošības veicināšana" (norādītais finansējums ir ERAF daļa, kas plānota kapacitātes pasākumiem)</t>
  </si>
  <si>
    <t>The investment of the RF Plan will be implemented in synergy with the capacity building measures for planning regions and local municipalities planned withing the European Union Cohesion policy programme 2021-2027, ensuring demarcation at investment/project level and taking into account different thematic focus of the content of measures, regularly exchanging information between involved employees on the training content, coordinating topics, timetable and results.
5.1.1. SO “Promoting the integrated social, economic and environmental development of local areas and cultural heritage, tourism and safety in urban functional areas” (specified funding is planned for the capacity building activities). Within this support training activities will be ensured for increasing administrative capacity of planning regions and local municipalities in the following areas: 1) business promotion and innovation development; 2) application of smart solutions; 3) integrated territorial development planning and implementation, adapting to demographic and climate change, including public outdoor development; 4) budget planning, including the use of new regional development support and financial instruments; 5) public participation in development planning and implementation, including improving basic knowledge of civil society as a resource and its contribution to development (amount of support 377 295 euro).
6.1.1. SO "Mitigating the economic, social and environmental consequences of the transition to climate neutrality in the most affected regions"  (Just Transition fund) support is planned to increase the knowledge and skills of regions’ and local municipalities’ specialists to work with climate neutrality issues, which is a significant precondition for efficient and coordinated transformation of to climate neutral economy (amount of support 1 532 920 euro).</t>
  </si>
  <si>
    <t>Taisnīgās pārkārtošanās fonds (2021-2027)</t>
  </si>
  <si>
    <t xml:space="preserve">3.1.1.3.i. Investīcijas uzņēmējdarbības publiskajā infrastruktūrā industriālo parku un teritoriju attīstīšanai reģionos </t>
  </si>
  <si>
    <t>Darbības programmas Latvijai 2021.-2027.gadam 5.1.1.SAM "Vietējās teritorijas integrētās sociālās, ekonomiskās un vides attīstības un kultūras mantojuma, tūrisma un drošības veicināšana" (norādītais finansējums ir ERAF daļa, kas plānota  uzņēmējdarbības publiskās infrastruktūras attīstībai pilsētu funkcionālajās teritorijās)</t>
  </si>
  <si>
    <t>European Union Cohesion policy programme 2021-2027.
5.1.1. SO “Promoting the integrated social, economic and environmental development of local areas and cultural heritage, tourism and safety in urban functional areas” (specified funding is planned for the development of public business infrastructure in urban areas, measure 5.1.1.1. (ERDF funding 133 110 000 euro). Operational programme“Growth and Employment” REACT-EU measure 13.1.1.3. "Revitalisation of territories to promote business in municipalities" (24 165 500 euro).
 For the smooth development of commercial public infrastructure throughout Latvia, demarcation is ensured at the level of programs and projects in the planning of complementary investments, including in the stages of preparation, evaluation and implementation of the project application, assurance is gained that the same activities or costs are not financed from different sources. A different emphasis is planned at the program level when determining the scope of support, investments under measure 5.1.1.1 of the Programme 2021-2027 for the development of public commercial infrastructure are intended for smaller local projects within the region (the maximum financing of the ERDF is planned to be 5 million. euros), where all municipalities will be able to compete within the region, taking into account the needs of local business for environmental development and creating job opportunities as close as possible to residents. On the other hand, the investments planned under measure 6.1.1.3 of the  Programme 2021-2027 (JTF funding 49 279 779 euro)  for the development of business support infrastructure will focus on the use of renewable energy resources in certain regions of Latvia, which will be included in the Territorial Just Transition Plan, thus promoting the transition to a climate-neutral economy and developing “green” industrial zones that consume renewable energy sources.</t>
  </si>
  <si>
    <t xml:space="preserve">ERAF (2021-2027) </t>
  </si>
  <si>
    <t>3.1.1.4.i. Finansēšanas fonda izveide zemas īres mājokļu būvniecībai</t>
  </si>
  <si>
    <t>3.1.1.5.i. Izglītības iestāžu infrastruktūras pilnveide un aprīkošana</t>
  </si>
  <si>
    <t>Darbības programmas Latvijai 2021.-2027.gadam 4.2.1.SAM "Uzlabot piekļuvi iekļaujošiem un kvalitatīviem pakalpojumiem izglītībā, mācībās un mūžizglītībā, attīstot infrastruktūru, tostarp stiprinot tālmācību, tiešsaistes izglītību un mācības" finansējums izglītības iestāžu (arī profesionālās izglītības iestādēm) nodrošinājumam (t.sk. specializētajiem ierīču komplektiem programmēšanai, multimediju laboratorijām, robotikai) pilnveidotā vispārējās izglītības satura ieviešanai. ES fondu 2021-27 investīcijas netiek plānotas izglītības iestāžu infrastruktūras pilnveidei.</t>
  </si>
  <si>
    <t xml:space="preserve">European Union Cohesion policy programme 2021-2027
SO 4.2.1."Improving equal access to inclusive and quality services in education, training and lifelong learning by developing accessible infrastructure, including by promoting resilience in distance and online education and training" measure 4.2.1.5 "Qualitative implementation of the improved general education content at the basic and secondary education levels" - funding for the provision of general education institutions for the deployment of advanced general education content (including dedicated sets of devices for programming, multimedia laboratories, robotics). Investment by EU funds 2021-2027 is not planned to improve the infrastructure of educational establishments or for construction. </t>
  </si>
  <si>
    <t>3.1.1.6.i. Pašvaldību funkciju īstenošanai un  pakalpojumu sniegšanai nepieciešamo bezizmešu transportlīdzekļu iegāde</t>
  </si>
  <si>
    <t>Norādīts indikatīvais TPF finansējums (Taisnīgas pārkārtošanās teritoriālā plāna investīciju pasākums bezizmešu mobilitātes veicināšanai pašvaldībās). Diskusijas par TPF plānu un transformācijas virzieniem vēl turpinās.</t>
  </si>
  <si>
    <t>Just Transition fund SO 6.1.1. "Mitigating the economic, social and environmental consequences of the transition to climate neutrality in the most affected regions" specifically for the measure for zero-emission vehicle  use in municipalities (measure 6.1.1.6.). JTF is a part of Programme 2021-2027. In the implementation of the investment, mutual coordination with the European Union Cohesion Policy Programme 2021-2027 is essential, evaluating the content of the investments and mutual synergy in order to prevent possible overlapping of investments, preventing the risk of double funding in the case of mutually complementary investments. The risk of double funding will be eliminated and demarcation will be ensured at program and project level, ensuring that one and the same supported activities and eligible costs are not financed twice. Considering that both JTF in the zero-emission mobility measure and RRF 3.1.1.6.i. investment  support the purchase of electric buses, project applicants will have to submit a document (acknowledgement) certifying that one and the same supported activities and eligible costs will not be financed from both RRF and JTF.</t>
  </si>
  <si>
    <t>3.1.2.1.i. Publisko pakalpojumu un nodarbinātības pieejamības veicināšanas pasākumi cilvēkiem ar funkcionāliem traucējumiem</t>
  </si>
  <si>
    <t xml:space="preserve">n/a </t>
  </si>
  <si>
    <t>3.1.2.2.i. Prognozēšanas rīka izstrāde</t>
  </si>
  <si>
    <t>3.1.2.3.i. Ilgstošas sociālās aprūpes pakalpojuma noturība un nepārtrauktība</t>
  </si>
  <si>
    <t>ERAF (2014-2020);
ERAF (2021-2027)</t>
  </si>
  <si>
    <t>For the 3.1.2.3.i investment, the implementation of the following EU fund programs can be mentioned as an additional source of financing:
- EU 2014-2020 programme "Employment and labor force mobility", priority direction "Growth and employment" priority direction "Employment and labor force mobility" 9.3.1 of the specific support objectivel "Develop service infrastructure for child care in a family environment and for the independent life and integration of persons with disabilities into society" measure 9.3.1.1 "Development of service infrastructure for implementation of deinstitutionalization plans" and measure 9.3.1.3.  "Infrastructure development of community-based social services in the city of Riga" within the framework of which the creation and improvement of service places for the provision of community-based social services (including care services in a family environment) to persons with mental disorders and children with functional disorders is supported;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a) measure 4.3.1.2.t "Improving the quality and accessibility of services by bringing the branches of state social care centers closer to the services provided in the community (closer to the family environment)" the purpose of which is the creation of infrastructure (including the purchase of equipment and the improvement of the territory) for the provision of a service close to a family environment to children and young people with severe and very severe functional disabilities, who receive state-funded long-term social care and social rehabilitation services in state social care centers.
b) measure 4.3.1.5   "Development of infrastructure of social services based on society" the purpose of which is the creation of community-based social service infrastructure services (group apartment, day care center or specialized workshop) for persons with severe and very severe mental disorders and multiple disorders.
Compared to RRP 3.1.2.3.i.  investment projects, the investments of EU funds listed above for the creation of services closer to a family environment will be made for another target group, therefore double financing is not possible.
9.3.1.1. measure - 43 101 670 euro
9.3.1.3. measure - 480 886 euro
4.3.1.2.measure - 22 185 000 euro
4.3.1.5 measure - 9 977 402 euro</t>
  </si>
  <si>
    <t>3.1.2.4.i. Sociālās un profesionālās rehabilitācijas pakalpojumu sinerģiska attīstība  cilvēku ar funkcionāliem traucējumiem drošumspējas veicināšanai</t>
  </si>
  <si>
    <t>ESF (2014-2020)</t>
  </si>
  <si>
    <t>For the 3.1.2.4.i investment, the implementation of the following EU fund programs can be mentioned as an additional source of financing:
-- EU 2014-2020 programming period's programme "Employment and labor force mobility" , priority direction "Growth and employment" priority direction "Employment and labor force mobility"  the specific support objective 9.1.4  "Increase the integration of citizens exposed to the risks of discrimination in society and the labor market" within the framework of which Social Integration State Agency project No. 9.1.4.1/16/I/001 "Integration of persons with disabilities or mental disorders in employment and society" is implemented and within the framework of which the work capacity assessment method Melba&amp;Ida was purchased. Within the framework of the  RRP 3.1.2.4.i. investment the social and professional rehabilitation service for persons with functional disabilities is being improved. The beneficiaries of which, using the Melba&amp;Ida method, are planned to make recommendations on what services and support they should receive in order for the person to enter or return to the labor market;
-  European Union Cohesion Policy Program for 2021-2027 4th policy objective "A more social and inclusive Europe, implementing the European Pillar of Social Rights"  specific support objective 4.3.5. "Improve equal and timely access to quality, sustainable and cost-effective services; improve social protection systems, including promoting the availability of social protection; improve the availability, efficiency and resilience of long-term care services" measure 4.3.5.2.  "Improving effective support and palliative care service by increasing its availability for adults whose cure is no longer possible" within the framework of which it is planned to provide training for improving the professional competence of social service provider specialists and volunteer workers in working with adult persons whose cure is no longer possible (palliative care patients) in the regions by using the mobile workstation that is purchased and equipped asccordingly as a part of investment 3.1.2.4.i.
The planned investments listed above are complementary, therefore double financing is not possible.
9.1.4.1. measure - 1 486 320 EUR
4.3.5.2. measure - 5 950 000 EUR</t>
  </si>
  <si>
    <t>ESF+ (2021-2027)</t>
  </si>
  <si>
    <t xml:space="preserve">3.1.2.5.i. Bezdarbnieku, darba meklētāju un bezdarba riskam pakļauto iedzīvotāju iesaiste darba tirgū </t>
  </si>
  <si>
    <t xml:space="preserve">For the 3.1.2.5.i investment, the implementation of the following EU fund programs can be mentioned as an additional source of financing:
- Within the framework of the EU 2014-2020 programming period's programme  "Growth and employment", priority direction  "Employment and labor force mobility",   specific support objective 7.1.1. "To increase the qualifications and skills of the unemployed according to the demand of the labor market"  (from 2022 within the framework of SO 14.1.2. "Recovery measures in the field of well-being") within which is implemented the ESF project "Support for the education of the unemployed" (No. 7.1.1.0/15/I/001) (hereinafter - the ABI project). The aim of the project is to promote the competitiveness of the unemployed, jobseekers and persons at risk of unemployment in the labor market, as well as to reduce the consequences of the crisis caused by the Covid-19 pandemic in the field of employment.  ABI project will be implemented until December 31, 2023. The supported actions provided for in the project will be taken over by improving and continuing them also in RRP 3.1.2.5.i. as part of the investment, the implementation of which is planned from April 2023 to the end of 2025.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measure 4.3.3.1 "Increasing the qualifications and skills of the unemployed, job seekers and persons at risk of unemployment" the implementation of which will be started in 2025, continuing RRP investments.
The beneficiary of the funding the State Employment Agency, guided by the national regulations, which determine the conditions for repeated involvement of the target group, will ensure control to prevent double funding and that the unemployed, jobseekers and persons at risk of unemployment do not receive support at the same time within the framework of several sources of funding.
SO 7.1.1.  - 87 338 436 euro
REACT-EU SO 14.1.2. - 11 527 850 euro
4.3.3.1.measure - 40 672 500 euro
</t>
  </si>
  <si>
    <t>veselība</t>
  </si>
  <si>
    <t>4.1.1.r. Uz cilvēku centrētas, visaptverošas, integrētas veselības aprūpes sistēmas ilgtspēja un noturība</t>
  </si>
  <si>
    <t>Darbības programma Latvijai 2021.-2027.gadam. ANM ietvaros tiks izstrādātas rekomendācijas epidemioloģiskajai drošībai un integrētai aprūpei, kā arī vienoti onkoloģijas metodoloģijas principi, savukārt no ESF plānots papildinošs finansējums kvalitātes nodrošināšanas sistēmas attīstībai (t.sk.klīniskās vadlīnijas, pacientu drošība), tādējādi nodrošinot papildinātību un demarkāciju.</t>
  </si>
  <si>
    <t xml:space="preserve">Within the RRF, recommendations for epidemiological safety and integrated care, as well as unified principles of oncology methodology will be developed, while additional funding is planned from the European Union Cohesion policy programme 2021-2027  in measure 4.1.2.7 "Improving patient safety and quality of care" (ESF+) for the development of the quality assurance system (including clinical guidelines, patient security), thereby ensuring complementarity and demarcation. </t>
  </si>
  <si>
    <t>4.1.1.1.i. Atbalsts sabiedrības veselības pētījumu veikšanai</t>
  </si>
  <si>
    <t>Darbības programma Latvijai 2021.-2027.gadam. ANM plāna ietvaros tiks veikti pētījumi par antimikrobiālo rezistenci, nevakcinēšanas iemesliem un infekciju slimību izplatības mazināšanu, savukārt ESF ietvaros tiks īstenoti veselības veicināšanas pasākumi, slimību profilakse un papildinoši pētījumi sabiedrības veselības jomā, nodrošinot papildinātību un demarkāciju.</t>
  </si>
  <si>
    <t>ESF+  (2021-2027)</t>
  </si>
  <si>
    <t xml:space="preserve">Research on antimicrobial resistance, reasons for non-vaccination and reducing the spread of infectious diseases will be carried out within the RRF, while health promotion measures, disease prevention and complementary research in the field of public health will be implemented within the uropean Union Cohesion policy programme 2021-2027 ESF+, ensuring complementarity and demarcation. ESF investments are planned in SO 4.1.2.SAM measures 4.1.2.1., 4.1.2.2., 4.1.2.3., 4.1.2.4. and 4.1.2.8. </t>
  </si>
  <si>
    <t>4.1.1.2.i. Atbalsts universitātes un reģionālo slimnīcu veselības aprūpes infrastruktūras stiprināšanai</t>
  </si>
  <si>
    <t xml:space="preserve">Darbības programma Latvijai 2021.-2027.gadam, daļa no plānotā finansējuma tiks ieguldīta sekundārās ambulatorās veselības aprūpes pakalpojumu infrastruktūras attīstībai. ANM un ERAF pasākumu īstenošanā tiks nodrošināta izmaksu kontrole, t.sk. izstrādājot MK noteikumus par konkrētām atbalstāmajām darbībām atbilstoši ANM plānam un darbības programmai, ņemot vērā investīciju stratēģijā apstiprinātos nosacījumus un principus. Papildus visu projektu vērtēšanā ir iesaistīti VM un nozares eksperti, līdz ar to tiek nodrošināta demarkācija starp projektos plānotajām investīcijām. ANM un ERAF projektu ietvaros VM izveidota darba grupa vērtēs tehnoloģiju atbilstību normatīvajam un plānošanas ietvaram. Ņemot vērā ārstniecības iestāžu investīciju vajadzības, ANM plāna un ERAF finansējums nodrošinās investīciju papildinātību un atbilstoši ieviešanas dokumentiem tiks nodrošināta investīciju demarkācija. </t>
  </si>
  <si>
    <t>REACT_EU</t>
  </si>
  <si>
    <t>Part of the investments in European Union Cohesion policy programme 2021-2027 will be invested in the development of secondary ambulatory health care service infrastructure within measures 4.1.1.1., 4.1.1.2. (218 402 225 euro). Taking into account the investment needs of medical institutions, the financing of the RRF plan and the ERDF will ensure the complementarity of investments and demarcation of investments will be ensured according to the implementation documents. The same part of the planned funding of OP 2014-2021 SO 13.1.5."Recovery measures in the health sector" (67 600 000 euro) was invested in the development of secondary healthcare service infrastructure.
A more detailed description of investment in infrastructure in the health sector is set out in the Information Report on the Investment Strategy for Health Care Infrastructure for 2021-2027</t>
  </si>
  <si>
    <t>4.1.1.3.i. Atbalsts sekundāro ambulatoro pakalpojumu sniedzēju veselības aprūpes infrastruktūras stiprināšanai</t>
  </si>
  <si>
    <t>Darbības programma Latvijai 2021.-2027.gadam. ANM plāna ietvaros tiks attīstīta sekundārās ambulatorās veselības aprūpes pakalpojumu sniegšanai nepieciešamā infrastruktūra, atbilstoši ANM plāna ietvaros izstrādātajām rekomendācijām integrētai aprūpei un epidemioloģiskajai drošībai, kā arī uzlabojot vides pieejamību, savukārt ERAF ietvaros tiks veikti specifiski pasākumi hronisko pacientu aprūpes uzlabošanai atbilstoši investīciju stratēģijai, tādējādi nodrošinot papildinātību un demarkāciju.</t>
  </si>
  <si>
    <t>ERAF  (2021-2027)</t>
  </si>
  <si>
    <t>Within the framework of the RRF, the infrastructure necessary for the provision of secondary ambulatory healthcare services will be developed, in accordance with the recommendations for integrated care and epidemiological safety developed within the framework of the RRF 4.3.1.1.i.,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A more detailed description of investment in infrastructure in the health sector is set out in the Information Report on the Investment Strategy for Health Care Infrastructure for 2021-2027.</t>
  </si>
  <si>
    <t>4.2.1.r. Cilvēkresursu nodrošinājums un prasmju pilnveide</t>
  </si>
  <si>
    <t>4.2.1.1.i. Atbalsts cilvēkresursu attīstības sistēmas ieviešanai</t>
  </si>
  <si>
    <t>4.3.1.r. Veselības aprūpes ilgtspēja, pārvaldības stiprināšana, efektīva veselības aprūpes resursu izlietošana, kopējā valsts budžeta veselības aprūpes nozarē palielinājums</t>
  </si>
  <si>
    <t>4.3.1.1.i. Atbalsts sekundārās ambulatorās veselības aprūpes kvalitātes un pieejamības novērtēšanai un uzlabošanai</t>
  </si>
  <si>
    <t>Within the framework of the RRF, the infrastructure necessary for the provision of secondary ambulatory healthcare services will be developed, in accordance with the recommendations for integrated care and epidemiological safety developed within the framework of the RRF,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(the amount of the related investment in EUR is already indicated at 4.1.1.3.i).  A more detailed description of investment in infrastructure in the health sector is set out in the Information Report on the Investment Strategy for Health Care Infrastructure for 2021-2027.</t>
  </si>
  <si>
    <t>ekonomikas transformācija un produktivitāte</t>
  </si>
  <si>
    <t>5.1.1.1.i. Pilnvērtīga inovāciju sistēmas pārvaldības modeļa izstrāde un tā nepārtraukta darbināšana</t>
  </si>
  <si>
    <t xml:space="preserve">ERAF 2021 - 2027
1.2.1. SAM “Pētniecības un inovāciju kapacitātes stiprināšana un progresīvu tehnoloģiju ieviešana uzņēmumiem” </t>
  </si>
  <si>
    <t xml:space="preserve">It is currently unclear about 5.1.1.1.i. investment additional funding. After the approval of the investment regulation, additional funding data will be clarified and included in the next report. </t>
  </si>
  <si>
    <t>5.1.1.2.i. Atbalsta instruments inovāciju klasteru attīstībai</t>
  </si>
  <si>
    <t>ERAF 2021 - 2027
1.2.1. SAM “Pētniecības un inovāciju kapacitātes stiprināšana un progresīvu tehnoloģiju ieviešana uzņēmumiem”</t>
  </si>
  <si>
    <t>European Union Cohesion policy programme 2021-2027: SO 1.2.1. "Strengthening R&amp;I capacity for companies".
1.2.1.1. "Support for new product development and internationalization". RRP and Program demarcation will be ensured in time - program activities will be initiated only after RRP activities are completed.</t>
  </si>
  <si>
    <t xml:space="preserve">5.2.1.1.i. Pētniecības, attīstības un konsolidācijas granti                                                                        </t>
  </si>
  <si>
    <t xml:space="preserve">ES fondu 2021-27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 
</t>
  </si>
  <si>
    <t xml:space="preserve">European Union Cohesion policy programme 2021-2027 (174 706 875 euro): SO 1.1.1. "Strengthening R&amp;I capacity", SO 4.2.1. "Infrastructure for inclusive and quality services in education", SO 4.2.2. "Quality, efficiency and relevance of the education and training system to the labor market". 
Programme for the EU funds for the 2014-2020  “Growth and employment” (52 279 610 euro): SO 1.1.1 "Improve research and innovation capacity and the ability of Latvian research institutions to attract external funding, by investing in human capital and infrastructure". SO 8.2.1 "Reduce fragmentation of study programs and strengthen resource sharing", SO 8.2.2. "To strengthen academic personnel of HEI in strategic specialisation areas ", SO 8.2.3. "To ensure better governance in HEI".
Between ESIF and RRP investments, the following complementarity of investments will be formed:
1) with ESIF 2014-2020 investments, support has been started for the implementation of higher education management improvement and digitization initiatives, technology development, education and research infrastructure improvements, the creation of new competitive study programs, the approval of doctoral grants, the support of post-doctoral students, which is planned to be further supported with RRP investments.
2) grants for the implementation of structural changes (external and internal consolidation), "Exit" grants, researcher (professors) grants, internal research and development grants are planned only with RRP investments.
3) only ESIF 2021-2027 investments are planned to provide support for the introduction of the new academic career model, the introduction of cyclical institutional accreditation and innovation grants for students;
4) funding for the modernization and digitization of the study environment, RIS3 centers of excellence, doctoral and post-doctoral grants is planned both with RRP and ESIF in 2021-2027. Demarcation will be ensured within the framework of the supported actions to prevent the risks of double funding. Within the framework of the RRP investment, the main emphasis will be placed on the development of the strategic specialization areas of HEIs, while the direction of ESIF 2021-2027 will be focused on the development of RIS3 areas and the transformation of the national economy. In addition, in the evaluation of all RRP and ESIF 2021-2027 investments, which are related to investments in infrastructure and digitalization, including equipment, the Ministry of Education and Science and industry experts will be involved, thus demarcation between the investments planned in the projects will be ensured.
</t>
  </si>
  <si>
    <t>likuma vara</t>
  </si>
  <si>
    <t>6.1.1.1.i. Esošo analītisko risinājumu modernizācija</t>
  </si>
  <si>
    <t>6.1.1.2.i. Jaunu analīzes sistēmu izstrāde</t>
  </si>
  <si>
    <t>6.1.1.3.i. Personāla apmācības darbam ar analītisko platformu un konsultācijas</t>
  </si>
  <si>
    <t>6.1.2.1.i. Dzelzceļa rentgeniekārtu  sasaiste ar BAXE un mākslīgā intelekta izmantošana dzelzceļu kravu skenēšanas attēlu analīzei</t>
  </si>
  <si>
    <t>6.1.2.2.i. Muitas laboratorijas kapacitātes stiprināšana</t>
  </si>
  <si>
    <t>ES muitas kontroles aprīkojuma instruments</t>
  </si>
  <si>
    <t xml:space="preserve">654 800 </t>
  </si>
  <si>
    <t xml:space="preserve">EU Customs Control Equipment Instrument (CCEI). 
CCEI co-financing has been allocated to purchase a chromatographer (GC-GC-MS), elemental analyzer (metals, inorganic compounds, C, H, N, and O), digital polarimeter, climatic cabinet, laboratory dishwasher, high-performance optical/digital microscope, chromatographers (GC-FID detector), sulphur analysers (UVF), flash point analysers (Abel/Pensky-Martens), moisture analyser, chromatographer (HPLC with UV-Vis detector), chromatographer (HPLC with UV-VIS/DAD and RI detectors), automatic viscosimeter (EN ISO 3104), colorimeter (ASTM D1500), spectrometrer (UV-VIS) and analytical balance. 
All of the equipment intended to be co-financed under CCEI differs from the actions supported under Measure 6.1.2.2.i. CCEI financing will not cover the same costs that will be covered by Recovery and Resilience Facility and vice versa. </t>
  </si>
  <si>
    <t>6.1.2.3.i. Saņemto pasta sūtījumu muitas kontroles pilnveidošana Lidostas MKP</t>
  </si>
  <si>
    <t>6.1.2.4.i. Infrastruktūras izveide kontroles dienestu funkciju īstenošanai Kundziņsalā</t>
  </si>
  <si>
    <t>6.2.1.1.i. AML inovāciju centra izveide noziedzīgi iegūtu līdzekļu legalizācijas identificēšanas uzlabošanai</t>
  </si>
  <si>
    <t>6.2.1.2.i. Ekonomisko noziegumu izmeklēšanas kapacitātes stiprināšana</t>
  </si>
  <si>
    <t>Iekšējās drošības fonds</t>
  </si>
  <si>
    <t>It is planned to finance project No. VP/IDF/2019/1 “Development of National Criminal Intelligence Infrastructure and System” from the Internal Security Fund in the 2014-2020 period. The funding is aimed to achive different milestones and results.Within the framework of the ISF project,  the development of a system for the accumulation and circulation of criminal intelligence information (Criminal Intelligence support information system) is planned. It will be ensure state-of-the-art information analysis capabilities,  the capacity of analytical services will be strengthened, priority work direction and methodology for analysis of information will be developed. Also the education system in this field will be developed.</t>
  </si>
  <si>
    <t>6.2.1.3.i. Vienota tiesnešu, tiesu darbinieku, prokuroru, prokuroru palīgu un specializēto izmeklētāju (starpdisciplināros jautājumos) kvalifikācijas pilnveides mācību centra izveide</t>
  </si>
  <si>
    <t>6.3.1.1.i. Atvērta, caurskatāma, godprātīga un atbildīga publiskā pārvalde</t>
  </si>
  <si>
    <t>6.3.1.2.i. Publiskās pārvaldes profesionalizācija un administratīvās un kapacitātes stiprināšana</t>
  </si>
  <si>
    <t xml:space="preserve">6.3.1.3.i. Publiskās pārvaldes inovācijas eko-sistēmas attīstība </t>
  </si>
  <si>
    <t xml:space="preserve">Darbības programmas Latvijai 2021.-2027.gadam 1.3.1.SAM "Izmantot digitalizācijas priekšrocības pilsoņiem, uzņēmumiem un valdībām" </t>
  </si>
  <si>
    <t>European Union Cohesion policy programme for 2021-2027 measure 1.3.1.2 "Innovation laboratory for using the benefits of digitalization". Within the framework of measure 1.3.1.2 "Innovation laboratory for using the advantages of digitalization", innovation laboratory services will be provided for the intended digital tools and IT systems that are planned to be supported within the framework of the European Union Cohesion policy programme 2021-2027, while investments 6.3.1.3.i. innovation laboratory services are planned within the scope of the current and problematic issues of public administration, in addition within investment 6.3.1.3.i. trainings will be provided in connection with the necessary knowledge on ensuring the operation of innovation laboratories.</t>
  </si>
  <si>
    <t>6.3.1.4.i. Nevalstisko organizāciju izaugsme sociālās drošības pārstāvniecības stiprināšanai un  sabiedrības interešu uzraudzībai</t>
  </si>
  <si>
    <t xml:space="preserve">Darbības programmas Latvijai 2021.-2027.gadam 4.3.4.
SAM "Sekmēt aktīvu iekļaušanu, lai veicinātu vienlīdzīgas iespējas un aktīvu līdzdalību, kā arī uzlabotu nodarbinātību"
</t>
  </si>
  <si>
    <t>European Union Cohesion policy programme for 2021-2027 measure 4.3.4.5 "Support for the growth of civil society organizations by strengthening participation in public administration decision-making processes".
6.3.1.4.i. the investment supports the strengthening of the capacity of NGOs in the field of social security representation of the interests of the least protected groups of society and in the field of public interest monitoring of foreign investments and the use of state budget funding, while 4.3.4.5. the event addresses the weak development issue of civil dialogue as such, without specifying a specific field or sector. 4.3.4.5. the measure should be considered primarily as a public administration tool for stimulating the development of civil dialogue at all administrative levels of governance, involving the widest possible number of NGO participants in the planning and implementation of the policy of sectoral ministries, municipalities and planning regions. While 6.3.1.4.i. investment focuses on strengthening NGO representation on a narrow and poorly represented area in the NGO sector - social security, stimulating the formation of new NGOs and the establishment of partnerships in the NGO sector.</t>
  </si>
  <si>
    <t>Finanšu ministrs</t>
  </si>
  <si>
    <t>A.Ašeradens</t>
  </si>
  <si>
    <t>L. Naudiņa, 28320492</t>
  </si>
  <si>
    <t>laura.naudina@fm.gov.lv</t>
  </si>
  <si>
    <t>Atveseļošanas fonda kopējie rādītāji</t>
  </si>
  <si>
    <t>RRFCI01</t>
  </si>
  <si>
    <t>RRFCI02</t>
  </si>
  <si>
    <t>RRFCI03</t>
  </si>
  <si>
    <t>RRFCI04</t>
  </si>
  <si>
    <t>RRFCI05</t>
  </si>
  <si>
    <t>RRFCI06</t>
  </si>
  <si>
    <t>RRFCI07</t>
  </si>
  <si>
    <t>RRFCI08</t>
  </si>
  <si>
    <t>RRFCI09</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</si>
  <si>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</si>
  <si>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</si>
  <si>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</si>
  <si>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</si>
  <si>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</si>
  <si>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</si>
  <si>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</si>
  <si>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</si>
  <si>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</si>
  <si>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FM</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</si>
  <si>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</si>
  <si>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</si>
  <si>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</si>
  <si>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EM</t>
  </si>
  <si>
    <t>A. Ašeradens</t>
  </si>
  <si>
    <t>(119) Sociālās nodrošināšanas prognozēšanas rīka informācijas sistēmas tehnisko specifikāciju pabeigšana - investīcija</t>
  </si>
  <si>
    <t>31.12.2023.
(+6 mēn.)</t>
  </si>
  <si>
    <t>(161) Augstāko izglītības iestāžu konsolidācija - reforma</t>
  </si>
  <si>
    <t>(116) Darba līgumu noslēgšana, lai personām ar invaliditāti pielāgotu mājokļus - investīcija</t>
  </si>
  <si>
    <t>(122) Līgumu noslēgšana ar pašvaldībām par projektu īstenošanu - investīcija</t>
  </si>
  <si>
    <t>European Union Cohesion policy programme 2021-2027
SO 2.1.1."Promotion of energy efficiency and reduction of greenhouse gas emissions" (26 410 715 euro including flexibility amount). Operational programme “Growth and Employment” (OP) REACT-EU measure 13.1.3.1. "Improving the energy efficiency of municipal buildings" (28 808 246 euro).
European Union Cohesion Policy Programme 2021-2027 funding  and OP funding will be available through demarcation. No project will receive a financial contribution from two sources. The first projects will be funded by the OP and  RRF. After the funding of the RRF is used, the measure 2.1.1.6 “Improving the energy efficiency of municipal buildings” will be launched.</t>
  </si>
  <si>
    <t>VARAM</t>
  </si>
  <si>
    <t>Iestāžu prognoze 
(nobīde no AF plāna)</t>
  </si>
  <si>
    <t>FM viedoklis</t>
  </si>
  <si>
    <t>31.12.2023.
(+12 mēn.)</t>
  </si>
  <si>
    <t>30.09.2024.
(+15 mēn.)</t>
  </si>
  <si>
    <t>(58) Prasmju fondu koncepcijas izstrāde - reforma</t>
  </si>
  <si>
    <t>30.09.2024.
(+9 mēn.)</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</si>
  <si>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</si>
  <si>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</si>
  <si>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</si>
  <si>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</si>
  <si>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</si>
  <si>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 Atbilstoši Ministru kabineta 2021.gada 7.septembra noteikumu Nr. 621 "Eiropas Savienības Atveseļošanas un noturības mehānisma plāna īstenošanas un uzraudzības kārtība" 17.punktam</t>
  </si>
  <si>
    <t>31.03.2025.
(+18 mēn.)</t>
  </si>
  <si>
    <t>Rādītāja statuss</t>
  </si>
  <si>
    <t>(99) Mājokļu cenu pieejamības stratēģijas pieņemšana – investīcija</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</si>
  <si>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</si>
  <si>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Atveseļošanas fonda atskaites punkti un mērķi, kas ziņojami MK un EK pusgada ziņojumos līdz 2023. gada oktobrim</t>
  </si>
  <si>
    <t>Atveseļošanas fonda uzraudzības rādītāji, kas ziņojami MK un EK pusgada ziņojumos līdz 2023. gada oktobrim</t>
  </si>
  <si>
    <t>Iestāžu rosināti AF plāna grozījumi par izpildes termiņa pārcelšanu</t>
  </si>
  <si>
    <t>jā</t>
  </si>
  <si>
    <t>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</si>
  <si>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Plānotais darījuma apstiprināšanas datums 2023.gada 26.jūnijs. Piegādes paredzētas 120 dienu laikā pēc apstiprināšanas. IZM ir iesniegusi attiecīgā mērķa rādītāja vērtības un tā izpildes AF plāna grozījumus un saņēmusi no Eiropas Komisijas neformālu apstiprinājumu.
AF plāna grozījumi paredz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</si>
  <si>
    <t>Plānoti AF plāna grozījumi par termiņa pārcelšanu</t>
  </si>
  <si>
    <t>LM iesniegusi FM papildu priekšlikumu grozījumiem AF plānā, aicinot pārskatīt atskaites punkta izpildes termiņu, pagarinot līdz 2025.gada martam (2025.gada 1.cet.), kas saistīts ar vairākiem risināmiem jautājumiem iepriekš sekojošā atskaites punkta “Specifiskas mērķa grupas atlasīšana personas mājokļa vides pieejamības uzlabošanai" sasniegšanā. 27.03.2023. ir saņemts pozitīvs Eiropas Komisijas viedoklis par LM virzītajiem AF plāna grozījumu priekšlikumiem.</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</si>
  <si>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</si>
  <si>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(176) Dzelzceļa muitas kontroles punktu skeneri savienoti ar rentgena iekārtu attēlu apmaiņas sistēmu BAXE - investīcija</t>
  </si>
  <si>
    <t>31.03.2025.
(+15 mēn.)</t>
  </si>
  <si>
    <t>(74) Līdz 2023. gada jūnijam izstrādāts digitālo prasmju un kompetenču satvars - investīcija</t>
  </si>
  <si>
    <t>Rādītāja atsauces numurs</t>
  </si>
  <si>
    <t>Sadalījuma nosaukums</t>
  </si>
  <si>
    <t>Mērvienība</t>
  </si>
  <si>
    <t>Kopējo rādītāju ziņošanas progress EK</t>
  </si>
  <si>
    <t>Ziņots EK 24.02.2022.</t>
  </si>
  <si>
    <t>Rādītāja sniegums kumulatīvi</t>
  </si>
  <si>
    <t>Gada primārās enerģijas patēriņa ietaupījums</t>
  </si>
  <si>
    <t>MWh/gadā</t>
  </si>
  <si>
    <t xml:space="preserve">Papildu darbības jauda, kas uzstādīta atjaunojamo energoresursu enerģijas vajadzībām </t>
  </si>
  <si>
    <t>Jauda atjaunojamās enerģijas ražošanai</t>
  </si>
  <si>
    <t>MW</t>
  </si>
  <si>
    <t>Elektoru jauda ūdeņraža ražošanai</t>
  </si>
  <si>
    <t>Alternatīvo degvielu infrastruktūra (uzpildes/uzlādes punkti)</t>
  </si>
  <si>
    <t xml:space="preserve">Uzlādes punkti </t>
  </si>
  <si>
    <t>Uzpildes/
uzlādes punkti</t>
  </si>
  <si>
    <t>Degvielas uzpildes punktu</t>
  </si>
  <si>
    <t xml:space="preserve">Ūdeņraža uzpildes punktus </t>
  </si>
  <si>
    <t>Iedzīvotāji, kuri gūst labumu no pasākumiem aizsardzībai pret plūdiem, dabas ugunsgrēkiem un citām ar klimatu saistītām dabas katastrofām</t>
  </si>
  <si>
    <t>personas</t>
  </si>
  <si>
    <t>Papildu mājokļi ar piekļuvi internetam, ko nodrošina, izmantojot ļoti augstas veiktspējas tīklus</t>
  </si>
  <si>
    <t>mājokļi</t>
  </si>
  <si>
    <t>Uzņēmumi, kas saņem atbalstu digitālo produktu, pakalpojumu un lietojumprogrammu izstrādei vai ieviešanai</t>
  </si>
  <si>
    <t>Uzņēmumi, kurus atbalsta, lai izstrādātu digitālās tehnoloģijas un risinājumus</t>
  </si>
  <si>
    <t xml:space="preserve">Mazie, tai skaitā mikro, uzņēmumi </t>
  </si>
  <si>
    <t>uzņēmumi</t>
  </si>
  <si>
    <t xml:space="preserve">Vidējie uzņēmumi </t>
  </si>
  <si>
    <t xml:space="preserve">Lielie uzņēmumi </t>
  </si>
  <si>
    <t>Uzņēmumi, kurus atbalsta, lai pieņemtu digitālos risinājumus savu pakalpojumu, produktu vai procesu pārveidošanai</t>
  </si>
  <si>
    <t xml:space="preserve">Jaunu un uzlabotu publisko digitālo pakalpojumu, produktu un procesu lietotāji  </t>
  </si>
  <si>
    <t>lietotāji/gadā</t>
  </si>
  <si>
    <t>Atbalstītajās pētniecības struktūrās strādājošie pētnieki</t>
  </si>
  <si>
    <t>Sievietes</t>
  </si>
  <si>
    <t>Gada pilnslodzes ekvivalents</t>
  </si>
  <si>
    <t>Vīrieši</t>
  </si>
  <si>
    <t>Nebinārais</t>
  </si>
  <si>
    <t>Atbalstītie uzņēmumi (tai skaitā – mazi uzņēmumi, tostarp mikrouzņēmumi, vidēji uzņēmumi un lieli uzņēmumi)</t>
  </si>
  <si>
    <t>RRFCI010</t>
  </si>
  <si>
    <t>Izglītības vai apmācības dalībnieku skaits*</t>
  </si>
  <si>
    <t>Vīrieši 0-17 gadi</t>
  </si>
  <si>
    <t>no tā: digitālo prasmju apmācību dalībnieku skaits</t>
  </si>
  <si>
    <t>Vīrieši 18-29 gadi</t>
  </si>
  <si>
    <t>Vīrieši 30-54 gadi</t>
  </si>
  <si>
    <t>Vīrieši 55 gadi un vairāk gadi</t>
  </si>
  <si>
    <t>Sievietes 0-17 gadi</t>
  </si>
  <si>
    <t>Sievietes 18-29 gadi</t>
  </si>
  <si>
    <t>Sievietes 30-54 gadi</t>
  </si>
  <si>
    <t>Sievietes 55 gadi un vairāk gadi</t>
  </si>
  <si>
    <t>Nebinārais 0-17 gadi</t>
  </si>
  <si>
    <t>Nebinārais 18-29 gadi</t>
  </si>
  <si>
    <t>Nebinārais 30-54 gadi</t>
  </si>
  <si>
    <t>Nebinārais 55 gadi un vairāk gadi</t>
  </si>
  <si>
    <t>RRFCI011</t>
  </si>
  <si>
    <t>To cilvēku skaits, kuri ir nodarbināti vai iesaistīti darba meklēšanā</t>
  </si>
  <si>
    <t>Vīrieši 55 un vairāk gadi</t>
  </si>
  <si>
    <t>Sievietes 55 un vairāk gadi</t>
  </si>
  <si>
    <t>Nebinārais 55 un vairāk gadi</t>
  </si>
  <si>
    <t>RRFCI012</t>
  </si>
  <si>
    <t>Jaunu vai modernizētu veselības aprūpes iestāžu ietilpība</t>
  </si>
  <si>
    <t>personas/gadā</t>
  </si>
  <si>
    <t>RRFCI013</t>
  </si>
  <si>
    <t xml:space="preserve">Jaunu vai modernizētu bērnu aprūpes un izglītības iestāžu klašu telpu ietilpība </t>
  </si>
  <si>
    <t>RRFCI014</t>
  </si>
  <si>
    <t>To jauniešu skaits vecumā no 15 līdz 29 gadiem, kuri saņem atbalstu</t>
  </si>
  <si>
    <t xml:space="preserve">Vīrieši </t>
  </si>
  <si>
    <t>* Informācija par dalībniekiem (RRFCI10 ietvaros) uzkrājama gan digitālo apmācību, gan pārējo projekta ietvaros plānoto apmācību/izglītības ietvaros. Dati par digitālo apmācību dalībniekiem nodalāmai (uzkrājami) atsevišķi (ja attiecināms).</t>
  </si>
  <si>
    <t>Apakšsadalījums
(ja piemērojams)</t>
  </si>
  <si>
    <r>
      <t xml:space="preserve">Aktuālā EK sniedzamā progresa informācija FENIX </t>
    </r>
    <r>
      <rPr>
        <b/>
        <u/>
        <sz val="16"/>
        <color rgb="FFFF0000"/>
        <rFont val="Times New Roman"/>
        <family val="1"/>
        <charset val="186"/>
      </rPr>
      <t>līdz 15.10.2023.</t>
    </r>
  </si>
  <si>
    <r>
      <t xml:space="preserve">EK sniegtā progresa informācija FENIX </t>
    </r>
    <r>
      <rPr>
        <b/>
        <u/>
        <sz val="16"/>
        <color theme="1"/>
        <rFont val="Times New Roman"/>
        <family val="1"/>
        <charset val="186"/>
      </rPr>
      <t>līdz 30.04.2023.</t>
    </r>
  </si>
  <si>
    <t>Atveseļošanas fonda MK noteikumu un informatīvo ziņojumu izstrādes laika grafika riski</t>
  </si>
  <si>
    <t>Komponentes numurs</t>
  </si>
  <si>
    <t>Komponentes nosaukums</t>
  </si>
  <si>
    <t>Reformas vai investīcijas numurs</t>
  </si>
  <si>
    <t>Reformas vai investīcijas nosaukums</t>
  </si>
  <si>
    <t>Atlases kārtas numurs (ja attiecināms)</t>
  </si>
  <si>
    <t>AF finansējums</t>
  </si>
  <si>
    <t>Atbildīgā iestāde</t>
  </si>
  <si>
    <r>
      <t xml:space="preserve">Iesniegšana apstiprināšanai MK </t>
    </r>
    <r>
      <rPr>
        <sz val="11"/>
        <color theme="1"/>
        <rFont val="Times New Roman"/>
        <family val="1"/>
        <charset val="186"/>
      </rPr>
      <t>(gads un ceturksnis)</t>
    </r>
  </si>
  <si>
    <r>
      <t xml:space="preserve">Plānotais atlases uzsākšanas laiks </t>
    </r>
    <r>
      <rPr>
        <sz val="11"/>
        <color theme="1"/>
        <rFont val="Times New Roman"/>
        <family val="1"/>
        <charset val="186"/>
      </rPr>
      <t xml:space="preserve">(gads un ceturksnis) </t>
    </r>
  </si>
  <si>
    <r>
      <rPr>
        <b/>
        <u/>
        <sz val="11"/>
        <color theme="1"/>
        <rFont val="Times New Roman"/>
        <family val="1"/>
        <charset val="186"/>
      </rPr>
      <t>Reālais</t>
    </r>
    <r>
      <rPr>
        <b/>
        <sz val="11"/>
        <color theme="1"/>
        <rFont val="Times New Roman"/>
        <family val="1"/>
        <charset val="186"/>
      </rPr>
      <t xml:space="preserve"> atlases uzsākšanas laiks (gads un ceturksnis)</t>
    </r>
  </si>
  <si>
    <t>Augsta riska kavējumi investīciju regulējuma izstrādei</t>
  </si>
  <si>
    <t xml:space="preserve">1.1.1.2.i.2. </t>
  </si>
  <si>
    <t>Videi draudzīgi uzlabojumi Rīgas pilsētas sabiedriskā transporta sistēmā</t>
  </si>
  <si>
    <t>SM</t>
  </si>
  <si>
    <t>2022.g. II cet.</t>
  </si>
  <si>
    <t xml:space="preserve">2023.g. I cet. </t>
  </si>
  <si>
    <t xml:space="preserve">1.1.1.2.i.3. </t>
  </si>
  <si>
    <t xml:space="preserve">5.1.1.2.i. </t>
  </si>
  <si>
    <t>2023.g. I cet.</t>
  </si>
  <si>
    <t xml:space="preserve">5.2.1.1.i.                                                                      </t>
  </si>
  <si>
    <t>2022.g. IV cet.</t>
  </si>
  <si>
    <t xml:space="preserve">1.2.1.2.i.2 </t>
  </si>
  <si>
    <t>Energoefektivitātes paaugstināšana uzņēmējdarbībā, ko nacionāli plānots ieviest kombinētā finanšu instrumenta veidā</t>
  </si>
  <si>
    <t>2023.g. III cet.</t>
  </si>
  <si>
    <t xml:space="preserve">2.2.1.3.i. </t>
  </si>
  <si>
    <t>Atbalsts jaunu produktu un pakalpojumu ieviešanai uzņēmējdarbībā</t>
  </si>
  <si>
    <t>Energoefektivitātes uzlabošana valsts sektora ēkās, t.sk. vēsturiskajās ēkās</t>
  </si>
  <si>
    <t>2022.g. I cet.</t>
  </si>
  <si>
    <t xml:space="preserve">2.4.1.1.i. </t>
  </si>
  <si>
    <t>Pasīvās infrastruktūras izbūve Via Baltica koridorā 5G pārklājuma nodrošināšanai</t>
  </si>
  <si>
    <t xml:space="preserve">2.3.1.3.i. </t>
  </si>
  <si>
    <t>Pašvadītas IKT speciālistu mācību pieejas attīstība</t>
  </si>
  <si>
    <t>2022.g. III cet.</t>
  </si>
  <si>
    <t xml:space="preserve">2.2.1.5.i. </t>
  </si>
  <si>
    <t>Mediju nozares uzņēmumu digitālās transformācijas veicināšana</t>
  </si>
  <si>
    <t>KM</t>
  </si>
  <si>
    <t xml:space="preserve">2.4.1.2.i. </t>
  </si>
  <si>
    <t>Platjoslas jeb ļoti augstas veiktspējas tīklu “pēdējās jūdzes” infrastruktūras attīstībā</t>
  </si>
  <si>
    <t xml:space="preserve">4.2.1.1.i. </t>
  </si>
  <si>
    <t>Atbalsts cilvēkresursu attīstības sistēmas ieviešanai</t>
  </si>
  <si>
    <t>Veselības ministrija</t>
  </si>
  <si>
    <t xml:space="preserve">4.2.1.r. </t>
  </si>
  <si>
    <t>Cilvēkresursu nodrošinājums un prasmju pilnveide</t>
  </si>
  <si>
    <t>Vidēja riska kavējumi investīciju regulējuma izstrādei</t>
  </si>
  <si>
    <t>Saīsinājumi:</t>
  </si>
  <si>
    <t>EM - Ekonomikas ministrija</t>
  </si>
  <si>
    <t>SM - Satiksmes ministrija</t>
  </si>
  <si>
    <t>KM - Kultūras ministrija</t>
  </si>
  <si>
    <t>IZM - Izglītības un zinātnes ministrija</t>
  </si>
  <si>
    <t>Laura Naudiņa, 28320492</t>
  </si>
  <si>
    <t>Jomas nosaukums</t>
  </si>
  <si>
    <t>Nozares ministrija</t>
  </si>
  <si>
    <t>MPEK atsauce</t>
  </si>
  <si>
    <t>Sasniedzamā teksta vērtība</t>
  </si>
  <si>
    <t>Rādītāja pabeigšanas datums</t>
  </si>
  <si>
    <t>Klimata pārmaiņas</t>
  </si>
  <si>
    <t>1.1.1.r</t>
  </si>
  <si>
    <t>Rīgas metropoles areāla transporta sistēmas zaļināšana</t>
  </si>
  <si>
    <t>Reforma</t>
  </si>
  <si>
    <t>1</t>
  </si>
  <si>
    <t>Satiksmes ministrija</t>
  </si>
  <si>
    <t>Atskaites punkts</t>
  </si>
  <si>
    <t>Koordinēta pieeja pasažieru pāradājumu plānošanai, pasūtīšanai un organizācijai Rīgas metropoles areālā</t>
  </si>
  <si>
    <t>Procesā</t>
  </si>
  <si>
    <t>2023Q4</t>
  </si>
  <si>
    <t>3</t>
  </si>
  <si>
    <t>Ieviesta koordinēta pieeja pasažieru pārvadājumu plānošanai, pasūtīšanai un organizācijai Rīgas metropoles areālā</t>
  </si>
  <si>
    <t>1.2.1.1.i</t>
  </si>
  <si>
    <t>Daudzdzīvokļu māju energoefektivitātes uzlabošana un pāreja uz atjaunojamo energoresursu tehnoloģiju izmantošanu</t>
  </si>
  <si>
    <t>Investīcija</t>
  </si>
  <si>
    <t>7</t>
  </si>
  <si>
    <t>Ekonomikas ministrija</t>
  </si>
  <si>
    <t>Dzīvojamo ēku energoefektivitātes uzlabošanas atbalsta programmas stāšanās spēkā</t>
  </si>
  <si>
    <t>Pabeigts</t>
  </si>
  <si>
    <t>2022Q1</t>
  </si>
  <si>
    <t>2</t>
  </si>
  <si>
    <t>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 Ir saņemts konceptuāls saskaņojums 18.08.2022 no Eiropas Komisijas.</t>
  </si>
  <si>
    <t>European Union Recovery and Resilience Mechanism 1.2.1.1.i. investments "Improving the energy efficiency of apartment buildings and transition to the use of renewable energy technology" Regulations of the Cabinet of Ministers have been approved by the Cabinet of Ministers on 14.07.2022. The final version of the regulations on 01.07.2022 has been sent to the European Commission for approval, so that this milestone can be marked as fulfilled. A conceptual agreement has been received from the European Commission on 18.08.2022.</t>
  </si>
  <si>
    <t>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 Ir saņemts konceptuāls saskaņojums 18.08.2022.</t>
  </si>
  <si>
    <t>8</t>
  </si>
  <si>
    <t>Mērķis</t>
  </si>
  <si>
    <t>Apstiprināti projekti par vismaz 40 097 400 EUR</t>
  </si>
  <si>
    <t>2024Q3</t>
  </si>
  <si>
    <t>4</t>
  </si>
  <si>
    <t>Ņemot vērā to, ka 2022.gada beigās vēl turpinājās līdzīgas programmas īstenošana ar ES fondu 2014.-2020.gada plānošanas perioda finansējumu, tad aktīva projektu iesniegšana sākās tikai 2023.gada sākumā. Līdz 2023.gada 2.ceturkšņa beigām ir saņemti 26 projekti par kopējo summu 7 milj.EUR un notiek saņemto projektu vērtēšana. Projektu iesniegšana turpinās.</t>
  </si>
  <si>
    <t>Taking into account the fact that at the end of 2022, the implementation of a similar program with funding from the EU funds for the 2014-2020 planning period continued, active submission of projects began only at the beginning of 2023. By the end of the 2nd quarter of 2023, 26 projects have been received for a total amount of EUR 7 million and the received projects are being evaluated. Submission of projects continues.</t>
  </si>
  <si>
    <t>1.2.1.2.i</t>
  </si>
  <si>
    <t>Energoefektivitātes paaugstināšana uzņēmējdarbībā, ko plānots īstenot valsts mērogā apvienota finanšu instrumenta veidā</t>
  </si>
  <si>
    <t>10</t>
  </si>
  <si>
    <t>Uzņēmējdarbības energoefektivitātes atbalsta programmas stāšanās spēkā</t>
  </si>
  <si>
    <t>Noteikumu stāšanās spēkā</t>
  </si>
  <si>
    <t>Tiesiskā regulējuma pieņemšana 2022.gada 20. septembrī un stāšanās spēkā 2022.gada 5.okobrī.</t>
  </si>
  <si>
    <t>Adoption of the legal framework on September 20, 2022 and entry into force on Oktober 5, 2022.</t>
  </si>
  <si>
    <t>Ministru kabineta 2022. gada 20. septembra noteikumi Nr. 594 "Eiropas Savienības Atveseļošanas un noturības mehānisma plāna 1.2. reformu un investīciju virziena "Energoefektivitātes uzlabošana" 1.2.1.2.i. investīcijas "Energoefektivitātes paaugstināšana uzņēmējdarbībā (ietverot pāreju uz atjaunojamo energoresursu tehnoloģiju izmantošanu siltumapgādē un pētniecības un attīstības aktivitātes (t. sk. bioekonomikā))" 1.2.1.2.i.1. pasākuma "Energoefektivitātes paaugstināšana uzņēmējdarbībā (ietverot pāreju uz atjaunojamo energoresursu tehnoloģiju izmantošanu siltumapgādē)" īstenošanas noteikumi" pieņemti 2022. gada 20. septembrī un stājās spēkā 2022. gada 5. okobrī. Noteikumi ar Eiropas Komisiju saskaņoti 2020. gada 30. septembrī, savukārt DNSH kontrolsaraksta saskaņojums saņemts 2023. gada 3. janvārī.</t>
  </si>
  <si>
    <t>The Cabinet of Ministers' regulations of September 20, 2022 No. 594 "European Union Recovery and resilience mechanism plan 1.2 reform and investment direction "Improving energy efficiency" 1.2.1.2.i investments "Increasing energy efficiency in business (including the transition to the use of renewable energy technologies in heat supply and research and development activities (including bioeconomy))" 1.2. 1.2.i.1 implementation rules of the measure "Increasing energy efficiency in business (including the transition to the use of renewable energy technologies in heat supply)" adopted on September 20, 2022 and entered into force on October 5, 2022. The regulations were agreed with the European Commission on September 30, 2020, while the DNSH checklist was approved on January 3, 2023.</t>
  </si>
  <si>
    <t>1.2.1.3.i</t>
  </si>
  <si>
    <t>Pašvaldību ēku un infrastruktūras uzlabošana, veicinot pāreju uz atjaunojamo energoresursu tehnoloģiju izmantošanu un uzlabojot energoefektivitāti</t>
  </si>
  <si>
    <t>13</t>
  </si>
  <si>
    <t>Vides aizsardzības un reģionālās attīstības ministrija</t>
  </si>
  <si>
    <t>Stājas spēkā tiesiskais regulējums atbalsta programmai pašvaldību infrastruktūras energoefektivitātes uzlabošanai, kas atbalsta projektus ar plānoto primārās enerģijas vai CO2 emisiju samazinājumu vismaz par 30 %</t>
  </si>
  <si>
    <t>2022Q4</t>
  </si>
  <si>
    <t>Ministru kabineta noteikumu spēkā stāšanās</t>
  </si>
  <si>
    <t>Tiesiskā regulējuma pieņemšana 2022.gada 8.novembrī un stāšanās spēkā 2022.gada 25.novembrī.</t>
  </si>
  <si>
    <t>Adoption of the legal framework on November 8, 2022 and entry into force on November 25, 2022.</t>
  </si>
  <si>
    <t>2022. gada 8. novembra Ministru kabineta sēdē (sēdes protokola un paragrāfa numurs Nr. 56 20. §) tika pieņemts un 2022. gada 25. novembrī stājās spēkā tiesiskais regulējums - Ministru kabineta noteikumi Nr. 709 "Eiropas Savienības Atveseļošanas un noturības mehānisma plāna reformu un investīciju virziena 1.2. "Energoefektivitātes uzlabošana" 1.2.1.3.i. investīcijas "Pašvaldību ēku un infrastruktūras uzlabošana, veicinot pāreju uz atjaunojamo energoresursu tehnoloģiju izmantošanu un uzlabojot energoefektivitāti" īstenošanas noteikumi". Saite uz publikāciju oficiālajā izdevumā: https://www.vestnesis.lv/op/2022/228.2  .
Tiesiskais regulējums atbalsta pašvaldību ēku un infrastruktūras energoefektivitātes un siltumnoturības uzlabošanu ar plānoto primārās enerģijas samazinājumu vismaz par 30 % un nosaka īstenošanas nosacījumus, pārejas uz atjaunojamo energoresursu tehnoloģijām veicināšanu, energoefektivitātes un siltumnoturības uzlabošanu. Lai atspoguļotu ANM regulas VI pielikuma piemērojamās intervences jomas “026a — Publiskās infrastruktūras atjaunošana energoefektivitātes uzlabošanai vai energoefektivitātes pasākumi, demonstrējuma projekti un atbalsta pasākumi, kas atbilst energoefektivitātes kritērijiem” prasības, projektam ir noteikti atbilstības kritēriji: 1) projekta mērķis atbilst 1.2.1.3.i. investīcijas noteikumos definētajam mērķim, sagaidāmie rezultāti un uzraudzības rādītāji ir precīzi definēti, pamatoti un izmērāmi un tie sekmē noteikto rādītāju sasniegšanu (kritērijs Nr. 2.8.); 2) projekts paredz ieguldījumus pašvaldības ēkas, tās daļas vai kopējas ēku grupas energoefektivitātes paaugstināšanā un nodrošina primārās enerģijas samazinājumu gadā vismaz 30% apmērā (kritērijs Nr. 3.2.); 3) projekta efektivitātes aprēķināšana, t.sk. ieguldītais AF finansējums uz vienu ietaupīto primārās enerģijas kilovatstundu gadā nav lielāks par 6,00 euro (kritērijs Nr. 3.3.); 4) priekšroku dot projektiem, kas ēkās ievieš visefektīvākos kompleksus siltumnoturības, energoefektivitātes uzlabošanas un atjaunojamo energoresursu iekārtu uzstādīšanas pasākumus (kritērijs Nr. 4.1.).</t>
  </si>
  <si>
    <t>At the meeting of the Cabinet of Ministers of November 8, 2022 (Protocol and paragraph No. 56, paragraph 20) legal framework was adopted - Cabinet Regulation No. 709 "Regulation for implementing the investment measure No. 1.2.1.3.i “Improving municipal buildings and infrastructure by promoting the transition to renewable energy technologies and improving energy efficiency” for reform No. 1.2 “Improving energy efficiency” of the Recovery and Resilience Facility plan of the European Union”. This Regulation entered into force on November 25, 2022.
Link to the publication in the Official Journal: https://www.vestnesis.lv/op/2022/228.2 
The legal framework supports improving the energy efficiency and heat resistance of municipal buildings and infrastructure with planned reduction of at least 30% of primary energy and lays down implementing conditions, promoting the transition to renewable energy technologies, improving energy efficiency and heat resistance. In order to reflect requirements of applicable intervention field “026 bis – Energy efficiency renovation or energy efficiency measures regarding public infrastructure, demonstration projects and supporting measures compliant with energy efficiency criteria” of Annex VI of the RRF Regulation, the requirements for projects are set out in eligibility and quality criteria: 1) the aim of the project corresponds to 1.2.1.3.i investments aim and the expected results and indicators are precisely defined, justified and measurable and they contribute to the achievement of the indicators defined in the Cabinet Regulation No. 709 (criterion 2.8); 2) the project expects investments in increasing the energy efficiency of the municipal building, its part or common group of buildings and ensures a reduction of primary energy in the amount of at least 30% per year (compared to consumption before the project (criterion 3.2); 3) project efficiency calculation, including the ratio of the planned RRF funding per kWh primary energy saved per year shall not exceed EUR 6,00 (criterion 3.3);  4) priority should be given to projects that establish the most efficient complex measures for heat resistance, energy efficiency improvement and the installation of renewable energy solutions (criterion 4.1).</t>
  </si>
  <si>
    <t>2022. gada 25. novembrī stājušies spēkā Ministru kabineta noteikumi Nr. 709 "Eiropas Savienības Atveseļošanas un noturības mehānisma plāna reformu un investīciju virziena 1.2. "Energoefektivitātes uzlabošana" 1.2.1.3.i. investīcijas "Pašvaldību ēku un infrastruktūras uzlabošana, veicinot pāreju uz atjaunojamo energoresursu tehnoloģiju izmantošanu un uzlabojot energoefektivitāti" īstenošanas noteikumi”, kas samazinās pašvaldību izmantojamām ēkām un infrastruktūrai primārās enerģijas patēriņu par vismaz 30%, sekmējot energoefektivitātes un siltumnoturības paaugstināšanu, veicinot pāreju uz atjaunojamiem energoresursiem, tai skaitā papildus nodrošinot virzību uz valsts enerģētisko neatkarību, un pašvaldību izdevumu samazināšanos par energoapgādi, tādējādi mazinot arī pašvaldību budžeta izdevumus turpmākai ēku uzturēšanai un apsaimniekošanai. Ieguldījumi pašvaldību ēkās tiks veikti tikai atbilstoši pašvaldību attīstības programmās noteiktajām prioritātēm. Tādējādi investīcijas tiks ieguldītas pašvaldības ēkās, kas ir ar vislielāko energoefektivitātes potenciālu un ko izmanto pašvaldībām un to iedzīvotājiem būtisku valsts (tajā skaitā pašvaldības autonomo) pārvaldes funkciju un uzdevumu izpildei.</t>
  </si>
  <si>
    <t>1.2.1.4.i</t>
  </si>
  <si>
    <t>16</t>
  </si>
  <si>
    <t>Valsts un vēsturisko ēku energoefektivitātes uzlabošanas atbalsta programmas stāšanās spēkā</t>
  </si>
  <si>
    <t>Nav pabeigts</t>
  </si>
  <si>
    <t>Ministru kabineta apstiprinātas valsts un vēsturisko ēku energoefektivitātes uzlabošanas atbalsta programmas stāšanās spēkā</t>
  </si>
  <si>
    <t>17</t>
  </si>
  <si>
    <t>Paziņojums par līguma slēgšanas tiesību piešķiršanu par vismaz 16 769 200 EUR</t>
  </si>
  <si>
    <t>1.2.1.5.i</t>
  </si>
  <si>
    <t>Elektroenerģijas pārvades un sadales tīklu modernizācija</t>
  </si>
  <si>
    <t>19</t>
  </si>
  <si>
    <t>Paziņojums par līgumu slēgšanas tiesību piešķiršanu apstiprinātiem projektiem 80 000 000 EUR apmērā</t>
  </si>
  <si>
    <t>2023Q1</t>
  </si>
  <si>
    <t>Ekonomikas ministrijas līgums ar finansējuma saņēmēju AS "Sadales tīkls" noslēgts 2023. gada 24. martā par ANM finansējumu 41 900 000 EUR apmērā un ar finansējuma saņēmēju AS "Augstsprieguma tīkls" 2023. gada 27. martā par ANM finansējumu 38 100 000 EUR apmērā.</t>
  </si>
  <si>
    <t>The agreement of the Ministry of Economics with the beneficiary JSC “Sadales tīkls” was concluded on 24 March 2023 for RRF financing of EUR 41 900 000 and with the beneficiary JSC “Augstsprieguma tīkls” on 27 March 2023 for RRF financing of EUR 38 100 000.</t>
  </si>
  <si>
    <t>Līgumi ar finansējuma saņēmējiem ir noslēgti 2023. gada 24. martā un 2023. gada 27. martā.</t>
  </si>
  <si>
    <t>21</t>
  </si>
  <si>
    <t>Tiesiskā regulējuma stāšanās spēkā, lai nodrošinātu no AER saražotās elektroenerģijas pārvadi uz tīkliem (tostarp mežu un citas valsts zemes izmantošanu vēja enerģijas ražošanai) un veicinātu vēja enerģijas infrastruktūras attīstību.</t>
  </si>
  <si>
    <t>2024Q2</t>
  </si>
  <si>
    <t>Stājas spēkā: a) tiesību akti / noteikumi, ar kuriem valsts mežus dara pieejamus vēja enerģijas izmantošanai, nosaka piemērotas teritorijas attīstībai un dara tās pieejamas privātajiem investoriem solīšanai;</t>
  </si>
  <si>
    <t>2022. gada 14. jūnijā Ministru kabinets konceptuāli atbalstīja informatīvo ziņojumu "Par sauszemes vēja parku turpmāko attīstību valstī", kas paredz tiesiskā regulējuma izstrādi. Tiek veikts darbs pie regulējuma izstrādes.</t>
  </si>
  <si>
    <t>On June 14, 2022, the Cabinet of Ministers conceptually supported the informative report "On the further development of onshore wind farms in the country", which provides for the development of legal regulation. Work is being done on the development of the regulation.</t>
  </si>
  <si>
    <t>1.3.1.r</t>
  </si>
  <si>
    <t>Katastrofu pārvaldības sistēmas adaptācija klimata pārmaiņām, glābšanas un ātrās reaģēšanas dienestu koordinācijai</t>
  </si>
  <si>
    <t>22</t>
  </si>
  <si>
    <t>Iekšlietu ministrija</t>
  </si>
  <si>
    <t>Ziņojuma publicēšana par katastrofu riska pārvaldības sistēmas ieviešanu</t>
  </si>
  <si>
    <t>Informatīva ziņojuma publicēšana par Ministru kabineta apstiprinātas katastrofu riska pārvaldības sistēmas ieviešanu</t>
  </si>
  <si>
    <t>Ziņojums tika apstiprināts Ministru kabinetā 2022.gada 14.jūnijā.</t>
  </si>
  <si>
    <t>The informative report has been approved by the Cabinet of Ministers on June 14, 2022.</t>
  </si>
  <si>
    <t>Informatīvajais ziņojums ietver pārskatu par plānotajām darbībām, finansēšanas avotiem un katastrofu riska pārvaldības sistēmas reformas ieviešanas laika grafiku. Tajā ietverta arī pamatinformācija par katru plānoto pasākumu.
Informatīvais ziņojums aptver vairākus reformu komponentus, tostarp:
• katastrofu pārvaldības centru būvniecība, izmantojot gan valsts budžeta finansējumu, AF līdzekļis. Dokumentā ir ietverta informācija par būvniecības platībām katrā objektā un norādītas plānotās AF ietvaros būvējamo ēku izmaksas un valsts budžeta finansējuma ietvaros būvējamo ēku plānotās un faktiskās izmaksas. Dokumentā iekļauts arī būvniecības procesu grafiks;
• tehniskās kapacitātes veidošanas apraksts, piemēram, specializēto transportlīdzekļu modernizācija Valsts ugunsdzēsības un glābšanas dienestam un jauna ugunsdzēsības, loģistikas un remonta bāzes kompleksa izveide;
• ar katastrofu pārvaldību saistīto IKT risinājumu ieviešanas grafiks, piemēram, 112 platforma, agrīnās brīdināšanas sistēmas modernizācija, katastrofas zaudējumu datubāzes izveide, informācija par vienotu ugunsdrošības un civilās aizsardzības platformu un ugunsdrošības un civilās aizsardzības riska novērtēšanas rīku;
• progresu mācību un preventīvo pasākumu īstenošanā. 
Informatīvā ziņojuma pēdējā sadaļā aprakstīta mobilu un stacionāru drošības klašu izveide preventīviem pasākumiem, Ugunsdrošības un civilās aizsardzības koledžas mācību kompleksa modernizācija, amatpersonu ikdienas teorētisko mācību organizēšana un poligona izveide praktiskajām mācībām.</t>
  </si>
  <si>
    <t>The informative report provides a clear overview of the planned activities, sources of financing and timeline of the disaster risk management system reform implementation in Latvia. It also contains background information on each planned measure.
The informative report covers several reform components, including:
•	construction of the disaster management centres that are to be built using the funding from the State budget and the Resilience and Recovery Plan. The document covers the information of construction areas at each site and states the planned costs of the buildings to be built under the RRF and the planned and actual costs of the buildings to be constructed within the State budget funding. The timetable for construction processes is also included;
•	description of the technical capacity building, such as modernization of specialized vehicles for the State Firefighting and Rescue Service and creation of a new firefighting, logistics and repair base complex;
•	timetable for implementation of related disaster management ICT solutions, such as 112 platform, modernization of the early warning system, creation of a disaster loss database, information on unified fire safety and civil defense platform and fire safety and civil protection risk assessment tool;
•	progress on implementation of training and preventive measures. The last section of the informative report covers the description of the measures such as creation of mobile and stationary safety classes for preventive measures, modernization of the training complex for the Fire Safety and Civil Defense Collage, organization of the daily theoretical trainings of officials and creation of the target range for the practical training.</t>
  </si>
  <si>
    <t>Informatīvais ziņojums atspoguļo daļu no plānotajām reformām Katastrofu risku pārvaldības sistēmā, kuru mērķis ir nodrošināt vienlīdzīgi efektīvu, ātru un kvalitatīvu katastrofu pārvaldībā iesaistīto dienestu darbu visā Latvijas teritorijā, uzlabojot reaģēšanā un katastrofu pārvaldībā iesaistīto dienestu infrastruktūru, sadarbību un koordināciju. Informatīvā ziņojumā ir iekļauti reformu elementu īstenošanas laika grafiks, vispārēja informācija par katru no aktivitātēm, atbildīgās iestādes, kā arī finansējuma avotu. Tas sniedz skaidru izpratni par to, kas tiek darīts civilās aizsardzības jomā, nodrošinot aizsargātu un drošu vidi Latvijas iedzīvotājiem, dabai un dzīvniekiem.</t>
  </si>
  <si>
    <t>Digitālā transformācija</t>
  </si>
  <si>
    <t>2.1.1.r</t>
  </si>
  <si>
    <t>Valsts procesu un pakalpojumu modernizācija un digitālā transformācija</t>
  </si>
  <si>
    <t>27</t>
  </si>
  <si>
    <t>Regulējuma izveide IKT attīstības pasākumu vienotai pārvaldībai publiskajā pārvaldē</t>
  </si>
  <si>
    <t>Tiesiskā regulējuma stāšanās spēkā</t>
  </si>
  <si>
    <t>Entry into force of the legal framework</t>
  </si>
  <si>
    <t>Stājās spēkā Ministru kabineta noteikumi, ar ko nosaka vienotu kārtību IKT attīstības pasākumu uzraudzībai:
1.1. Ministru kabinets 2021. gada 31. augustā apstiprināja grozījumus noteikumos Nr. 764 “Valsts informācijas sistēmu vispārējās tehniskās prasības” un noteikumus Nr. 597 “Valsts informācijas sistēmu attīstības projektu uzraudzības kārtība” (spēkā līdz 2023.gada 1.janvārim).
1.2. Saeima 2022. gada 17. maijā ir apstiprinājusi un prezidents izsludināja grozījumus Valsts informācijas sistēmu likumā, kas stājās spēkā 2022. gada 1. jūnijā.
1.3. Ministru kabinets 2023. gada 4. jūlijā apstiprināja un 12.jūlijā stājās spēkā noteikumi Nr.368 "Informācijas sistēmu un to darbībai nepieciešamo informācijas un komunikācijas tehnoloģiju resursu un pakalpojumu attīstības aktivitāšu un likvidēšanas uzraudzības kārtība" un noteikumi Nr.367 "Informācijas sistēmu vispārējās tehniskās prasības", kuri aizstāj noteikumus Nr. 764 “Valsts informācijas sistēmu vispārējās tehniskās prasības” un noteikumus Nr. 597 “Valsts informācijas sistēmu attīstības projektu uzraudzības kārtība”.
Saites uz publikāciju Oficiālajā Vēstnesī:
1) grozījumi Noteikumos Nr. 764 “Valsts informācijas sistēmu vispārējās tehniskās prasības”: https://www.vestnesis.lv/op/2021/169.14;
2) Noteikumi Nr. 597 “Valsts informācijas sistēmu attīstības projektu uzraudzības kārtība”: https://www.vestnesis.lv/op/2021/169.13;
3) Grozījumi Valsts informācijas sistēmu likumā: https://www.vestnesis.lv/op/2022/94.11;
4) Noteikumi Nr.368 "Informācijas sistēmu un to darbībai nepieciešamo informācijas un komunikācijas tehnoloģiju resursu un pakalpojumu attīstības aktivitāšu un likvidēšanas uzraudzības kārtība": https://www.vestnesis.lv/op/2023/131.12;
5) Noteikumi Nr.367 "Informācijas sistēmu vispārējās tehniskās prasības": https://www.vestnesis.lv/op/2023/131.11.
Šis atskaites punkts ir saskaņā ar PADOMES ĪSTENOŠANAS lēmumā par Latvijas ekonomikas ATVESEĻOŠANAS un noturības plāna novērtējuma APSTIPRINĀŠANU noteikto atskaites punktu.</t>
  </si>
  <si>
    <t>The legal framework for unified governance management of ICT development activities in public administration has entered into force:
1.1.	On 31 August 2021 the Cabinet of Ministers approved Amendments to the Regulation No.764 “General Technical Requirements of State Information Systems” and Regulation No.597 “Procedures for supervision of State Information Systems development projects” (valid until January 1, 2023).
1.2.	On 17 May 2022 the Saeima has passed and the President promulgates the amendments to the State Information Systems Law - entering into force on 1 June 2022.
1.3. On 4 July 2023 the Cabinet of Ministers adopted and on 12 July 2023 enters into force the Regulation No.368 “Procedure for monitoring the development activities and liquidation of information systems and information and communication technology resources and services necessary for their operation”  and Regulation No. 367 “General technical requirements of information systems”.
The links to the publication in the Official Journal:
1) Amendments to the Regulation No.764 “General Technical Requirements of State Information Systems”: https://www.vestnesis.lv/op/2021/169.14; 
2) Regulation No.597 “Procedures for supervision of State Information Systems development projects”: https://www.vestnesis.lv/op/2021/169.13;
3) Amendments to the State Information Systems Law: https://www.vestnesis.lv/op/2022/94.11.
4) Regulation No.368 “Procedure for monitoring the development activities and liquidation of information systems and information and communication technology resources and services necessary for their operation”: https://www.vestnesis.lv/op/2023/131.12;
5) Regulation No. 367 “General technical requirements of information systems”: https://www.vestnesis.lv/op/2023/131.11.
This milestone to be achieved is in line with the milestone set in the COUNCIL IMPLEMENTING DECISION on the approval of the assessment of the recovery and resilience plan for Latvia.</t>
  </si>
  <si>
    <t>Stājās spēkā Ministru kabineta noteikumi, ar ko nosaka vienotu kārtību IKT attīstības pasākumu uzraudzībai, kas piemērojama visiem IKT attīstības pasākumiem Latvijas atveseļošanas un noturības plāna pasākumu ietvaros (t. sk. pašvaldībās).</t>
  </si>
  <si>
    <t>28</t>
  </si>
  <si>
    <t>Normatīvā regulējuma izveide atbalsta saņemšanai publiskās pārvaldes procesu un pakalpojumu digitālās transformācijas jomā</t>
  </si>
  <si>
    <t>2022Q2</t>
  </si>
  <si>
    <t>Tiesiskā regulējuma stāšanās spēkā 2022.gada 19.jūlijā.</t>
  </si>
  <si>
    <t>Entry into force of the legal framework on 19 July 2022</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</si>
  <si>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stājās spēkā 2022.gada 19.jūlijā.</t>
  </si>
  <si>
    <t>On 14 July 2022 the Cabinet of Ministers approved Regulation No.435 "EU Recovery and Resilience Mechanism Plan Components 2 “Digital transformation” 2.1 Reforms and Investments Direction “Digital transformation of public administration, including municipalities” implementing rules". The regulation entered into force on 19 July 2022.</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</si>
  <si>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publiskās pārvaldes procesu un pakalpojumu digitālās transformācijas jomā.</t>
  </si>
  <si>
    <t>2.1.1.1.i</t>
  </si>
  <si>
    <t>Pārvaldes modernizācija un pakalpojumu digitālā transformācija, tai skaitā uzņēmējdarbības vide</t>
  </si>
  <si>
    <t>29</t>
  </si>
  <si>
    <t>Izstrādāto un saskaņoto IKT risinājumu izstrādes darbību apraksti</t>
  </si>
  <si>
    <t>2023Q3</t>
  </si>
  <si>
    <t>2.1.2.r</t>
  </si>
  <si>
    <t>Valsts IKT resursu izmantošanas efektivitātes un sadarbspējas paaugstināšana</t>
  </si>
  <si>
    <t>31</t>
  </si>
  <si>
    <t>Tiesiskā regulējuma izveide atbalsta saņemšanai publiskās pārvaldes centrālo sistēmu un platformu attīstības un datošanas infrastruktūras pakalpojumu konsolidācijas jomā</t>
  </si>
  <si>
    <t>Tiesiskā regulējuma stāšanās spēkā 2022.gada 19.jūlijā</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</si>
  <si>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t>
  </si>
  <si>
    <t>On 14 July 2022 the Cabinet of Ministers approved Regulation No.435 "EU Recovery and Resilience Mechanism Plan Components 2 “Digital transformation” 2.1 Reforms and Investments Direction “Digital transformation of public administration, including municipalities” implementing rules"</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</si>
  <si>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valsts informācijas un komunikācijas tehnoloģiju (IKT) resursu izmantošanas efektivitātes un sadarbspējas paaugstināšanā.</t>
  </si>
  <si>
    <t>2.1.2.1.i</t>
  </si>
  <si>
    <t>Pārvaldes centrālizētās platformas un sistēmas</t>
  </si>
  <si>
    <t>32</t>
  </si>
  <si>
    <t>Koordinētu plānu apstiprināšana centralizētu funkciju vai pakalpojumu izveidei, pārveidei vai ieviešanai</t>
  </si>
  <si>
    <t>33</t>
  </si>
  <si>
    <t>Saskaņotu aprakstu pieņemšana attiecībā uz centralizētu IKT risinājumu izstrādes darbībām</t>
  </si>
  <si>
    <t>2.1.3.r</t>
  </si>
  <si>
    <t>Tautsaimniecības datu un digitālo pakalpojumu ekonomikas attīstība</t>
  </si>
  <si>
    <t>37</t>
  </si>
  <si>
    <t>Normatīvā regulējuma stāšanās spēkā attiecībā uz atbalsta saņemšanu tautsaimniecības datu pārvaldības pārveides jomā</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</si>
  <si>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datu ekonomikas attīstībā, nodrošinot datu pieejamību un koplietošanu tautsaimniecībā.</t>
  </si>
  <si>
    <t>38</t>
  </si>
  <si>
    <t>Datu aprites valsts platformas darbības tiesiskais regulējums</t>
  </si>
  <si>
    <t>Kopš 2022. gada 26.oktobra notiek darbs pie Ministru kabineta noteikumu "Datu izplatīšanas un pārvaldības platformas noteikumi" projekta saskaņošanas ar institūcijām Tiesību aktu portālā (Tiesību akta ID: 22-TA-2640).</t>
  </si>
  <si>
    <t>Since October 26, 2022, work has been underway on coordinating the project of the Cabinet of Ministers' regulations "Data Distribution and Management Platform Regulations" with institutions on the Legal Acts portal (Legal Act ID: 22-TA-2640).</t>
  </si>
  <si>
    <t>2.2.1.r</t>
  </si>
  <si>
    <t>Uzņēmējdarbības digitālās transformācijas pilna cikla atbalsta izveide ar reģionālo tvērumu</t>
  </si>
  <si>
    <t>40</t>
  </si>
  <si>
    <t>Izveidots Eiropas Digitālās inovācijas centrs (EDIC)</t>
  </si>
  <si>
    <t>Eiropas Komisija atlases procedūrā ir apstiprinājusi abus Latvijas izvirzītos kandidātus. EDIC līgumi tiek saskaņoti ar Eiropas Komisiju. Ministru kabineta noteikumi par EDIC darbību ir apstiprināti Ministru kabinetā 2022. gada 13. septembrī un publicēti 2022. gada 21. septembrī.</t>
  </si>
  <si>
    <t>Both candidates nominated by Latvia have been approved by the European Commission in the selection procedure. The EDIH contracts are being coordinated with the European Commission. The regulations of the Cabinet of Ministers of Latvia on the operation of EDIH are approved by the Cabinet of Ministers on 13th September 2022 and published on 21st September 2022.</t>
  </si>
  <si>
    <t>Abi Latvijas EDIC ir noslēguši līgumu ar Eiropas Komisiju – Latvijas Digitālais akselerators 2022.10.28 (Projekts 101083718 – DAoL), Latvijas informācijas tehnoloģiju klasteris – 2022.12.05 (Projekts 101083983 – EDIHLV). Kā apstiprinājums EDIC izveidei Eiropas Komisijas tīmekļa vietnē ir pieejams abu EDIC pilns apraksts, atrašanās vieta un kontaktinformācija. Ministru kabineta noteikumi Nr. 577 Latvijas Atveseļošanas un noturības mehānisma plāna 2. komponentes "Digitālā transformācija" 2.2. reformu un investīciju virziena "Uzņēmumu digitālā transformācija un inovācijas" 2.2.1.r. "Uzņēmējdarbības digitālās transformācijas pilna cikla atbalsta izveide ar reģionālo tvērumu" 2.2.1.1.i.  investīcijas "Atbalsts Digitālo inovāciju centru un reģionālo kontaktpunktu izveidei" īstenošanas noteikumii, kas apstiprināts 2022.09.13.</t>
  </si>
  <si>
    <t>Both EDIH of Latvia has sealed grant agreement by European Comission – DAoL on 2022.10.28 (Project 101083718 — DAoL), LDIH – on 2022.12.05 (Project 101083983 — EDIHLV). As confirmation of EDIH establishment in web site of European Commission (Digital Innovation Hubs – Smart Specialisation Platform section, annex 8) is available full description, location and contact information of both EDIH.
Regulations of the Cabinet of Ministers No. 577 “Component 2 “Digital transformation” of the Latvian Recovery and Resilience Facility plan, Reform 2.2 and Investment Direction “Digital transformation and innovation” 2.2.1 r. Establishment of a full cycle support for the digital transformation of business with a regional scope 2.2.1.2.i. Implementing rules for the investment “Support for the digitisation of processes in commercial activities” confirmed in 2022.09.13.</t>
  </si>
  <si>
    <t>41</t>
  </si>
  <si>
    <t>Reģionālie uzņēmējdarbības atbalsta centri nodrošina jaunas digitālās transformācijas atbalsta funkcijas</t>
  </si>
  <si>
    <t>2022Q3</t>
  </si>
  <si>
    <t>Reģionālie uzņēmējdarbības atbalsta centri nodrošina digitālās pārveides atbalsta funkcijas</t>
  </si>
  <si>
    <t>Reģionālie kontaktpunkti uzsākuši darbu ar 05.12.2022.</t>
  </si>
  <si>
    <t>The regional contact points have started work in 05.12.2022.</t>
  </si>
  <si>
    <t>Minētais atskaites punkts ir pabeigts - kā vienas pieturas aģentūras uzņēmumu digitālās transformācijas koordinēšanai ir apzinātas atrašanās vietas (noteiktas adreses) un tajās darbojošies sadarbības partneri, izveidoti vairāk kā 10 reģionālie kontaktpunkti lielākajās pilsētās (Rīga, Ventspils, Liepāja, Jelgava, Daugavpils, Rēzekne, Valmiera, Cēsis) visos Latvijas reģionos. Līdz ar Eiropas digitālās inovācijas centru līgumu noslēgšanu ar Eiropas Komisiju 28.10.2022. un 05.12.2022. reģionālie kontaktpunkti uzsākuši pakalpojumu sniegšanu reģionos, sniedzot iespēju aizpildīt digitālā brieduma testu un sniegt konsultācijas.</t>
  </si>
  <si>
    <t>This milestone has been completed: as one-stop shops for coordinating the digital transformation of companies, there are identified locations (specific addresses) and co-partners working there, creating more than 10 regional contact points in major cities (Riga, Ventspils, Liepājas, Jelgava, Daugavpils, Rezekne, Valmiera, Cesis) in all regions of Latvia. With the sealing of the contract between European Commision and European Digital Innovation Hubs on 28.10.2022 and 05.12.2022. regional contact points have started providing services in the regions, providing the opportunity to pass the digital maturity test and provide consultations.</t>
  </si>
  <si>
    <t>42</t>
  </si>
  <si>
    <t>Digitālā brieduma testa sistēmas izveide uzņēmumiem, lai noteiktu uzņēmumiem nepieciešamās darbības un valsts atbalstu</t>
  </si>
  <si>
    <t>Ieviesta digitālā brieduma testa sistēma</t>
  </si>
  <si>
    <t>Eiropas Komisija ir izstrādājusi digitālā brieduma testa sistēmu, kas gala labuma guvēju līmenī pieejams ar 22.02.2023.</t>
  </si>
  <si>
    <t>The European Commission has developed a digital maturity test, which is available at the level of final beneficiaries as of 22.02.2023.</t>
  </si>
  <si>
    <t>Rādītājs sasniegts 22.02.2023., kad nodrošināta iespēja gala labuma guvējam aizpildīt digitālo brieduma testu. Reģonālie kontaktpunkti uzsākuši darbu, sniedzot iespēju gala labuma guvējiem pēc atbalsta pieteikuma iesniegšanas EDIC tīkmekļvietnē aizpildīt digitālā brieduma testu un uzsākot digitālās attīstības ceļa karšu izstrādi un izsniegšanu.</t>
  </si>
  <si>
    <t>The indicator was reached on 22.02.2023, when digital maturity test was provided for the final beneficiary to complete. The regional contact points have started their work, giving the beneficiaries EDIH services to complete the digital maturity test after submitting the support application on the EDIH website and starting developing and handing out digital development roadmaps for beneficiaries.</t>
  </si>
  <si>
    <t>2.2.1.1.i</t>
  </si>
  <si>
    <t>Atbalsts digitālās inovācijas centru un reģionālo kontaktpunktu izveidei</t>
  </si>
  <si>
    <t>43</t>
  </si>
  <si>
    <t>Eiropas Digitālās inovācijas centra atbalstīto uzņēmumu skaits</t>
  </si>
  <si>
    <t>2.2.1.2.i</t>
  </si>
  <si>
    <t>Atbalsts procesu digitalizācijai komercdarbībā</t>
  </si>
  <si>
    <t>45</t>
  </si>
  <si>
    <t>To uzņēmumu skaits, kam sniegts atbalsts, lai digitalizētu komercdarbības procesus, un kam pēc granta saņemšanas un projekta īstenošanas uzlabojās digitālā brieduma testa rezultāts, salīdzinot ar iepriekšējo testa rezultātu</t>
  </si>
  <si>
    <t>2.2.1.3.i</t>
  </si>
  <si>
    <t>47</t>
  </si>
  <si>
    <t>Atbalstīto projektu skaits</t>
  </si>
  <si>
    <t>2.2.1.4.i</t>
  </si>
  <si>
    <t>Finanšu instrumenti komersantu digitālās transformācijas veicināšanai</t>
  </si>
  <si>
    <t>50</t>
  </si>
  <si>
    <t>Piešķirto aizdevumu skaits</t>
  </si>
  <si>
    <t>2.3.1.r</t>
  </si>
  <si>
    <t>Ilgtspējīgas un sociāli atbildīgas atbalsta sistēmas pieaugušo izglītībai attīstība</t>
  </si>
  <si>
    <t>55</t>
  </si>
  <si>
    <t>Izglītības un zinātnes ministrija</t>
  </si>
  <si>
    <t>Kritēriji un kārtība attiecībā uz stimuliem un pienākumiem uzņēmumiem izglītot to darbiniekus un radīt vairāk iespēju un tiesību darbiniekiem izglītoties</t>
  </si>
  <si>
    <t>Stājušies spēkā Ministru kabineta noteikumi</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</si>
  <si>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Attiecīgi tika izstrādāti grozījumi Izglītības likumā par termiņa pārlikšanu līdz 2023.gada 31.decembrim.</t>
  </si>
  <si>
    <t>Work on the drafting Cabinet of Ministers regulation is in progress, it is planned to start public consultations and reconciliation procedure with ministries, social and cooperation partners in October 2023. In order to reduce the bureaucratic burden, a decision was made to combine the criteria and procedures regarding incentives and obligations (55), as well as the criteria and procedures for support measures (57) into a single Cabinet of Ministers regulations, with the deadline for approval at the end of 2023. Accordingly, amendments to the Law on Education were developed regarding the postponement of the deadline until the 31st December, 2023.</t>
  </si>
  <si>
    <t>Lai izstrādātu attiecīgo Ministru kabineta regulējumu, Latvija 2021. gada jūlijā uzsāka sadarbību ar OECD, Eiropas Komisijas Strukturālo reformu atbalsta ģenerāldirektorāta atbalstītā projekta Atbalsts darba devējiem prasmju attīstīšanas veicināšanā Latvijā” (21LV06) (turpmāk – TSI projekts) ietvaros.
TSI projekta īstenošanas rezultātā jau veikts šķēršļu novērtējums un apstākļu, kas veicina Latvijas darba devēju ieguldījumu savu darbinieku prasmēs, novērtēšana (2022. gada 2. ceturksnis); tika identificēti starptautiskās labās prakses piemēri, kas mudina darba devējus ieguldīt savu darbinieku prasmēs (2022. gada 3. ceturksnis), kā arī notika darbs darba grupās, lai apzinātu iesaistīto pušu, tostarp darba devēju un nozaru asociāciju viedokli par nepieciešamo atbalstu un diskutētu ar sociālajiem un sadarbības partneriem, tostarp nozaru asociāciju pārstāvjiem un pašvaldību pārstāvjiem par MK noteikumu konceptu.
Patlaban OECD strādā pie vadlīnijām, kas kalpos par pamatu Ministru kabineta noteikumiem, kas apvienos sevī kritērijus un kārtību attiecībā uz stimuliem un pienākumiem uzņēmumiem izglītot to darbiniekus (#55) un attiecīgiem atbalsta pasākumiem (jo īpaši MVU) (#57). Saskaņā ar TSI projekta plānojumu darbu pie vadlīnijām plānots pabeigt 2023. gada otrajā ceturksnī. Attiecīgi Ministru kabineta noteikumus (#55. un #57) plānots izstrādāt un apstiprināt līdz 2023. gada 31. decembrim.
Paralēli tiek veikti attiecīgi grozījumi Izglītības likumā nosakot, ka regulējums attiecībā uz valsts finansiālo atbalstu pieaugušo izglītībai ir piemērojama ar 2023.gada 31.decembri. Likumprojekts “Grozījumi Izglītības likumā”  (turpmāk – likumprojekts) paredz pagarināt izdošanas termiņu Izglītības likuma 14.panta 34.punktā paredzētajiem Ministru kabineta noteikumiem, kuru izstrāde patlaban notiek TSI projekta ietvaros. Likumprojekts un tā iekļaušana Valsts budžeta likumprojektu pakā ir atbalstīta MK un 2023.gada 16.februārī – pirmajā lasījumā Saeimā. 
Otrajā lasījumā likumprojekts, kopā ar citiem Izglītības likuma grozījumiem tika nodots turpmākajām darbam Saeimas Izglītības, kultūras un zinātnes komisijā.  55. un 57. atskaites punkta apvienošana tika pieteikta EK un 2023. gada 27. martā tika saņemts šāds EK viedoklis: “AKCEPTĒTS un izmaiņas varētu tikt pieņemtas saskaņā ar 21. pantu, jo LV ir argumentējusi, ka ir identificējusi labāku alternatīvu (nosacījumu un atbalsta pasākumu vienlaicīga stāšanās spēkā), lai sasniegtu sākotnējo mērķi. “ACCEPT and change could be accepted under Article 21, as LV has argued that they have identified a better alternative (concurrent entry into force of modalities and support measures) to achieve the original objective. Ares(2023)2208673).</t>
  </si>
  <si>
    <t>To develop the relevant regulations of the Cabinet of Ministers (CoM regulation), in July 2021, Latvia started cooperation with the OECD, within the framework of the TSI project "Support to employers in the promotion of skills development in Latvia" (21LV06) (TSI project) supported by the European Commission DGREFORM.
As a result of the implementation of the TSI project, an assessment of obstacles and conditions that promote the investment of Latvian employers in the skills of their employees has already been carried out (2nd quarter of 2022); examples of international good practice encouraging employers to invest in the skills of their employees were identified (Q3 2022) and work was carried out in working groups to identify the views of stakeholders, including employers and industry associations, on the necessary support and to discuss with social and cooperation partners, including representatives of industry associations and representatives of local governments on the concept of CoM regulations.
Currently, OECD is working on guidelines that will serve as the basis for the CoM regulations, which will combine criteria and procedures regarding incentives and obligations for companies to educate their employees (#55) and relevant support measures (especially for SMEs) (#57). According to the TSI project plan, work on the guidelines is planned to be completed in the second quarter of 2023. Accordingly, the CoM regulations (combining #55 and #57) are planned to be developed and approved by 31 December 2023.
Simultaneously, appropriate amendments are being made to the Law on Education, determining that the regulation regarding state financial support for adult education is applicable from 31 December 2023. The draft law "Amendments to the Education Law" (Amendments) provides for the extension of the deadline for CoM regulations (Article 14, Clause 34 of the Education Law), which are currently being developed within the framework of the TSI project. The Amendments and its inclusion in the package of the State budget draft laws has been supported by the CoMs and on 6 February 2023 - in the first reading in the Parliament.
In the second reading, the draft law, together with other amendments to the Education Law, was submitted to the Saeima Education, Culture and Science Commission for further work. The merging of milestones 55 and 57 was accepted by the EC and on 27 March 2023, reciving the following opinion: "ACCEPT and change could be accepted under Article 21, as LV has argued that they have identified a better alternative (concurrent entry into force of modalities and support measures) to achieve the original objective". Ares(2023)2208673).</t>
  </si>
  <si>
    <t>57</t>
  </si>
  <si>
    <t>Kritēriju, kārtības un atbalsta pasākumu pieņemšana attiecībā uz stimuliem un pienākumiem uzņēmumiem (jo īpaši mazajās un vidējās nozarēs) izglītot savus darbiniekus</t>
  </si>
  <si>
    <t>Atbalsta saņemšanas kritēriju un procedūru izstrāde notiek EK TSI projektā 21LV06, iesaistot plašu ieinteresēto pušu loku. Šī TSI projekta ietvaros tiks attīstīta ar izveidoto atbalsta pasākumu monitoringa sistēma.</t>
  </si>
  <si>
    <t>Elaboration of the criteria for receiving support and the procedure for implementing the support measures, involving a wide range of interested parties, is in progress within EC TSI (project “21LV06”). A system for monitoring the implementation of support measures shall also be developed within the framework of this TSI project.</t>
  </si>
  <si>
    <t>Darbs EK TSI projektā turpinās  saskaņā ar projekta laika grafiku, iesaistot plašu sadarbības partneru loku. Projekta darbu plānots pabeigt 2023.gada augustā. Tā īstenošanas rezultātā jau veikts šķēršļu novērtējums un apstākļu, kas veicina Latvijas darba devēju ieguldījumu savu darbinieku prasmēs, novērtēšana (2022. gada 2. ceturksnis); tika identificēti starptautiskās labās prakses piemēri, kas mudina darba devējus ieguldīt savu darbinieku prasmēs (2022. gada 3. ceturksnis), kā arī notika darbs darba grupās, lai apzinātu iesaistīto pušu, tostarp darba devēju un nozaru asociāciju viedokli par nepieciešamo atbalstu. Patlaban tiek strādāts pie vadlīnijām un monitoringa ietvara, kas kalpos par pamatu MK noteikumu ( 55+ 57.atskaites punkti) izstrādei.</t>
  </si>
  <si>
    <t>Work on the EC’s TSI project continues according to the project schedule, involving a wide range of cooperation partners. The project is planned to be completed in August 2023. As a result of its implementation, an assessment of obstacles and conditions that promote the investment of Latvian employers in the skills of their employees has already been carried out (2nd quarter of 2022); examples of international good practice encouraging employers to invest in the skills of their employees were identified (Q3 2022), and work was carried out in working groups to identify the views of stakeholders, including employers and industry associations, on the necessary support. The guidelines and monitoring framework are currently being developed, which will serve as the basis for the development of the CoM regulations (reference points 55+57).</t>
  </si>
  <si>
    <t>58</t>
  </si>
  <si>
    <t>Prasmju fondu koncepcijas izstrāde</t>
  </si>
  <si>
    <t>Tiks kavēts</t>
  </si>
  <si>
    <t>Stājās spēkā Ministru kabineta noteikumi</t>
  </si>
  <si>
    <t>60</t>
  </si>
  <si>
    <t>Individuālo mācību kontu pieejas attīstība</t>
  </si>
  <si>
    <t>2.3.1.2.i</t>
  </si>
  <si>
    <t>Uzņēmumu digitālo prasmju attīstība</t>
  </si>
  <si>
    <t>63</t>
  </si>
  <si>
    <t>To uzņēmumu skaits, kuros ir nodrošināta digitālo pamatprasmju apguve</t>
  </si>
  <si>
    <t>06.07.2023 CFLA informācija: Ministru kabineta noteikumi nav pieņemti.</t>
  </si>
  <si>
    <t>06.07.2023 CFLA information: The regulations of the Cabinet of Ministers have not been adopted.</t>
  </si>
  <si>
    <t>2.3.2.r</t>
  </si>
  <si>
    <t>Digitālās prasmes sabiedrības un pārvaldes digitālajai transformācijai</t>
  </si>
  <si>
    <t>69</t>
  </si>
  <si>
    <t>Normatīvais regulējums stiprina un īsteno vienotu sistēmu digitālo pamatprasmju novērtēšanai, mācību vajadzību apzināšanai, plānošanai un novērtēšanai</t>
  </si>
  <si>
    <t>Stājās spēkā tiesiskais regulējums</t>
  </si>
  <si>
    <t>2023.gada 13.jūlijā Ministru kabinets ir apstiprinājis Ministru kabineta noteikumus “Atļaujas neformālās izglītības programmas īstenošanai izsniegšanas kārtība”.</t>
  </si>
  <si>
    <t>On July 13, 2023 the Cabinet of Ministers has approved the Regulation of the Cabinet of Ministers "Procedure for issuing a permit for the implementation of the non-formal education program ".</t>
  </si>
  <si>
    <t>2023.gada 13.jūlijā Ministru kabinets ir apstiprinājis Ministru kabineta noteikumus “Atļaujas neformālās izglītības programmas īstenošanai izsniegšanas kārtība”, ar kuru Latvijā tiek pabeigta vienotā ietvara izveidošana digitālo pamatprasmju novērtēšanai, mācību vajadzību apzināšanai, plānošanai un vērtēšanai, nodrošinot regulējumu līdz šīm iztrūkstošajām segmentam – neformālās izglītības programmām – , tādejādi aptverot visu Latvijas izglītības sistēmu, t.i. formālo izglītību, sākot no pamatizglītības pakāpes līdz augstākās izglītības pakāpei un neformālo izglītību.</t>
  </si>
  <si>
    <t>On July 13, 2023 the Cabinet of Ministers has approved the Regulation of the Cabinet of Ministers "Procedure for issuing a permit for the implementation of the non-formal education program " which completes the establishment of a unified framework for the evaluation of basic digital skills, identification of learning needs, planning and evaluation in Latvia, providing legal framework also for the non-formal education programs thus covering the entire educational system in Latvia, i.e. formal education, from primary to tertiary level and non-formal education.</t>
  </si>
  <si>
    <t>Ar atskaites punkta sasniegšana Latvijā tiek pabeigta vienotā ietvara izveidošana digitālo pamatprasmju novērtēšanai, mācību vajadzību apzināšanai, plānošanai un vērtēšanai, aptverot visu Latvijas izglītības sistēmu, t.i. formālo izglītību, sākot no pamatizglītības pakāpes līdz augstākās izglītības pakāpei un neformālo izglītību. Atskaites punkta sasniegšanai izstrādātie un apstiprinātie Ministru kabineta noteikumi "Atļaujas neformālās izglītības programmas īstenošanai izsniegšanas kārtība" veicinās digitālo pamatprasmju apguvi iedzīvotājiem, kā arī tiks veicināta neformālās izglītības kvalitāte Latvijā, mazinot regulējuma un prasību sadrumstalotību.</t>
  </si>
  <si>
    <t>70</t>
  </si>
  <si>
    <t>Stājušies spēkā grozījumi normatīvajos aktos par valsts augstākās izglītības standartiem, paredzot digitālās kompetences studiju rezultātu sasniegšanu atbilstošajos Latvijas kvalifikāciju ietvarstruktūras līmeņos</t>
  </si>
  <si>
    <t>Stājās spēkā grozītais tiesiskais regulējums</t>
  </si>
  <si>
    <t>Stājušies spēkā grozījumi valsts augstākās izglītības standartos (augstākās akadēmiskās izglītības valsts standartā un profesionālās augstākās izglītības valsts standartā)</t>
  </si>
  <si>
    <t>Amendments to national higher education standards (State Standard for Higher Academic Education and National Standard for Higher Vocational Education) have entered into force.</t>
  </si>
  <si>
    <t>Veikti grozījumi attiecīgajos Ministru kabineta noteikumos, kas nosaka augstākās izglītības sandartus: 
1) Ministru kabineta 2022. gada 20. decembra noteikumi Nr. 803 "Grozījumi Ministru kabineta 2014. gada 26. augusta noteikumos Nr. 512 "Noteikumi par otrā līmeņa profesionālās augstākās izglītības valsts standartu"", stājas spēkā 01.01.2023 (https://www.vestnesis.lv/op/2022/248.10);
2) Ministru kabineta 2022. gada 20. decembra noteikumi Nr. 802 "Grozījumi Ministru kabineta 2001. gada 20. marta noteikumos Nr. 141 "Noteikumi par pirmā līmeņa profesionālās augstākās izglītības valsts standartu", stājās spēkā 01.01.2023 (https://www.vestnesis.lv/op/2022/248.9); 
3) Ministru kabineta 2022. gada 20. decembra noteikumi Nr. 240 "Grozījumi Ministru kabineta 2014. gada 13. maija noteikumos Nr. 240 "Noteikumi par valsts akadēmiskās izglītības standartu"", stājās spēkā 01.01.2023 (https://www.vestnesis.lv/op/2014/93.1).
Vienlaikus, turpinās sarunas ar Eiropas Komisiju (EK) par saņemto EK viedokli par šī atskaites punkta  sasniegšanas tiesisko regulējumu.</t>
  </si>
  <si>
    <t>Amendments have been made to the regulations of the Cabinet of Ministers, which define the standards of higher education:
1) Regulations of the Cabinet of Ministers of December 20, 2022 No. 803 "Amendments to the Regulations of the Cabinet of Ministers of August 26, 2014 No. 512 "Regulations on the state standard of second-level professional higher education"", entered into force on 01.01.2023 (https://www.vestnesis.lv/op/2022/248.10);
2) Regulations of the Cabinet of Ministers of December 20, 2022 No. 802 "Amendments to the regulations of the Cabinet of Ministers of March 20, 2001 No. 141 "Regulations on the state standard of first-level professional higher education", entered into force on 01.01.2023 (https://www.vestnesis.lv/op/2022/248.9);
3) Regulations of the Cabinet of Ministers of December 20, 2022 No. 240 "Amendments to the regulations of the Cabinet of Ministers of May 13, 2014 No. 240 "Regulations on the State Academic Education Standard"" entered into force on 01.01.2023 (https://www.vestnesis.lv/op/2014/93.1).
At the same time, negotiations are continued with the European Commission (EC) regarding the received EC opinion on the legal framework for reaching this reference point.</t>
  </si>
  <si>
    <t>Ar grozījumiem attiecīgajos Ministru kabineta noteikumos tiek paredzēts  risinājums, ka studiju programmas stratēģiskais mērķis ir  nodrošināt, lai programmas absolventi spēj atbildīgi un droši izvēlēties un lietot informācijas tehnoloģijas savā profesionālajā darbībā, pētniecībā, mūžizglītībā, organizējot un vadot komandas darbu, un spēj  iegūt, radīt un koplietot digitālo saturu.  Proti, studiju programmas saturā tiek nodrošināta arī digitāla satura  iegūšanas, radīšanas un koplietošanas prasmju apguve. 
Tas nozīmē, ka gada laikā tiks pārskatīts esošo studiju programmu saturs un veidojot jaunās studiju programmas, tiks nodrošināts, ka visu kursu saturā tiek iekļauts ar digitālo kompetenču attīstību saistīts mācību saturs. Tas nodrošinās, ka visiem studentiem visā studiju laikā tiek attīstītas un aktualizētas zināšanas un prasmes ar digitalizāciju saistītajos jautājumos. Tātad, pēc pabeidzot studijas absolventi būs konkurētspējīgāki darba tirgū, kā arī būs labāk sagatavoti ikdienas dzīves situācijām, kas prasa zināšanas un prasmes rīcībai ar digitālajiem risinājumiem.</t>
  </si>
  <si>
    <t>2.3.2.2.i</t>
  </si>
  <si>
    <t>Valsts un pašvaldību digitālās transformācijas prasmju un spēju attīstība</t>
  </si>
  <si>
    <t>74</t>
  </si>
  <si>
    <t>Līdz 2023. gada jūnijam izstrādāts digitālo prasmju un kompetenču satvars</t>
  </si>
  <si>
    <t>2023Q2</t>
  </si>
  <si>
    <t>2.3.2.3.i</t>
  </si>
  <si>
    <t>Digitālās plaisas mazināšana sociāli neaizsargātajām grupām un izglītības iestādēs</t>
  </si>
  <si>
    <t>78</t>
  </si>
  <si>
    <t>IKT aprīkojuma vienību skaits mērķgrupai (izglītojamajiem)</t>
  </si>
  <si>
    <t>Lai nodrošinātu plānotās datortehnikas iegādi, izmantojot dažādus Eiropas Savienības fondu finansēšanas avotus, ir nodrošināta Elektroniskās iepirkumu sistēmas datortehnikas iepirkumu kataloga izveide. Ņemot vērā iepirkumu procedūras ietvaros radušos pretendenta jautājumus, kā arī atsevišķu pretendentu veikto iepirkuma procedūras rezultātu apstrīdēšanu, ir būtiski kavēta iepirkuma līguma slēgšana (vispārīgā vienošanās tika noslēgtas 20.10.2022) sākotnēji plānotajā termiņā. Atbilstoši plānotajam, datortehnikas iegāde vispirms tiek veikta  ES fondu (REACT-EU) 13.1.2.2. pasākuma "Izglītības iestāžu digitalizācija" projekta „Izglītības iestāžu digitalizācija 7.-9. klasēm” ietvaros. Un tikai pēc minētājām datortehnikas piegādēm, var tikt izdarīti pasūtījumi Atveseļošanās fonda 2.3.2.3.pasākuma „Digitālās plaisas mazināšana sociāli neaizsargātajām grupām un izglītības iestādēs” ietvaros, kas, savukārt, nozīmē, ka tās ietvaros datortehnikas piegādes līdz 2022. gada beigām nav iespējamas. Tādējādi paredzamais rādītāja izpildes laiks ir ne ātrāk kā 2023.gada 2.ceturkšņa beigās, jo piegādes ir ārpus IZM ietekmes. Vienlaikus saskaņā ar 2022.gada 18.oktobra protokollēmuma Nr.53 70. § 11.punktu ir noteikts izņēmuma gadījums rādītāja sasniegšanas termiņam – 30.06.2023.  2023.gada 1.ceturksnī ir noslēdzies MK noteikumu par 2.3.2.3.i īstenošanu starpinstitūciju saskaņošanas process, un 04.04.2023. pieņemti MK noteikumi Nr.168 "Latvijas Atveseļošanas un noturības mehānisma plāna otrās komponentes "Digitālā transformācija" 2.3. reformu un investīciju virziena "Digitālās prasmes" 2.3.2.reformas "Digitālās prasmes sabiedrības un pārvaldes digitālajai transformācijai" 2.3.2.3.i. investīcijas "Digitālās plaisas mazināšana sociāli neaizsargātajām grupām un izglītības iestādēs" īstenošanas noteikumi ir apstiprināti Ministru kabineta sēdē.  Kavēšanās notikusi saistībā ar padziļinātu darbu riska grupas izglītojamo identificēšanas metodoloģijas izstrādē,  datu apstrādes plānošanā un datu izmantošanas pieejas skaidrošanā". 2022. g. novembrī noteikumu projekts tika nosūtīts Eiropas Komisijai. IZM ir iesniegusi priekšlikumu AF plāna grozījumiem, lūdzot svītrot 78.mērķrādītāju, apvienojot to ar 79.mērķrādītāju un vienlaikus precizējot tā vērtību, un līdz 2023.gada  beigām plānojot nodrošināt 22 000 datoru piegādi. 27.03.2023. saņems EK neformāls saskaņojums par 78.mērķa rādītāja dzešanu. IZM turpina komunikāciju ar EK, sniedzot papildu pamatojumu vērtību izmaiņām.</t>
  </si>
  <si>
    <t>In order to ensure the planned purchase of computer equipment using various funding sources of the European Union funds, the creation of the Electronic Procurement System of the computer equipment procurement catalog  is ensured. Taking into account the applicant's questions that arose within the procurement procedure, as well as the disputing of the results of the procurement procedure carried out by some applicants, the conclusion of the procurement contract (the general agreement was concluded on 20.10.2022) has been significantly delayed in the originally planned period.     According to the planned, first of all purchase of computer equipment is made within the EU funds (REACT-EU) 13.1.2.2. "Digitalization of Educational Institutions" project "Digitalization of Educational Institutions" classes". And only after the aforementioned supplies of computer equipment, orders can be placed within the framework of the Recovery Fund's measure 2.3.2.3. " Closing the digital divide for socially vulnerable groups and educational institutions", which in turn means that computer equipment deliveries within it are not possible until the end of 2022. Thus, the expected performance time of the indicator is no earlier than the end of the 2nd quarter of 2023, as deliveries are not under the influence of the Ministry. At the same time, according to the Cabinet of Ministers Protocol Decision No. 53 of October 18, 2022, Article 70 § 11, an exceptional case has been established for the deadline of the target indicator No.78 - 30.06.2023.  In the 1st quarter of 2023 the process of inter-institutional coordination of the regulation on the implementation of the 2.3.2.3.i was concluded, and on 04.04.2023 it has been approved at the Cabinet of Ministers. The reason if delay is depth work in the development of the methodology for identifying students of the risk group, planning data processing and explaining the approach to data use. In November, 2022, the draft regulations were sent to the European Commission.  The Ministry has submitted a proposal for amendments to the AF plan, asking to delete the target indicator No.78, combining it with the target indicator Nr.79 and at the same time clarifying its value and planning to ensure the delivery of 22,000 computers by the end of 2023. 27.03.2023 Ministry received an informal agreement of the EC on deleting the 78th target indicator. The Ministry continues to communicate with the EC, providing additional justification for changes in target values.</t>
  </si>
  <si>
    <t>IZM ir iesniegusi priekšlikumu AF plāna grozījumiem, lūdzot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vismaz 22 000 datoru iegādi. 
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saņemts piedāvājums. Darījuma apstiprināšanas datums 2023.gada 26.jūnijs. Piegādes paredzētas 120 dienu laikā pēc apstiprināšanas. 
IZM ir iesniegusi attiecīgā mērķa rādītāja vērtības un tā izpildes AF plāna grozījumus un saņēmusi no Eiropas Komisijas neformālu apstiprinājumu.</t>
  </si>
  <si>
    <t>79</t>
  </si>
  <si>
    <t>2023.gada 1.ceturksnī ir noslēdzies MK noteikumu par 2.3.2.3.i īstenošanu starpinstitūciju saskaņošanas process, un 04.04.2023. pieņemti MK noteikumi Nr. "Latvijas Atveseļošanas un noturības mehānisma plāna otrās komponentes "Digitālā transformācija" 2.3. reformu un investīciju virziena "Digitālās prasmes" 2.3.2.reformas "Digitālās prasmes sabiedrības un pārvaldes digitālajai transformācijai" 2.3.2.3.i. investīcijas "Digitālās plaisas mazināšana sociāli neaizsargātajām grupām un izglītības iestādēs" īstenošanas noteikumi". 2022. g. novembrī noteikumu projekts tika nosūtīts  Eiropas Komisijai. Datortehnikas pasūtījumus plānots veikt pēc iespejas ātrāk. Eiropas Komisijai tika iesniegti grozījumi AF plānā, precizējot kopējo IKT vienību skaitu, kas tiks piegādāts līdz 2023.gada beigām.  IZM turpina komunikāciju ar EK, sniedzot papildu pamatojumu vērtības izmaiņām. Lai nodrošinātu plānotās datortehnikas iegādi, izmantojot dažādus Eiropas Savienības fondu finansēšanas avotus, ir nodrošināta Elektroniskās iepirkumu sistēmas datortehnikas iepirkumu kataloga izveide.
Jūnijā tika ievietots pirkums daļas datortehnikas iegādei (pirmais no trim iegādes darījumiem) EIS katalogā un saņemti piedāvājumi. Darījuma apstiprināšanas datums 2023.gada 26.jūnijs. Piegāde paredzēta 120 dienu laikā pēc apstiprināšanas. Pārējo datoru pirkuma pieprasījumus EIS plānots veikt jūlija - augusta laikā.</t>
  </si>
  <si>
    <t>In the 1st quarter of 2023 the process of inter-institutional coordination of the regulation on the implementation of the 2.3.2.3.i was concluded, and on 04.04.2023 it has been approved at the Cabinet of Ministers. In November, 2022, the draft regulations were sent to the European Commission. Computer equipment orders are planned to be made as soon as possible. Amendments to the RRF plan were submitted to the European Commission, specifying the total number of ICT units that will be delivered by the end of 2023. The Ministry continues to communicate with the EC, providing additional justification for changes in target value. In order to ensure the planned purchase of computer equipment using various funding sources of the European Union funds, the creation of the Electronic Procurement System of the computer equipment procurement catalog  is ensured.
In June 2023 part of computers already got contracted via Electronic procurement system and proposals were received. The deal was approved on June 26, 2023 with planned delivery time 120 calendar days.  The rest of computers will be procured during July- August 2023.</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</si>
  <si>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Darījuma apstiprināšanas datums 2023.gada 26.jūnijs. Piegādes paredzētas 120 dienu laikā pēc apstiprināšanas. Pārējo datoru iegāde tiks veikta jūlija mēneša laikā. Rādītāja sasniegšanai nav identificēti riski.</t>
  </si>
  <si>
    <t>Nevienlīdzības mazināšana</t>
  </si>
  <si>
    <t>3.1.1.r</t>
  </si>
  <si>
    <t>Administratīvi teritoriālā reforma</t>
  </si>
  <si>
    <t>84</t>
  </si>
  <si>
    <t>Jauna Pašvaldību likuma stāšanās spēkā</t>
  </si>
  <si>
    <t>Jaunā Pašvaldību likuma stāšanās spēkā</t>
  </si>
  <si>
    <t>Pašvaldību likums stājies spēkā 2023.gada 1.janvārī.</t>
  </si>
  <si>
    <t>Municipality Law entered into force on 1st of January 2023.</t>
  </si>
  <si>
    <t>Latvijas Saeima 2022. gada 20. oktobrī pieņēma likumu “Pašvaldību likums.” Likums publicēts Latvijas Republikas oficiālajā izdevumā (https://www.vestnesis.lv/op/2022/215.1) 2022. gada 4. novembrī. Likums stājās spēkā 2023. gada 1. janvārī.</t>
  </si>
  <si>
    <t>The “Municipality law” was adopted by the Parliament of Latvia on October 20, 2022. The Law was published in the official journal of the Republic of Latvia (https://www.vestnesis.lv/op/2022/215.1) on November 4, 2022. The Law entered into force on January 1, 2023.</t>
  </si>
  <si>
    <t>"Pašvaldību likums", kas stājies spēkā 1. janvārī, nosaka pašvaldību darbības vispārīgos noteikumus un ekonomisko pamatu, pašvaldību kompetenci, pārvaldes institucionālo sistēmu, domes un tās izveidoto institūciju, domes priekšsēdētāja un izpilddirektora pilnvaras, sadarbību starp pašvaldībām un ar valsts institūcijām. Izmaiņas pašvaldību darbības tiesiskajā regulējumā saistītas arī ar administratīvi teritoriālo reformu, cita starpā akcentējot nepieciešamību pēc aktīvākas sabiedrības iesaistes lēmumu pieņemšanā un efektīvākiem instrumentiem, lai nodrošinātu viedokļu uzklausīšanu un izvērtēšanu sabiedrībai būtiskos, ar pašvaldību darbību saistītos jautājumos.</t>
  </si>
  <si>
    <t>3.1.1.1.i</t>
  </si>
  <si>
    <t>Valsts reģionālo un vietējo autoceļu tīkla uzlabošana</t>
  </si>
  <si>
    <t>85</t>
  </si>
  <si>
    <t>Atjaunoti un pārbūvēti valsts reģionālie un vietējie ceļi novadu administratīvo centru, to pakalpojumu un darbavietu drošai pieejamībai un jauno pašvaldību pilnīgai darbībai</t>
  </si>
  <si>
    <t>Uz 2022.gada 4.ceturksni ir pārbūvēti un atjaunoti 70km valsts vietējo un reģionālo ceļu, lai uzlabotu novadu administratīvo centru sasniedzamību, uzlabojot piekļuvi valsts un pašvaldību sniegtajiem pakalpojumiem (tai skaitā izglītības iestāžu tīkla sakārtošanas kontekstā, kā arī veselības, kultūras, sociālo u.c. pakalpojumu sasniedzamībai) un darba vietām. Pārbūvēto un atjaunoto ceļu posmi atbilst Vides aizsardzības un reģionālās attīstības ministrijas, Satiksmes ministrijas, kā arī plānošanas reģionu sagatavotam sarakstam, kas pieejams informatīvā ziņojuma "Par Latvijas Atveseļošanas un noturības mehānisma plāna 3.1. reformas un investīciju virziena “Reģionālā politika” 3.1.1.r. reformas “Administratīvi teritoriālā reforma” 3.1.1.1.i. investīcijas “Valsts reģionālo un vietējo autoceļu tīkla uzlabošana” īstenošanu" 3.pielikumā.</t>
  </si>
  <si>
    <t>3.1.1.2.i</t>
  </si>
  <si>
    <t>Pašvaldību kapacitātes stiprināšana to darbības efektivitātes un kvalitātes uzlabošanai</t>
  </si>
  <si>
    <t>89</t>
  </si>
  <si>
    <t>Ir pieņemts juridiskais pamats, lai īstenotu atbalstu vietējo pašvaldību kapacitātes celšanai</t>
  </si>
  <si>
    <t>Ir pieņemts Ministru kabineta regulējums</t>
  </si>
  <si>
    <t>Informative Report of the Cabinet of Ministers have been adopted</t>
  </si>
  <si>
    <t>Informatīvais ziņojums “Par Latvijas Atveseļošanas un noturības mehānisma plāna 3.1. reformas un investīciju virziena “Reģionālā politika” 3.1.1.2. reformas “Administratīvi teritoriālā reforma” investīcijas 3.1.1.2.i. “Pašvaldību kapacitātes stiprināšana to darbības efektivitātes un kvalitātes uzlabošanai” īstenošanu” ir apstiprināts Ministru kabinetā 2022. gada 8. novembrī, tādejādi nodrošinot juridisko pamatu, lai īstenotu atbalstu vietējo pašvaldību kapacitātes celšanai. Informatīvais ziņojums ir publicēts tiesību aktu oficiālajā portālā www.tapportals.mk.gov.lv (skatīt: https://tapportals.mk.gov.lv/legal_acts/50d62d57-58 f 3-4e91-9e67-a 8 ee68b245c6).
Informatīvais ziņojums tika apstiprināts ar Ministru Kabineta sēdes Protokollēmuma Nr. 56.", 37. paragrāfu. Tas ir publicēts  tiesību aktu oficiālajā portālā www.likumi.lv (skatīt: https://likumi.lv/ta/id/337132-ministru-kabineta-sedes-protokols ).</t>
  </si>
  <si>
    <t>Informative Report “On implementation of the investment 3.1.1.2.i. “Strengthening the capacity of municipalities to improve the efficiency and quality of their operations” of the reform and investment vector 3.1. “Regional Policy” and the reform 3.1.1.r. “Administrative-territorial reform” of the European Union Recovery and Resilience Facility plan for Latvia” was approved by the Cabinet of Ministers at 8th of November 2022, thus ensuring the regulation for implementing support for capacity building of local municipalities. The Informative Report is published in the official portal of legal acts www.tapportals.mk.gov.lv (see: https://tapportals.mk.gov.lv/legal_acts/50d62d57-58f3-4e91-9e67-a8ee68b245c6 ).
Informative Report was approved by Protocol Decision of the Cabinet of Ministers of the Republic of Latvia, point 37. § of protocol No. 56 of sitting of the Cabinet of Ministers on 8 November 2022. It is published in the official portal of legal acts www.likumi.lv (see: https://likumi.lv/ta/id/337132-ministru-kabineta-sedes-protokols ).</t>
  </si>
  <si>
    <t>Ministru kabineta informatīvais ziņojums definē normatīvo ietvaru atbalsta sniegšanai pašvaldību kapacitātes stiprināšanai to darbības efektivitātes un kvalitātes uzlabošanai. Atbalsta ietvaros tiks celta pašvaldību speciālistu kapacitāte, lai tās spētu nodrošināt tām likumos noteikto autonomo funkciju izpildi salīdzināmā kvalitātē un pieejamībā, kā arī spētu sniegt iedzīvotājiem kvalitatīvus pakalpojumus par samērīgām izmaksām atbilstoši aktuālajām demogrāfiskajām tendencēm.</t>
  </si>
  <si>
    <t>3.1.1.3.i</t>
  </si>
  <si>
    <t>Investīcijas uzņēmējdarbības publiskajā infrastruktūrā industriālo parku un teritoriju attīstīšanai reģionos</t>
  </si>
  <si>
    <t>93</t>
  </si>
  <si>
    <t>Atbalsta programmas industriālo parku un teritoriju attīstīšanai reģionos pieņemšana</t>
  </si>
  <si>
    <t>Ir pieņemti Ministru kabineta noteikumi un saskaņota atbalsta programma</t>
  </si>
  <si>
    <t>Tiesiskā regulējuma pieņemšana 2022.gada 30. augustā un stāšanās spēkā 2022.gada 21.septembrī</t>
  </si>
  <si>
    <t>Adoption of the legal framework on August 30, 2022 and entry into force on September 21, 2022</t>
  </si>
  <si>
    <t>2022. gada 30. augusta Ministru kabineta sēdē (sēdes protokola un paragrāfa numurs Nr. 43 15. §) tika pieņemti un 2022. gada 21. septembrī stājās spēkā Ministru kabineta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t>
  </si>
  <si>
    <t>At the meeting of the Cabinet of Ministers of August 30, 2022 (Protocol and paragraph No. 43, paragraph 15) were adopted and Cabinet Regulation No. 543 "Regulation for implementing the investment measure No.  3.1.1.3.i. “Investments in business public infrastructure for the development of industrial parks and areas in regions” for reform No. 3.1 “Regional Policy” of the Recovery and Resilience Facility plan of the European Union” entered into force on September 21, 2022.</t>
  </si>
  <si>
    <t>Ministru kabineta 2022. gada 30. augusta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pieņemti Ministru kabineta 2022.gada 30.augusta sēdē un stājās spēkā 2022.gada 21.septembrī.”</t>
  </si>
  <si>
    <t>94</t>
  </si>
  <si>
    <t>Līgumu slēgšanas tiesību piešķiršana industriālo parku attīstīšanai reģionos</t>
  </si>
  <si>
    <t>Līgumu slēgšanas tiesību piešķiršana projektu īstenošanai</t>
  </si>
  <si>
    <t>3.1.1.4.i</t>
  </si>
  <si>
    <t>Finansēšanas fonda izveide zemas īres mājokļu būvniecībai</t>
  </si>
  <si>
    <t>99</t>
  </si>
  <si>
    <t>Mājokļu pieejamības pamatnostādņu pieņemšana</t>
  </si>
  <si>
    <t>Valdība ir pieņēmusi mājokļu pieejamības pamatnostādnes</t>
  </si>
  <si>
    <t>100</t>
  </si>
  <si>
    <t>Ministru kabineta noteikumi par zemas īres mājokļu būvniecību</t>
  </si>
  <si>
    <t>Ir stājušies spēkā Ministru kabineta noteikumi par zemas īres mājokļu būvniecību</t>
  </si>
  <si>
    <t>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t>
  </si>
  <si>
    <t>Regulation No 459 on the construction of low-rent dwellings has been approved by the Cabinet of Ministers on July 14, 2022. Regulation entered into force on July 20, 2022.</t>
  </si>
  <si>
    <t>Rādītājs ir izpildīts. 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 Vienlaikus notiek sarunas ar Eiropas Komisiju par atsevišķām noteikumu projekta normām.</t>
  </si>
  <si>
    <t>3.1.1.5.i</t>
  </si>
  <si>
    <t>Izglītības iestāžu infrastruktūras pilnveide un aprīkošana</t>
  </si>
  <si>
    <t>105</t>
  </si>
  <si>
    <t>Vietējās domes pieņem lēmumus par vismaz 20 vispārējās vidējās izglītības iestāžu reorganizāciju</t>
  </si>
  <si>
    <t>Adoption of decisions by local councils</t>
  </si>
  <si>
    <t>Pieņemti 20 pašvaldību domju lēmumi par vispārējās izglītības iestāžu reorganizāciju.</t>
  </si>
  <si>
    <t>Local council have been adopted 20 decisions on the reorganization of general education institutions.</t>
  </si>
  <si>
    <t>Pamatojuma failos ir pievienots saraksts ar pašvaldību domju lēmumiem par 20 vispārējās izglītības iestāžu reorganizāciju. Lai kvalificētos AF granta atbalstam, pašvaldības izvērtē, ar 2020. gada 1. februāri pieņem un ar IZM saskaņo pašvaldības domes lēmumu (- us) par vidusskolas tīkla sakārtošanu, reorganizājot ārpus pašvaldības administratīvā centra esošās vidusskolas par pamatskolām, un atbalstam izvirza par pamatskolu reorganizētu vidusskolu, kurā ir stabila izglītojamo skaita dinamiku 1.-6.klašu posmā pēdējos piecos gados.</t>
  </si>
  <si>
    <t>The justification files include a list of local council decisions on the reorganization of 20 general education institutions. In order to qualify for AF grant support, the municipality evaluates, starting from February 1, 2020 adopts and receive approval of Ministry of the local council's decision(s) on the arrangement of the secondary school network by reorganizing the secondary schools located outside the administrative center of the municipality into primary schools, and nominates for support a reorganized secondary school  as a primary school, which has a stable dynamic of the number of students in grades 1-6 in the last five years.</t>
  </si>
  <si>
    <t>3.1.1.5.investīcijas (investīcija) mērķis ir uzlabot vispārējās izglītības iestāžu mācību vidi, nodrošinot efektīvu resursu koncentrāciju un izmantošanu un stiprinot visaptveroša pašvaldību izglītības iestāžu tīkla sakārtošanas rezultātā izveidotās pamatskolas, tādējādi veicinot kvalitatīvas izglītības ieguvi ārpus novadu pašvaldību administratīvajiem centriem.
Dalības nosacījumi AF granta saņemšanai:
Novada pašvaldība ir izvērtējusi savu vidusskolu tīklu, pieņēmusi lēmumu (-us) par vidusskolas tīkla sakārtošanu un atbalstam izvirza par pamatskolu reorganizētu vidusskolu, kurā ir stabila izglītojamo skaita dinamika 1.-6.klašu posmā pēdējos piecos gados. 
Lai pretendētu uz AF granta finansējumu, Pašvaldība ir izvērtējusi, ar 2020. gada 1. februāri pieņēmusi un ar IZM saskaņojusi domes lēmumu (- us) par šī tīkla sakārtošanu, reorganizājot ārpus pašvaldības administratīvā centra esošās vidusskolas par pamatskolām, kurās izglītojamo skaits vidusskolas posmā ir mazāk par 60 vai izglītojamo skaita attiecība pret vienu skolotāju ir mazāka par 11.</t>
  </si>
  <si>
    <t>3.1.1.6.i</t>
  </si>
  <si>
    <t>Pašvaldību funkciju īstenošanai un  pakalpojumu sniegšanai nepieciešamo bezizmešu transportlīdzekļu iegāde</t>
  </si>
  <si>
    <t>107</t>
  </si>
  <si>
    <t>Ir pieņemta atbalsta programma pašvaldību funkciju veikšanai un transportlīdzekļu iegādei publisko pakalpojumu sniegšanai</t>
  </si>
  <si>
    <t>Tiesiskā regulējuma pieņemšana 2022.gada 25. oktobrī un stāšanās spēkā 2022.gada 28. oktobrī</t>
  </si>
  <si>
    <t>Adoption of the legal framework on October 25, 2022 and entry into force on October 28, 2022</t>
  </si>
  <si>
    <t>Ministru kabineta 2022. gada 25. oktobra noteikumi Nr. 673  Eiropas Savienības Atveseļošanas un noturības mehānisma plāna trešās komponentes "Nevienlīdzības mazināšana" 3.1. reformu un investīciju virziena "Reģionālā politika" 3.1.1.6.i. investīcijas "Pašvaldību funkciju īstenošanai un pakalpojumu sniegšanai nepieciešamo bezemisiju transportlīdzekļu iegāde" īstenošanas noteikumi" pieņemti Ministru kabineta 2022.gada 25. oktobra sēdē (sēdes protokola un paragrāfa Nr. 54 20. §)  un stājās spēkā 2022.gada 28. oktobrī (izdevuma "Latvijas Vēstnesis" 2022. gada 27. oktobra oficiālās publikācijas Nr. 2022/209).</t>
  </si>
  <si>
    <t>Regulation of the Cabinet of Ministers of October 25, 2022 No. 673 European Union Recovery and Resilience Mechanism Plan third component "Inequality reduction" 3.1. reform and investment direction "Regional policy" 3.1.1.6.i. investment "Purchase of zero-emission vehicles for the performance of municipal 
functions and services" implementation regulation was adopted at the meeting of the Cabinet of Ministers on October 25, 2022 ( Protocol and paragraph No. 54 20 § ) and entered into force on October 28, 2022 (official publication No. 2022/209 in "Latvijas Vēstnesis" dated October 27, 2022).</t>
  </si>
  <si>
    <t>Ministru kabineta 2022. gada 25. oktobra noteikumi Nr. 673  Eiropas Savienības Atveseļošanas un noturības mehānisma plāna trešās komponentes "Nevienlīdzības mazināšana" 3.1. reformu un investīciju virziena "Reģionālā politika" 3.1.1.6.i. investīcijas "Pašvaldību funkciju īstenošanai un pakalpojumu sniegšanai nepieciešamo bezemisiju transportlīdzekļu iegāde" īstenošanas noteikumi" (turpmāk - MK noteikumi) pieņemti Ministru kabineta 2022.gada 25. oktobra sēdē un stājās spēkā 2022.gada 28. oktobrī. MK noteikumu spēkā stāšanās ir priekšnoteikums savlaicīgai pārējo divu AF 3.1.1.6.i. investīcijas mērķu sasniegšanai - līdz 2024. gada 31. decembrim noslēgti civiltiesiskie līgumi vai vienošanās par projektu īstenošanas tiesību piešķiršanu bezemisiju transportlīdzekļu iegādei vietējo pašvaldību funkciju veikšanai un pārvaldes uzdevumu izpildei par kopējo vērtību vismaz 9 500 000 euro, un līdz 2025. gada 31. decembrim iegādāti 15 elektriskie bezemisiju transportlīdzekļi un veikta to piegāde pašvaldībām kā finansējuma saņēmējām (izglītojamo pašvaldības transportam). Investīcijas atskaites punkta un turpmāko mērķu sasniegšana nodrošinās, ka tiks uzlabota pašvaldību funkcijas nodrošināt iedzīvotāju izglītību īstenošana un no šīs funkcijas izrietošo pārvaldes uzdevumu izpilde izglītojamo mobilitātes nodrošināšanai, kā arī skolu tīkla sasniedzamības veicināšanai jaunajā teritoriālajā plānojumā, tādējādi nodrošinot pašvaldību izglītojamo pārvadājumus ar videi draudzīgiem transportlīdzekļiem, vienlaikus sniedzot ieguldījumu klimata mērķu sasniegšanā.</t>
  </si>
  <si>
    <t>3.1.2.r</t>
  </si>
  <si>
    <t>Sociālo un nodarbinātības pakalpojumu pieejamība minimālo ienākumu reformas atbalstam</t>
  </si>
  <si>
    <t>Labklājības ministrija</t>
  </si>
  <si>
    <t>111</t>
  </si>
  <si>
    <t>Stājas spēkā tiesību aktu grozījumi, lai uzlabotu minimālo ienākumu atbalsta sistēmu</t>
  </si>
  <si>
    <t>Labklājības ministrija ir izstrādājusi tiesību aktu grozījumus (likumprojektus), nosakot, ka jaunie minimālo ienākumu sliekšņi un no tiem izrietošie minimālo pabalstu un minimālo pensiju apmēri stāsies spēkā 01.07.2023.</t>
  </si>
  <si>
    <t>The Ministry of Welfare has drafted legislative amendments (drafts) stipulating that the new minimum income thresholds and the resulting amounts of minimum benefits and minimum pensions will enter into force on 1 July, 2023.</t>
  </si>
  <si>
    <t>Lai sasniegtu atskaites punktu, Labklājības ministrija ir izstrādājusi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 likumprojekts “Grozījumi Sociālo pakalpojumu un sociālās palīdzības likumā” (22-TA-2554).
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 paredzot tiem finansējumu minimālo ienākumu sliekšņu paaugstināšanai no 01.07.2023. (tādējādi minimālo ienākumu sliekšņu spēkā stāšanās datums attiecīgi ir 01.07.2023.).</t>
  </si>
  <si>
    <t>In order to fulfill milestone, Ministry of Welfare has elaborated following drafts of regulatory acts:
• Amendments to the Law “On State Social Benefits” (22-TA-2016);
• Amendments to the Law “On Mandatory Social Insurance Against Accidents at Work and Occupational Diseases” (22-TA-2048);
• Amendments to the Law “On State Pensions” (22-TA-2050);
• Amendment to the Law “On Social Security” (22-TA-2078);
• Amendments to the Law “On Social Services and Social Assistance" (22-TA-2554).
Amendments to the legislation have been submitted to the Cabinet of Ministers, including them  in the package of draft laws accompanying the draft law “On the State Budget for 2023" and the draft law “On the medium-term budgetary framework for 2023, 2024 and 2025”, providing them with funding to raise the minimum income thresholds from 1 July, 2023 (the effective date of the minimum income thresholds is therefore1 July, 2023). These draft laws have been approved at the Saeima on 08.03.2023., providing them with funding to raise the minimum income thresholds from 1 July, 2023 (the effective date of the minimum income thresholds is therefore1 July, 2023).</t>
  </si>
  <si>
    <t>Labklājības ministrijas virzītie tiesību akti ir stājušies spēkā no 01.07.2023.</t>
  </si>
  <si>
    <t>3.1.2.1.i</t>
  </si>
  <si>
    <t>Publisko pakalpojumu un nodarbinātības pieejamības veicināšanas pasākumi personām ar invaliditāti</t>
  </si>
  <si>
    <t>112</t>
  </si>
  <si>
    <t>To valsts un pašvaldību ēku izvēle, kurās jāveic vides pielāgojumi</t>
  </si>
  <si>
    <t>Saraksta pieņemšana ar 63 izvēlētām valsts un pašvaldību ēkām, kurās veic investīcijas vides pielāgošanā</t>
  </si>
  <si>
    <t>MK noteikumi, kuru pielikumā ir ietverts saraksts ar valsts un pašvaldību ēkām, kurās tiks veikta vides pielāgošana, ir apstiprināti MK sēdē 20.09.2022. (MK 20.09.2022. noteikumi Nr. 582).</t>
  </si>
  <si>
    <t>The Cabinet Regulations, the annex of which includes a list of state and local government buildings in which environmental adaptations will be carried out, have been approved on 20.09.2022. (approved by the Cabinet of Ministers on September 20th 2022 with regulation No.582).</t>
  </si>
  <si>
    <t>Atskaites punkta sasniegšanu pamato:  a) MK 20.09.2022. noteikumu Nr. 582 pielikumā ietvertais saraksts ar izvēlētajām valsts un pašvaldību ēkām, kurās īstenos vides pielāgošanas pasākumus. Tomēr jāmin, ka, ņemot vērā, ka ir identificētas tehniskas neprecizitātes pielikuma informācijas atspoguļošanā, kuras radušās, publicējot MK noteikumus Latvijas Vēstnesī, ar 11.10.2022. MK noteikumiem Nr.627 veikti grozījumi MK noteikumos, novēršot iepriekš minētās neprecizitāties;  b) ministrijas vadlīnijas vienlīdzības, iekļaušanas, nediskriminācijas un pamattiesību ievērošanai, kurās apkopota informācija par to, kādi minimālie vides pieejamības standarti ēkās ir jānodrošina.  Atskaites punkta izpildei bija nepieciešams ilgāks laiks kā sākotnēji plānots (t.i., līdz 20.09.2022.), kas saistīts ar vairākiem risināmiem jautājumiem ēku saraksta noteikšanā: 1) pašvaldībās pēc ATR nebija veikušas nepieciešamās izmaiņas saistošajos noteikumos, kā rezultātā nebija veikta sociālo pakalpojumu sniedzēju pārreģistrācija atbilstoši sociālo pakalpojumu sniedzēju prasībām; 2) tika identificēta nepieciešamība veikt vairākas izmaiņas sākotnējā ēku sarakstā – t.i., mainīt objektu (izmaiņu veikšana nepieciešama saistībā gan ar ēkas neatbilstību investīcijas nosacījumiem, gan pašvaldības attiekšanos no minētās ēkas pielāgošanas (piemēram, ēka tiek nomāta no privātpersonas, ēkā vairs netiek plānota pakalpojuma sniegšana, kļūdains ēkas novērtējums)). Vienlaikus vērtējama būvniecības izmaksu sadārdzinājuma ietekme uz iespējām īstenot atbalstu iepriekš plānotajā apmērā.</t>
  </si>
  <si>
    <t>The achievement of the reference point is justified by:  1) the annex of the Regulation of the Cabinet of Ministers no 582 (approved by the Cabinet of Ministers on September 20th 2022), which includes a list of state and local government buildings in which environmental adaptations will be carried out.  However, it should be mentioned that, taking into account that technical inaccuracies have been identified in the presentation of information in the annex, which occurred when the Regulation of the Cabinet of Ministers were published in the Official gazette of the Republic of Latvia “Latvijas Vēstnesis”, the Ministry of Welfare prepared  amendments to the relevant Regulation of the Cabinet of Ministers (approved by the Cabinet of Ministers on October 11th 2022), eliminating the above-mentioned inaccuracies; 2) the ministry's guidelines for equality, inclusion, non-discrimination and respect for fundamental rights, which summarize information on what minimum environmental accessibility standards must be ensured in buildings. The fulfilment of milestone required a longer period than initially planned (till 20.09.2022) due to a number of issues to be solved in determining the list of buildings: a number of issues in the definition of the list of buildings:  1) after the administrative territorial reform, the local governments had not made the necessary changes to the binding regulations, as a result of which the re-registration of social service providers in accordance with the requirements of social service providers had not been carried out; 2) the need to make several changes to the initial list of buildings was identified — i.e., to change the object (the making of changes is necessary due to both the non-compliance of the building with the investment conditions and the local government’s refusal to adapt the said building (for example, the building is rented from a private individual, the provision of a service is no longer planned in the building, incorrect assessment of the building)).  At the same time, the impact of the increase in construction costs on the possibilities to implement the aid at the pre-planned amount has to be assessed.</t>
  </si>
  <si>
    <t>Atskaites punkta “To valsts un pašvaldību ēku izvēle, kurās jāveic vides pielāgojumi” izpilde veicinās, ka tiek palielināta sabiedrībai paredzēto labklājības nozares publisko pakalpojumu un publisko ēku vides pieejamība visām sabiedrības grupām, tostarp personām ar invaliditāti, tādējādi arī veicinot AF plānā noteiktā stratēģiskā mērķa  -  plašāku cilvēku ar invaliditāti piekļuvi informācijai, pakalpojumiem, darba tirgum, kā arī cilvēku ar invaliditāti vienlīdzīgas iespējas un sociālo iekļaušanu, sasniegšanu.     
Vienlaikus jāmin, ka 2023.gada janvārī Labklājības ministrija ir virzījusi grozījumus MK noteikumos Nr.582, paredzot elastīgākus īpašumtiesību nosacījumus, iespēju finansējuma saņēmējiem līdzfinansēt projekta izmaksas (sadārdzinājumu) un MK noteikumu pielikumā pievienotajā sarakstā iekļaujot papildu 13 ēkas, lai nodrošinātu ieguldījumu veikšanu vides pielāgošanas nodrošināšanai 63 valsts un pašvaldību ēkās (minētās izmaiņas tiek virzītas saistībā ar to, ka vairāki finansējuma saņēmēji nav iesnieguši projekta iesniegumu vai arī projekta iesniegumā nav iekļāvuši visas AF finansējuma saņemšanai paredzētās ēkas (kopumā 13 ēkas) dēļ faktisko izmaksu pieauguma, vai dēļ tā, ka ir mainījušies apstākļi (cits ēkas lietojuma veids, jau veikti infrastruktūras uzlabošanas darbi) un ēka vairs nekvalificējas AF atbalstam). Minētie grozījumi MK noteikumos apstiprināti MK 04.07.2023. sēdē.</t>
  </si>
  <si>
    <t>113</t>
  </si>
  <si>
    <t>Līgumu slēgšanas tiesību piešķiršana, lai nodrošinātu piekļuvi publiskām telpām valsts un pašvaldību ēkās</t>
  </si>
  <si>
    <t>Darba līgumu slēgšanas tiesību piešķiršana būvdarbu uzsākšanai saistībā ar piekļuvi publiskām telpām iepriekš izvēlētajās 63 valsts un pašvaldību ēkās</t>
  </si>
  <si>
    <t>115</t>
  </si>
  <si>
    <t>Konkrētas mērķgrupas izvēle mājokļa fiziskās pieejamības uzlabošanai</t>
  </si>
  <si>
    <t>Saraksta pieņemšana ar izvēlētām 259 personām ar invaliditāti, kurām nepieciešama viņu mājokļa pielāgošana</t>
  </si>
  <si>
    <t>116</t>
  </si>
  <si>
    <t>Darba līgumu noslēgšana, lai personām ar invaliditāti pielāgotu mājokļus</t>
  </si>
  <si>
    <t>Darba līgumu noslēgšana</t>
  </si>
  <si>
    <t>3.1.2.2.i</t>
  </si>
  <si>
    <t>Prognozēšanas rīka izstrāde</t>
  </si>
  <si>
    <t>118</t>
  </si>
  <si>
    <t>Līguma noslēgšana par prognozēšanas modeļa algoritmu izstrādi, informācijas sistēmas tehnisko specifikāciju izstrādi un sistēmas izstrādes uzraudzību</t>
  </si>
  <si>
    <t>Tehnisko specifikāciju izstrāde un līguma noslēgšana par konsultāciju pakalpojumiem, iesaistot Latvijas un ārvalstu ekonometriskās un matemātiskās modelēšanas ekspertus</t>
  </si>
  <si>
    <t>12.06.2023. finansējuma saņēmējs ir noslēdzis līgumu ar SIA “Ernst &amp; Young Baltic” par  prognozēšanas modeļa algoritmu izstrādi, informācijas sistēmas tehniskās specifikācijas izstrādi un sistēmas izstrādes uzraudzību.</t>
  </si>
  <si>
    <t>12.06.2023. the beneficiary of financing has entered into a contract with Ernst &amp; Young Baltic Ltd regarding the development of forecasting model algorithms, the development of the technical specification of the information system and the monitoring of the development of the system</t>
  </si>
  <si>
    <t>Līgums par prognozēšanas modeļa algoritmu izstrādi, informācijas sistēmas tehnisko specifikāciju izstrādi un sistēmas izstrādes uzraudzību tika noslēgts 12.06.2023. Atskaites punkta izpildei bija nepieciešams ilgāks termiņš nekā sākotnēji bija plānots (līdz 2023.g. jūnijam (2023.g. 2.cet.)), kas saistīts ar iepirkumu sarežģītību un nepieciešamību piesaistīt papildu ekspertu iepirkumu dokumentācijas izstrādei, kā arī vairākkārtēju iepirkuma dokumentācijas precizēšanu (IUB pirmspārbaude), un papildu informācijas pieprasīšanu no potenciālā pretendenta, ar kuru plānots slēgt līgumu, kā arī faktu, ka nogaidīšanas procesā pirms līguma slēģsanas ir saņemta cita pretendenta iepirkumu rezultātu pārsūdzība.</t>
  </si>
  <si>
    <t>The contract was concluded on 12.06.2023. The fulfilment of milestone was requires a longer period than initially planned (till June 2023 (2nd quarter 2023)) due to the complexity of procurements and the need to attract additional experts to develop procurement documentation, as well as several clarifications of the procurement documentation (CPB pre-screening) and requesting further information from the potential tenderer to whom the contract is planed to be awarded, as well as the fact that another tenderer has appealed against the outcome of the procurement during the standstill period before the contract is closed.</t>
  </si>
  <si>
    <t>Līgums par prognozēšanas modeļa algoritmu izstrādi, informācijas sistēmas tehnisko specifikāciju izstrādi un sistēmas izstrādes uzraudzību tika noslēgts 12.06.2023.
Prognozēšanas rīka izstrāde palīdzēs detalizētāk un efektīvāk izvērtēt sociālās drošības sistēmas esošos un iecerētos pasākumus, to ietekmi uz valsts sociālās apdrošināšanas sistēmas dalībniekiem un valsts sociālās apdrošināšanas sistēmas stabilitāti un finanšu ilgtspēju. Būs pieejama iespēja ievadīt detalizētāku pieņēmumu masīvu, kā arī tiks nodrošināstnodrošināts, ka ilgtermiņa prognozes ietvers visas būtiskās izmaiņas attiecībā uz valsts sociālās apdrošināšanas sistēmu un būs iespēja veidot daudz vairāk specifisku valsts sociālās apdrošināšanas politikas novērtēšanai nepieciešamo scenāriju.  Savlaicīga valsts sociālās apdrošināšanas sistēmas nākotnes izaicinājumu un risku apzināšana dosd iespēju novērst neizsvērtu lēmumu pieņemšanu, tādējādi nodrošinot valsts sociālās apdrošināšanas sistēmas ilgtspēju un visu saistību izpildi pret valsts sociālās apdrošināšanas sistēmas dalībniekiem.</t>
  </si>
  <si>
    <t>119</t>
  </si>
  <si>
    <t>Sociālās nodrošināšanas prognozēšanas rīka informācijas sistēmas tehnisko specifikāciju pabeigšana</t>
  </si>
  <si>
    <t>Labklājības ministrija apstiprina tehniskās specifikācijas, kas ir gatavas iesniegšanai informācijas sistēmas izstrādātājam</t>
  </si>
  <si>
    <t>Ņemot vērā, ka līgums  par prognozēšanas modeļa algoritmu izstrādi, informācijas sistēmas tehnisko specifikāciju izstrādi un sistēmas izstrādes uzraudzību tika noslēgts tikai 12.06.2023., aizkavēsies šī atskaites punkta izpilde.</t>
  </si>
  <si>
    <t>Conisdering that the contract for the development of forecasting model algorithms, the development of technical specifications for the information system and monitoring of the development of the system was concluded only in 12.06.2023.</t>
  </si>
  <si>
    <t>3.1.2.3.i</t>
  </si>
  <si>
    <t>Ilgstošas sociālās aprūpes pakalpojuma noturība un nepārtrauktība</t>
  </si>
  <si>
    <t>121</t>
  </si>
  <si>
    <t>Tipveida būvprojekta izstrāde</t>
  </si>
  <si>
    <t>Izstrādātas prasības projektēšanas uzdevumam un tipveida būvprojekts tādu ilgtermiņa aprūpes pakalpojumu sniegšanai, kas ir pietuvināti ģimeniskai videi</t>
  </si>
  <si>
    <t>Ir izstrādāts tipveida būvprojekts tādu ilgtermiņa aprūpes pakalpojumu sniegšanai, kas ir pietuvināti ģimeniskai videi (2022. gada 30. novembrī tika parakstīts pieņemšanas un nodošanas akts).</t>
  </si>
  <si>
    <t>The standard  construction design project has been developed  for  the provision of long-term care services close to family environment (the act of acceptance was signed on November 30, 2022).</t>
  </si>
  <si>
    <t>Atskaites punkta izpildei bija nepieciešams ilgāks termiņš nekā sākotnēji bija plānots (līdz 2022.g. novembra beigām), kas saistīts ar prasību ģimeniskai videi pietuvināta aprūpes pakalpojuma sniegšanai pensijas vecuma personām un prasību projektēšanas uzdevumam saskaņošanu gan ar pašvaldībām, gan ar vides piekļūstamības un citiem ekspertiem, būvprojekta izstrādi būvniecības informācijas modelēšanas vidē, tādējādi nodrošinot detalizētu un pamatotu prasību ģimeniskai videi pietuvinātam aprūpes pakalpojuma izstrādei, kā arī mazinot risku, ka izveidotais būvprojekts varētu būt nekvalitatīvs, neatbilstošs AF plāna prasībām un mērķa grupas personu vajadzībām, kā arī saimnieciski neizdevīgs ekspluatācijai.</t>
  </si>
  <si>
    <t>The fulfilment of the milestone required a longer period than initially planned (till the end of November 2022), which is related to the requirements for the provision of a family-friendly care service for persons of retirement age and the coordination of requirements for the design task with local governments, environmental accessibility and other experts, the development of a construction design in the building information modelling environment, thus ensuring a detailed and justified requirement for the development of a care service close to the family environment, as well as reducing the risk that the construction project could be of poor quality, non-compliant with the requirements of the RRF plan and the needs of the target group persons, as well as economically unprofitable exploitation.</t>
  </si>
  <si>
    <t>Ir pabeigta tipveida būvprojekta izstrāde, kas ir pirmais solis, lai dažādās Latvijas vietās kļūtu pieejamāki kvalitatīvi ilgtermiņa aprūpes pakalpojumi pensijas vecuma cilvēkiem, kuriem ir grūtības sevi aprūpēt un kuriem vajadzīgais atbalsts ir lielāks, nekā to iespējams sniegt dzīvesvietā, piemēram, aprūpes mājās pakalpojumā. Tipveida būvprojekts dos iespēju pašvaldībām būvēt jaunas aprūpes pakalpojuma sniegšanas vietas, netērējot papildus laiku un finansējumu katrai sava būvprojekta izstrādei. Būvprojekts paredz pakalpojumu sniegšanu ēkā, kas ir līdzīga ģimenes mājai, ar nelielai grupai kopīgu dzīvojamo istabu un virtuvi un katram savu guļamistabu. Vienā ēkā pakalpojumu varēs sniegt divām grupām. Pakalpojuma sniegšanā iesaistītie darbinieki būs atbildīgi par aprūpes nodrošināšanu atbilstoši individuālajām vajadzībām un vienlaikus arī ēkas iemītnieku kopības sajūtas uzturēšanu un dzīvei ģimenē līdzīgu ikdienas ritmu, pēc iespējas ļaujot saglabāt katram ierastos celšanās, gulētiešanas, ēšanas, ikdienas aktivitāšu un citus paradumus.   Lai iegūtu finansējumu jauno pakalpojumu izveidei, pašvaldībām būs jāpiedalās atklātā projektu konkursā, kurš notiks 2023. gadā beigās.</t>
  </si>
  <si>
    <t>122</t>
  </si>
  <si>
    <t>Līgumu noslēgšana ar pašvaldībām par projektu īstenošanu</t>
  </si>
  <si>
    <t>3.1.2.4.i</t>
  </si>
  <si>
    <t>Sociālās un profesionālās rehabilitācijas pakalpojumu sinerģiska attīstība cilvēku ar funkcionāliem traucējumiem drošumspējas veicināšanai</t>
  </si>
  <si>
    <t>124</t>
  </si>
  <si>
    <t>Pieņemts profesionālās rehabilitācijas pakalpojuma apraksts</t>
  </si>
  <si>
    <t>Apraksta par profesionālās rehabilitācijas pakalpojuma standartu pieņemšana</t>
  </si>
  <si>
    <t>SIVA konsultatīvā padome ir pieņēmusi aprakstu par profesionālās rehabilitācijas pakalpojuma aprakstu.</t>
  </si>
  <si>
    <t>Implementation is in line with the plan.The SIVA Advisory Board has adopted a description of the rehabilitation service.</t>
  </si>
  <si>
    <t>Ir sagatavots un Sociālās integrācijas valsts aģentūras Konsultatīvajā padomē pieņemts profesionālās rehabilitācijas pakalpojuma apraksts, kura mērķis ir personu ar funkcionēšanas ierobežojumiem iekļaušana vai atgriešana darba tirgū, veicot agrīnu intervenci personai uzreiz pēc medicīniskās rehabilitācijas ārstniecības iestādē, lai maksimāli saglabātu rehabilitācijas potenciālu un nodrošinātu personas motivāciju nodarbinātībai.  Pirmie seši pēc saslimšanas un  medicīniskās rehabilitācijas ir kritiski svarīgi personas rehabilitācijas potenciāla saglabāšanai, t.i., nepieciešami uz atgriešanos darba tirgū mērķēti pakalpojumi. Tieši tādēļ mērķa grupai - personām ar funkcionēšanas ierobežojumiem nepieciešams izstrādāt jaunu integrētā profesionālās un sociālās rehabilitācijas pakalpojuma saturu un aprobēt to izmēģinājumprojektā. Atbisltoši izstrādātajam un pieņemtajam profesionālās rehabilitācijas aprakstam paredzēts, ka sociālās rehabilitācijas (personas veselības stāvokļa nostiprināšanai) laikā personām tiks veikta profesionālās piemērotības noteikšana un tās rezultātā ikkatra persona saņems individuāli pielāgotu ieteikumu piemērotai profesionālās rehabilitācijas izglītības programmai (paredzēta jaunas profesijas vai prasmju apguvei) Sociālās integrācijas valsts aģentūrā vai citā izglītības iestādē vai personalizētus ieteikumus ("Ceļvedis") par nepieciešamajiem pasākumiem, lai atgrieztos darbā.</t>
  </si>
  <si>
    <t>125</t>
  </si>
  <si>
    <t>Ēku infrastruktūras pielāgošana, tostarp vides piekļūstamības un energoefektivitātes veicināšana, kā arī tehniskā un materiālā aprīkojuma uzlabošana</t>
  </si>
  <si>
    <t>2024Q1</t>
  </si>
  <si>
    <t>2 ēku pielāgošana, kurās uzlabo infrastruktūru, t. sk. vides piekļūstamību un energoefektivitāti, kā arī tehniskā un materiālā aprīkojuma uzlabošana</t>
  </si>
  <si>
    <t>The milestone cannot be achieved within the originally planned timeframe in practice and needs to be extended by 2 years (i.e. until March 2026 (1st quater 2026)).</t>
  </si>
  <si>
    <t>Atskaites punkta izpildei ir nepieciešams ilgāks termiņš nekā sākotnēji bija plānots, kas saistīts ar: 1) finansējuma saņēmēja lēmumu izbeigt uzņemtās līgumattiecības ar izpildītātāju un nepieciešamību sludināt jaunu iepirkumu būvdarbu veikšanai (saistīts ar termiņā neiesniegtu un nekvalitatīvu izpildītāja nodevumu); 2) nepieciešamu piesaistīt papildus finansējumu, lai nodrošinātu vides piekļūstamību un veiktu darbus atbilstoši noteiktajiem būvnormatīviem, lai nodrošinātu plānotos būvdarbus pilnā apmērā (proti, kā viena no 3.1.2.4.i investīcijas atbalstāmajām darbībām paredzēta esošās SIVA ēkas (Slokas iela 61,  pirmais korpuss, Jūrmalā), kurā tiks īstenota kompetenču centra darbība, iekštelpu un ieejas mezglu atjaunošana un pārbūve (tai skaitā, projektēšana, būvekspertīze, būvuzraudzība, autoruzraudzība) vides pieejamības prasību nodrošināšanai, tai skaitā ēkas ventilācijas sistēmas, zibensaizsardzības, ugunsdrošības un balss trauksmes izziņošanas sistēmas atjaunošana, kā arī ēkai pieguļošās teritorijas labiekārtošana un citi darbi, kas atbilst investīcijas mērķim. Minētās darbības ietvaros paredzētajai vides pieejamības prasību nodrošināšanai plānota ārējā lifta un evakuācijas balkonu izbūve, kas skar arī ēkas fasādi, tai skaitā daļu fasādes būs nepieciešams atjaunot. Ņemot vērā minēto un lai veicinātu principa “Nenodarīt būtisku kaitējumu” vides mērķu sasniegšanu, ēkā, Slokas ielā 61,  pirmajā korpusā, Jūrmalā ir plānots veikt arī energoefektivitātes paaugstināšanas pasākumus, kam būvniecības izmaksu pieauguma dēļ nepieciešama papildu finansējuma piesaiste 500 000 euro apmērā (Slokas ielas 61,  pirmā korpusa, Jūrmalā ēkas būvniecības un teritorijas labiekārtošanas darbu izmaksu aprēķins balstīts uz SIA “Ozola&amp;Bula, arhitektu birojs” projektētāja sastādīto tāmi)).
Tādēļ LM ir iesniegusi FM atbilstošu priekšlikumu grozījumiem ANM plānā, aicinot pārskatīt atskaites punkta izpildes termiņu un pieejamo investīcijas finansējuma apmēru."</t>
  </si>
  <si>
    <t>The milestone will take longer time to achieve than initially planned due to: 1) the beneficiary's decision to terminate the contractual relationship with the contractor and the need to launch a new procurement procedure for the works (due to late and poor quality of the contractor's submission); 2) the need to raise additional funding to ensure the full extent of the planned works (i.e. as one of the 3.1.2.4. i investment activities to be supported, the renovation and reconstruction of the existing SIVA building (Slokas street 61, first block, Jurmala), where the competence centre will operate, of the interior and entrance areas (including design, construction inspection, construction supervision, renovation of the building's ventilation system, lightning protection, fire safety and voice alarm systems, as well as the landscaping of the area adjacent to the building and other works in line with the purpose of the investment. The construction of an external lift and evacuation balconies, which also affects the front of the building, including part of the front facade that will need to be renovated, is planned as part of this action to ensure environmental accessibility requirements. Taking into account the above and in order to contribute to the achievement of the environmental objectives of the principle "No significant damage", it is planned to carry out energy efficiency improvement measures in the building, Slokas street 61, first block, Jurmala, which due to the increase in construction costs requires additional financing in the amount of EUR 500 000 (the cost estimate for the construction and landscaping of the building, Slokas street 61, first wing, Jurmala is based on the estimate prepared by the designer of "Ozola&amp;Bula, arhitektu birojs" Ltd)).Therefore, the MoW has submitted to the MoF a corresponding proposal to amend the RRF Plan, calling for a revision of the milestone deadline and the amount of investment funding available.</t>
  </si>
  <si>
    <t>3.1.2.5.i</t>
  </si>
  <si>
    <t>Bezdarbnieku, darba meklētāju un bezdarba riskam pakļauto personu iesaiste darba tirgū</t>
  </si>
  <si>
    <t>127</t>
  </si>
  <si>
    <t>Lai veicinātu tādu ekonomikas atveseļošanu, kurā tiktu radīts daudz jaunu darbavietu, Nodarbinātības valsts aģentūras klientiem (bezdarbniekiem, darba meklētājiem, bezdarba riskam pakļautām personām), īstenojot aktīvas darba tirgus politikas pasākumus, ir izveidots pārkvalificēšanās un prasmju pilnveides piedāvājums, kurā galvenā uzmanība pievērsta digitālajām prasmēm</t>
  </si>
  <si>
    <t>Jauna pārkvalificēšanās un prasmju (tostarp digitālo prasmju) pilnveides piedāvājuma pieņemšana Nodarbinātības valsts aģentūras klientiem</t>
  </si>
  <si>
    <t>LM Apmācību komisija, pieņemot vairākus lēmumus, ir apstiprinājusi  jaunu pārkvalificēšanās un prasmju pilnveides programmu piedāvājumu bezdarbniekiem, darba meklētājiem un bezdarba riskam pakļautām personām, kas piesakās atbalstam NVA investīcijas ietvaros.</t>
  </si>
  <si>
    <t>The Training Commission of the Ministry of Welfare has approved, through a series of decisions, a new offer of retraining and skills development programmes for the unemployed, jobseekers and persons at risk of unemployment applying for support under the State Employment Agency investment.</t>
  </si>
  <si>
    <t>Pārkvalificēšanās un prasmju pilnveides programmu piedāvājumu NVA klientiem veido:
- profesionālās tālākizglītības un profesionālās pilnveides programmas, kas iekļauj tajā skaitā moduļus no modulārās profesionālās izglītības profesionālajā tālākizglītībā;
- neformālās izglītības, tajā skaitā digitālo prasmju jeb datorzinību programmas;
- transportlīdzekļu tajā skaitā traktortehnikas vadīšanas programmas;
- augstākās izglītības iestādes studiju kursus/moduļus;
- grupu nodarbības un individuālās konsultācijas konkurētspējas paaugstināšanas pasākumu ietvaros (Apmācību komisija apstiprina tematiskās jomas, kurās tiek organizēti konkurētspējas paaugstināšanas pasākumi). 
Izstrādājot prasmju pilnveides programmu piedāvājumu, īpaša uzmanība tika pievērsta digitālo prasmju attīstībai. Lai veicinātu digitālo prasmju piedāvājumu, 2022. gada 17. novembrī Apmācību komisija apstiprināja jaunu neformālās izglītības digitālo prasmju jeb datorzinību programmu sarakstu, kas tapis sadarbībā ar Latvijas Informācijas un komunikācijas tehnoloģijas asociāciju, NVA, Latvijas Darba devēju konfederāciju un Izglītības kvalitātes valsts dienestu. Jaunā saraksta mērķis ir piedāvāt darba tirgū pieprasītas datorzinību mācības, kas ir atbilstošas bezdarbniekiem,  darba meklētājiem un bezdarba riskam pakļautām (nodarbinātām) personām.</t>
  </si>
  <si>
    <t>The offer of retraining and skills development programmes for the clients of the State Employment Agency consists of:
- continuing vocational education and professional development programmes, including modules from modular vocational education in continuing vocational education;
- non-formal education, including digital skills or computer programmes;
- programmes for driving vehicles, including tractors;
- courses/modules from higher education institutions;
- group classes and individual counselling in the framework of competitiveness measures (the Training Committee shall approve the thematic areas in which competitiveness measures are organised). 
In designing the skills development programmes, particular attention was paid to the development of digital skills. In order to promote the offer of digital skills, on 17 November 2022 the Training Commission approved a new list of non-formal education digital skills or computer science programmes, developed in cooperation with the Latvian Association for Information and Communication Technology, the State Employment Agency, the Employers' Confederation of Latvia and the State Service for Quality in Education. The aim of the new list is to offer computer skills training in demand on the labour market, relevant for the unemployed, jobseekers and persons at risk of unemployment (employed).</t>
  </si>
  <si>
    <t>LM Apmācību komisija ar vairākiem lēmumiem 2021.gada beigās, 2022. un 2023.gadā  apstiprināja jaunu pārkvalificēšanās un prasmju pilnveides programmu piedāvājumu bezdarbniekiem, darba meklētājiem un bezdarba riskam pakļautām personām, kas piesakās atbalstam NVA investīcijas ietvaros. 
Pārkvalificēšanās un prasmju pilnveides programmu piedāvājumu NVA klientiem veido:
- profesionālās tālākizglītības un profesionālās pilnveides programmas, kas iekļauj tajā skaitā moduļus no modulārās profesionālās izglītības profesionālajā tālākizglītībā;
- neformālās izglītības, tajā skaitā digitālo prasmju jeb datorzinību programmas;
- transportlīdzekļu tajā skaitā traktortehnikas vadīšanas programmas;
- augstākās izglītības iestādes studiju kursus/moduļus;
- grupu nodarbības un individuālās konsultācijas konkurētspējas paaugstināšanas pasākumu ietvaros (Apmācību komisija apstiprina tematiskās jomas, kurās tiek organizēti konkurētspējas paaugstināšanas pasākumi). 
Izstrādājot prasmju pilnveides programmu piedāvājumu, īpaša uzmanība tika pievērsta digitālo prasmju attīstībai. Lai veicinātu digitālo prasmju piedāvājumu, 2022. gada 17. novembrī Apmācību komisija apstiprināja jaunu neformālās izglītības digitālo prasmju jeb datorzinību programmu sarakstu, kas tapis sadarbībā ar Latvijas Informācijas un komunikācijas tehnoloģijas asociāciju, NVA, Latvijas Darba devēju konfederāciju un Izglītības kvalitātes valsts dienestu. Jaunā saraksta mērķis ir piedāvāt darba tirgū pieprasītas datorzinību mācības, kas ir atbilstošas bezdarbniekiem,  darba meklētājiem un bezdarba riskam pakļautām (nodarbinātām) personām.</t>
  </si>
  <si>
    <t>128</t>
  </si>
  <si>
    <t>Digitālo rīku izstrāde prasmju novērtēšanai</t>
  </si>
  <si>
    <t>Izstrādāti un ieviesti digitālie rīki</t>
  </si>
  <si>
    <t>'-</t>
  </si>
  <si>
    <t>Veselība</t>
  </si>
  <si>
    <t>4.1.1.r</t>
  </si>
  <si>
    <t>Uz cilvēku centrētas, visaptverošas, integrētas veselības aprūpes sistēmas ilgtspēja un noturība</t>
  </si>
  <si>
    <t>131</t>
  </si>
  <si>
    <t>Digitālās veselības aprūpes stratēģijas pieņemšana</t>
  </si>
  <si>
    <t>Veselības ministrija pieņem digitālās veselības aprūpes stratēģiju</t>
  </si>
  <si>
    <t>132</t>
  </si>
  <si>
    <t>Uz cilvēku vērsta, visaptveroša un integrēta veselības aprūpes sniegšanas modeļa izstrāde, izstrādājot investīciju stratēģiju un ieteikumus integrētas un epidemioloģiski drošas veselības aprūpes attīstībai</t>
  </si>
  <si>
    <t>Veselības ministrija apstiprina integrētās veselības aprūpes modeļa dokumentus</t>
  </si>
  <si>
    <t>Atskaites punkts ir sasniegts</t>
  </si>
  <si>
    <t>Milestone is completed</t>
  </si>
  <si>
    <t>Atskaites punkts ir sasniegts pamatojoties uz:
1) 14.07.2022. MK sēdē izskatīto Informatīvo ziņojumu "Par veselības aprūpes nodrošināšanas infrastruktūras attīstības investīciju stratēģiju 2021.-2027. gadam";
2)  15.06.2023. Veselības ministrijā apstiprinātajām Epidemioloģiskās drošības rekomendācijām;
3) 07.06.2023. Veselības ministrijā pieņemtajām un publicētajām integrētās veselības aprūpes modeļu rekomendācijām.</t>
  </si>
  <si>
    <t>The milestone has been completed on the basis of:
1) The Information Report on the Investment Strategy for Health Care Infrastructure for 2021-2027, has been approved at the meeting of the COM on 14.07.2022.;
2)  The Ministry of Health has adopted The Epidemiological Safety Recommendations on 15.06.2023. 
3) The Ministry of Health has adopted and published recommendations for integrated healthcare models on 07.06.2023.</t>
  </si>
  <si>
    <t>Rādītājs ir izpildīts. Atskaites punkts ir sasniegts pamatojoties uz:
1) 14.07.2022. MK sēdē izskatīto Informatīvo ziņojumu "Par veselības aprūpes nodrošināšanas infrastruktūras attīstības investīciju stratēģiju 2021.-2027. gadam";
2)  15.06.2023. Veselības ministrijā apstiprinātajām Epidemioloģiskās drošības rekomendācijām;
3) 07.06.2023. Veselības ministrijā pieņemtajām un publicētajām integrētās veselības aprūpes modeļu rekomendācijām.
Iepriekšminētie dokumenti ļaus stiprināt veselības aprūpes sistēmu, uzlabojot infrastruktūru, veicinot integrētu aprūpi, uzlabojot uz pacientu vērstu epidemioloģiski drošu aprūpi un stiprinot reaģēšanu uz sabiedrības veselības problēmām.</t>
  </si>
  <si>
    <t>133</t>
  </si>
  <si>
    <t>Ir izveidota Latvijas iedzīvotāju genoma reference (Latvijas dalība projektā “Genome for Europe — GoLatvia project”)</t>
  </si>
  <si>
    <t>Latvijā izveidota genoma reference</t>
  </si>
  <si>
    <t>Notiek darbs pie atskaites punkta izpildes</t>
  </si>
  <si>
    <t>The achievement of milestone is in progress</t>
  </si>
  <si>
    <t>Ir izveidota nepieciešamā datu apstrādes un uzglabāšanas IT infrastruktūra projekta īstenošanai, notiek darbs pie genoma references izveides. Šobrīd tiek iesaistīti donori, lai iegūtu  bioloģisko paraugu un varētu veikt pilna genoma sekvencēšanu 3500 paraugiem.</t>
  </si>
  <si>
    <t>The necessary data processing and storage IT infrastructure for project implementation has been established, work is ongoing on the development of a genome reference.  Donors are currently being recruited to obtain a biological sample and to be able to perform full genome sequencing of 3,500 samples.</t>
  </si>
  <si>
    <t>4.1.1.1.i</t>
  </si>
  <si>
    <t>Atbalsts sabiedrības veselības pētījumu veikšanai</t>
  </si>
  <si>
    <t>135</t>
  </si>
  <si>
    <t>Metodikas pieņemšana trīs pētījumiem ar mērķi uzlabot sabiedrības veselības politikas plānošanu un īstenošanu mikroorganismu rezistences, vakcinācijas un infekcijas slimību jomā</t>
  </si>
  <si>
    <t>VM pieņem metodiku</t>
  </si>
  <si>
    <t>Metodikas pētījumiem AMR, vakcinācijas un infekciju mazināšanas jomās ir izstrādātas un pieņemtas.</t>
  </si>
  <si>
    <t>Methodologies for studies in the areas of AMR, vaccination and infection reduction have been developed and adopted.</t>
  </si>
  <si>
    <t>Metodikas pētījumiem AMR, vakcinācijas un infekciju mazināšanas jomās ir izstrādātas un pieņemtas. Rādītāja izpilde ir pabeigta 05.04.2023.</t>
  </si>
  <si>
    <t>Methodologies for studies in the areas of AMR, vaccination and infection reduction have been developed and adopted. The indicator has been completed at 05.04.2023.</t>
  </si>
  <si>
    <t>Rādītāja izpilde ir pabeigta 05.04.2023. Pieņemtas metodikas pētījumiem AMR, vacinācijas un infekciju mazināšanas jomās, lai uzlabotu sabiedrības veselības politikas plānošanu un īstenošanu mikroorganismu rezistences, vakcinācijas un infekcijas slimību jomā.</t>
  </si>
  <si>
    <t>4.1.1.2.i</t>
  </si>
  <si>
    <t>Atbalsts universitātes un reģionālo slimnīcu veselības aprūpes infrastruktūras stiprināšanai</t>
  </si>
  <si>
    <t>138</t>
  </si>
  <si>
    <t>To projektu skaits, par kuriem saņemts pozitīvs tehnoloģiju komisijas atzinums par iekārtu atbilstību attiecīgo valsts finansēto pakalpojumu sniegšanai</t>
  </si>
  <si>
    <t>Ir saņemti visi nepieciešamie Veselības ministrijas pozitīvie lēmumi par medicīnas tehnoloģiju iegādes saskaņošanu un pozitīvie Tehnoloģiju komisijas lēmumi projektiem, kas saistīti ar medicīnas tehnoloģiju iegādi. Tajos projektos, kuros nav plānota tehnoloģiju iegāde, saņemti attiecīgi Veselības ministrijas saskaņojumi, ka projektos netiks veikta tehnoloģiju iegāde.</t>
  </si>
  <si>
    <t>All the necessary positive decisions of the Ministry of Health on the harmonisation of the acquisition of medical technology and positive opinion from the Technology Commission on projects related to  purchase of medical technology have been received. In those projects that does not involve the purchase of medical technology, the respective approvals of the Ministry of Health have been received that the purchase of technology will not be carried out in the projects.</t>
  </si>
  <si>
    <t>Veselības ministrija ir izvērtējusi finansējuma saņēmēju iesniegtās tehnoloģiju iegādes iesnieguma formas un, pamatojoties uz tehnoloģiju komisijas pozitīvajiem lēmumiem, sniegusi saskaņojumu attiecīgo tehnoloģiju iegādei projektos, kuros paredzēta medicīnisko tehnoloģiju iegāde. Projektiem, kuros nav plānota medicīnas tehnoloģiju iegāde, saņemti attiecīgi Veselības ministrijas saskaņojumi.  Rādītāja sasniegšana ļaus uzlabot integrēto veselības pakalpojumu infrastruktūru, nodrošinot, ka atbalstāmo veselības aprūpes iestāžu kapacitāte spēs nodrošināt ilgtspējīgus un kvalitatīvus valsts apmaksātus veselības pakalpojumus un atbalstīt veselības aprūpes sistēmu krīzes situācijās.</t>
  </si>
  <si>
    <t>4.2.1.r</t>
  </si>
  <si>
    <t>143</t>
  </si>
  <si>
    <t>Cilvēkresursu attīstības stratēģija</t>
  </si>
  <si>
    <t>Latvijas iestādes ir pieņēmušas visaptverošu veselības aprūpes darbaspēka stratēģiju, kas ietver mūžizglītības un veselības aprūpes darbaspēka plānošanas modeļus</t>
  </si>
  <si>
    <t>Turpinās darbs pie Cilvēkresursu attīstības stratēģijas</t>
  </si>
  <si>
    <t>Work continues on the development of the Human Resources Development Strategy</t>
  </si>
  <si>
    <t>144</t>
  </si>
  <si>
    <t>Cilvēkresursu kartējuma pieņemšana veselības aprūpes jomā</t>
  </si>
  <si>
    <t>Notiek darbs pie Cilvēkresursu kartējuma pieņemšanas</t>
  </si>
  <si>
    <t>Working on recruiting Human Resources Mapping</t>
  </si>
  <si>
    <t>Ir pabeigta sākotnējā ziņojuma (“inception report”) izstrāde cilvēkresursu stratēģijai un secīgi tiek strādāts pie Cilvēkresursu kartējuma</t>
  </si>
  <si>
    <t>The inception report for the human resources strategy has been completed and sequentially presently the Human Resources Mapping is being developed</t>
  </si>
  <si>
    <t>145</t>
  </si>
  <si>
    <t>Ieviests jauns veselības aprūpes darbinieku atalgojuma modelis</t>
  </si>
  <si>
    <t>Veselības aprūpes darbinieku atalgojuma modeļa ieviešana.</t>
  </si>
  <si>
    <t>Veselības aprūpes darbinieku atalgojuma modelis ir ieviests.</t>
  </si>
  <si>
    <t>New remuneration model for healthcare staff is implemented.</t>
  </si>
  <si>
    <t>Veselības aprūpes darbinieku atalgojuma modelis ir ieviests, 20.09.2022. Ministru kabinetā apstiprinot informatīvo ziņojumu "Par jaunas ārstniecības personu darba samaksas kārtības izstrādāšanu" un 28.03.2023. pieņemot grozījumus Ministru kabineta 2018.gada 18.decembra noteikumos Nr.851 "Noteikumi par zemāko mēnešalgu un speciālo piemaksu veselības aprūpes jomā nodarbinātajiem".</t>
  </si>
  <si>
    <t>New remuneration model for healthcare staff is implemented by approving in the Cabinet of Ministers on  20.09.2022. the informative report “On Development of a New Procedures for the Payment of Work of Medical Persons” and on 28.03.2023. adopting amendments to Cabinet Regulation No. 851 of 18 December 2018, Regulations Regarding the Lowest Monthly Salary for Employees in Health Care.</t>
  </si>
  <si>
    <t>Veselības aprūpes darbinieku atalgojuma modelis ir ieviests, 20.09.2022. Ministru kabinetā apstiprinot informatīvo ziņojumu "Par jaunas ārstniecības personu darba samaksas kārtības izstrādāšanu" un 28.03.2023. pieņemot grozījumus Ministru kabineta 2018.gada 18.decembra noteikumos Nr.851 "Noteikumi par zemāko mēnešalgu un speciālo piemaksu veselības aprūpes jomā nodarbinātajiem". 
Izstrādājot jaunu algu modeli, izveidots pamats ilgtspējīgai un efektīvai veselības aprūpes darbaspēka plānošanai un nodrošināšanai, atbalstot reformas vispārējos mērķus.</t>
  </si>
  <si>
    <t>4.2.1.1.i</t>
  </si>
  <si>
    <t>147</t>
  </si>
  <si>
    <t>Ir izveidots koordinācijas mehānisms veselības aprūpes darbinieku mācīšanai</t>
  </si>
  <si>
    <t>Koordinācijas mehānisms veselības aprūpes darbinieku mācīšanai ir izstrādes procesā</t>
  </si>
  <si>
    <t>Coordinating mechanism for health workforce training is in elaboration</t>
  </si>
  <si>
    <t>Šobrīd notiek darbs pie Cilvēkresursu attīstības stratēģijas izstrādes, uz kā pamata tiks izstrādās koordinācijas mehānisms veselības aprūpes darbinieku mācīšanai</t>
  </si>
  <si>
    <t>The HR development strategy is in elaboration process following which the coordinating mechanism for health workforce training will be set up</t>
  </si>
  <si>
    <t>4.3.1.1.i</t>
  </si>
  <si>
    <t>Atbalsts sekundārās ambulatorās veselības aprūpes kvalitātes un pieejamības novērtēšanai un uzlabošanai</t>
  </si>
  <si>
    <t>151</t>
  </si>
  <si>
    <t>Metodikas pieņemšana pētījumam par sekundārās ambulatorās veselības aprūpes kvalitāti un pieejamību</t>
  </si>
  <si>
    <t>Veselības ministrija pieņem metodiku</t>
  </si>
  <si>
    <t>Metodikas ir izstrādāta un pabeigta.</t>
  </si>
  <si>
    <t>Methodology has been developed and adopted.</t>
  </si>
  <si>
    <t>Metodika pētījumam par sekundārās ambulatorās veselības aprūpes kvalitāti ir izstrādāta un pieņemta. Rādītāja izpilde ir pabeigta 06.07.2023.</t>
  </si>
  <si>
    <t>The methodology for the study on the quality of secondary outpatient healthcare has been developed and adopted. The milestone has been completed at 06.07.2023.</t>
  </si>
  <si>
    <t>Rādītāja izpilde ir pabeigta 06.07.2023. Tas nodrošina stabilu ietvaru pētījuma veikšanai, kas novērtē sekundārās ambulatorās veselības aprūpes kvalitāti un pieejamību, nosaka jomas, kurās jāveic uzlabojumi, un pārbauda administratīvo izmaiņu ietekmi. Metodoloģija nodrošina caurskatāmību, uz datiem balstītu lēmumu pieņemšanu un politikas ieteikumu izstrādi, lai atbalstītu sekundāro ambulatoro veselības aprūpes pakalpojumu kvalitātes un pieejamības uzlabošanu saskaņā ar CID pielikumā noteiktajiem mērķiem.</t>
  </si>
  <si>
    <t>152</t>
  </si>
  <si>
    <t>Pētījums par sekundārās ambulatorās veselības aprūpes kvalitāti, piekļūstamību un pieejamību</t>
  </si>
  <si>
    <t>Veselības ministrijas publicēts pētījums par sekundārās ambulatorās veselības aprūpes kvalitāti, piekļūstamību un pieejamību</t>
  </si>
  <si>
    <t>Ir uzsākts darbs pie pētījuma.</t>
  </si>
  <si>
    <t>Work on the study has been launched.</t>
  </si>
  <si>
    <t>149</t>
  </si>
  <si>
    <t>Koordinācijas mehānisms, kas apstiprināts, lai novērtētu, izstrādātu un ieviestu jaunus veselības aprūpes pakalpojumu sniegšanas modeļus</t>
  </si>
  <si>
    <t>Koordinācijas mehānisms NVD ir izveidots</t>
  </si>
  <si>
    <t>Coordination mechanism has been approved in NHS</t>
  </si>
  <si>
    <t>Rādītājs sasniegts. Nodrošināts  pamats veselības aprūpes pakalpojumu sniegšanas attīstībai, jo veselības aprūpes pakalpojumu modeļu atlases procesu atbalsta izveidotās darba grupas reglaments un visaptveroša projektu vērtēšanas procedūra, kas pēc piedāvāto modeļu testa rezultātu izvērtēšanas ļaus nodrošināt kvalitatīvus nozares piedāvājumus un valsts apmaksāto pakalpojumu pilnveidošanu.</t>
  </si>
  <si>
    <t>The milestone has been reached. Ensured a framework for development of the provision of healthcare services,  as the process of selecting healthcare models is supported by the rules of procedure of the established working group and a comprehensive project assessment procedure which will enable quality industry offers and state-paid services to be provided after evaluating the results of the proposed model test results development of services.</t>
  </si>
  <si>
    <t>Ekonomikas transformācija un produktivitāte</t>
  </si>
  <si>
    <t>5.1.1.r</t>
  </si>
  <si>
    <t>Inovāciju pārvaldība un privāto P&amp;A investīciju motivācija</t>
  </si>
  <si>
    <t>154</t>
  </si>
  <si>
    <t>Valsts ilgtermiņa stratēģijas izstrāde katrai RIS3 jomai un stratēģiskās padomes izveide katrai RIS3 jomai</t>
  </si>
  <si>
    <t>Stratēģija ir izstrādāta un  saskaņota ar visām ieinteresētajām personām un apstiprināta. Izveidotas RIS3 stratēģiskās padomes un ievēlēti to pārstāvji</t>
  </si>
  <si>
    <t>Stratēģija ir izstrādāta un  saskaņota ar RIS3 jomas vadības grupas dalībniekiem (RIS3 jomas Biomedicīnas, medicīnas tehnoloģijas, farmācija ekosistēmas stratēģija apstiprinātā 22.12.2022., RIS3 jomas Informācijas un komunikācijas tehnoloģijas ekosistēmas stratēģija apstiprināta 30.12.2022., RIS3 jomas Fotonika un viedie materiāli, tehnoloģijas un inženierzinātņu sistēmas stratēģija apstiprināta 27.01.2023., RIS3 jomas Zināšanu ietilpīga bioekonomikas ekosistēmas stratēģija apstiprināta 14.12.2022., RIS3 jomas Viedā enerģētika un mobilitāte ekosistēmas stratēģija apstiprināta 23.12.2022.)</t>
  </si>
  <si>
    <t>The strategy has been developed and coordinated with the members of the management group of the RIS3 field (the ecosystem strategy of the RIS3 field Biomedicine, medical technologies, pharmaceuticals was approved on 22.12.2022, the ecosystem strategy of the RIS3 field Information and Communication Technologies was approved on 30.12.2022, the RIS3 fields Photonics and smart materials, technologies and engineering system strategy approved on 27.01.2023, RIS3 areas Knowledge-intensive bioeconomy ecosystem strategy approved on 14.12.2022, RIS3 areas Smart energy and mobility ecosystem strategy approved on 23.12.2022)</t>
  </si>
  <si>
    <t>5.1.1.1.i</t>
  </si>
  <si>
    <t>Pilnvērtīga inovāciju sistēmas pārvaldības modeļa izstrāde un tā nepārtraukta darbināšana</t>
  </si>
  <si>
    <t>155</t>
  </si>
  <si>
    <t>Nepieciešamo cilvēkresursu piesaistīšana</t>
  </si>
  <si>
    <t>Informatīvais ziņojums apstiprināts Ministru kabineta 2023.gada 13.jūnija (prot. Nr. 32 45. §) sēdē. Norit vakanču izsludināšana, lai līdz 2023.gada 31.decembrim pieņemtu kopā 19 cilvēkus. Uz doto brīdi kopā piesaistīti 4 darbinieki.</t>
  </si>
  <si>
    <t>The informative report was approved at the meeting of the Cabinet of Ministers on June 13, 2023 (Prot. No. No. 32 § 45). Vacancies are being announced to hire a total of 19 people by December 31, 2023. A total of 4 employees are currently being recruited.</t>
  </si>
  <si>
    <t>Informatīvais ziņojums apstiprināts Ministru kabineta 2023.gada 13.jūnija (prot. Nr. 32 45. §) sēdē. Norit vakanču izsludināšana, lai līdz 2023.gada 31.decembrim pieņemtu kopā 19 cilvēkus.Uz doto brīdi kopā piesaistīti 4 darbinieki.</t>
  </si>
  <si>
    <t>5.1.1.2.i</t>
  </si>
  <si>
    <t>Atbalsta instruments inovāciju klasteru attīstībai</t>
  </si>
  <si>
    <t>157</t>
  </si>
  <si>
    <t>Izveidoti inovāciju klasteri</t>
  </si>
  <si>
    <t>Ministru kabineta noteikumu spēkā stāšanās Noslēgts līgums ar pieciem inovāciju klasteriem</t>
  </si>
  <si>
    <t>5.2.1.r</t>
  </si>
  <si>
    <t>Augstākās izglītības un zinātnes izcilības un pārvaldības reforma</t>
  </si>
  <si>
    <t>159</t>
  </si>
  <si>
    <t>Augstākās izglītības iestāžu pārvaldības reforma</t>
  </si>
  <si>
    <t>Saskaņā ar augstākās izglītības iestāžu pārvaldības reformu spēkā stājas tiesību aktu grozījumi</t>
  </si>
  <si>
    <t>Spēkā stājies tiesiskais regulējums augstākās izglītības sistēmas pārvaldības reformas īstenošanai (grozījumi Augstskolu likumā)</t>
  </si>
  <si>
    <t>The general regulatory framework for implementing the reform of the governance of the higher education system has entered into force (amendments to the Law on Higher Education Institutions).</t>
  </si>
  <si>
    <t>2021. gada 16. augustā stājās spēkā grozījumi Augstskolu likumā (https://www.vestnesis.lv/op/2021/121B.5), kas ietver:
-  universitāšu tipoloģijas un kritēriji, lai kvalificētos konkrētam tipam; 
-  universitāšu padomju izveides un apstiprināšanas procedūra, padomju kompetence, precizējot Senāta, rektora un konstitucionālās asamblejas kompetenci;
-  jaunu universitātes rektoru atlases un apstiprināšanas procedūra;
-  universitāšu stratēģiskās specializācijas noteikšana.
Stājās spēkā Ministru kabineta 2021. gada 14. septembra noteikumi Nr.636 "Ministru kabineta virzītu valsts augstskolas padomes locekļu atlases, izvirzīšanas un atsaukšanas kārtība" (https://www.vestnesis.lv/op/2021/181.13) 
un Ministru kabineta 2021. gada 17. septembra rīkojums Nr. 655 "Par valsts augstskolu tipiem" (https://www.vestnesis.lv/op/2021/182.14).
Stājās spēkā arī  Ministru kabineta 2022. gada 21. jūnijā apstiprinātais rīkojums "Par valsts augstskolu stratēģisko specializāciju"  (https://www.vestnesis.lv/op/2022/121.22)</t>
  </si>
  <si>
    <t>On 16 August 2021, amendments to the Law on Higher Education Institutions (https://www.vestnesis.lv/op/2021/121B.5) entered into force, which include:
- a typology of higher education institutions and criteria for determining eligibility to a particular type;
- the procedure for the establishment and approval of university councils, the competences of councils, while clarifying the competences of the Senate, the Rector and the Constituent Assembly;
- a new procedure for the selection and approval of rectors of higher education institutions;
- the defining of strategic specialisation of higher education institutions.
Cabinet Regulation No 636 "Procedures for Selection, Nomination and Recall of Members of the Council of a State Higher Education Institution Promoted by the Cabinet of Ministers" (https://www.vestnesis.lv/op/2021/181.13) also entered into force on 21 September 2021, as did Cabinet Decree No 655 "On Types of State Higher Education Institutions" (https://www.vestnesis.lv/op/2021/182.14), which entered into force on 17 September 2021.
Also the order "On the strategic specialization of state universities" approved by the Cabinet of Ministers  on 21 June 2022 entered into force. (https://www.vestnesis.lv/op/2022/121.22)</t>
  </si>
  <si>
    <t>Stājoties spēkā Augstskolu likuma grozījumiem tiek būtiski modernizēta augstskolu iekšējās pārvaldības sistēma, nodrošinot ka: 1) tiek izveidotas augstskolu padomes, kuru sastāvā vairākums ir ārējo (biznesa vides, sabiedrības) pārstāvju. Augstskolas padome pieņem lēmumus par augstkolas stratēģiskās attīstības, augstskolas budžeta un investīciju jautājumiem, kā arī ir atbildīga par rektora atlasi. Ir mainītas arī prasības rektora kandidāta atlasei, paredzot, ka konkursam jābūt starptautiskam un atklātam. Savukārt augstskolas 2) Senāta kompetencē ir akadēmiskās dzīves jautājumi, kas skar studiju un pētniecības jomas. 3) Reforma paredz arī augstākas prasības augstskolām, nosakot četrus augstskolu tipus un 4) ir noteiktas arī augstskolu stratēģiskās specializācijas - nosakot katrai valsts augstskolai prioritārās darbības jomas zinātnes un studiju attīstībai. Līdz ar šiem pasākumiem tiek stiprinātas augstskolas, ir radīti priekšnoteikumi efektīvākai augstskolu pārvaldībai, kurai ir jāvirza augstskolu darbība uz izcilības veicināšanu izglītībā un pētniecībā.</t>
  </si>
  <si>
    <t>161</t>
  </si>
  <si>
    <t>Augstāko izglītības iestāžu konsolidācija</t>
  </si>
  <si>
    <t>Ņemot vērā, ka pretendentu 1.atlases kārtā uz jaunajām augstskolas padomēm atsevišķos gadījumos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plānota līdz 2023. gada decembra beigām. 
Ir pieņemti Ministru kabineta lēmumi par Latvijas Jūras akadēmijas (MK 05.07.2022 rīkojums Nr.492; https://www.vestnesis.lv/op/2022/130.25), Latvijas Sporta pedagoģijas akadēmijas (MK 13.12.2022 rīkojums Nr.903; https://www.vestnesis.lv/op/2022/243.31) integrāciju zinātņu universitātēs. Izstrādē ir Ministru kabineta rīkojumi par Banku augstskolas, Rēzeknes tehnoloģiju akadēmijas integrāciju zinātņu universitātēs. 
Saskaņošanas procesā ir Ministru kabineta noteikumi par konsolidācijas plānu izstrādi, vērtēšanu un konsolidācijas grantiem - Eiropas Savienības Atveseļošanas un noturības mehānisma plāna  5.2.1.1.i. investīcijas "Pētniecības, attīstības un konsolidācijas granti" otrās kārtas "Konsolidācijas un pārvaldības izmaiņu ieviešanas granti" īstenošanas noteikumi.</t>
  </si>
  <si>
    <t>Taking into account  that in the 1st round of applicant selection in some cases no candidate with sufficient qualifications applied to the new university councils, the selection ended without a result and the selection of applicants had to be announced again. Consequently, the selection of applicants for the new university councils has taken longer than originally planned, due to the repeatedly anounced selection of applicants for individual university councils, the full-fledged work of the university councils started in 2022. Accordingly, the development of university consolidation plans is planned until end of December 2023.
Decisions of the Cabinet of Ministers have been adopted regarding the Latvian Maritime Academy (MK 05.07.2022 Order No. 492; https://www.vestnesis.lv/op/2022/130.25) and Latvian Sports Pedagogy Academy (MK 13.12.2022 Order No. 903; https://www.vestnesis.lv/op/2022/243.31) integration in universities of sciences. The orders of the Cabinet of Ministers on the integration of the BA School of Business and Finance, Rezekne Academy of Technologies into universities of sciences are under development.
The regulations of the Cabinet of Ministers on the development, evaluation and consolidation grants of consolidation plans are in the process of coordination - Implementation regulations of the European Union Recovery and Resilience Mechanism Plan 5.2.1.1.i. investment "Research, development and consolidation grants" second round "Grants for implementation of consolidation and management changes"</t>
  </si>
  <si>
    <t>Likuma vara</t>
  </si>
  <si>
    <t>6.1.1.r</t>
  </si>
  <si>
    <t>Analītikas stiprināšana un datu pārvaldības attīstība nodokļu administrēšanas un muitas jomā</t>
  </si>
  <si>
    <t>170</t>
  </si>
  <si>
    <t>Finanšu ministrija</t>
  </si>
  <si>
    <t>Valsts pētniecības programmas “Ēnu ekonomikas samazināšana, lai nodrošinātu valsts ilgtspējīgu attīstību” īstenošana</t>
  </si>
  <si>
    <t>Valsts pētījumu programmas “Ēnu ekonomikas mazināšana valsts ilgtspējīgas attīstības nodrošināšanai” ietvaros projekta īstenotājs atbilstoši noslēgtajam līgumam iesniedza: 
- 2020.g. 27.novembrī – pirmo saturisko pārskatu par projekta īstenošanas uzsākšanu un sākotnējos secinājumus par ēnu ekonomiku ietekmējošiem faktoriem, novērtējot to ietekmes iespējamību un ietekmes radītās sekas valstī kopumā; 
- 2021.g. 28.maijā (ar precizējumiem 2021.g. 1.septembrī) – otro saturisko pārskatu, iekļaujot nodevumā šādus ziņojumus: 1) ziņojums par ēnu ekonomiku Latvijā ietekmējošo faktoru novērtējumu, tautsaimniecības nozarēs, kurām ir nozīmīga finanšu ietekme, un valstī kopumā; 2) ziņojums par iemesliem, kāpēc fiziskās personas izvairās no labprātīgas nodokļu maksāšanas un iesaistīšanās sociālās apdrošināšanas sistēmā, un analīzi par ietekmējošiem faktoriem, kas veido ēnu ekonomikas radītus priekšnosacījumus negodīgai konkurencei un atsevišķu iedzīvotāju grupu sociālajai nevienlīdzībai un nepietiekamai nodrošinātībai, kā arī analīzi, kā ēnu ekonomikas mazināšana ietekmē attieksmi pret nodokļu maksāšanu; 3)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- 2022.g. 28.janvārī – trešā saturiskā pārskata projektu, iekļaujot nodevumā: 1) zinātniski pamatotas rīcībpolitikas rekomendācijas ar izvērtētu attiecīgo ieteikumu finansiālo ietekmi; 2) ziņojums par negūto budžeta ieņēmumu apjomu no pretlikumīgām darbībām; 3) izstrādāto ēnu ekonomikas mērīšanas metodoloģijas projektu, ēnu ekonomikas apmēra prognozēšanas algoritms un aplēses par ēnu ekonomikas apmēru Latvijā 2020.gadā, izmantojot dinamiskā “vairāku indikatoru – vairāku cēloņu” modeļa (The Dynamic Multiple Indicators – Multiple Causes Model) pieeju.
- 2022. gada 31. oktobrī – ceturto saturisko pārskatu, iekļaujot nodevumā: 1) zinātniski pamatotas rīcībpolitikas rekomendācijas ēnu ekonomikas mazināšanai Latvijā; 2) metodika ēnu ekonomikas apjoma noteikšanai, algoritms tās apjoma prognozēšanai un ēnu ekonomikas aplēses Latvijā 2020. un 2021. gadā; 3) pētījums par ēnu ekonomikas apmēru Latvijā 2020. un 2021. gadā, izmantojot izstrādāto ēnu ekonomikas mērīšanas metodoloģiju.</t>
  </si>
  <si>
    <t>166</t>
  </si>
  <si>
    <t>Valsts iestāžu darba plāna ēnu ekonomikas ierobežošanai 2021.–2022. gadam pieņemšana</t>
  </si>
  <si>
    <t>Valsts iestāžu darba plāna ēnu ekonomikas ierobežošanai 2021.–2022. gadam pieņemšana</t>
  </si>
  <si>
    <t>2022.gada 22.martā Ministru kabinets ir apstiprinājis Ēnu ekonomikas ierobežošanas plānu  2021./2022.gadam.</t>
  </si>
  <si>
    <t>On 22 March 2022, the Shadow economy restriction plan for 2021/2022 was approved by the Cabinet of Ministers</t>
  </si>
  <si>
    <t>Pieņemtā darba plāna kopija:
https://www.fm.gov.lv/lv/media/11098/download
Saite uz plāna publikāciju tiešsaistē:
https://likumi.lv/ta/id/331018-enu-ekonomikas-ierobezosanas-plans-20212022-gadam</t>
  </si>
  <si>
    <t>Copy of the work plan adopted:
https://www.fm.gov.lv/lv/media/11098/download
Link to the online publication of the plan:
https://likumi.lv/ta/id/331018-enu-ekonomikas-ierobezosanas-plans-20212022-gadam</t>
  </si>
  <si>
    <t>Rādītāja statuss Pabeigts.
Lai turpinātu valsts pārvaldes iestāžu sadarbību, mērķtiecīgi veicot pasākumus noteiktas ēnu ekonomikas problēmas mazināšanai un ierobežojot ēnu ekonomiku kopumā tika izstrādāts un ar Ministru kabineta 2022.gada 23.marta rīkojumu Nr.201 apstiprināts Ēnu ekonomikas ierobežošanas plāns 2021./2022.gadam. 
Ēnu ekonomikas ierobežošanas plānā 2021./2022.gadam ir ietverti 43 konkrēti nozaru ministriju un tautsaimniecības nozaru asociāciju ekspertu priekšlikumi ēnu ekonomiku mazinošiem pasākumiem, kas īstenojami noteiktos termiņos, nozarēs, kurās ēnu ekonomikas īpatsvars ir būtiski augsts. 
Plānā ir noteikti pieci rīcības virzieni: 
1. Nereģistrēta saimnieciskā darbība; 
2. Nedeklarēta nodarbinātība un neuzrādīta darba samaksa; 
3. Neuzskaitīti darījumi un nelegāla preču aprite; 
4. Skaidras naudas neuzskaitīta un nekontrolēta aprite; 
5. Nodokļu nomaksas veicināšana.
Plānā kā prioritārie pasākumi ir definētas prettiesisku līdzekļu iegūšanas aprites mazināšana un “aplokšņu algu” maksāšanas ierobežošana.</t>
  </si>
  <si>
    <t>167</t>
  </si>
  <si>
    <t>Nodokļu maksātāju reitingu sistēmas darbības uzsākšana, kontroles optimizācija</t>
  </si>
  <si>
    <t>Tiesību aktu stāšanās spēkā</t>
  </si>
  <si>
    <t>Lai sasniegtu konkrēto rādītāju:
1) 2023.gada 4.jūlijā stājās spēkā likums “Grozījumi likumā “Par nodokļiem un nodevām””, kurā iekļauts nodokļu maksātāju reitinga sistēmas tiesiskais regulējums, nodrošinot Valsts ieņēmumu dienesta noteikto nodokļu maksātāju reitinga kopējā novērtējuma publicēšanu;  
2) 2023.gada 30.jūnijā stājās spēkā likums “Grozījumi likumā “Par nodokļiem un nodevām””, kurā iekļautie grozījumi paredz optimizēt nodokļu kontroles un inspekciju veidus, lai uzlabotu nodokļu kontroles un inspekciju efektivitāti;
3) 2023.gada 13.jūnijā Valsts ieņēmumu dienests ir apstiprinājis dokumentu Nr.A001-9/17.26.1/2945 "Rīcība, kādā Nodokļu nomaksas veicināšanas pārvaldes amatpersonas veic nodokļu kontroli" (konkrētā rīcība ir ierobežotas pieejamības dokuments).</t>
  </si>
  <si>
    <t>In order to achieve this indicator:
1) The law “Amendments to the Law On Taxes and Fees”, which includes amendments providing the legal framework of the rating system of taxpayers, ensuring publication of the overall assessment of the taxpayer’s rating determined by the State Revenue Service, enters into force on 4th July 2023; 
2) The Law "Amendments to the Law On Taxes and Fees", which includes amendments aimed at optimizing types of tax control and inspections in order to improve efficiency of tax control and inspections, enters into force on 30th June 2023.
3) On 13th June 2023 the State Revenue Service approved document No.A001-9/17.26.1/2945 “Procedures by which officials of the Tax Compliance Incentive Department perform tax controls” (this is a restricted access document).</t>
  </si>
  <si>
    <t>1) Likums “Grozījumi likumā “Par nodokļiem un nodevām”” publicēts oficiālajā izdevumā "Latvijas Vēstnesis" https://www.vestnesis.lv/op/2023/118.3
2) Likums “Grozījumi likumā “Par nodokļiem un nodevām”” publicēts oficiālajā izdevumā "Latvijas Vēstnesis" https://www.vestnesis.lv/op/2023/116.2
3) Dokuments "Rīcība, kādā Nodokļu nomaksas veicināšanas pārvaldes amatpersonas veic nodokļu kontroli"  ir ierobežotas pieejamības informācija un izsniedzams pēc pamatota pieprasījuma.</t>
  </si>
  <si>
    <t>1) The Law "Amendments to the Law On Taxes and Fees" was published in the Official Gazette of the Republic of Latvia “Latvijas Vēstnesis” 
https://www.vestnesis.lv/op/2023/118.3
2) The Law "Amendments to the Law On Taxes and Fees" was published in the Official Gazette of the Republic of Latvia “Latvijas Vēstnesis” https://www.vestnesis.lv/op/2023/116.2
3) Document “Procedures by which officials of the Tax Compliance Incentive Department perform tax controls” is a restricted access document and it is available upon justified request.</t>
  </si>
  <si>
    <t>168</t>
  </si>
  <si>
    <t>Sāk darboties uz datiem balstītu pakalpojumu grozs katrai nodokļu maksātāju segmentācijas grupai</t>
  </si>
  <si>
    <t>Izmaiņas Valsts ieņēmumu dienesta iekšējos noteikumos un/vai pakalpojumu sniegšanas platformā(-s)</t>
  </si>
  <si>
    <t>2023.gada pirmajos četros mēnešos tiek veiktas nodarbināto aptaujas saistībā ar pakalpojuma sniegšanās taktikām.</t>
  </si>
  <si>
    <t>In the first four months of 2023, surveys of employees in relation to service tactics are carried out.</t>
  </si>
  <si>
    <t>Izpilde turpinās.
Lai noskaidrotu viedokli darbā ar pakalpojumu sniegšanas taktikām, tika veiktas nodarbināto aptaujas. Notiek aptaujā izteikto priekšlikumu/viedokļu izvērtēšana ar mērķi iniciēt to iestrādāšanu metodiskajos materiālos un pakalpojumu sniegšanas taktikās.</t>
  </si>
  <si>
    <t>Enforcement continues.
Surveys of employees were conducted to clarify the views on the handling of services tactics. An evaluation of the proposals/views presented in the survey is ongoing with a goal to initiating their incorporation into methodological materials and service tactics.</t>
  </si>
  <si>
    <t>169</t>
  </si>
  <si>
    <t>Atbilstības riska pārvaldības rokasgrāmatas publicēšana</t>
  </si>
  <si>
    <t>Grozījumi Valsts ieņēmumu dienesta iekšējos noteikumos</t>
  </si>
  <si>
    <t>171</t>
  </si>
  <si>
    <t>Pētījuma rezultātu ieviešana</t>
  </si>
  <si>
    <t>Publicēts novērtējuma ziņojums par ēnu ekonomiku</t>
  </si>
  <si>
    <t>Uzsākts darbs pie novērtējuma ziņojuma par ēnu ekonomikas apmēru sagatavošanas, izvērtējot 2022. gadā Valsts pētījumu programmas ietvaros izstrādāto un projekta īstenotāja iesniegto metodiku.</t>
  </si>
  <si>
    <t>The work on the assessment report of the size of the shadow economy has been started, evaluating the methodology developed and submitted by the project implemented by the National research programme in 2022.</t>
  </si>
  <si>
    <t>Lai sagatavotu pirmo novērtējuma ziņojumu par ēnu ekonomikas apmēru, pamatojoties uz 2022. gadā izstrādāto metodiku, tiek izvērtēti ziņojumi, kurus projekta īstenotājs iesniedzis Valsts pētījumu programmas ietvaros atbilstoši noslēgtajam līgumam.</t>
  </si>
  <si>
    <t>To be able to prepare a first assessment report of the size of the shadow economy based on the methodology developed in 2022, the reports submitted by the project implementer within the framework of the National research programme in accordance with the concluded agreement are evaluated.</t>
  </si>
  <si>
    <t>6.1.1.1.i</t>
  </si>
  <si>
    <t>Esošo analītisko risinājumu modernizācija</t>
  </si>
  <si>
    <t>172</t>
  </si>
  <si>
    <t>Modernizētu analītisko risinājumu darbības uzsākšana</t>
  </si>
  <si>
    <t>Izstrādātas un ieviestas modernas riska analīzes sistēmas</t>
  </si>
  <si>
    <t>Uzsāktas un tiek turpinātas dažādas analīstisko risinājumu modernizācijas aktivitātes. Ir pabeigts darbs pie auditācijas datu pārneses, PVN datu arhivēšanas un citām aktivitātēm, kas saistītas ar datu pārnesi un migrāciju.</t>
  </si>
  <si>
    <t>Various activities for the modernization of analytical solutions have been initiated and are continuing. Work on audit data transfer, VAT data archiving and other activities related to data transfer and migration have been completed.</t>
  </si>
  <si>
    <t>Tika uzsāktas un turpinās sekojošas esošo analītisko risinājumu modernizācijas aktivitātes:  
- pabeigta auditācijas datu pārnese (migrācija un izvietošana uz SAP HANA) no Netezza; 
- pabeigts darbs pie PVN datu arhivēšanas;  
- pabeigta datu pārnešana no SBase un Netezza ESKORT funkcionalitātes nodrošināšanai; 
- konfigurēta  testa vide ESKORT izstrādes vajadzībām; 
- pabeigta izstrāde saistībā ar ESKORT datu bāzes migrāciju; 
- turpinās datu transformācijas procesu izstrāde; 
 - pabeigta lietotāju reģistra pārslēgšana uz SAP HANA, tai skaitā, datu ielādes procesa nodrošināšana;
- pabeigta Fizisko personu riska analīzes sistēmas (FPRAS) pirmo četru  izstrāde, uzsākta 5.etapa izstrāde;
-uzsākts darbs pie akcīzes preču risku analīzes sistēmas (APARSK) izstrādes 1.posma.</t>
  </si>
  <si>
    <t>The following modernization activities of existing analytical solutions were initiated and continue:
- completed audit data transfer (migration and deployment to SAP HANA) from Netezza;
- completed work on archiving VAT data;
- completed data transfer from SBase and Netezza to ensure ESKORT functionality;
- configured test environment for ESKORT development purposes;
- completed development in connection with ESKORT database migration;
- development of data transformation processes continues;
 - completed switching of the user register to SAP HANA, including ensuring the data loading process;
- the development of the first four phases of the Natural Persons Risk Analysis System (FPRAS) has been completed, the development of the 5th stage has been started;
- work on the 1st stage of the development of the excise goods risk analysis system (APARSK) has been started.</t>
  </si>
  <si>
    <t>6.1.1.2.i</t>
  </si>
  <si>
    <t>Jaunu analīzes sistēmu izstrāde</t>
  </si>
  <si>
    <t>173</t>
  </si>
  <si>
    <t>Jaunu analītisko sistēmu darbības uzsākšana</t>
  </si>
  <si>
    <t>Sāk darboties moderna riska analīzes sistēma</t>
  </si>
  <si>
    <t>Turpinās darbs pie vairākām aktivitātēm, t.sk. pie tādām, kas saistītas ar risku analīzes sistēmu izstrādi, riskošanas risinājumu izstrādes. Pabeigts darbs pie segmentācijas datu saņemšanas un nodošanas MAIS, pabeigta prasību izstrāde datu vizualizācijas rīka izstrādei EDS.</t>
  </si>
  <si>
    <t>Work continues on several activities, including to those related to the development of risk analysis systems, the development of risk solutions. Completed work on receiving and transferring segmentation data to MAIS, completed development of requirements for creation of data visualization tool in EDS.</t>
  </si>
  <si>
    <t>Tika uzsāktas un turpinās sekojošas aktivitātes:
- pabeigta nodokļu maksātāju  segmentācijas risinājuma izstrāde (SAP HANA pusē), tiek apzinātas jaunas  prasības segmentācijas papildus funkcionalitātes izstrādei; 
- pabeigta prasību izstrāde nodokļu maksātāju segmentācijas datu vizualizācijai Elektroniskā deklarēšanas sistēmā (EDS); 
-uzsākts darbs pie datu vizualizācijas risinājuma EDS pusē (prototipa izstrāde saskarnes dizaina fāzei);
- pabeigts darbs pie segmentācijas datu saņemšanas  no Maksājumu administrēšanas informācijas sistēmas (turpmāk, MAIS); 
- pabeigts darbs pie segmentācijas datu nodošanas MAIS;
- turpināsi darbi pie 360 grādu skatījuma attīstības MAIS;
-turpinās darbs pie valsts amatpersonu deklarāciju riskošanas  risinājuma izstrādes    (pabeigta koncepcijas un projektējuma izstrāde, izvēlēts sistēmas arhitektūras variants);
- turpinās darbs pie muitas procesu risku analīzes sistēmas izstrādes (pabeigti 3 muitas riskošanas analītiskio risinājumu izstrādes posmi);
-uzsākts darbs pie piedziņas riskošanas risinājuma izstrādes (prasību saskaņošanas fāze pirmajiem diviem posmiem).</t>
  </si>
  <si>
    <t>The following activities were initiated and continues:
- the development of the tax payer segmentation solution is completed (on the SAP HANA side), new requirements for the development of segmentation additional functionality are identified;
- completed development of requirements for visualization of taxpayer segmentation data in the Electronic Declaration System (EDS);
-started work on the data visualization solution on the EDS side (prototype development for the interface design phase);
- completed work on receiving segmentation data from the Payment Administration Information System (MAIS);
- completed work on segmentation data transfer to MAIS;
- continued work on the development of the 360-degree view MAIS;
- the work on the development of the solution for de-risking the declarations of public officials continues (development of the concept and design is completed, the system architecture variant is selected);
- work continues on the development of the customs process risk analysis system (3 stages of the development of customs risk analytical solutions have been completed);
-work started on the development of a drive risk solution (requirement coordination phase for the first two stages).</t>
  </si>
  <si>
    <t>6.1.1.3.i</t>
  </si>
  <si>
    <t>Personāla apmācības darbam ar analītisko platformu un konsultācijas</t>
  </si>
  <si>
    <t>174</t>
  </si>
  <si>
    <t>Darbinieku sagatavošana darbam ar analītisko platformu</t>
  </si>
  <si>
    <t>6.1.2.1.i</t>
  </si>
  <si>
    <t>Dzelzceļa rentgeniekārtu sasaiste ar BAXE un mākslīgā intelekta izmantošana dzelzceļu kravu skenēšanas attēlu analīzei</t>
  </si>
  <si>
    <t>176</t>
  </si>
  <si>
    <t>Dzelzceļa muitas kontroles punktu skeneri savienoti ar rentgena iekārtu attēlu apmaiņas sistēmu BAXE</t>
  </si>
  <si>
    <t>Parakstīts pieņemšanas akts</t>
  </si>
  <si>
    <t>6.1.2.2.i</t>
  </si>
  <si>
    <t>Muitas laboratorijas kapacitātes stiprināšana</t>
  </si>
  <si>
    <t>178</t>
  </si>
  <si>
    <t>Iegādāts un uzstādīts spektrofotometrs lietošanai muitas laboratorijā</t>
  </si>
  <si>
    <t>Nodošanas-pieņemšanas akts parakstīts 2022.gada 18.augustā starp Valsts ieņēmumu dienestu un piegādātāju SIA “FANEKS” par fiksētā RAMAN spektrometra un palīgiekārtu piegādi un uzstādīšanu saskaņā ar Līgumu Nr.FM VID 2022/101 - 2 “Stacionārā RAMAN spektrometra un palīgaprīkojuma piegāde” (noslēgts 03.06.2022.).</t>
  </si>
  <si>
    <t>The transfer-acceptance act was signed on August 18, 2022, between the State Revenue Service and the supplier SIA “FANEKS” for the supply and installation of the fixed RAMAN spectrometer and ancillary equipment in accordance with the Agreement No. FM VID 2022/101- 2 "Supply of the fixed RAMAN spectrometer and ancillary equipment " (concluded on June 3, 2022).</t>
  </si>
  <si>
    <t>Nodošanas-pieņemšanas akts parakstīts 2022.gada 18.augustā starp Valsts ieņēmumu dienestu un piegādātāju SIA “FANEKS” par stacionārā RAMAN spektrometra un palīgiekārtu piegādi un uzstādīšanu saskaņā ar Līgumu Nr.FM VID 2022/101 - 2 “Stacionārā RAMAN spektrometra un palīgaprīkojuma piegāde”. Ar savstarpēju nodošanas-pieņemšanas akta parakstīšanu tiek apliecināts, ka Līgumā norādītā preču piegāde ir veikta Līgumā noteiktajā apjomā, termiņā un atbilstošā kvalitātē.</t>
  </si>
  <si>
    <t>The transfer-acceptance act was signed on August 18, 2022, between the State Revenue Service and the supplier SIA “FANEKS” for the supply and installation of the fixed RAMAN spectrometer and ancillary equipment in accordance with the Agreement No. FM VID 2022/101- 2 "Supply of the fixed RAMAN spectrometer and ancillary equipment ".  With the mutual signing of the transfer-acceptance act, it is confirmed that the delivery of the goods specified in the Agreement has been carried out in the amount, term and appropriate quality specified in the Agreement.</t>
  </si>
  <si>
    <t>CFLA, atbilstoši Finanšu ministrijas 2022.gada 1.jūnija Iekšējiem noteikumiem Nr.1,1-5/12/10 “Kārtībā, kādā Finanšu ministrija nodrošina Eiropas Savienības Atveseļošanas un noturības mehānisma reformu un investīciju projektu ieviešanu un uzraudzību” deleģētajiem uzdevumiem, ir veikusi visas nepieciešamās pārbaudes un guvusi pilnīgu pārliecību, ka attiecīgais rādītājs ir sasniegts- ir iegādāts un uzstādīts spektrofotometrs izmantošanai Muitas laboratorijā.</t>
  </si>
  <si>
    <t>179</t>
  </si>
  <si>
    <t>Iegādāts un uzstādīts spektrofotometrs lietošanai lidostas muitas kontroles punktā</t>
  </si>
  <si>
    <t>Nodošanas-pieņemšanas akts parakstīts 2022.gada 7.decembrī starp Valsts ieņēmumu dienestu un piegādātāju SIA "Quantum Latvija" par portatīvā (rokas) RAMAM spektrometra un palīgiekārtu piegādi un uzstādīšanu saskaņā ar Līguma Nr. FM VID 2022/221 (noslēgts 13.10.2022.).</t>
  </si>
  <si>
    <t>The transfer-acceptance act was signed on December 7, 2022, between the State Revenue Service and the supplier SIA "Quantum Latvija" for the supply and installation of the portable (hand-held) RAMAM spectrometer and ancillary equipment in accordance with the Agreement No. FM VID 2022/221 (concluded on October 13, 2022).</t>
  </si>
  <si>
    <t>Nodošanas-pieņemšanas akts parakstīts 2022.gada 7.decembrī starp Valsts ieņēmumu dienestu un piegādātāju SIA "Quantum Latvija" par portatīvā (rokas) RAMAM spektrometra un palīgiekārtu piegādi un uzstādīšanu saskaņā ar Līgumu Nr. FM VID 2022/221. Ar savstarpēju nodošanas-pieņemšanas akta parakstīšanu tiek apliecināts, ka Līgumā norādītā preču piegāde ir veikta Līgumā noteiktajā apjomā, termiņā un atbilstošā kvalitātē.</t>
  </si>
  <si>
    <t>The transfer-acceptance act was signed on December 7, 2022, between the State Revenue Service and the supplier SIA "Quantum Latvija" for the supply and installation of the portable (hand-held) RAMAM spectrometer and ancillary equipment in accordance with the Agreement No. FM VID 2022/221. With the mutual signing of the transfer-acceptance act, it is confirmed that the delivery of the goods specified in the Agreement has been carried out in the amount, term and appropriate quality specified in the Agreement.</t>
  </si>
  <si>
    <t>CFLA, atbilstoši Finanšu ministrijas 2022.gada 1.jūnija Iekšējiem noteikumiem Nr.1,1-5/12/10 “Kārtībā, kādā Finanšu ministrija nodrošina Eiropas Savienības Atveseļošanas un noturības mehānisma reformu un investīciju projektu ieviešanu un uzraudzību” deleģētajiem uzdevumiem, ir veikusi visas nepieciešamās pārbaudes un guvusi pilnīgu pārliecību, ka attiecīgais rādītājs ir sasniegts- ir iegādāts un uzstādīts spektrofotometrs izmantošanai lidostas muitas kontroles punktā.</t>
  </si>
  <si>
    <t>6.1.2.3.i</t>
  </si>
  <si>
    <t>Saņemto pasta sūtījumu muitas kontroles pilnveidošana Lidostas MKP</t>
  </si>
  <si>
    <t>180</t>
  </si>
  <si>
    <t>Līnija pasta sūtījumu viedai skenēšanai un automātiskai šķirošanai/analīzei, kas ieviesta lidostas muitas kontroles punktā</t>
  </si>
  <si>
    <t>6.1.2.4.i</t>
  </si>
  <si>
    <t>Infrastruktūras izveide kontroles dienestu funkciju īstenošanai Kundziņsalā</t>
  </si>
  <si>
    <t>181</t>
  </si>
  <si>
    <t>Parakstīts kopīgs projektēšanas un būvniecības līgums</t>
  </si>
  <si>
    <t>Parakstīts būvniecības un projektēšanas līgums</t>
  </si>
  <si>
    <t>182</t>
  </si>
  <si>
    <t>Saņemta būvatļauja</t>
  </si>
  <si>
    <t>Paziņojums par atļaujas apstiprināšanas lēmumu</t>
  </si>
  <si>
    <t>184</t>
  </si>
  <si>
    <t>Iepirkums un līguma noslēgšana par kravu kontroles rentgena iekārtu piegādi un uzstādīšanu</t>
  </si>
  <si>
    <t>Parakstīts līgums</t>
  </si>
  <si>
    <t>6.3.1.r</t>
  </si>
  <si>
    <t>Valsts pārvaldes modernizācija</t>
  </si>
  <si>
    <t>198</t>
  </si>
  <si>
    <t>Valsts kanceleja</t>
  </si>
  <si>
    <t>Ir apstiprināta vienota pakalpojumu centra koncepcija kā priekšnoteikums centralizētu pakalpojumu sniegšanai</t>
  </si>
  <si>
    <t>Pabeigts. Konceptuālais ziņojums "Par vienotā pakalpojumu centra izveidi valsts pārvaldē" tika apstiprināts Ministru kabinetā 2023.gada 27.jūnija sēdē (23-TA-99, protokols Nr.34, 56. §). Apstiprināts ar Ministru kabineta 2023.gada 4.jūlija rīkojumu Nr. 404. https://likumi.lv/ta/id/343404-par-konceptualo-zinojumu-par-vienota-pakalpojumu-centra-izveidi-valsts-parvalde</t>
  </si>
  <si>
    <t>Completed. The conceptual report "On the establishment of the Shared Service Centre in the Public Administration" was adopted by the Cabinet of Ministers on  June 27, 2023 meeting (23-TA-99, minutes No. 34, paragraph No. 56 §). Approved by the order of the Cabinet of Ministers of July 4, 2023 no. 404 https://likumi.lv/ta/id/343404-par-konceptualo-zinojumu-par-vienota-pakalpojumu-centra-izveidi-valsts-parvalde</t>
  </si>
  <si>
    <t>196</t>
  </si>
  <si>
    <t>Apstiprināts valsts pārvaldes modernizācijas plāns</t>
  </si>
  <si>
    <t>Pabeigts. 2023.gada 25.aprīlī Ministru kabineta sēdē tika apstiprināts  Modernizācijas plāns (22-TA-3192).</t>
  </si>
  <si>
    <t>Completed. On April 25, 2023, the Modernization Plan (22-TA-3192) was approved at the meeting of the Cabinet of Ministers.</t>
  </si>
  <si>
    <t>Pabeigts. 2023.gada 25.aprīlī Ministru kabineta sēdē tika apstiprināts  Modernizācijas plāns (22-TA-3192). Ministru kabineta sēdes protokola Nr. 22 paragrāfs Nr.26 §  https://tapportals.mk.gov.lv/legal_acts/c1b4cf3e-5320-4b7e-8e88-8c47b4288553</t>
  </si>
  <si>
    <t>Completed. On April 25, 2023, the Modernization Plan (22-TA-3192) was approved at the meeting of the Cabinet of Ministers. Minutes of the meeting of the Cabinet of Ministers No. 22 paragraph No. 26 § https://tapportals.mk.gov.lv/legal_acts/c1b4cf3e-5320-4b7e-8e88-8c47b4288553</t>
  </si>
  <si>
    <t>Pabeigts. 2023.gada 25.aprīlī Ministru kabineta sēdē tika apstiprināts  Modernizācijas plāns. Ministru kabineta sēdes protokola Nr. 22 paragrāfs Nr.26 §</t>
  </si>
  <si>
    <t>6.3.1.1.i</t>
  </si>
  <si>
    <t>Atvērta, caurskatāma, godprātīga un atbildīga publiskā pārvalde</t>
  </si>
  <si>
    <t>200</t>
  </si>
  <si>
    <t>Pieejams kompetenču satvars, tostarp mācību programmas</t>
  </si>
  <si>
    <t>Kompetenču satvars ir pieejams Valsts administrācijas skolas mācību vadības sistēmā un iekļauts kompetenču satvara vadlīnijās, kā arī pieņemts likums “Par valsts budžetu 2024. gadam”</t>
  </si>
  <si>
    <t>6.3.1.2.i</t>
  </si>
  <si>
    <t>Publiskās pārvaldes profesionalizācija un administratīvās un kapacitātes stiprināšana</t>
  </si>
  <si>
    <t>202</t>
  </si>
  <si>
    <t>6.3.1.4.i</t>
  </si>
  <si>
    <t>Nevalstisko organizāciju izaugsme sociālās drošības pārstāvniecības stiprināšanai un  sabiedrības interešu uzraudzībai</t>
  </si>
  <si>
    <t>206</t>
  </si>
  <si>
    <t>Regulējuma publicēšana attiecībā uz atbalstu nevalstiskajā m organizācijām šādās jomās: - sociālā noturība; - sabiedrības interešu aizstāvība</t>
  </si>
  <si>
    <t>Atbalsta programmas noteikumu publicēšana</t>
  </si>
  <si>
    <t>Pabeigts. 2023.gada 4.aprīlī tika pieņemti grozījumi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 Projektu atlase tika izsludināta 6.aprīlī https://www.sif.gov.lv/lv/atveselosanas-fonds un  https://www.cfla.gov.lv/lv/par-e-vidi</t>
  </si>
  <si>
    <t>6.4.1.r</t>
  </si>
  <si>
    <t>Publisko iepirkuma līgumu reģistra izveide</t>
  </si>
  <si>
    <t>208</t>
  </si>
  <si>
    <t>Ir pieejams publisko iepirkumu līgumu reģistrs.</t>
  </si>
  <si>
    <t>Grozījumi publisko iepirkumu tiesību aktos un izstrādāts un produkcijas vidē pieejams tehniskais risinājums</t>
  </si>
  <si>
    <t>Ir pieņemti grozījumi tiesību aktos, kas reglamentē publisko iepirkumu, paredzot līgumu reģistru, kas satur strukturētu informāciju par noslēgtajiem iepirkuma līgumiem un to faktisko izpildi. Ir izstrādāts un publiski pieejams tehniskais risinājums</t>
  </si>
  <si>
    <t>Amendments to the legislation governing public procurement have been adopted, providing for a register of contracts containing structured information on contracts entered into and their actual performance. Technical solution has been developed and made available</t>
  </si>
  <si>
    <t>Likumprojekts "Grozījumi Publisko iepirkumu likumā" Saeimā pieņemts 03.03.2022., izsludināts un publicēts "Latvijas Vēstnesī" 15.03.2022., stājās spēkā 01.01.2023.; likumprojekti "Grozījumi Sabiedrisko pakalpojumu sniedzēju iepirkumu likumā", "Grozījumi Publiskās un privātās partnerības likumā" Saeimā pieņemti 05.05.2022., izsludināti un publicēti "Latvijas Vēstnesī" 17.05.2022., stājās spēkā 01.01.2023.); Ir izstrādāts un publiski pieejams Līgumu reģistrs (sākot ar 2023. gada 1. janvāri) https://info.iub.gov.lv/lv/contracts</t>
  </si>
  <si>
    <t>Amendments to the Law on Public Procurement, adopted by the Saeima 03.03.2022., announced and published in the “Latvijas Vēstnesis” 15.03.2022., entered into force 01.01.2023. amendments to the Law on Procurement of Public Service Providers, Amendments to the Law on Public-Private Partnership, adopted by the Saeima 05.05.2022., announced and published in the “Latvijas Vēstnesis” 17.05.2022., entered into force 01.01.2023.; Contract Register ir developed and made available on January 1, 2023; https://info.iub.gov.lv/lv/contracts</t>
  </si>
  <si>
    <t>Rādītāja statuss Pabeigts.
Ir pieņemti grozījumi tiesību aktos, kas reglamentē publisko iepirkumu, paredzot līgumu reģistru, kas satur strukturētu informāciju par noslēgtajiem iepirkuma līgumiem un to faktisko izpildi (likumprojekts "Grozījumi Publisko iepirkumu likumā" Saeimā pieņemts 03.03.2022., izsludināts un publicēts "Latvijas Vēstnesī" 15.03.2022., stājās spēkā 01.01.2023.; likumprojekti "Grozījumi Sabiedrisko pakalpojumu sniedzēju iepirkumu likumā", "Grozījumi Publiskās un privātās partnerības likumā" Saeimā pieņemti 05.05.2022., izsludināti un publicēti "Latvijas Vēstnesī" 17.05.2022., stājās spēkā 01.01.2023.) 
Ir izstrādāts un publiski pieejams Līgumu reģistrs.</t>
  </si>
  <si>
    <t>6.4.3.r</t>
  </si>
  <si>
    <t>Profesionalizācijas stratēģijas izstrāde un īstenošana</t>
  </si>
  <si>
    <t>210</t>
  </si>
  <si>
    <t>Iepirkumu veicēju profesionalizācijas stratēģijas pieņemšana</t>
  </si>
  <si>
    <t>Stratēģija ir pieņemta</t>
  </si>
  <si>
    <t>Ministru kabineta lēmums par rīcības virzieniem attiecībā uz publisko iepirkumu centralizāciju. Apstiprināta profesionalizācijas statēģija.</t>
  </si>
  <si>
    <t>A decision of the Cabinet regarding the directions of action regarding centralisation of public procurement. Adopted Professionalisation strategy.</t>
  </si>
  <si>
    <t>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</si>
  <si>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A Cabinet decision on the directions of action regarding centralisation of public procurement has been taken (minutes No 20 44§ of the meeting of the Cabinet of Ministers, 12.04.2022.). The professionalisation strategy of 24.03.2022. has been signed by providing operational directions for professionalising procurement, promoting centralised procurement and improving the effectiveness of PMB activities; strategy 31.03.2022. has been approved by Order No 204 of the Ministry of Finance.</t>
  </si>
  <si>
    <t>Rādītāja statuss Pabeigts.
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</si>
  <si>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211</t>
  </si>
  <si>
    <t>Grozījumi attiecīgajos tiesību aktos, noteikumos un iekšējās procedūrās</t>
  </si>
  <si>
    <t>Attiecīgo tiesību aktu, noteikumu vai iekšējo procedūru grozījumu stāšanās spēkā</t>
  </si>
  <si>
    <t>a) standartizētas kvalifikācijas prasības publicētas IUB tīmekļvietnē.
b) ir pieņemti Ministru kabineta noteikumi Nr.419 "Noteikumi par publisko būvdarbu līgumos obligāti iekļaujamiem noteikumiem un to saturu". 
c) Metodiskie materiāli sakārtoti iepirkumu ceļveža veidā, ņemot vērā iepirkuma procesa dzīves cikla posmus.
d) Atbilstoši  Profesionālo kompetenču un potenciāla novērtēšanas un cilvēkresursu attīstības plānošanas matricas metodikas ietvaram izveidota mācību programma VAS MPS;
e) Profesionālo kompetenču un potenciāla novērtēšanas un cilvēkresursu attīstības plānošanas matricas metodika papildināta ar paaugstinātas kompetences prasībām iepirkuma komisijai lielajos (virs ES līgumcenu sliekšņa) un centralizētajos iepirkumos; padziļinātais VAS mācību programmas līmenis nodrošina attiecīgas zināšanas, pēc tā eksāmena nokārtošanas tiek izsniegts zināšanas apliecinošs sertifikāts;
f) tika pilnveidota  IUB risku un procesu pārvaldība, izstrādājot darbības metodikas vadlīnijas, kas paredz IUB funkciju, tai skaitā pirmspārbaužu, veikšanu, balstoties uz regulāru datu un risku izvērtējumu.</t>
  </si>
  <si>
    <t>a) standardised qualification requirements are published on the PMB website;
b) Cabinet Regulation No. 419 "Regulations on mandatory provisions in public construction contracts and their content”, has been adopted;
c) Methodological materials are arranged in the form of a Roadmap, based on the stages of the procurement procedure life cycle;
d) At State Administration School's Learning Management System a training programme has been developed and is available in line with the framework of the Methodology for the Evaluation of Professional Competencies and Potential and Human Resources Development Planning Matrix;
e) Amendments to the Methodology of the Professional Competencies and Potential Assessment and Human Resources Development Planning Matrix was made adding requirements of increased competencies for procurement comission in large scale (Above EU contract prices) and centralised procurement procedures;
f) PMB's data and risk management was improved by developing Guidelines which includes the performance of PMB functions, based on data and risk assessment.</t>
  </si>
  <si>
    <t>6.4.4.r</t>
  </si>
  <si>
    <t>IUB IT un analītiskās kapacitātes stiprināšana</t>
  </si>
  <si>
    <t>Reformas/
Investīcijas kods</t>
  </si>
  <si>
    <t>Reformas/
Investīcijas nosaukums</t>
  </si>
  <si>
    <t>1.1</t>
  </si>
  <si>
    <t>Uzraudzības rādītājs</t>
  </si>
  <si>
    <t>Virzība uz koordinētu pieeju pasažieru pārvadājumu plānošanai</t>
  </si>
  <si>
    <t>Koncepcijas ziņojuma iesniegšana, kurā atspoguļots projekts un kārtība reformai, ko plānots īstenot līdz 2023. gada 4. ceturksnim</t>
  </si>
  <si>
    <t>06.01.2023. ir apstiprināts Rīgas metropoles areāla sabiedriskā transporta plānošanas koordinācijas darba grupas vadītāja dienesta ziņojums Satiksmes ministrijas valsts sekretārei. Dienesta ziņojums ietver Satiksmes ministrijas Sabiedriskā transporta pakalpojumu departamenta izstrādāto koncepcijas ziņojumu “Virzība uz koordinētu pieeju pasažieru pārvadājumu plānošanai”.</t>
  </si>
  <si>
    <t>On 6 January 2023 the report of the Head of the Riga Metropolitan Area Public Transport Planning Coordination Working Group to the State Secretary of the Ministry of Transport has been approved. The report includes the concept report "Progress on coordinated approach for passenger transport planning" developed by the Department of Public Transport Services of the Ministry of Transport.</t>
  </si>
  <si>
    <t>06.01.2023. ir apstiprināts Rīgas metropoles areāla sabiedriskā transporta plānošanas koordinācijas darba grupas vadītāja dienesta ziņojums Satiksmes ministrijas valsts sekretārei. Dienesta ziņojums ietver Satiksmes ministrijas Sabiedriskā transporta pakalpojumu departamenta izstrādāto koncepcijas ziņojumu “Virzība uz koordinētu pieeju pasažieru pārvadājumu plānošanai”, kas sagatavots pamatojoties uz Rīgas metropoles areāla sabiedriskā transporta plānošanas koordinācijas darba grupas notikušajām sešām sēdēm un 2022.gada 13.oktobra sēdē veiktajiem secinājumiem un priekšlikumiem turpmākai rīcībai.
Koncepcijas ziņojumā sniegta informācija par Rīgas metropoles areāla sabiedriskā transporta plānošanas koordinācijas darba grupas sagatavotajiem priekšlikumiem saistībā ar institucionālās pārvaldības modeli sabiedriskā transporta plānošanai Rīgas metropoles areālā. Savukārt 2023.gada janvārī konsultants sācis darbu pie pētījuma par ilgtspējīga integrēta sabiedriskā transporta plāna, kas veidots kā daļa no Rīgas metropoles areāla pilsētas mobilitātes plāna (SUMP – sustainable urban mobility plan), izveidi”, tādējādi sekmējot atskaites punkta Nr.1 (koordinēta pieeja pasažieru pārvadājumu plānošanai, pasūtīšanai un organizācijai Rīgas metropoles areālā) izpildi.</t>
  </si>
  <si>
    <t>On 6 January 2023 the report of the Head of the Riga Metropolitan Area Public Transport Planning Coordination Working Group to the State Secretary of the Ministry of Transport has been approved. The report includes the concept report "Progress on coordinated approach for passenger transport planning" developed by the Department of Public Transport Services of the Ministry of Transport, which was prepared based on six meetings of the Riga Metropolitan Area Public Transport Planning Coordination Working Group as well as the conclusions and proposals for further action made at the meeting of the Group on 13 October 2022.
The concept report provides information on the proposals prepared by the Riga Metropolitan Area Public Transport Planning Coordination Working Group in connection with the institutional management model for public transport planning in the Riga metropolitan area. Furthermore, in January 2023, the consultant started work on the study on the development of a sustainable integrated public transport plan (SUMP) as part of the urban mobility plan of the Riga metropolitan area, thus contributing to fulfilment of milestone No. 1 (Coordinated approach for passenger transport planning, ordering and organisation of the Riga metropolitan area).</t>
  </si>
  <si>
    <t>1.1.1.1.i</t>
  </si>
  <si>
    <t>Konkurētspējīgs dzelzceļa pasažieru transports kopējā Rīgas pilsētas sabiedriskā transporta sistēmā</t>
  </si>
  <si>
    <t>3.1</t>
  </si>
  <si>
    <t>Ir parakstīti visi iepirkuma līgumi par to kopējo dzelzceļa posmu garumu, kas izveidojami/atjaunojami saskaņā ar pasākumu Nr. 1.1.1.1.i.</t>
  </si>
  <si>
    <t>Līgumi ir parakstīti</t>
  </si>
  <si>
    <t>4.1</t>
  </si>
  <si>
    <t>Ir parakstīti visi iepirkuma līgumi par to kopējo pilsētas–piepilsētas elektrovilcienu skaitu, kas piegādājami saskaņā ar pasākumu Nr. 1.1.1.1.i.</t>
  </si>
  <si>
    <t>8.1</t>
  </si>
  <si>
    <t>Apstiprināti projekti par vismaz 20 048 700 EUR</t>
  </si>
  <si>
    <t>11.1</t>
  </si>
  <si>
    <t>Apstiprināti projekti par vismaz plānoto SEG emisiju ietaupījumu</t>
  </si>
  <si>
    <t>12.1</t>
  </si>
  <si>
    <t>Apstiprināti projekti par vismaz 20 000 000 EUR</t>
  </si>
  <si>
    <t>14.1</t>
  </si>
  <si>
    <t>Līgumu slēgšanas tiesību piešķiršana energoefektivitātes uzlabošanas projektu īstenošanai pašvaldību ēkās un infrastruktūrā vismaz 15 000 000 EUR apmērā</t>
  </si>
  <si>
    <t>17.1</t>
  </si>
  <si>
    <t>Paziņojums par līgumu slēgšanas tiesību piešķiršanu vismaz 8 384 600 EUR apmērā</t>
  </si>
  <si>
    <t>19.1</t>
  </si>
  <si>
    <t>Elektroenerģijas pārvades un sadales tīklu modernizācijas atbalsta programmas stāšanās spēkā</t>
  </si>
  <si>
    <t>Ministru kabineta apstiprinātas elektroenerģijas pārvades un sadales tīklu modernizācijas atbalsta programmas stāšanās spēkā, ko apstiprinājis Ministru kabinets</t>
  </si>
  <si>
    <t>Atbalsta programma Ministru kabinetā ir apstiprināta 2022. gada 15. novembrī.</t>
  </si>
  <si>
    <t>The support program has been approved by the Cabinet of Ministers on November 15, 2022.</t>
  </si>
  <si>
    <t>Atbalsta programma Ministru kabinetā ir apstiprināta 2022. gada 15. novembrī un stājusies spēkā 2022. gada 18. novembrī (2022. gada 15. novembra Ministru kabineta noteikumi Nr. 726)</t>
  </si>
  <si>
    <t>The support program has been approved by the Cabinet of Ministers on November 15, 2022 and entered into force on November 18, 2022 (Regulations of the Cabinet of Ministers of November 15, 2022 No. 726)</t>
  </si>
  <si>
    <t>21.1</t>
  </si>
  <si>
    <t>Tiesiskā regulējuma koncepcijas dokuments</t>
  </si>
  <si>
    <t>Koncepcijas dokuments tiesiskajam regulējumam, ar ko nodrošina no AER saražotās elektroenerģijas pārvadi uz tīkliem (tostarp mežu un citas valsts zemes izmantošanu vēja enerģijas ražošanai) un veicina vēja enerģijas infrastruktūras attīstību, atspoguļojot rezultātu, kas gūts politiskās diskusijās ar dažādām ieinteresētajām personām.</t>
  </si>
  <si>
    <t>Ministru kabinets 2022. gada 22. februārī konceptuāli atbalstīja Ekonomikas ministrijas priekšlikumu veidot jaunus stratēģiskas nozīmes vēja enerģijas parkus uz valsts īpašumā esošas zemes, uzticot šī projekta izpildi AS "Latvenergo" un AS "Latvijas valsts meži" dibinātajam kopuzņēmumam un 2022. gada 21. jūnija Ministru kabineta sēdē nolēma sniegt atļauju akciju sabiedrībai "Latvenergo" un akciju sabiedrībai "Latvijas valsts meži" kopuzņēmuma dibināšanai, lai stiprinātu Latvijas enerģētisko drošību un neatkarību un izveidotu stratēģiskas nozīmes lielas jaudas vēja enerģijas parkus. 2022. gada 22. jūlijā Uzņēmumu reģistra komercreģistrā ir reģistrēts AS "Latvenergo" un AS "Latvijas valsts meži" kopuzņēmums vēja parku attīstībai SIA "Latvijas vēja parki" ar vispārējo stratēģisko mērķi - īstenot stratēģiski svarīgu vēja parku projektus Latvijas Nacionālajā enerģētikas un klimata plānā 2021.–2030. gadam iekļauto mērķu sasniegšanai un turpmākai virzībai uz klimatneitralitātes sasniegšanu, veicinot enerģētiskās neatkarības nodrošināšanu. 2022. gada 14. jūnijā Ministru kabinets konceptuāli atbalstīja informatīvo ziņojumu "Par sauszemes vēja parku turpmāko attīstību valstī", kas paredz tiesiskā regulējuma izstrādi. 2023. gada 22. jūnijā stājās spēkā grozījumi  Ministru kabineta 2018. gada 19. jūnija noteikumos Nr. 350 "Publiskas personas zemes nomas un apbūves tiesības noteikumi", kas paredz kārtību, kādā publiskas personas zeme tiek nodota par atlīdzību vēja elektroenerģijas parka moduļu izbūvei.</t>
  </si>
  <si>
    <t>On February 22, 2022, the Cabinet of Ministers conceptually supported the proposal of the Ministry of Economics to build new wind energy parks of strategic importance on state-owned land, entrusting the implementation of this project to the joint venture founded by AS "Latvenergo" and AS "Latvijas valsts meži" and on June 21, 2022 the Cabinet of Ministers decided to grant permission to the AS "Latvenergo" and AS "Latvijas valsts meži" to establish a joint venture in order to strengthen Latvia's energy security and independence and to build wind energy parks of strategic importance. On July 22, 2022, the joint venture of AS "Latvenergo" and AS "Latvijas valsts meži" for the development of wind farms, SIA "Latvijas vēja parki" was registered in the commercial register of the Enterprise Register with the general strategic goal of implementing strategically important wind farm projects in the Latvian National Energy and Climate Plan 2021.–2030. for the achievement of the goals included in the year and further progress towards achieving climate neutrality, promoting the provision of energy independence. On June 14, 2022, the Cabinet of Ministers conceptually supported the informative report "On the further development of onshore wind farms in the country", which provides for the development of legal regulation. On June 22, 2023, amendments to Cabinet Regulation No. 350 of June 19, 2018 ''Rules on land rental and building rights of a public person" have entered into force, which lays down the procedures for the transfer of land by a public person for remuneration for the construction of wind electricity park modules.</t>
  </si>
  <si>
    <t>2023. gada 22. jūnijā stājās spēkā grozījumi Ministru kabineta 2018. gada 19. jūnija noteikumos Nr. 350 "Publiskas personas zemes nomas un apbūves tiesības noteikumi", kas paredz kārtību, kādā publiskas personas zeme tiek nodota par atlīdzību vēja elektroenerģijas parka moduļu izbūvei.</t>
  </si>
  <si>
    <t>On June 22, 2023, amendments to Cabinet Regulation No. 350 of June 19, 2018 ''Rules on land rental and building rights of a public person" have entered into force, which lays down the procedures for the transfer of land by a public person for remuneration for the construction of wind electricity park modules.</t>
  </si>
  <si>
    <t>24.1</t>
  </si>
  <si>
    <t>Savvaļas ugunsgrēku kopējā ugunsplatība 5 gadu laikposmā (2020.–2022. gads)</t>
  </si>
  <si>
    <t>Vidējā vērtība laika periodā no 2020. gada līdz 2022. gadam tika sasniegta, pateicoties Katastrofu riska pārvaldības sistēmas reformas īstenošanas uzsākšanai.</t>
  </si>
  <si>
    <t>The average value in the time period from 2020 to 2022 was reached due to the start of the implementation of the reform of the Disaster Risk Management System.</t>
  </si>
  <si>
    <t>Uzsākot katastrofu riska pārvaldības sistēmas reformas īstenošanu, 3 gadu periodā ir sasniegts vidējais rādītājs 1430,57 ha, kas pārsniedz sasniedzamo skaitlisko vērtību.</t>
  </si>
  <si>
    <t>1.3.1.1.i</t>
  </si>
  <si>
    <t>Katastrofu pārvaldības sistēmas adaptācija klimata pārmaiņām, glābšanas un ātrās reaģēšanas dienesti</t>
  </si>
  <si>
    <t>23.1</t>
  </si>
  <si>
    <t>To iesniegto projektu skaits, kas paredz katastrofu pārvaldības un ārkārtas reaģēšanas centru ar gandrīz nulles enerģijas patēriņu būvniecību</t>
  </si>
  <si>
    <t>43.1</t>
  </si>
  <si>
    <t>Ministru kabineta noteikumi, kas apstiprināti Eiropas Digitālās inovācijas centra (EDIC) darbību īstenošanai</t>
  </si>
  <si>
    <t>Ministru kabineta noteikumu projekts ir iesniegts apstiprināšanai Ministru kabinetā 2022. gada 6. septembrī un apstiprināts 2022. gada 13. septembrī.</t>
  </si>
  <si>
    <t>The rules of the Cabinet of Ministers have been submitted for approval to the Cabinet of Ministers in 6th September 2022 and approved on 13th September 2022.</t>
  </si>
  <si>
    <t>Uzraudzības rādītājs ir izpildīts 2022. gada 3. ceturksnī.</t>
  </si>
  <si>
    <t>45.1</t>
  </si>
  <si>
    <t>47.1</t>
  </si>
  <si>
    <t>50.1</t>
  </si>
  <si>
    <t>Apstiprināti Ministru kabineta noteikumi par kritērijiem, pēc kādiem uzņēmumi var pieteikties aizdevumam, un prasības “Altum” aizdevuma piešķiršanai, lai nodrošinātu digitālo transformāciju un uzlabotu produktivitāti</t>
  </si>
  <si>
    <t>Apstiprināti Ministru kabineta noteikumi</t>
  </si>
  <si>
    <t>Apstiprināti Ministru kabineta 2022. gada 5. jūlija noteikumi Nr. 421 "Eiropas Savienības Atveseļošanas un noturības mehānisma plāna 2.2. reformu un investīciju virziena "Uzņēmumu digitālā transformācija un inovācijas" 2.2.1.4.i. investīcijas "Finanšu instrumenti komersantu digitālās transformācijas veicināšanai"
MK noteikumu projekts publiski pieejams šeit: 
https://likumi.lv/ta/id/333889-eiropas-savienibas-atveselosanas-un-noturibas-mehanisma-plana-2-2-reformu-un-investiciju-virziena-uznemumu-digitala-transformacija</t>
  </si>
  <si>
    <t>Cabinet Regulation No. 421 of 5 July 2022, approved “Reform 2.2 of the European Union Recovery and Stability Mechanism Plan and Investment Direction “Digital transformation and innovation of enterprises” 2.2.1.4.i. Investments “Financial Instruments for Promoting the Digital Transformation of Operators”
Government of Latvia the draft rules are publicly available here:
https://likumi.lv/ta/id/333889-eiropas-savienibas-atveselosanas-un-noturibas-mehanisma-plana-2-2-reformu-un-investiciju-virziena-uznemumu-digitala-transformacija</t>
  </si>
  <si>
    <t>50.2</t>
  </si>
  <si>
    <t>Vismaz piešķirto aizdevumu skaits</t>
  </si>
  <si>
    <t>2.3.1.1.i</t>
  </si>
  <si>
    <t>Augsta līmeņa digitālo prasmju apguves nodrošināšana</t>
  </si>
  <si>
    <t>62.1</t>
  </si>
  <si>
    <t>Izstrādāto studiju moduļu skaits</t>
  </si>
  <si>
    <t>Rādītāja izpilde notiek pēc plāna. Noslēgti trīs līgumi par projektu īstenošanu. Projektos kopumā plānots  izstrādāt 14 studiju modeļus.</t>
  </si>
  <si>
    <t>The progress of the indicator is according to plan. Three contracts on project implementation have been concluded. In total, 14 study models are planned to be developed in the projects.</t>
  </si>
  <si>
    <t>63.1</t>
  </si>
  <si>
    <t>To neunikālo uzņēmumu skaits, kuros ir nodrošināta digitālo pamatprasmju apguve</t>
  </si>
  <si>
    <t>Izstrādāts noteikumu projekts, reģistrēts 22-TA-593 21.02.2022. Plānots saskaņot līdz  š.g. 8.augustam.
06.07.2023 CFLA informācija: Ministru kabineta noteikumi nav pieņemti.</t>
  </si>
  <si>
    <t>Established draft rules registered 22-TA-593 22.02.2022. It is planned to finish by 8 August of this year.
06.07.2023 CFLA information: The regulations of the Cabinet of Ministers have not been adopted.</t>
  </si>
  <si>
    <t>84.1</t>
  </si>
  <si>
    <t>Saeimā ir pārskatīts Pašvaldību likuma projekts</t>
  </si>
  <si>
    <t>Saeimā ir pārskatīts Pašvaldību likums</t>
  </si>
  <si>
    <t>“Municipality Law” reviewed in Saeima (the Parliament of Latvia)</t>
  </si>
  <si>
    <t>Latvijas Saeima 2022. gada 20. oktobrī pieņēma likumu “Pašvaldību likums.” Likums publicēts Latvijas Republikas oficiālajā izdevumā (https://www.vestnesis.lv/op/2022/215.1) 2022. gada 4. novembrī.</t>
  </si>
  <si>
    <t>The “Municipality law” was adopted by the Parliament of Latvia on October 20, 2022. The Law was published in the official journal of the Republic of Latvia (https://www.vestnesis.lv/op/2022/215.1) on November 4, 2022.</t>
  </si>
  <si>
    <t>"Pašvaldību likums" nosaka pašvaldību darbības vispārīgos noteikumus un ekonomisko pamatu, pašvaldību kompetenci, pārvaldes institucionālo sistēmu, domes un tās izveidoto institūciju, domes priekšsēdētāja un izpilddirektora pilnvaras, sadarbību starp pašvaldībām un ar valsts institūcijām. Izmaiņas vietvaru darbības tiesiskajā regulējumā saistītas arī ar administratīvi teritoriālo reformu, cita starpā akcentējot nepieciešamību pēc aktīvākas sabiedrības iesaistes lēmumu pieņemšanā un efektīvākiem instrumentiem, lai nodrošinātu viedokļu uzklausīšanu un izvērtēšanu sabiedrībai būtiskos, ar pašvaldību darbību saistītos jautājumos.</t>
  </si>
  <si>
    <t>86.1</t>
  </si>
  <si>
    <t>2022.gada 4.ceturksnī sasniegts 85.mērķis - 70 km atjaunoti un pārbūvēti valsts reģionālie un vietējie ceļi novadu administratīvo centru, to pakalpojumu un darbavietu drošai pieejamībai un jauno pašvaldību pilnīgai darbībai. Turpinās būvdarbi uzraudzības rādītāja sasniegšanai.</t>
  </si>
  <si>
    <t>Target 85 was achieved in Q4 2022 - 70 km of renovated and rebuilt national regional and local roads for safe access to county administrative centers, their services and workplaces and for the full operation of the new municipalities. Counstruction works are continuing to achieve the monitoring indicator.</t>
  </si>
  <si>
    <t>101.1</t>
  </si>
  <si>
    <t>Dzīvokļu skaits apstiprinātajos projektos</t>
  </si>
  <si>
    <t>Ir iesniegti vairāki projekti sākotnējai vērtēšanai Altum, un tie potenciāli tiks precizēti atbilstoši Ministru kabineta 20.06.2023. noteikumiem Nr. 321 (grozījumi MK noteikumos Nr.459). Paredzam, ka rādītājs tiks izpildīts līdz 2023.gada 4.cet.</t>
  </si>
  <si>
    <t>Several projects have been submitted for initial evaluation to Altum, and they will potentially be specified according to the 20.06. 2023. Regulation of the Cabinet of Ministers no. 321 (amendments to Regulation No. 459). We expect that the indicator will be fulfilled by the 4th of 2023.</t>
  </si>
  <si>
    <t>107.1</t>
  </si>
  <si>
    <t>Ir izraudzīti galasaņēmēji</t>
  </si>
  <si>
    <t>Galasaņēmēju saraksts ir apstiprināts</t>
  </si>
  <si>
    <t>111.1</t>
  </si>
  <si>
    <t>Saeimā ir iesniegts tiesību aktu grozījumu projekts par minimālā ienākuma atbalsta sistēmu</t>
  </si>
  <si>
    <t>Tiesību aktu grozījumi, lai uzlabotu minimālā ienākuma atbalsta sistēmu, ietver a) minimālā ienākuma sliekšņa zemāko iespējamo robežu, kas ir vismaz 20 % no ienākumu mediānas, un b) procedūru uz ienākumu mediānu balstītā minimālā ienākuma sliekšņa pārskatīšanai</t>
  </si>
  <si>
    <t>Labklājības ministrija ir izstrādājusi tiesību aktu grozījumus (likumprojektus), nosakot, ka jaunie minimālo ienākumu sliekšņi un no tiem izrietošie minimālo pabalstu un minimālo pensiju apmēri stāsies spēkā 01.07.2023. Minētie likumprojekti ir atbalstīti 08.03.2023. Saeimas sēdē. Minētie tiesību akti izstrādāti ar mērķi, lai pilnveidotu minimālo ienākumu atbalsta sistēmu, kas ietvers minimālo ienākumu sliekšņa zemākās robežas noteikšanu ne zemāku kā 20% no ienākumu mediānas apmēra, kā arī minimālo ienākumu sliekšņu pārskatīšanas kārtību, paredzot, ka tā notiek ikgadēji, pamatojoties uz ienākumu mediānas izmaiņām un nodrošinot, ka minimālo ienākumu sliekšņu apmēri netiek mainīti gadījumā, ja pazeminās ienākumu mediānas apmērs.</t>
  </si>
  <si>
    <t>The Ministry of Welfare has drafted legislative amendments (drafts) stipulating that the new minimum income thresholds and the resulting amounts of minimum benefits and minimum pensions will enter into force on 1 July, 2023. These draft laws have been approved by the Parliament (Saeima) on 8 March, 2023.The aforementioned legislation was developed with the aim of improving the minimum income support system, which will include setting a lower limit of the minimum income threshold of not less than 20 % of the median amount of income, as well as the procedure for reviewing minimum income thresholds, providing that it takes place on an annual basis , based on changes in the median income and ensuring that the minimum income thresholds are not changed in the event of a decrease in the median amount of income.</t>
  </si>
  <si>
    <t>Lai sasniegtu atskaites punktu, Labklājības ministrija ir izstrādājusi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 likumprojekts “Grozījumi Sociālo pakalpojumu un sociālās palīdzības likumā” (22-TA-2554).
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t>
  </si>
  <si>
    <t>In order to fulfill milestone, Ministry of Welfare has elaborated following drafts of regulatory acts:   
• Amendments to the Law “On State Social Benefits” (22-TA-2016); 
• Amendments to the Law “On Mandatory Social Insurance Against Accidents at Work and Occupational Diseases” (22-TA-2048);    
• Amendments to the Law “On State Pensions” (22-TA-2050);    
• Amendment to the Law “On Social Security” (22-TA-2078);   
• Amendments to the Law “On Social Services and Social Assistance" (22-TA-2554).
Amendments to the legislation have been submitted to the Cabinet of Ministers, including them  in the package of draft laws accompanying the draft law “On the State Budget for 2023" and the draft law “On the medium-term budgetary framework for 2023, 2024 and 2025”, providing them with funding to raise the minimum income thresholds from 1 July, 2023 (the effective date of the minimum income thresholds is therefore1 July, 2023). These draft laws have been approved by the Parliament (Saeima) on 8 March, 2023.</t>
  </si>
  <si>
    <t>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t>
  </si>
  <si>
    <t>126.1</t>
  </si>
  <si>
    <t>Ekspertu grupa ir izstrādājusi jaunu metodiku saistībā ar kompetenču centru</t>
  </si>
  <si>
    <t>Ekspertu grupa pieņem metodiku</t>
  </si>
  <si>
    <t>Izstrādātā metodika un kompetenču attīstības programma saskaņota Sociālās integrācijas valsts aģentūras Konsultatīvās padomes  29.06.2023. sēdē.</t>
  </si>
  <si>
    <t>The developed methodology and the competence development programme were agreed at the meeting of the Advisory Board of the State Agency for Social Integration (SIVA) on 29.06.2023.</t>
  </si>
  <si>
    <t>27.07.2022. tika noslēgts iepirkuma līgums “Par metodikas un izglītības programmu izstrādi” ar SIA "AC Konsultācijas" un uzsākta līguma izpilde. Atbilstoši līguma izpildes laika grafikam, 22.09.2022.  Sociālās integrācijas valsts aģentūrā iesniegts nodevums par sākotnējās jomas izpēti un  16.12.2022. nodevums par metodiskā satura projektu. Izstrādātā metodika un kompetenču attīstības programma saskaņota Sociālās integrācijas valsts aģentūras Konsultatīvās padomes  29.06.2023. sēdē (protokols Nr.1-22/2). 30.06.2023. parakstīts pakalpojuma pieņemšanas-nodošanas akts ar SIA "AC Konsultācijas". Līdz 30.09.2023. notiks SIVA darbinieku apmācība metodikas pielietošanā, bet no oktobra tiks uzsākta neformālo aprūpētāju apmācība izmēģinājuma projektā.</t>
  </si>
  <si>
    <t>Procurement contract on the development of methodology and educational programs has been concluded with AC Konsultācijas Ltd. on 27.07.2022., and the implementation of the contract started. The development of methodology is according to the time schedule for the execution of the contract: a submission on the study of the initial area was submitted on 22.09.2022., and the assignment on the methodological content project was submitted on 16.12.2022. The developed methodology and the competence development programme were agreed at the meeting of the Advisory Board of the State Agency for Social Integration (SIVA) on 29.06.2023. (meetings protocol No 1-22/2). On 30.06.2023., the service acceptance and transfer act was signed with "AC Konsultācijas" Ltd. By 30.09.2023. training of the SIVA specialists in the use of the methodology will take place, and from October training of informal carers in the pilot project will start.</t>
  </si>
  <si>
    <t>133.1</t>
  </si>
  <si>
    <t>Datu apstrādes un uzglabāšanas IT infrastruktūras attīstība</t>
  </si>
  <si>
    <t>Ir ieviesta datu apstrādes un uzglabāšanas IT infrastruktūra, nodrošinot atbilstību datu aizsardzības noteikumiem un standartiem, kā arī drošu pieejamību un sadarbspēju, tostarp attiecībā uz pārrobežu pētniecības grupām</t>
  </si>
  <si>
    <t>Noteiktā IT infrastruktūra ir izveidota.</t>
  </si>
  <si>
    <t>The IT infrastructure actually has been established.</t>
  </si>
  <si>
    <t>Ir izveidota IT infrastruktūra, lai varētu uzkrāt datus un notiek darbs pie genoma references izveides.</t>
  </si>
  <si>
    <t>IT infrastructure has been set up to store data and work on the development of a genome reference is ongoing.</t>
  </si>
  <si>
    <t>Ir izveidota IT infrastruktūra, lai varētu uzkrāt datus un notiek darbs pie genoma references izveides. Nodrošināta atbilstība datu aizsardzības noteikumiem un standartiem, kā arī droša pieejamība un sadarbspēja, tostarp attiecībā uz pārrobežu pētniecības grupām.</t>
  </si>
  <si>
    <t>133.2</t>
  </si>
  <si>
    <t>Visam cilvēku genomam veikto sekvencēšanas testu skaits</t>
  </si>
  <si>
    <t>Notiek darbs pie uzraudzības rādītāja sasniegšanas.</t>
  </si>
  <si>
    <t>Work is ongoing on the achievement of the monitoring indicator.</t>
  </si>
  <si>
    <t>139.1</t>
  </si>
  <si>
    <t>Budžeta izpildes panākšana, ko mēra kā kopējo iepirkumu projektos, ar kuriem uzlabo universitāšu un reģionālo slimnīcu infrastruktūru un kuri sasniedz vismaz 40 000 000 EUR no kopējā budžeta 149 500 000 EUR apmērā</t>
  </si>
  <si>
    <t>Rādītāja izpilde notiek pēc plāna, uz 12.06.2023 rādītāja vērtība ir 20.04.</t>
  </si>
  <si>
    <t>The progress of the indicator is according to the plan, as of 12.06.2023 the value of the indicator is 20.04.</t>
  </si>
  <si>
    <t>Uz 2023.g Q2 kopējais budžets iepirkumu projektos, ar kuriem uzlabo universitāšu un reģionālo slimnīcu infrastruktūru ir vairāk kā 20 milj. EUR (t.sk. PVN) apmērā. Projektu īstenošana šobrīd ir aktīvajā fāzē, tiek gatavota dokumentācija iepirkumu veikšanai un līgumu slēgšanai.</t>
  </si>
  <si>
    <t>138.1</t>
  </si>
  <si>
    <t>Veselības ministrija pieņem investīciju stratēģiju veselības aprūpes infrastruktūras attīstībai 2021.–2029. gadam</t>
  </si>
  <si>
    <t>Veselības ministrija ir pieņēmusi investīciju stratēģiju veselības aprūpes infrastruktūras attīstībai 2021.–2029. gadam, un tajā ietverti investīciju mērķi medicīnas telpu infrastruktūras uzlabošanai</t>
  </si>
  <si>
    <t>Ministru kabinetā ir izskatīta Veselības ministrijas pieņemtā investīciju stratēģija veselības aprūpes infrastruktūras attīstībai 2021.–2027. gadam, un tajā ietverti investīciju mērķi medicīnas telpu infrastruktūras uzlabošanai</t>
  </si>
  <si>
    <t>The Cabinet of Ministers has taken into account  the strategy for investments in the development of health care infrastructure for 2021-2027 that has been adopted by the Ministry of Health and includes investment objectives for improvement of medical facilities infrastructure</t>
  </si>
  <si>
    <t>Pieņemtā stratēģija ir pieejama - https://tapportals.mk.gov.lv/legal_acts/c9e99f49-7a1e-42a6-8002-31b1cc66dc96</t>
  </si>
  <si>
    <t>The adopted strategy is available - https://tapportals.mk.gov.lv/legal_acts/c9e99f49-7a1e-42a6-8002-31b1cc66dc96</t>
  </si>
  <si>
    <t>MK 14.07.2022. ir izskatījis VM sagatavoto informatīvo ziņojumu “Par veselības aprūpes nodrošināšanas infrastruktūras attīstības investīciju stratēģiju 2021.-2027.gadam”, kas ietver esošās situācijas analīzi, t.sk. kartējumu pa veselības aprūpes līmeņiem un horizontālajām jomām, identificējot iepriekš veiktos ieguldījumus, esošās problēmas un prioritārās vajadzības, kas pamato un prioritizē no 2021.gada veiktās un līdz 2027.gadam plānotās publiskās investīcijas veselības aprūpes infrastruktūrā.  Uzlabota integrēto veselības pakalpojumu infrastruktūra, nodrošinot, ka izvēlēto veselības aprūpes iestāžu kapacitāte spēs nodrošināt ilgtspējīgus un kvalitatīvus valsts apmaksātus veselības pakalpojumus. un atbalstīt veselības aprūpes sistēmu krīzes situācijās.</t>
  </si>
  <si>
    <t>138.2</t>
  </si>
  <si>
    <t>Ministru kabinets apstiprina noteikumus, ar kuriem nosaka atbalsta mehānisma nosacījumus</t>
  </si>
  <si>
    <t>Ministru kabineta noteikumi, ar kuriem nosaka nosacījumus, saskaņā ar kuriem tiks veikta projektu pieteikumu atlase un līgumu slēgšana projektu īstenošanai</t>
  </si>
  <si>
    <t>19.04.2022. apstiprināti MK noteikumi Nr. 254</t>
  </si>
  <si>
    <t>19.04.2022. approved regulation of the Cabinet of Ministers No 254</t>
  </si>
  <si>
    <t>Pieņemtie MK noteikumi pieejami - https://m.likumi.lv/ta/id/331850-noteikumi-par-eiropas-savienibas-atveselosanas-un-noturibas-mehanisma-plana-investiciju-4112i-atbalsts-universitates-un-regionalo-slimnicu-veselibas-aprupes-infrastrukturas-stiprinasanai-lai-nodrosinatu-visaptverosu-ilgtspejigu-integretu-veselibas-pakalpojumu-mazinatu-infekciju-slimibu-izplatibu-epidemiologisko-prasibu-nodrosinasana</t>
  </si>
  <si>
    <t>The adopted regulations of the Cabinet of Ministers are available - https://m.likumi.lv/ta/id/331850-noteikumi-par-eiropas-savienibas-atveselosanas-un-noturibas-mehanisma-plana-investiciju-4112i-atbalsts-universitates-un-regionalo-slimnicu-veselibas-aprupes-infrastrukturas-stiprinasanai-lai-nodrosinatu-visaptverosu-ilgtspejigu-integretu-veselibas-pakalpojumu-mazinatu-infekciju-slimibu-izplatibu-epidemiologisko-prasibu-nodrosinasana</t>
  </si>
  <si>
    <t>19.04.2022 MK tika apstiprināti noteikumi, kas izstrādāti ar mērķi noteikt kārtību, kādā tiek īstenota Eiropas Savienības Atveseļošanas un noturības mehānisma (Atveseļošanas fonda) plāna investīcija slimnīcu infrastruktūras attīstībai, sniedzot atbalstu 3 universitātes slimnīcu un 7 reģionālo slimnīcu attīstībai par kopējo AF finansējumu 149.5.milj. EUR apmērā. Uzlabota integrēto veselības pakalpojumu infrastruktūra, nodrošinot, ka izvēlēto veselības aprūpes iestāžu kapacitāte spēs nodrošināt ilgtspējīgus un kvalitatīvus valsts apmaksātus veselības pakalpojumus. un atbalstīt veselības aprūpes sistēmu krīzes situācijās.</t>
  </si>
  <si>
    <t>4.1.1.3.i</t>
  </si>
  <si>
    <t>Atbalsts sekundāro ambulatoro pakalpojumu sniedzēju veselības aprūpes infrastruktūras stiprināšanai</t>
  </si>
  <si>
    <t>141.1</t>
  </si>
  <si>
    <t>Ministru kabinets apstiprina noteikumus, ar kuriem nosaka sekundāro ambulatoro pakalpojumu sniedzēju atbalsta mehānisma nosacījumus</t>
  </si>
  <si>
    <t>Ministru kabinets pieņēma noteikumus, ar kuriem nosaka nosacījumus, saskaņā ar kuriem tiks veikta projektu pieteikumu atlase un līgumu slēgšana projektu īstenošanai</t>
  </si>
  <si>
    <t>20.06.2023. MK sēdē tika apstiprināti MK noteikumi</t>
  </si>
  <si>
    <t>COM regulations are approved in the 20.06.2023. COM meeting</t>
  </si>
  <si>
    <t>20.06.2023. MK sēdē tika apstiprināti MK noteikumi Nr.325 https://m.likumi.lv/ta/id/342905-eiropas-savienibas-atveselosanas-un-noturibas-mehanisma-plana-4113i-investicijas-atbalsts-sekundaro-ambulatoro-pakalpojumu-sniedzeju-veselibas-aprupes-infrastrukturas-stiprinasanai-lai-nodrosinatu-visaptverosu-ilgtspejigu-integretu-veselibas-pakalpojumu-mazinatu-infekciju-slimibu-izplatibu-epidemiologisko-prasibu-nodrosinasana-istenosanas-noteikumi</t>
  </si>
  <si>
    <t>COM regulations No.325 are approved in the 20.06.2023. COM meeting</t>
  </si>
  <si>
    <t>Ministru kabinets 20.06.2023. pieņēma noteikumus Nr.325, ar kuriem nosaka nosacījumus, saskaņā ar kuriem tiks veikta projektu pieteikumu atlase un līgumu slēgšana projektu īstenošanai.
https://m.likumi.lv/ta/id/342905-eiropas-savienibas-atveselosanas-un-noturibas-mehanisma-plana-4113i-investicijas-atbalsts-sekundaro-ambulatoro-pakalpojumu-sniedzeju-veselibas-aprupes-infrastrukturas-stiprinasanai-lai-nodrosinatu-visaptverosu-ilgtspejigu-integretu-veselibas-pakalpojumu-mazinatu-infekciju-slimibu-izplatibu-epidemiologisko-prasibu-nodrosinasana-istenosanas-noteikumi</t>
  </si>
  <si>
    <t>141.2</t>
  </si>
  <si>
    <t>Izsludināts konkurss sekundāro ambulatoro pakalpojumu sniedzēju veselības aprūpes infrastruktūras stiprināšanas atbalstam</t>
  </si>
  <si>
    <t>Informācija par konkursu ir publicēta, dodot iespēju sekundāro ambulatoro pakalpojumu sniedzējiem pieteikties atbalsta saņemšanai</t>
  </si>
  <si>
    <t>141.3</t>
  </si>
  <si>
    <t>Budžeta izpildes panākšana, ko mēra kā kopējo iepirkumu projektos, ar kuriem uzlabo sekundāro ambulatoro pakalpojumu sniedzēju infrastruktūru un kuri sasniedz vismaz 2 550 000 EUR no kopējā budžeta 8 500 000 EUR apmērā</t>
  </si>
  <si>
    <t>20.06.2023 Ministru kabineta sēdē pieņemti 4.1.1.3.i investīcijas īstenošanas noteikumi.</t>
  </si>
  <si>
    <t>On 20.06.2023, the regulations for the implementation of investment 4.1.1.3.i were adopted by the Cabinet of Ministers.</t>
  </si>
  <si>
    <t>20.06.2023 Ministru kabineta sēdē pieņemti 4.1.1.3.i investīcijas īstenošanas noteikumi. Plānots, ka līdz 30.augustam tiks uzsākta projektu atlase.</t>
  </si>
  <si>
    <t>143.1</t>
  </si>
  <si>
    <t>Ir pabeigta veselības aprūpes darbaspēka un mācību sistēmu analīze</t>
  </si>
  <si>
    <t>Ir pabeigta veselības aprūpes darbaspēka un mācību sistēmu analīze, kuras mērķis ir Latvijas iestādēm sniegt atjauninātu priekšstatu par stāvokli</t>
  </si>
  <si>
    <t>Veselības aprūpes darbaspēka un mācību sistēmu analīze ir procesā</t>
  </si>
  <si>
    <t>An analysis of the health care workforce and learning systems is in progress</t>
  </si>
  <si>
    <t>145.1</t>
  </si>
  <si>
    <t>Sabiedriskajai apspriešanai ir iesniegts jauna veselības aprūpes darbinieku atalgojuma modeļa projekts</t>
  </si>
  <si>
    <t>Sabiedriskajai apspriešanai ir iesniegts Veselības ministrijas izstrādāts jauna veselības aprūpes darbinieku atalgojuma modeļa projekts</t>
  </si>
  <si>
    <t>The new draft remuneration model for healthcare staff developed by the Ministry of Health is submitted for public consultation</t>
  </si>
  <si>
    <t>05.07.2022. nodots publiskai apspriešanai līdz 05.08.2022 - https://tapportals.mk.gov.lv/legal_acts/fabe8439-4466-428f-8f4d-fbd91076e525</t>
  </si>
  <si>
    <t>05.07.2022. submitted for public consultation until 05.08.2022 - https://tapportals.mk.gov.lv/legal_acts/fabe8439-4466-428f-8f4d-fbd91076e525</t>
  </si>
  <si>
    <t>05.07.2022. Sabiedriskajai apspriešanai ir iesniegts Veselības ministrijas izstrādāts jauna veselības aprūpes darbinieku atalgojuma modeļa projekts. Izstrādājot jaunu algu modeli, izveidots pamats ilgtspējīgai un efektīvai veselības aprūpes darbaspēka plānošanai un nodrošināšanai, atbalstot reformas vispārējos mērķus.</t>
  </si>
  <si>
    <t>145.2</t>
  </si>
  <si>
    <t>Ministru kabinets ir apstiprinājis jaunu veselības aprūpes darbinieku atalgojuma modeli</t>
  </si>
  <si>
    <t>Ministru kabinets ir apstiprinājis Veselības ministrijas izstrādāto jauno veselības aprūpes darbinieku atalgojuma modeli</t>
  </si>
  <si>
    <t>20.09.2022. Ministru kabinets ir apstiprinājis Veselības ministrijas izstrādāto jauno veselības aprūpes darbinieku atalgojuma modeli</t>
  </si>
  <si>
    <t>20.09.2022. The Cabinet of Ministers has approved the new remuneration model for healthcare staff developed by the Ministry of Health</t>
  </si>
  <si>
    <t>20.09.2022. Ministru kabinetā pieņemts informatīvais ziņojums "Par jaunas ārstniecības personu darba samaksas kārtības izstrādāšanu" - https://tapportals.mk.gov.lv/legal_acts/fabe8439-4466-428f-8f4d-fbd91076e525</t>
  </si>
  <si>
    <t>20.09.2022. Information report on the development of a new model for remuneration of medical practitioners has been adopted by the Cabinet of Ministers - https://tapportals.mk.gov.lv/legal_acts/fabe8439-4466-428f-8f4d-fbd91076e525</t>
  </si>
  <si>
    <t>20.09.2022. Ministru kabinetā pieņemts informatīvais ziņojums "Par jaunas ārstniecības personu darba samaksas kārtības izstrādāšanu". Izstrādājot jaunu algu modeli, izveidots pamats ilgtspējīgai un efektīvai veselības aprūpes darbaspēka plānošanai un nodrošināšanai, atbalstot reformas vispārējos mērķus.</t>
  </si>
  <si>
    <t>145.3</t>
  </si>
  <si>
    <t>Priekšlikums par jauno veselības aprūpes darbinieku atalgojuma modeli ir iekļauts budžeta likumprojektu paketē</t>
  </si>
  <si>
    <t>Grozījumi normatīvajos aktos, kas nodrošina nepieciešamo finansējumu jaunajam veselības aprūpes darbinieku atalgojuma modelim, kas iesniegts budžeta likumprojektu paketē</t>
  </si>
  <si>
    <t>Ministru kabinets 13.01.2023. ir saskaņojis Informatīvo ziņojumu "Par priekšlikumiem valsts budžeta prioritārajiem pasākumiem 2023. gadam un budžeta ietvaram 2023.–2025. gadam" (https://tapportals.mk.gov.lv/meetings/cabinet_ministers/d9b3b7f6-da1f-4b59-a315-d04440e3c5a8)</t>
  </si>
  <si>
    <t>The Cabinet of Ministers agreed on 13.01.2023. The Information Report on the Proposals for State Budget Priority Measures 2023 and Budget Framework 2023-2025 (https://tapportals.mk.gov.lv/meetings/cabinet_ministers/d9b3b7f6-da1f-4 b 59-a 315-d 04440e3 c 5 a 8)</t>
  </si>
  <si>
    <t>155.1</t>
  </si>
  <si>
    <t>157.1</t>
  </si>
  <si>
    <t>Spēkā stājas Ministru kabineta noteikumi, ar kuriem izveido inovāciju klasteru programmu</t>
  </si>
  <si>
    <t>172.1</t>
  </si>
  <si>
    <t>Izraudzīti darbuzņēmēji modernu riska analīzes sistēmu izstrādei</t>
  </si>
  <si>
    <t>Izraudzīts(-i) darbuzņēmējs(-i) un parakstīti līgumi modernu riska analīzes sistēmu izstrādei</t>
  </si>
  <si>
    <t>01.11.2021. noslēgts līgums Nr. FM VID 2021/160/ERAF ar AS "EMERGN"</t>
  </si>
  <si>
    <t>01.11.2021. concluded contract no. FM SRS 2021/160/ERAF with AS "EMERGN"</t>
  </si>
  <si>
    <t>Papildus informācija/dokumentācija https://www.eis.gov.lv/EKEIS/Supplier/Procurement/59667</t>
  </si>
  <si>
    <t>Additional information/documentation
https://www.eis.gov.lv/EKEIS/Supplier/Procurement/59667</t>
  </si>
  <si>
    <t>Rādītāja statuss Pabeigts.
01.11.2021. noslēgts līgums Nr. FM VID 2021/160/ERAF ar AS "EMERGN"</t>
  </si>
  <si>
    <t>177.1</t>
  </si>
  <si>
    <t>Izraudzīts(-i) darbuzņēmējs(-i) dzelzceļa kravu attēlu analīzes platformas izstrādei</t>
  </si>
  <si>
    <t>Izraudzīts(-i) darbuzņēmējs(-i) un parakstīti līgumi</t>
  </si>
  <si>
    <t>Uzraudzības rādītājs saistīts ar AF plāna atskaites punktu Nr.177 “Ieviesta dzelzceļa kravu skenēto attēlu analīzes platforma”. Ir iesniegti  plāna grozījumi, paredzot saistīto atskaites punktu (177.) sasniegt līdz 2026 1.cet. Līdz ar to arī uzraudzības rādītāja izpilde (177.1)  plānota līdz 2024.gada beigām.</t>
  </si>
  <si>
    <t>The monitoring indicator is related to milestone No. 177 "Rail Freight scanned image analysis platform introduced ". Amendments to the RRF plan have been submitted, anticipating the related milestone (177) to be reached by 2026 1Q. Therefore, the implementation of the monitoring indicator (177.1) is planned until the end of 2024.</t>
  </si>
  <si>
    <t>Uzraudzības rādītājs saistīts ar AF plāna atskaites punktu Nr.177 “Ieviesta dzelzceļa kravu skenēto attēlu analīzes platforma”. Ir iesniegti  plāna grozījumi, paredzot saistīto atskaites punktu (177.) sasniegt līdz 2026 1.cet. Līdz ar to arī uzraudzības rādītāja izpilde (177.1)  plānota līdz 2024.gada beigām.
Veikta papildus tirgus izpēte, sazinoties ar uzņēmumiem, kas nodarbojas ar mākslīgā intelekta risinājumiem, kā arī apzināta citu valstu muitas administrāciju pieredze mākslīgā intelekta pielietošanā. Šobrīd tiek izstrādāts tehniskās specifikācijas projekts.</t>
  </si>
  <si>
    <t>The monitoring indicator is related to milestone No. 177 "Rail Freight scanned image analysis platform introduced ". Amendments to the RRF plan have been submitted, anticipating the related milestone (177) to be reached by 2026 1Q. Therefore, the implementation of the monitoring indicator (177.1) is planned until the end of 2024.
Additional market research was carried out by contacting companies that deal with artificial intelligence solutions, as well as the experience of customs administrations of other countries in the application of artificial intelligence was identified. A draft technical specification is currently being developed.</t>
  </si>
  <si>
    <t>6.2.1.1.i</t>
  </si>
  <si>
    <t>AML inovāciju centra izveide noziedzīgi iegūtu līdzekļu legalizācijas identificēšanas uzlabošanai</t>
  </si>
  <si>
    <t>187.1</t>
  </si>
  <si>
    <t>Pētniecības telpas un stratēģiskās komunikācijas telpas izveide un aprīkošana</t>
  </si>
  <si>
    <t>Izveidota un aprīkota pētniecības telpa un stratēģiskās komunikācijas telpa</t>
  </si>
  <si>
    <t>Turpinās darbs pie pētniecības un stratēģiskās komunikācijas telpu aprīkošanas</t>
  </si>
  <si>
    <t>The work on equipping research and strategic communication rooms is ongoing</t>
  </si>
  <si>
    <t>Tika veikta atkārtota priekšizpēte par aprīkojuma iegādi. 
2022. gada 3 ceturksnī veikta tehniskās specifikācijas precizēšana.
2022. gada 4. ceturksnī veiktas atkārtots priekšizpētes apkopojums "Aprīkojuma iegāde AML Inovāciju centra Stratēģiskās komunikācijas un Kompetenču attīstības telpu izveidei". 
2023. gada 2. ceturksnī pārtraukts sākotnēji izsludinātais konkurss (11.04.2023. FID 2023/5) Atkārtoti izsludināts 05.05.2023 un veiksmīgi pabeigts iepirkuma process - noslēgti līgumi par pētniecības telpas un stratēģiskās komunikācijas telpas izveidi.
Rādītāju plānots īstenot līdz 2023. gada decembrim.</t>
  </si>
  <si>
    <t>An additional research has been carried out on procurement of the equipment.
The technical specification was updated in Q3 2022.
Summary of the feasibility study carried out in Q4 2022 entitled “Procurement of Equipment for Research and Strategic Communication Rooms of the Anti-Money Laundering Innovation Centre”. 
In Q2 2023, the originally announced tender was discontinued (11.04.2023. FID 2023/5) Re-announced on 05.05.2023 and the procurement process was successfully completed - contracts for the creation of research room and strategic communication room were concluded.
The indicator is planned to be implemented by December 2023.</t>
  </si>
  <si>
    <t>Ņemot vērā iepirkuma sarežģītību un apjomu, un to, ka visa projekta apstiprināšana ir aizkavējusies, tika veikta atkārtota priekšizspēte (Ziņojums 5-7/95 no 06/12/2022. - Priekšizpētes apkopojums "Aprīkojuma iegāde AML Inovāciju centra Stratēģiskās komunikācijas un Kompetenču attīstības zāļu izveidei"). Tā ietvaros arī tika konstatēts, ka ņemot vērā pārrāvumus un kavējumus komponenšu piegādē, aktivitāte nevar tikt izpildīta sākotnēji plānotā termiņa (sākotnēji plānots 5-6 mēneši, pašreiz 8-12 mēneši no līguma noslēgšanas). Rādītāju plānots īstenot līdz 2023. gada decembrim.</t>
  </si>
  <si>
    <t>6.2.1.2.i</t>
  </si>
  <si>
    <t>Ekonomisko noziegumu izmeklēšanas kapacitātes stiprināšana</t>
  </si>
  <si>
    <t>189.1</t>
  </si>
  <si>
    <t>Visos Latvijas reģionos ir izveidotas Valsts policijas mobilās vienības, kuru kompetencē ietilpst noziegumu pret vidi novēršana un atklāšana</t>
  </si>
  <si>
    <t>Ar 2022. gada 1. novembri restrukturizēta Vidzemes reģiona pārvalde, ar 2022. gada 1. decembri restrukturizēta Zemgales reģiona pārvalde, 2023. gadā turpinās restrukturizācijas īstenošana – ar 2023. gada 1. februāri restrukturizēta Kurzemes reģiona pārvalde, ar 2023. gada 1. martu restrukturizēta Latgales reģiona pārvalde, ar 2023. gada 1. aprīli restrukturizēta Rīgas reģiona pārvalde.</t>
  </si>
  <si>
    <t>The administration of the Vidzeme region was restructured on November 1, 2022, the administration of the Zemgale region was restructured on December 1, 2022, the implementation of the restructuring will continue in 2023 - the administration of the Kurzeme region was restructured on February 1, 2023, on March 1, 2023 the Latgale regional administration was restructured, the Riga regional administration was restructured as of April 1, 2023.</t>
  </si>
  <si>
    <t>Valsts policijas restrukturizācijas rezultātā visos Latvijas reģionos ir izveidotas Valsts policijas mobilās vienības, kuru kompetencē ietilpst noziegumu pret vidi novēršana un atklāšana. Notiekošās pārmaiņas ir koncentrētas uz policijas spēju ātrāk reaģēt, sniegt labāku pakalpojumu un būt tuvāk iedzīvotājiem, tādējādi ļaujot sabiedrībai just policijas klātesamību.
Pārmaiņu rezultātā tiek ieviests reaģējošā policista institūts, kurā apvienotas patruļpolicijas un ceļu satiksmes uzraudzības funkcijas. Reaģējošajiem policistiem būs daudz plašāka kompetence, tostarp darboties notikuma vietā, negaidot vēl citus kolēģus – viņi būs tie, kas reaģēs uz ceļu satiksmes notikumiem, sabiedriskās kārtības pārkāpumiem, sadzīves konfliktiem, noziegumiem pret vidi, mazāk smagiem noziegumiem vai kriminālpārkāpumiem, kā arī spēs pieņemt lēmumu par administratīvā pārkāpuma procesa vai kriminālprocesa uzsākšanu, veikt sākotnējās izmeklēšanas darbības un kriminālmeklēšanas pasākumus notikuma vietā. Tādējādi tiek stiprināta policijas klātbūtne un spēja reaģēt, ne tikai operatīvi ierodoties notikuma vietā, bet arī veicot ikdienas uzraudzību, tajā skaitā arī noziegumu pret vidi jomā.</t>
  </si>
  <si>
    <t>188.1</t>
  </si>
  <si>
    <t>Iekšlietu ministrija apstiprina progresa ziņojumu attiecībā uz ekonomisko noziegumu izmeklēšanas kapacitātes stiprināšanu</t>
  </si>
  <si>
    <t>Iekšlietu ministrija ir apstiprinājusi īstenošanas progresa ziņojumu</t>
  </si>
  <si>
    <t>Progresa ziņojuma izstrāde tika iekļauta Valsts policijas stratēģijā, kas ir izstrādāta, ņemot vērā Iekšlietu ministrijas stratēģiju 2021.-2023. gadam. Tika veikti sagatavošanas un plānošanas darbi attiecībā uz progresa ziņojuma izstrādi, kā arī veikta ziņojuma izstrāde. Ziņojuma izstrādes termiņš ir nokavēts, jo ziņojumam nepieciešamie statistikas dati un cita papildinformācija tika saņemti tikai 2023.gada marta beigās. Paredzamais izpildes termiņš 2023.gada 3. ceturksnis.</t>
  </si>
  <si>
    <t>The development of the progress report was included in the strategy of the State Police, which has been developed taking into account the strategy of the Ministry of the Interior for 2021-2023. for the year. Preparatory and planning work was carried out in relation to the development of the progress report, as well as the development of the report. The deadline for developing the report has been missed, as the statistical data and other additional information required for the report were received only at the end of March 2023. Estimated completion date Q3/2023.</t>
  </si>
  <si>
    <t>191.1</t>
  </si>
  <si>
    <t>Publicēts uzaicinājums iesniegt piedāvājumus</t>
  </si>
  <si>
    <t>Publicēts uzaicinājums iesniegt piedāvājumus reģionālo un centrālo vienību mobilo darbstaciju tehniskā aprīkojuma iegādei</t>
  </si>
  <si>
    <t>Tiek gatavots uzaicinājums iesniegt piedāvājumus reģionālo un centrālo vienību mobilo darbstaciju tehniskā aprīkojuma iegādei.</t>
  </si>
  <si>
    <t>An invitation to submit offers for the purchase of technical equipment for mobile workstations of regional and central units is being prepared.</t>
  </si>
  <si>
    <t>Notiek nepieciešamā tehnsikā aprīkojuma apzināšana.</t>
  </si>
  <si>
    <t>The necessary technical equipment is being identified.</t>
  </si>
  <si>
    <t>6.2.1.3.i</t>
  </si>
  <si>
    <t>Vienota tiesnešu, tiesu darbinieku, prokuroru, prokuroru palīgu un specializēto izmeklētāju (starpdisciplināros jautājumos) kvalifikācijas pilnveides mācību centra izveide</t>
  </si>
  <si>
    <t>192.1</t>
  </si>
  <si>
    <t>Tieslietu ministrija</t>
  </si>
  <si>
    <t>Mācību centra darbības tiesiskā regulējuma pieņemšana</t>
  </si>
  <si>
    <t>Atbalsts likumprojektam Ministru kabinetā par mācību centra darbības nodrošināšanu. Iesniegšana Saeimā, kur sākta tā izskatīšana. Likums paredz vienota modeļa izveidi un darbību tiesnešu, tiesu darbinieku, prokuroru, prokuroru palīgu un specializēto izmeklētāju (starpdisciplināros jautājumos) kvalifikācijas pilnveidei, tostarp tiesu iestāžu un tiesnešu padomes iesaistes definīciju mācību saturā un metodikā.</t>
  </si>
  <si>
    <t>Likumprojekts "Tieslietu akadēmijas likums" ir saskaņošanas stadijā.</t>
  </si>
  <si>
    <t>The draft law "Law of the Academy of Justice" is at the stage of clarification.</t>
  </si>
  <si>
    <t>Ņemot vērā sākotnējā saskaņošanas posmā iesaistīto institūciju loku (Tieslietu padome, Prokuratūra, Izmeklētāju mācību centrs, Izglītības kvalitātes valsts dienests, Izglītības un zinātnes ministrija, Latvijas Tiesnešu mācību centrs, Tiesu administrācija,  Latvijas Tiesnešu biedrība un Administratīvo rajonu tiesu tiesnešu biedrība), saskaņošana ir aizņēmusi ilgāku laiku nekā sākotnēji plānots. Ņemot vērā minēto, šobrīd prognozējams, ka uzraudzības rādītāja 192.1 izpilde tiks veikta 2023.gada 3.ceturksnī. Ja arī šobrīd būtu iekļāvušies laika grafikā un Ministru kabinets līdz 30.jūnijam atbalstītu izstrādāto likumprojektu, Saeima ātrāk likumprojektu neizskatītu, jo savu darbu atsāks septembrī – Rudens sesijā. Tādēļ vasaras periodu izmantosim aktīvi saskaņošanas procesam, lai uz Rudens Sesijas sākumu, likumprojekts būtu Saeimā.
Paralēli norit darbs pie grozījumu izstrādes likumā “Par tiesu varu”, saistība ar Tieslietu akadēmijas darba uzsākšanu no 2025.gada 1.janvāra.</t>
  </si>
  <si>
    <t>The draft law is at the stage of clarification. Taking into account the range of institutions involved in the initial clarification phase (Judicial Council, Prosecution Office, Investigator’s Training Centre, State Education Quality Service of Republic of Latvia, Ministry of Education and Science of Republic of Latvia, Latvian Judicial Training Centre, Court Administration, Latvian Association of Judges and Association of Administrative District Court Judges), reconciliation has borrowed longer than originally planned. It is currently predicted that monitoring indicator 192.1 will be implemented in the 3rd quarter of 2023. If the time schedule had been included and the Cabinet of Ministers supported the draft law by June 30, the Saeima would not consider the draft law sooner, because it will resume its work in September - in the Autumn session. Therefore, we will use the summer period actively for the clarification process, so that the draft law will be in the Saeima at the beginning of the Autumn Session.</t>
  </si>
  <si>
    <t>Ņemot vērā sākotnējā saskaņošanas posmā iesaistīto institūciju loku (Tieslietu padome, Prokuratūra, Izmeklētāju mācību centrs, Izglītības kvalitātes valsts dienests, Izglītības un zinātnes ministrija, Latvijas Tiesnešu mācību centrs, Tiesu administrācija,  Latvijas Tiesnešu biedrība un Administratīvo rajonu tiesu tiesnešu biedrība), saskaņošana ir aizņēmusi ilgāku laiku nekā sākotnēji plānots. Ņemot vērā minēto, šobrīd prognozējams, ka uzraudzības rādītāja 192.1 izpilde tiks veikta 2023.gada 3.ceturksnī.</t>
  </si>
  <si>
    <t>192.2</t>
  </si>
  <si>
    <t>Visa valsts finansējuma tiesiskā regulējuma pieņemšana</t>
  </si>
  <si>
    <t>Mācību centra finansēšanai iesniegtā prioritāte no valsts budžeta daļēji no 2025. gada un pilnā apmērā no 2026. gada otrās puses</t>
  </si>
  <si>
    <t>13.01.2023. Ministru kabineta informatīvai ziņojums "Par priekšlikumiem valsts budžeta prioritātēm pasākumiem 2023.gadam un budžeta ietvaram 2023.-2025.gadam"</t>
  </si>
  <si>
    <t>13.01.2023 the Cabinet of Ministers Informative report "On proposals for priority measures of the State budget for 2023 and the budget framework for 2023-2025"</t>
  </si>
  <si>
    <t>13.01.2023. Ministru kabinetā apstiprināts informatīvais ziņojums "Par priekšlikumiem valsts budžeta prioritātēm pasākumiem 2023.gadam un budžeta ietvaram 2023.-2025.gadam", kurā iekļauti plānotie izdevumi Tieslietu akadēmijai 2025.gadā.</t>
  </si>
  <si>
    <t>On 13th January the Cabinet of Ministers acteped the iInformative report "On proposals for priority measures of the State budget for 2023 and the budget framework for 2023-2025" wich includes planned spending for the justice training centre in 2025.</t>
  </si>
  <si>
    <t>192.3</t>
  </si>
  <si>
    <t>Ir pieņemts Valsts budžeta likums 2024. gadam, kurā minētās prioritātes ietver finansējumu mācību centra darbībai</t>
  </si>
  <si>
    <t>195.1</t>
  </si>
  <si>
    <t>Tehnisko specifikāciju izstrāde Tieslietu mācību centra atjaunošanai vai pārbūvei, iepirkuma izsludināšana</t>
  </si>
  <si>
    <t>Iepirkums ir izsludināts</t>
  </si>
  <si>
    <t>Iepirkums ir izsludināts.</t>
  </si>
  <si>
    <t>The procurement has been announced.</t>
  </si>
  <si>
    <t>2022.gada 12.maijā izsludināts iepirkums EISā: https://www.eis.gov.lv/EKEIS/Supplier/Procurement/81226; 
2022.gada 4.novembrī noslēgts līgums starp TNA un SIA "JaunRīga ECO", līguma Nr. 04-12/123-2022 "Administratīvās ēkas Rīgā, 11. novembra krastmalā 31, projektēšana un autoruzraudzība".</t>
  </si>
  <si>
    <t>On 22 May 2022 the procurement procedure was started:_ https://www.eis.gov.lv/EKEIS/Supplier/Procurement/81226; 
On 4 November 2022 contract between the Courthouse Agency and "JaunRīga Eco" (Nr. 04-12/123-2022) for the development of the design, including design solution, for renovation works of the justice training center was signed.</t>
  </si>
  <si>
    <t>212.1</t>
  </si>
  <si>
    <t>Ir sagatavots informatīvs ziņojums, tostarp priekšizpēte par publiskā iepirkuma centralizāciju</t>
  </si>
  <si>
    <t>Ir sagatavots informatīvs ziņojums par publiskā iepirkuma centralizāciju. Informatīvais ziņojums iesniegts izskatīšanai Ministru kabinetā</t>
  </si>
  <si>
    <t>Ir pieņemts informatīvais ziņojums "Par publisko iepirkumu centralizāciju" un Ministru kabineta lēmums par rīcības virzieniem attiecībā uz publisko iepirkumu centralizāciju.</t>
  </si>
  <si>
    <t>An information report  and a Cabinet of Ministers decision on the directions of action regarding centralization of public procurement has been taken.</t>
  </si>
  <si>
    <t>Ir pieņemts informatīvais ziņojums "Par publisko iepirkumu centralizāciju" un Ministru kabineta lēmums par rīcības virzieniem attiecībā uz publisko iepirkumu centralizāciju (pieņemti ar Ministru kabineta 12.04.2022. sēdes protokolu Nr.20 44.§).
Ministru kabineta sēdes protokols pieejams šeit: https://www.vestnesis.lv/op/2022/76.11  
https://likumi.lv/ta/id/331697-ministru-kabineta-sedes-protokols 
Pieņemtā informatīvā ziņojuma teksts pieejams šeit: 
https://tapportals.mk.gov.lv/legal_acts/3a689179-c4b7-42e8-86fd-f01323b3a4cb</t>
  </si>
  <si>
    <t>An information report "On centralization of public procurement"  and a Cabinet of Ministers decision on the directions of action regarding centralization of public procurement has been adopted (both adopted by Minutes No. 20 44§ of the meeting of the Cabinet of Ministers, 12.04.2022.)
Minutes of the meeting of the Cabinet of Ministers available here:
https://www.vestnesis.lv/op/2022/76.11  
https://likumi.lv/ta/id/331697-ministru-kabineta-sedes-protokols
Text of the adopted information report available here:
https://tapportals.mk.gov.lv/legal_acts/3a689179-c4b7-42e8-86fd-f01323b3a4cb</t>
  </si>
  <si>
    <t>Rādītāja statuss Pabeigts.
Ir pieņemts informatīvais ziņojums "Par publisko iepirkumu centralizāciju"  un Ministru kabineta lēmums par rīcības virzieniem attiecībā uz publisko iepirkumu centralizāciju (pieņemti ar Ministru kabineta 12.04.2022. sēdes protokolu Nr.20 44.§ ).</t>
  </si>
  <si>
    <t>214.1</t>
  </si>
  <si>
    <t>Organizēts iepirkums un noslēgts līgums par izstrādes darbu realizāciju</t>
  </si>
  <si>
    <t>Organizēts iepirkums un 20.06.2023. noslēgts līgums par Publikāciju vadības sistēmas modernizācijas darbu veikšanu.</t>
  </si>
  <si>
    <t>Procurement has been organized and on June 20, 2023 the contract for Publications management system modernization has been concluded.</t>
  </si>
  <si>
    <t>Organizēts atkārtots iepirkums, kura rezultātā 20.06.2023. noslēgts līgums par Publikāciju vadības sistēmas modernizācijas darbu veikšanu.</t>
  </si>
  <si>
    <t>Second Procurement has been organized, as the result on June 20, 2023 the contract for Publications management system modernization has been concluded.</t>
  </si>
  <si>
    <t>Rādītāja statuss - Pabeigts. Organizēts iepirkums un 20.06.2023. noslēgts līgums par Publikāciju vadības sistēmas modernizācijas darbu veikšanu.</t>
  </si>
  <si>
    <t>Sasniedzamais rezultāts</t>
  </si>
  <si>
    <t xml:space="preserve">5. pielikums 
Informatīvajam ziņojumam 
"Informatīvais ziņojums par Finanšu ministrijas pārziņā esošo 
Eiropas Savienības fondu un ārvalstu finanšu palīdzības aktualitātēm līdz 
2023. gada 1. septembrim (pusgada ziņojums)" </t>
  </si>
  <si>
    <t>1.1.1.r. Rīgas metropoles areāla transporta sistēmas zaļināšana</t>
  </si>
  <si>
    <t>KF (2014-2020)</t>
  </si>
  <si>
    <t>RRF financing is not used to achieve the reform indicators. The study on the development of a sustainable integrated public transport plan as a part of the RMA urban mobility plan (SUMP-sustainable urban mobility plan), (preparatory work for the achievement of the indicator) is financed from EU funds 2014-2020 programming period measure 6.1.7.2. “To carry out research, assessments and related documentation for the development of sustainable, integrated and coordinated multimodal public transport plan proposals for the Riga metropolitan area".</t>
  </si>
  <si>
    <t>1.1.1.1.i. Konkurētspējīgs dzelzceļa pasažieru transports kopējā Rīgas pilsētas sabiedriskā transporta sistēmā</t>
  </si>
  <si>
    <t>3.1.2.3.  Konkurētspējīgs dzelzceļa pasažieru transports kopējā Rīgas pilsētas sabiedriskā transporta sistēmā</t>
  </si>
  <si>
    <t>1.1.1.2.i. Videi draudzīgi uzlabojumi Rīgas pilsētas sabiedriskā transporta sistēmā</t>
  </si>
  <si>
    <t>Operational programme “Growth and Employment” (2014-2020) SO No.4.5.1.: To develop the infrastructure of environmentally friendly public transport, measure No.4.5.1.2: To develop the infrastructure of environmentally friendly public transport (buses). CF financing available to Riga State City municipality - 18 171 264 EUR. Demarcation will be provided at the project level.</t>
  </si>
  <si>
    <t>1.3.1.r. Katastrofu pārvaldības sistēmas adaptācija klimata pārmaiņām, glābšanas un ātrās reaģēšanas dienestu koordinācijai</t>
  </si>
  <si>
    <t>2.1.1.r. Valsts procesu un pakalpojumu modernizācija un digitālā transformācija</t>
  </si>
  <si>
    <t>2.1.2.r. Valsts IKT resursu izmantošanas efektivitātes un sadarbspējas paaugstināšana</t>
  </si>
  <si>
    <t>2.1.3.r. Tautsaimniecības datu un digitālo pakalpojumu ekonomikas attīstība</t>
  </si>
  <si>
    <t>2.2.1.r. Uzņēmējdarbības digitālās transformācijas pilna cikla atbalsta izveide ar reģionālo tvērumu</t>
  </si>
  <si>
    <t xml:space="preserve">2.3.1.r. Ilgtspējīgas un sociāli atbildīgas atbalsta sistēmas pieaugušo izglītībai attīstība </t>
  </si>
  <si>
    <t>2.3.2.r. Digitālās prasmes sabiedrības un pārvaldes digitālajai transformācijai</t>
  </si>
  <si>
    <t>2.4.1.r.  Platjoslas infrastruktūras attīstība</t>
  </si>
  <si>
    <t>3.1.1.r. Administratīvi teritoriālā reforma</t>
  </si>
  <si>
    <t xml:space="preserve">3.1.2.r. Sociālo un nodarbinātības pakalpojumu pieejamība minimālo ienākumu reformas atbalstam </t>
  </si>
  <si>
    <t xml:space="preserve">Research on antimicrobial resistance, reasons for non-vaccination and reducing the spread of infectious diseases will be carried out within the RRF, while health promotion measures, disease prevention and complementary research in the field of public health will be implemented within the uropean Union Cohesion policy programme 2021-2027 ESF+, ensuring complementarity and demarcation. ESF investments are planned in SO 4.1.2.SAM measures 4.1.2.1., 4.1.2.3., 4.1.2.4. and 4.1.2.8. </t>
  </si>
  <si>
    <t>5.1.1.r. Inovāciju pārvaldība un privāto P&amp;A investīciju motivācija</t>
  </si>
  <si>
    <t>5.2.1.r. Augstākās izglītības un zinātnes izcilības un pārvaldības reforma</t>
  </si>
  <si>
    <t>6.1.1.r. Analītikas stiprināšana un datu pārvaldības attīstība nodokļu administrēšanas un muitas jomā</t>
  </si>
  <si>
    <t xml:space="preserve">6.1.2.r. Muitas kontroles punktos skenēto attēlu attālināta un centralizēta analīze </t>
  </si>
  <si>
    <t>6.2.1.r. Noziedzīgi iegūtu līdzekļu legalizācijas identificēšanas, ekonomisko noziegumu izmeklēšanas un tiesvedības procesu modernizācija</t>
  </si>
  <si>
    <t>2 647 333</t>
  </si>
  <si>
    <t>6.3.1.r. Publiskās pārvaldes modernizācija</t>
  </si>
  <si>
    <t>6.4.1.r. Publisko iepirkuma līgumu reģistra izveide</t>
  </si>
  <si>
    <t> </t>
  </si>
  <si>
    <t>6.4.2.r. Konkurences vides pilnveidošana</t>
  </si>
  <si>
    <t xml:space="preserve">6.4.3.r. Profesionalizācijas stratēģijas izstrāde un īstenošana </t>
  </si>
  <si>
    <t>6.4.4.r. IUB IT un analītiskās kapacitātes stiprināšana</t>
  </si>
  <si>
    <t>1 344 000</t>
  </si>
  <si>
    <t>* kā to pieprasa EK Regulas "Eiropas Parlamenta un Padomes regula Nr. 2021/241, ar ko izveido Atveseļošanas un noturības mehānismu" 9.pants</t>
  </si>
  <si>
    <t>Informācija par papildu finansējumu Atveseļošanas fonda reformu un investīciju īstenošanai no citiem finanšu avotiem*</t>
  </si>
  <si>
    <t>The planned activity is allowed in European Union Cohesion policy programme 2021-2027: SO 1.2.1. "Strengthening R&amp;I capacity for companies". 1.2.1.1. "Support for new product development and internationalization" 2. and 3.call. RRP and Program demarcation will be ensured in time - program activities will be initiated only after RRP activities are completed.</t>
  </si>
  <si>
    <t xml:space="preserve">Atveseļošanas fonda plāna 2022. gada atskaites punkti/mērķi izpildes procesā </t>
  </si>
  <si>
    <t>Iestāžu ziņotie Atveseļošanas fonda plāna 2023. gada atskaites punktu/mērķu izpildes kavējumi</t>
  </si>
  <si>
    <t>3. pielikums 
Informatīvajam ziņojumam
 "Finanšu ministrijas pārziņā esošo Eiropas Savienības fondu un ārvalstu finanšu palīdzības aktualitātēm līdz 2023. gada 1. septembrim (pusgada ziņojums)"</t>
  </si>
  <si>
    <t xml:space="preserve">4. pielikums 
Informatīvajam ziņojumam 
"Informatīvais ziņojums par Finanšu ministrijas pārziņā esošo 
Eiropas Savienības fondu un ārvalstu finanšu palīdzības aktualitātēm līdz 
2023. gada 1. septembrim (pusgada ziņojums)" </t>
  </si>
  <si>
    <t xml:space="preserve">6. pielikums 
Informatīvajam ziņojumam "Informatīvais ziņojums par 
Finanšu ministrijas pārziņā esošo Eiropas Savienības fondu un ārvalstu finanšu palīdzības aktualitātēm līdz 
2023. gada 1. septembrim (pusgada ziņojums)" </t>
  </si>
  <si>
    <t>7. pielikums 
Informatīvajam ziņojumam 
"Informatīvais ziņojums par Finanšu ministrijas pārziņā esošo Eiropas Savienības fondu un ārvalstu finanšu palīdzības aktualitātēm līdz 2023. gada 1. septembrim (pusgada ziņojums)"</t>
  </si>
  <si>
    <t xml:space="preserve">8. pielikums 
Informatīvajam ziņojumam 
"Informatīvais ziņojums par Finanšu ministrijas pārziņā esošo 
Eiropas Savienības fondu un ārvalstu finanšu palīdzības aktualitātēm 
 līdz 2023. gada 1. septembrim (pusgada ziņojums)" </t>
  </si>
  <si>
    <t>9. pielikums 
Informatīvajam ziņojumam "Informatīvais ziņojums par 
Finanšu ministrijas pārziņā esošo Eiropas Savienības fondu
 un ārvalstu finanšu palīdzības aktualitātēm līdz
 2023. gada 1. septembrim (pusgada ziņojums)"</t>
  </si>
  <si>
    <t xml:space="preserve">2023.g. IV cet. </t>
  </si>
  <si>
    <t>Objektīvu apstākļu dēļ ierosināti grozījumi ANM plānā par 2.4.1.1.i. investīciju finansējuma pārdali uz 2.4.1.2.i. investīciju</t>
  </si>
  <si>
    <t>2023.g. IV cet.</t>
  </si>
  <si>
    <r>
      <t xml:space="preserve">Ziņots EK 30.08.2023.
</t>
    </r>
    <r>
      <rPr>
        <b/>
        <sz val="10"/>
        <color theme="1"/>
        <rFont val="Times New Roman"/>
        <family val="1"/>
        <charset val="186"/>
      </rPr>
      <t xml:space="preserve">(dati no KPVIS 17.08.2023.) </t>
    </r>
  </si>
  <si>
    <r>
      <t xml:space="preserve">Ziņots EK 26.08.2022.
</t>
    </r>
    <r>
      <rPr>
        <b/>
        <sz val="10"/>
        <color theme="1"/>
        <rFont val="Times New Roman"/>
        <family val="1"/>
        <charset val="186"/>
      </rPr>
      <t>(dati no CFLA 02.08.2022)</t>
    </r>
  </si>
  <si>
    <r>
      <t xml:space="preserve">Ziņots EK  28.02.2023.
</t>
    </r>
    <r>
      <rPr>
        <b/>
        <sz val="10"/>
        <color theme="1"/>
        <rFont val="Times New Roman"/>
        <family val="1"/>
        <charset val="186"/>
      </rPr>
      <t>(dati no KPVIS 23.01.2023.)</t>
    </r>
  </si>
  <si>
    <t>30.09.2024.
(+ 9 mēn.)</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</si>
  <si>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Attiecīgi, atkarībā no izvērtējuma rezultātiem, Ministru kabineta noteikumi varētu tikt izstrādāti un apstiprināti 2024. gada 3. ceturksnī. Atbilstoši ir iesniegti AF plāna grozījumu priekšlikumi.</t>
  </si>
  <si>
    <t>(182) Saņemta būvatļauja infrastruktūras izveidei kontroles dienestu funkciju īstenošanai Kundziņsalā - investīcija</t>
  </si>
  <si>
    <t xml:space="preserve"> - </t>
  </si>
  <si>
    <t>(157) Ministru kabineta noteikumu spēkā stāšanās, kas regalmentē inovāciju klasteru darbību un finansēšanu, noslēgts līgums ar pieciem inovāciju klasteriem - investīcija</t>
  </si>
  <si>
    <t>31.12.2023.
(+9 mēn.)</t>
  </si>
  <si>
    <t>Atskaites punkta izpildei nepieciešams ilgāks termiņš nekā sākotnēji bija plānots (tas tiks sasniegts 2024.gada martā (2024.gada 1.cet.)),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Līdz ar to LM iesniedza FM papildu priekšlikumu grozījumiem ANM plānā, aicinot pārskatīt atskaites punkta izpildes termiņu (pagarinot līdz 2024.g. martam (2024.g.1.cet.)). Tomēr attiecībā uz minēto ierosinājumu ir saņemts EK aicinājums tālāk šīs izmaiņas nevirzīt, ņemot vērā, ka par atskaites punkta izpildi joprojām var noziņot maksājuma pieprasījuma sagatavošanas termiņā, proti, 2024.g. 2.cet. Attiecīgi LM šo priekšlikumu grozījumiem ir svītrojusi un par atskaites punkta izpildi ziņos, sagatavojot informāciju 3. maksājuma pieprasījumam.</t>
  </si>
  <si>
    <t>Pamatojoties uz 2023.gada 6.jūlijā pieņemto metodiku notiek darbs pie pētījuma īstenošanas, kas tika plānota līdz 2023. gada beigām. Papildus, ņemot vērā, ka pētījuma metodika tika izstrādāta vēlāk, nekā sākotnēji plānots, pamatojoties uz finansējuma saņēmēja sniegto informāciju par pētījuma iepirkuma progresu, pastāv risks, ka pētījuma termiņš tiks kavēts un tas tiks īstenots ar divu ceturkšņu kavējumu, t.i., līdz 2024.gada 2.ceturkšņa beigām.</t>
  </si>
  <si>
    <t xml:space="preserve">Atbilstoši Ministru kabineta 2023.gada 25.aprīļa sēdes protokola Nr. 22, 28. § 3.3 apakšpunktam,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Tomēr, saskaņā ar EM sniegto informāciju 99. atskaites punktu EM plāno pabeigt līdz 2023.gada septembra beigām. 
Pēc kavētā rādītāja izpildes nekavējoties iesniegt sasniegšanas pamatojošos dokumentus un pārvaldības deklarāciju KPVIS. </t>
  </si>
  <si>
    <t>Atskaites punkti/ mērķi
(9 investīcijas, 4 reformas)</t>
  </si>
  <si>
    <t xml:space="preserve"> Reforma / Investīcija</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</si>
  <si>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t>
  </si>
  <si>
    <t>Regulations of the Cabinet of Ministers No. 443 for implementation of Reform 1.2. of the European Union Recovery and Resilience Mechanism Plan and Investment direction “Improving Energy efficiency”, 1.2.1.4.i. investment “improving Energy efficiency in public sector buildings, including historic buildings” have been approved by the Cabinet of Ministers meeting on August 8, 2023, published on August 10, 2023 and came into force on August 11, 2023.</t>
  </si>
  <si>
    <t>2023. gada 8. augusta Ministru kabineta sēdē ir izskatīti un apstiprināti 1.2.1.4.i. investīciju regulējošie Ministru kabineta noteikumi.</t>
  </si>
  <si>
    <t>At the Cabinet of Ministers meeting on August 8, 2023, Regulations of the Cabinet of Ministers for 1.2.1.4.i. investment have been examined and approved.</t>
  </si>
  <si>
    <t>18.08.2023 EM informācija: Ministru kabineta noteikumi atrodas izstrādes procesā.</t>
  </si>
  <si>
    <t>18.08.2023 EM information: The regulations of the Cabinet of Ministers are in the development process.</t>
  </si>
  <si>
    <t>Lai izstrādātu attiecīgo Ministru kabineta regulējumu, Latvija 2021. gada jūlijā uzsāka sadarbību ar OECD, Eiropas Komisijas Strukturālo reformu atbalsta ģenerāldirektorāta atbalstītā projekta Atbalsts darba devējiem prasmju attīstīšanas veicināšanā Latvijā” (21LV06) (turpmāk – TSI projekts) ietvaros.
TSI projekta īstenošanas līdz šim ir veikts esošās situācijas novērtējums; tika identificēti starptautiskās labās prakses piemēri, kā arī notika darbs darba grupās, lai diskutētu ar sociālajiem un sadarbības partneriem, tostarp nozaru asociāciju pārstāvjiem un pašvaldību pārstāvjiem par MK noteikumu konceptu.
Patlaban OECD strādā pie vadlīnijām, kas kalpos par pamatu Ministru kabineta noteikumiem, kas aptvers 55. un 57. atskaites punktus. Saskaņā ar TSI projekta plānojumu darbu pie vadlīnijām plānots pabeigt 2023. gada otrajā ceturksnī. Attiecīgi Ministru kabineta noteikumus plānots izstrādāt un apstiprināt līdz 2023. gada 31. decembrim, tādējādi sasniedzot 55. un 57. rādītāju. 
Paralēli tiek veikti attiecīgi grozījumi Izglītības likumā nosakot. Likumprojekts “Grozījumi Izglītības likumā”  (turpmāk – likumprojekts) paredz pagarināt izdošanas termiņu Ministru kabineta noteikumiem, kuru izstrāde patlaban notiek TSI projekta ietvaros. Likumprojekts un tā iekļaušana Valsts budžeta likumprojektu pakā ir atbalstīta MK un 2023.gada 16.februārī – pirmajā lasījumā Saeimā. 
55. un 57. atskaites punkta apvienošana tika pieteikta EK 2022. gada 20. decembrī, saņemot šādu EK viedokli “LV pamatojumam: tiks pieņemts saskaņā ar 21. pantu; pamatojums divu atskaites punktu apvienošanai ir jāpapildina ar elementiem no valsts lēmumu pieņemšanas procedūras perspektīvas (atsauce uz TSI projektu nav pietiekama)”. Attiecīgie papildinājumi par likumprojekta atbalstīšanu MK un to tālāku virzību Saeimā tika sniegti EK. 
Atbilstoši VRP pasākumam Nr.171.6. "Nodrošināt atbalstu un stimulus nozarēm, uzņēmumiem un darba devējiem darbinieku papildu izglītošanā", ir notikusi atbildības maiņa par 55. un 57. rādītāju izpildi no IZM uz EM. Vienlaikus IZM pabeigs sadarbību ar EK un OECD TSI projekta ietvaros, nododot projekta rezultātus EM (TSI projekta īstenošanā ir iesaistīta EM). TSI projekta noslēguma pasākums plānots 2023. gada 21. septembrī.</t>
  </si>
  <si>
    <t>Nepieciešama konceptuāla vienošanās ar darba devēju organizācijām un sociālajiem partneriem par Prasmju fondu koncepta attīstību. Saskaņā ar Valdības rīcības plāna projektā paredzēto (171.7 pasākums) Ekonomikas ministrija plāno izvertēt Prasmju fondu ieviešanu līdz 2023. gada beigām. Attiecīgi, Ministru kabineta noteikumi varētu tikt izstrādāti un apstiprināti 2024. gada 3. ceturksnī (indikatīvi augustā).</t>
  </si>
  <si>
    <t>A conceptual agreement with employers' organisations and social partners on the development of skills funds is needed. According to the draft of the Government Action Plan (measure 171.7), the Ministry of Economy plans to evaluate the implementation of Skills Funds by the end of 2023. Accordingly, the regulations of the Cabinet of Ministers could be developed and approved in the 3rd quarter of 2024 (indicatively in August).</t>
  </si>
  <si>
    <t>Ir notikušas sarunas ar Latvijas Darba devēju konfederāciju un Latvijas Brīvo arodbiedrību savienību, kā rezultātā atzīmētas 2 vai 3 nozares,  kurās indikatīvi varētu tikt ieviests prasmju fondu koncepts. Vienlaikus, OECD, veicot izpēti par atbalsta pasākumiem darba devējiem savu darbinieku mācībām TSI projekta ietvaros, atzīmēja to, ka Covid-19 pandēmija un Krievijas kara Ukrainā krīze negatīvi ietekmē darba devējus, tāpēc Prasmju fondu attīstība  ir jāvērtē kā vidējā termiņa pasākums, sagaidot ekonomikas atlabšanas fāzi. Strādājot pie Valdības rīcības plāna, un ņemot vērā darba devēju un OECD viedokli, līdz 2023. gada beigām plānots izvērtēt Prasmju fondu attīstību Cilvēkkapitāla attīstības darba ietvaros. Attiecīgi, atkarībā no izvērtējuma rezultātiem, Ministru kabineta noteikumi varētu tikt izstrādāti un apstiprināti 2024. gada 3. ceturksnī (indikatīvi augustā), kas kopumā saskan ar ES fondu laika grafiku. Atbilstoši ir iesniegti AF plāna grozījumu priekšlikumi.</t>
  </si>
  <si>
    <t>Negotiations have taken place with the Employers' Confederation of Latvia and the free Trade Union Confederation of Latvia, as a result of which 2 or 3 sectors have been noted in which the concept of skills funds could be introduced. At the same time, the OECD, conducting survay on support measures for employers for the training of their employees within the framework of the TSI project, noted that the Covid-19 pandemic and the crisis of the Russian war in Ukraine have a negative impact on employers, therefore the development of Skills Funds should be considered as a medium-term measure, waiting for economic recovery phase. While working on the Government's action plan, and taking into account the opinion of employers and the OECD, it is planned to evaluate the development of Skill Funds as part of the Human Capital Development work by the end of 2023. Accordingly, depending on the results of the evaluation, the regulations of the Cabinet of Ministers could be developed and approved in the 3rd quarter of 2024 (indicatively in August), which is generally in line with the schedule of EU funds. Proposals for amendments to the AF plan have been submitted accordingly.</t>
  </si>
  <si>
    <t>Ir notikušas sarunas ar Latvijas Darba devēju konfederāciju un Latvijas Brīvo arodbiedrību savienību, kā rezultātā atzīmētas 2 vai 3 nozares, kurās varētu tikt ieviests prasmju fondu koncepts, taču nozaru interese nav liela. Vienlaikus, strādājot pie Valdības rīcības plāna, un ņemot vērā darba devēju pārstāvju un OECD viedokli par prasmju fondu ieviešanu vidējā termiņā, līdz 2023. gada beigām plānots izvērtēt Prasmju fondu attīstību Cilvēkkapitāla attīstības darba ietvaros. Attiecīgi, atkarībā no izvērtējuma rezultātiem, Ministru kabineta noteikumi varētu tikt izstrādāti un apstiprināti 2024. gada 3. ceturksnī (indikatīvi augustā), kas kopumā atbilst ES fondu laika grafikam. Atbilstoši ir iesniegti AF plāna grozījumu priekšlikumi.</t>
  </si>
  <si>
    <t>2022. gada 3.ceturksnī sagatavotais informatīvais ziņojums par Individuālo mācību kontu (IMK) pieejas attīstību un pilotēšanu AF finansējuma ietvaros, ir apstiprināts Ministru kabinetā 2023. gada 4. jūlijā. Ministru kabineta noteikumu apstiprināšana ir plānota līdz 2023. gada decembra beigām, un IMK pieejas aprobācija - līdz 2026.gada 31. maijam.</t>
  </si>
  <si>
    <t>The informative report prepared in the 3rd quarter of 2022 on Development and piloting of the individual learning accounts (ILA) approach within the framework of RRF investment was approved by the Cabinet of Ministers on 4 July 2023. The approval of the regulation by the Cabinet of Ministers is planned until the end of December 2023, and piloting of the ILA approach - until 31 May 2026.</t>
  </si>
  <si>
    <t>IZM izstrādātais Informatīvais ziņojums nodots saskaņošanai, tulkots un 2022.gada 22. decembrī tika nosūtīts EK saskaņojuma sniegšanai. 2023. gada 2. februāri tika saņemta informācija, ka EK kopumā atbalsta IMK informatīvā ziņojuma projekta virzību un rakstiski komentāri nesekos. Informatīvā ziņojuma projekts tika sagatavots atkārtotai saskaņošanai TAPā. Kaut arī būtiski iebildumi par informatīvā ziņojuma projektu netika saņemti, 2023. gada 28. martā IZM organizēja saskaņošanas sanāksmi, lai pārrunātu sociālo un sadarbības partneru sniegtos priekšlikumus, kā arī vienotos par ziņojuma saskaņošanu un virzību apstiprināšanai. Patlaban informatīvais ziņojums ir nodots saskaņošanai (4. kārta) TAPā ar atzinuma sniegšanas termiņu 2023. gada 11. aprīlis. 
2023. gada 20. jūnijā saskaņotais informatīvais ziņojums tika iesniegts Valsts kancelejā. Atsaucoties uz Ministru prezidenta doto uzdevumu, ziņojums tika izskatīts Digitālās pārveides un pārvaldes modernizācijas tematiskās komitejas sēdē 2023. gada 25. augustā. Saskaņā ar komitejas sēdes protokola dotajiem uzdevumiem ziņojums atkārtoti tika saskaņots ar EM un LM un kopā ar skaidrojošo prezentāciju iesniegts Ministru kabinetā, un tika apstiprināts Ministru kabinetā 2023. gada 4. jūlijā (prot. Nr.35, 33. §). Pamatojoties uz IZM uzaicinājumu, Valsts izglītības attīstības aģentūra ir iesniegusi projekta  pieteikumu KP VIIS sistēmā 2023. gada 15. augustā. Saskaņā ar plānoto aktivitāšu grafiku, Ministru kabineta noteikumu projektu plānots izstrādāt līdz 2023. gada novembrim un iesniegt Ministru kabinetā 2023. gada decembra beigām. Izpildi var ietekmēt saskaņošanas process, bet patlaban ir plānots pieturēties pie minētā laika grafika.</t>
  </si>
  <si>
    <t>The Informative Report developed by the MoES  has been submitted for consultation process, translated and sent to the EC for approval on 22 December 2022. On 2 February 2023, information was received that the EC generally supports the informative report project and written comments will not follow. The draft of the informative report (report) was prepared for reconciliation in the State Normative regulation portal (TAP). Although no significant objections to the report were received, on 28 March 2023, the Ministry organised an interinstitutional reconciliation meeting to discuss with the social partners and other stakeholders their provided proposals, and to agree to move forward towards the improvement of the report. Currently, the report has been submitted for the  reconciliation (4th round) in TAP with the deadline for providing an opinion on 11 April 2023.
On 20 June 2023, the agreed informative report was submitted to the State Chancellery. Referring to the task given by the Prime Minister, the report was discussed at the meeting of the Thematic committee for digital transformation and administration modernization on 25 August 2023. According to the tasks given in the minutes of the meeting, the report was again coordinated with the Ministry of Economics and Ministry of Welfare and submitted to the Cabinet of Ministers together with the explanatory presentation. It was approved by the Cabinet of Ministers on 4 July 2023 (Prot. No. 35, § 33). Based on the invitation of the Ministry of Education and Science, the State Education Development Agency has submitted a project application in the KP VIIS system on 15 August 2023. According to the internal schedule the draft of the Cabinet of Ministers regulation is planned to be developed by November 2023 and submitted to the Cabinet of Ministers by the end of December 2023. The speed of the implementation may be affected by the harmonization process, but it is currently planned to stick to the mentioned timeline.</t>
  </si>
  <si>
    <t>Informatīvais ziņojums ir pamats AF investīcijas uzsākšanai. MK noteikumu izstrāde balstīsies uz Individuālo mācību kontu (IMK) koncepta un prasmju pārvaldības platformas koncepta atziņām, kurus plānots izstrādāt AF investīcijas ietvaros 2023. gadā. Process un laika grafiks, tostarp konceptu izstrāde un to sasaiste ar plānotajiem MK noteikumiem, secīgi ir aprakstīts informatīvā ziņojuma projektā. Informatīvā ziņojuma projekta saskaņošana ir ieilgusies. Kaut arī patlaban MK noteikumus plānots izstrādāt līdz AF plānā noteiktajām termiņam – 2023. gada 31. decembris, ievērojot kopējo laika nobīdi ar informatīvā ziņojuma saskaņošanu, ir risks ka MK noteikumi netiks apstiprināti līdz 2023. gada beigām, tomēr attiecībā uz citiem saistītajiem AF atskaites punktiem – 61. (IMK izmēģinājuma projekts) un 67. (3500 pieaugušie, kam palīdzēts apgūt digitālās prasmes, izmantojot IMK resursus, 2026.Q3) patlaban izmaiņas nav plānotas. 
Informatīvais ziņojums tika apstiprināts Ministru kabinetā 2023. gada 4. jūlijā (prot. Nr.35, 33. §). Pamatojoties uz IZM uzaicinājumu Valsts izglītības attīstības aģentūra ir iesniegusi projekta  pieteikumu KP VIIS sistēmā 2023. gada 15. augustā. Saskaņā ar plānoto aktivitāšu grafiku, Ministru kabineta noteikumu projektu plānots izstrādāt līdz 2023. gada novembrim un iesniegt Ministru kabinetā 2023. gada decembra beigās. Izpildi var ietekmēt saskaņošanas process, bet patlaban ir plānots pieturēties pie minētā laika grafika.</t>
  </si>
  <si>
    <t>Uz 2022.gada 4.ceturksni ir pārbūvēti un atjaunoti 70 km valsts reģionālo un vietējo autoceļu, lai uzlabotu novadu administratīvo centru sasniedzamību, uzlabojot piekļuvi valsts un pašvaldību sniegtajiem pakalpojumiem (tai skaitā izglītības iestāžu tīkla sakārtošanas kontekstā, kā arī veselības, kultūras, sociālo u.c. pakalpojumu sasniedzamībai) un darba vietām. Pārbūvēto un atjaunoto ceļu posmi atbilst Vides aizsardzības un reģionālās attīstības ministrijas, Satiksmes ministrijas, kā arī plānošanas reģionu sagatavotam sarakstam, kas pieejams informatīvā ziņojuma "Par Latvijas Atveseļošanas un noturības mehānisma plāna 3.1. reformas un investīciju virziena “Reģionālā politika” 3.1.1.r. reformas “Administratīvi teritoriālā reforma” 3.1.1.1.i. investīcijas “Valsts reģionālo un vietējo autoceļu tīkla uzlabošana” īstenošanu" 3.pielikumā (apstiprināts Ministru kabinetā 2022.gada 8.novembrī).</t>
  </si>
  <si>
    <t>By quarter 4 of 2022 70 km of state regional and local roads have been rebuilt and renovated to improve accessibility of municipal administrative centres, enhancing access to state and municipal services (including in the context of arranging the network of education institutions, as well as ensuring accessibility to health, culture, social and other services) and jobs. 
The phases of rebuilt and renovated roads correspond to the list prepared by the Ministry of Environmental Protection and Regional Development, Ministry of Transport, as well as planning regions, available in the annex 3 of the informative report “On the implementation of investment 3.1.1.1.i. “Improvement of the network of regional and local roads” of reform and investment vector 3.1. “Regional Policy” and reform 3.1.1.r. “Administrative-territorial reform” of the Latvia’s Recovery and Resilience Facility plan” (approved by the Cabinet of Ministers on 8 November 2022).</t>
  </si>
  <si>
    <t>Atskaites punkta izpildei nepieciešams ilgāks termiņš nekā sākotnēji bija plānots (tas tiks sasniegts 2024.gada martā (2024.gada 1.cet.)),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Līdz ar to LM iesniedza FM papildu priekšlikumu grozījumiem ANM plānā, aicinot pārskatīt atskaites punkta izpildes termiņu (pagarinot līdz 2024.g. martam (2024.g.1.cet.)). Tomēr attiecībā uz minēto ierosinājumu ir saņemts EK aicinājums tālāk šīs izmaiņas nevirzīt, ņemot vērā, ka par atskaites punkta izpildi joprojām var noziņot maksājuma pieprasījuma sagatavošanas termiņā, proti, 2024.g. 2.cet. Attiecīgi LM šo priekšlikumu grozījumiem ir svītrojusi un par atskaites punkta izpildi ziņos, sagatavojot informāciju 3. maksājuma pieprasījumam.
Vienlaikus jāmin, ka ar grozījumiem AF plānā, lai veicinātu 3.1.2.3.i. investīcijas 2.kārtas sākotnēji plānoto atskaites punktu vērtību sasniegšanu, kā risinājums ir rosināta papildu finansējuma 3 903 507 euro apmērā piesaiste būvniecības cenu sadārdzinājuma segšanai – t.i., izmantojot daļu no 28.12.2022. Ministru komitejas ES fondu jautājumos atbalstītā papildu 8 501 144 euro finansējuma (tādējādi 3.1.2.3.i. investīcijas 2.k. AF finansējums kopā ar atlikumu no 3.1.2.3.i. investīcijas 1.k. pēc AF plāna grozījumiem veidos 68 753 017 euro), kā arī mērķa vērtības samazināšana par 1 vienību (no 18 uz 17 pašvaldībām). Par minētajiem priekšlikumiem ir saņemts 27.03.2023. un 19.07.2023. pozitīvs EK viedoklis.</t>
  </si>
  <si>
    <t>Lai sasniegtu atskaites punktu, Sociālās integrācijas valsts aģentūra (SIVA) sagatavoja  agrīnas intervences un uz nodarbinātību vērstu savstarpēji integrētu rehabilitācijas pakalpojumu modeli personu ar funkcionēšanas ierobežojumiem darbspēju saglabāšanai vai atjaunošanai. Vienlaikus tika pilnveidots sociālās rehabilitācijas pakalpojuma saturs/ grozs izmēģinājuma projekta mērķa grupai, kā arī funkcionēšanas novērtēšanas metodoloģija. Piesaistot sadarbības partnerus Rīgas Stradiņa universitāti (RSU) (sadarbības līgums noslēgts 06.01.2023.)  un  Rīgas Austrumu klīniskās universitātes slimnīcu (RAKUS) (sadarbības līgums noslēgts 30.01.2023.), formulēta pilnveidoto pakalpojumu izmēģinājuma projekta mērķa grupa un tās atlases kritēriji, kā arī izmēģinājuma projekta pētījuma metodoloģija. Ir izveidots kvalitātes vadības sistēmas procesu shēmas izmēģinājuma projekta īstenošanai un rehabilitācijas pakalpojuma apraksts.
Izstrādāto profesionālās rehabilitācijas pakalpojuma aprakstu ir izskatījusi un pieņēmusi SIVA konsultatīvā padome 15.03.2023. (sēdes protokols Nr.1-22/01), savukārt no SIVA direktores puses tas attiecīgi apstiprināts 30.03.2023.</t>
  </si>
  <si>
    <t>To improve social and vocational rehabilitation services, an integrated model of early intervention and employment-oriented rehabilitation services for persons with functional limitations to maintain or restore their ability to work has been developed. The content/basket of social rehabilitation services for the target group of the pilot project has been improved, as well as the methodology for assessing functioning.  Cooperation agreements have been concluded with  Riga Stradiņš University (RSU) on 6 January, 2023 and with Riga East Clinical University Hospital (RAKUS) on 30 January, 2023. The target group and selection criteria for the pilot project of improved services, as well as the methodology for the pilot project study, have been defined with the cooperation partners RAKUS and RSU. A quality management system process flowchart for the implementation of the pilot project and a description of the rehabilitation service have been developed.  
The description of the rehabilitation service has been reviewed and adopted by the SIVA Advisory Boardon its meeting on 15 March, 2023 (meetings protocol No 1-22/01), and has been approved by the Director of SIVA on 30 March, 2023.</t>
  </si>
  <si>
    <t>Atskaites punkta izpilde sākotnēji plānotajā termiņā praktiski nav iespējama, nepieciešams pagarināt tā izpildes termiņu par 2 gadiem (t.i., līdz 2026. gada martam (2026.gada 1.cet.)).</t>
  </si>
  <si>
    <t>Atskaites punkta izpildei nepieciešams ilgāks termiņš nekā sākotnēji bija plānots (tas tiks sasniegts 2026.gada martā (2026.gada 1.cet.)), kas saistīts ar:1) finansējuma saņēmēja lēmumu izbeigt uzņemtās līgumattiecības ar izpildītātāju un nepieciešamību sludināt jaunu iepirkumu būvdarbu veikšanai (saistīts ar termiņā neiesniegtu un nekvalitatīvu izpildītāja nodevumu); 2) nepieciešamu piesaistīt papildus finansējumu, lai nodrošinātu vides piekļūstamību un veiktu darbus atbilstoši noteiktajiem būvnormatīviem, lai nodrošinātu plānotos būvdarbus pilnā apmērā. 
Vienlaikus jāmin, ka ar grozījumiem AF plānā, lai 3.1.2.4.i. investīcijas ietvaros nodrošinātu plānotos būvdarbus pilnā apmērā, kā risinājums ir rosināta papildu finansējuma 500 000 euro apmērā piesaiste būvniecības cenu sadārdzinājuma segšanai – t.i., izmantojot daļu no 28.12.2022. Ministru komitejas ES fondu jautājumos atbalstītā papildu 8 501 144 euro finansējuma, tādējādi 3.1.2.4.i. investīcijas AF finansējums pēc AF plāna grozījumiem veidos 6 500 000 euro.</t>
  </si>
  <si>
    <t>Stratēģija ir saskaņota un pieņemta Ministru kabinetā.</t>
  </si>
  <si>
    <t>The strategy has been agreed and adopted in the Cabinet of Ministers.</t>
  </si>
  <si>
    <t>15.08.2023. Ministru kabineta sēdē tika pieņemta "Digitālās veselības stratēģija līdz 2029. gadam". Saite: https://tapportals.mk.gov.lv/legal_acts/ca84fcc7-3f49-4ac1-a75a-418b6da1f483</t>
  </si>
  <si>
    <t>The "Digital Health Strategy until 2029" has been adopted on 15.08.2023. at the meeting of the Cabinet of Ministers. https://tapportals.mk.gov.lv/legal_acts/ca84fcc7-3f49-4ac1-a75a-418b6da1f483</t>
  </si>
  <si>
    <t>Notiek darbs pie Cilvēkresursu kartējuma pieņemšanas. Rādītāja izpildi plānots nodrošināt noteiktajā termiņā līdz 2023.gada beigām.</t>
  </si>
  <si>
    <t>Darbs pie pētījuma tika uzsākts pamatojoties uz 06.07.2023. pieņemto metodiku. Pētījuma īstenošanu tika plānots pabeigt līdz 2023. gada beigām. Papildus, ņemot vērā, ka pētījuma metodika tika izstrādāta vēlāk, nekā sākotnēji plānots, pamatojoties uz finansējuma saņēmēja sniegto informāciju par pētījuma iepirkuma progresu,  pastāv risks, ka pētījuma termiņš tiks kavēts un tas tiks īstenots ar 2 ceturkšņu kavējumu līdz 2024.gada 2.ceturkšņa beigām.</t>
  </si>
  <si>
    <t>Work on the study was initiated on the basis of the methodology adopted at 06.07.2023. The implementation of the study was scheduled to be completed by the end of 2023. In addition, given that the study of the methodology was developed later than originally planned, on the basis of information provided by the beneficiary on the progress of the study procurement, there is a risk that the study will be delayed and implemented with a delay of 2 quarters until the end of the 2nd Q 2024.</t>
  </si>
  <si>
    <t>Pamatojoties uz 06.07.2023. pieņemto metodiku notiek darbs pie pētījuma īstenošanas, kas tika plānota līdz 2023. gada beigām. Papildus, ņemot vērā, ka pētījuma metodika tika izstrādāta vēlāk, nekā sākotnēji plānots, pamatojoties uz finansējuma saņēmēja sniegto informāciju par pētījuma iepirkuma progresu,  pastāv risks, ka pētījuma termiņš tiks kavēts un tas tiks īstenots ar 2 ceturkšņu kavējumu līdz 2024.gada 2.ceturkšņa beigām.</t>
  </si>
  <si>
    <t>Ekonomikas ministriju 5.1.1.2.i. investīcijas ieviešanu nodrošina 4 uzsaukumos:
1.kārtas ietvaros Apstiprināti Ministru kabineta 2022.gada 5.jūlija (prot. Nr. 35 48. §) noteikumi Nr.418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5.1.1.2.i. investīcijas 2. kārta "Otrās kārtas pētniecības projekta īstenošanas noteikumi"- Otrās kārtas ietvaros plānots izstrādāt regulējumu rūpniecisko pētījumu projektu īstenošanai
5.1.1.2.i. investīcijas 3. kārta "Trešās kārtas īstenošanas noteikumi"- Trešā kārta ir sadarbības tīklu veicināšanas programma
5.1.1.2.i. investīcijas 4. kārta "Ceturtās kārtas ietvaros Eiropas kopējo interešu nozīmīgu projektu īstenošanai" - ceturtā kārta ir IPCEI projektu ieviešanai
Pārējie 5.1.1.2.i. investīcijas noteikumu projekti tiek skaņoti ar citām ministrijām un Eiropas Komisiju. Plānots, ka Ministru kabineta noteikumi tiks apstiprināti līdz 2023.gada beigām.
Ekonomikas ministrija 2023.gada 14.augustā piedalījās sanāksmē ar Eiropas Komisiju un Finanšu ministriju, lai izrunātu pieteiktos CID grozījumu 5.komponentei un tajā iekļautajiem Ekonomikas ministrijas atbildībā esošajiem rādītājiem. Pēc sarunas tiek gaidīta informācija no Eiropas Komisijas par nepieciešamajiem labojumiem CID grozījumu ietvaros.</t>
  </si>
  <si>
    <t>Ministry of Economics implements 5.1.1.2.i. investment in 4 calls:
1.call Approved Cabinet of Ministers on July 5, 2022 (Prot. No. 32 45.§) regulations No.418. "Latvian Recovery and Resilience Mechanism Plan 5.1 of the reform and investment direction "Increasing productivity through increasing the amount of investment in R&amp;D"  5.1.1.r. reform "Management of innovations and motivation of private R&amp;D investments" 5.1.1.2.i investment "Support instrument for the development of innovation clusters" implementation rules within the competence centers".
5.1.1.2.i. investments 2. call "Regulations for the implementation of the second round research project" - within the framework of the second round, it is planned to develop regulations for the implementation of industrial research projects
5.1.1.2.i. investments 3. call "Implementation rules of the third round" - The third round is a program for promoting cooperation networks
5.1.1.2.i. investments 4. call "Fourth round framework for the implementation of Important Projects of Common European Interest" - the fourth round is for the implementation of IPCEI projects
The others 5.1.1.2.i. investment drafts regulations are coordinated with other ministries and the European Commission. It is planned that the regulations of the Cabinet of Ministers will be approved by the end of 2023.
On August 14, 2023, the Ministry of Economics participated in a meeting with the European Commission and the Ministry of Finance to discuss the proposed CID amendments to the 5th component and the included indicators under the responsibility of the Ministry of Economics. After the conversation, information is awaited from the European Commission on the necessary corrections within the CID amendments.</t>
  </si>
  <si>
    <t>Ņemot vērā, ka pretendentu 1.atlases kārtā uz jaunajām augstskolas padomēm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 
Saskaņošanas procesā ir Ministru kabineta noteikumu projekts par konsolidācijas plānu izstrādi un konsolidācijas grantiem ANM investījas 5.2.1.1. i ietvaros. Līdz 31.08.2023. Izglītības un zinātnes ministrijā saskaņošanai ir iesniegti 4 augstskolu konsolidācijas plāni.</t>
  </si>
  <si>
    <t>Valsts pētījumu programmas ietvaros no projekta īstenotāja atbilstoši noslēgtajam līgumam līdz 31.10.2022. saņemti pieci pētījumu ziņojumi: 
1. Ziņojums par ēnu ekonomiku Latvijā ietekmējošo faktoru novērtējumu, tautsaimniecības nozarēs, kurām ir nozīmīga finanšu ietekme, un valstī kopumā. 
2. Ziņojums par Latvijas iedzīvotāju iesaistīšanos ēnu ekonomikā. 
3.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3.1.        Aplokšņu algu galvenie ietekmējošie faktori, “labākā prakse” aplokšņu algu mazināšanai un sākotnējas rīcībpolitikas rekomendācijas. 
3.2.        Valsts realizēto pasākumu aplokšņu algu mazināšanai apkopojums un izvērtējums 2016. – 2021.
3.3.        Ekspertintervijas: valsts realizēto pasākumu aplokšņu algu mazināšanai izvērtējums. 
4. Nelegālas darbības dēļ radušos nodokļu ieņēmumu zaudējuma apjoma aprēķins, izvērtējot finanšu operācijas un naudas plūsmu, ierosinot politikas pasākumus negūto nodokļu ieņēmumu. 
5. Metodika ēnu ekonomikas apjoma noteikšanai, algoritms tās apjoma prognozēšanai un ēnu ekonomikas aplēses Latvijā 2020. un 2021. gadā
Iesniegtie 5 ziņojumi aptver visus Darbības kārtības pielikumā minētos piecus jautājumus pēc būtības.
Publiski pieejamā informācija: https://www.fm.gov.lv/lv/petijumi-par-enu-ekonomikas-apjomu</t>
  </si>
  <si>
    <t>Within the framework of the National research programme, until October 31, 2022, five reports have been received from the project implementer according to Contract:
1. Analysis of the determinants of the shadow economy in Latvia.
2. Report on the involvement of Latvian citizens in the shadow economy.
3. Scientifically based policy recommendations regarding changes in regulatory acts, work organization of institutions, the use of smart technologies or other measures implemented by the state to reduce the shadow economy, with an evaluated financial impact of the relevant recommendations.
3.1. Key drivers of unreported wages, “best practices” for reducing unreported wages and initial policy recommendations.
3.2. Summary and evaluation of measures implemented by the state to reduce unreported wages 2016 – 2021.
3.3. Expert interviews: evaluation of measures implemented by the state to reduce unreported wages.
4. An assessment of the amount of lost tax revenue due illegal activities, assessing financial operations and cash flow, proposing policy measures to reduce the level of lost tax revenue.
5. Methodology for estimating the size of the shadow economy, an algorithm for forecasting its size, and estimates of the shadow economy in Latvia in 2020 and 2021.
Received 5 reports cover all five research reports mentioned in Annex of Operational Arrangements.
Publicly available information: https://www.fm.gov.lv/lv/petijumi-par-enu-ekonomikas-apjomu</t>
  </si>
  <si>
    <t>Pabeigts. 2023.gada 4.aprīlī tika pieņemti grozījumi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 Projektu atlase tika izsludināta 6.aprīlī https://www.sif.gov.lv/lv/atveselosanas-fonds un  https://www.cfla.gov.lv/lv/par-e-vidi.
Projektu iesniegumu atlasē tematiskajā virzienā “Sabiedrības vismazāk aizsargāto grupu interešu pārstāvniecība sociālās drošības jomā” (6.3.1.4.i.1) tika saņemti 16 projektu iesniegumi, bet tematiskajā virzienā “Sabiedrības interešu uzraudzība par ārvalstu investīciju un valsts budžeta finansējuma izlietojumu” (6.3.1.4.i.2) - 5 projektu iesniegumi.</t>
  </si>
  <si>
    <t>Finished. On April 4, 2023 amendments to the regulations of Cabinet of Ministers No.740 “Implementing Regulations of Investment 6.3.1.4.i. “Growth of Non-Governmental Organisations in Social Security Representation and Monitoring of Public Interest” of Reform 6.3.1. “Modernisation of Public Administration” of Reform and Investment Direction 6.3 “Modernisation of Public Administration” of Component 6 “Rule of Law” of the European Union Recovery and Resilience Facility Plan” (23-TA-112) was  adopted. The project selection was announced on April 6 https://www.sif.gov.lv/lv/atveselosanas-fonds un  https://www.cfla.gov.lv/lv/par-e-vidi
In the project selection 16 project applications were received in the thematic direction "Representation of the interests of the least protected groups of society in the field of social security" (6.3.1.4.i.1), but in the thematic direction "Monitoring of public interests regarding the use of foreign investments and state budget funding" (6.3. 1.4.i.2) - 5 project submissions.</t>
  </si>
  <si>
    <t>Pabeigts. 2023.gada 4.aprīlī tika pieņemti grozījumi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 Projektu atlase tika izsludināta 6.aprīlī https://www.sif.gov.lv/lv/atveselosanas-fonds un  https://www.cfla.gov.lv/lv/par-e-vidi Pieteikumu iesniegšanas termiņš ir līdz 2023.gada 11.maijam plkst.12.00 https://www.sif.gov.lv/lv/konkurss-sabiedribas-vismazak-aizsargato-grupu-interesu-parstavnieciba-socialas-drosibas-joma https://www.sif.gov.lv/lv/konkurss-sabiedribas-interesu-uzraudziba-par-arvalstu-investiciju-un-valsts-budzeta-finansejuma-izlietojumu.
Centrālā finanšu un līgumu aģentūra veic pārbaudi Sabiedrības integrācijas fondā par interešu konflikta risku vadību 6.3.1.4.i. investīcijas "Nevalstisko organizāciju izaugsme sociālās drošības pārstāvniecībā un sabiedrības interešu uzraudzībā" īstenošanā. Līdz ar to, kamēr nav pieņemts lēmums par pārbaudes rezultātiem, projektu iesniegumu vērtēšanas procesu nevar uzskatītu par pabeigtu.</t>
  </si>
  <si>
    <t>Finished. On April 4, 2023 amendments to the regulations of Cabinet of Ministers No.740 “Implementing Regulations of Investment 6.3.1.4.i. “Growth of Non-Governmental Organisations in Social Security Representation and Monitoring of Public Interest” of Reform 6.3.1. “Modernisation of Public Administration” of Reform and Investment Direction 6.3 “Modernisation of Public Administration” of Component 6 “Rule of Law” of the European Union Recovery and Resilience Facility Plan” (23-TA-112) was  adopted. The project selection was announced on April 6 https://www.sif.gov.lv/lv/atveselosanas-fonds un  https://www.cfla.gov.lv/lv/par-e-vidi The deadline for submitting of applications is May 11, 2023 at 12:00 p.m https://www.sif.gov.lv/lv/konkurss-sabiedribas-vismazak-aizsargato-grupu-interesu-parstavnieciba-socialas-drosibas-joma https://www.sif.gov.lv/lv/konkurss-sabiedribas-interesu-uzraudziba-par-arvalstu-investiciju-un-valsts-budzeta-finansejuma-izlietojumu.
Central Finance and Contracting Agency performs the verification on the management of conflict of interest risks within the implementation of Investment 6.3.1.4.i. “Growth of Non-Governmental Organisations in Social Security Representation and Monitoring of Public Interest”. Therefore, until a decision has been made on the results of the verification, the process of evaluation of project applications cannot be considered complete.</t>
  </si>
  <si>
    <t>a) standartizētas kvalifikācijas prasības publicētas IUB tīmekļvietnē: https://www.iub.gov.lv/lv/nozaru-ministriju-vadlinijas;
b) ir pieņemti Ministru kabineta noteikumi Nr.419 "Noteikumi par publisko būvdarbu līgumos obligāti iekļaujamiem noteikumiem un to saturu" (Ministru kabineta 05.07.2022. sēdes protokols Nr.35/52§, publicēti "Latvijas Vēstnesī" 11.07.2022.; stājās spēkā 12.07.2022.) https://likumi.lv/ta/id/333852-noteikumi-par-publisko-buvdarbu-ligumos-obligati-ietveramajiem-noteikumiem-un-to-saturu;
c) Metodiskie materiāli sakārtoti iepirkumu ceļveža veidā, ņemot vērā iepirkuma procesa posmus: https://www.iub.gov.lv/lv/iepirkuma-celvedis;
d) Atbilstoši  Profesionālo kompetenču un potenciāla novērtēšanas un cilvēkresursu attīstības plānošanas matricas metodikas ietvaram izveidota mācību programma https://www.iub.gov.lv/lv/jaunums/iepirkumu-veiceju-apmacibu-programma;
e) Profesionālo kompetenču un potenciāla novērtēšanas un cilvēkresursu attīstības plānošanas matricas metodika papildināta ar paaugstinātas kompetences prasībām iepirkuma komisijai lielajos (virs ES sliekšņiem) un centralizētajos iepirkumos https://www.iub.gov.lv/lv/citi#iepirkumu-veiceju-profesionalizacija;
f) pilnveidota  IUB risku un procesu pārvaldība, izstrādājot darbības metodikas vadlīnijas, kas paredz IUB funkciju veikšanu, balstoties uz regulāru datu un risku izvērtējumu https://www.iub.gov.lv/lv/media/7680/download?attachment.</t>
  </si>
  <si>
    <t>a) standardised qualification requirements have been published on the IUB website: https://www.iub.gov.lv/lv/nozaru-ministriju-vadlinijas;
b) Cabinet Regulation No. 419 "Regulations on mandatory provisions in public construction contracts and their content”, has been adopted. (minutes No. 35/52§ of the meeting of the Cabinet of Ministers, 05.07.2022, published in the Official Journal 11.07.2022.; entered into force on 12.07.2022.) https://likumi.lv/ta/id/333852-noteikumi-par-publisko-buvdarbu-ligumos-obligati-ietveramajiem-noteikumiem-un-to-saturu;
c) Methodological materials are arranged in the form of a Roadmap, taking into account the stages of the procurement process life cycle: https://www.iub.gov.lv/lv/iepirkuma-celvedis;
d) At State Administration School's Learning Management System a training programme has been developed and is available in line with the framework of the Methodology for the Evaluation of Professional Competencies and Potential and Human Resources Development Planning Matrix https://www.iub.gov.lv/lv/jaunums/iepirkumu-veiceju-apmacibu-programma;
e) Amendments to the Methodology of the Professional Competencies and Potential Assessment and Human Resources Development Planning Matrix was made adding requirements of increased competencies for procurement comission in large scale (Above EU contract prices) and centralised procurement procedures: https://www.iub.gov.lv/lv/citi#iepirkumu-veiceju-profesionalizacija
f) PMB's data and risk management was improved by developing Guidelines which includes the performance of PMB functions, based on data and risk assessment https://www.iub.gov.lv/lv/media/7680/download?attachment.</t>
  </si>
  <si>
    <t>Rādītāja statuss Pabeigts.
a) standartizētas kvalifikācijas prasības publicētas IUB tīmekļvietnē: https://www.iub.gov.lv/lv/nozaru-ministriju-vadlinijas;
b) ir pieņemti Ministru kabineta noteikumi Nr.419 "Noteikumi par publisko būvdarbu līgumos obligāti iekļaujamiem noteikumiem un to saturu"(Ministru kabineta 05.07.2022. sēdes protokols Nr.35/52§, publicēti "Latvijas Vēstnesī" 11.07.2022.; stājās spēkā 12.07.2022.) https://likumi.lv/ta/id/333852-noteikumi-par-publisko-buvdarbu-ligumos-obligati-ietveramajiem-noteikumiem-un-to-saturu;
c) Metodiskie materiāli sakārtoti iepirkumu ceļveža veidā, ņemot vērā iepirkuma procesa dzīves cikla posmus: https://www.iub.gov.lv/lv/iepirkuma-celvedis;
d) Atbilstoši  Profesionālo kompetenču un potenciāla novērtēšanas un cilvēkresursu attīstības plānošanas matricas metodikas ietvaram izveidota iepirkumu veicēju mācību programma https://www.iub.gov.lv/lv/jaunums/iepirkumu-veiceju-apmacibu-programma;
e) Profesionālo kompetenču un potenciāla novērtēšanas un cilvēkresursu attīstības plānošanas matricas metodika papildināta ar paaugstinātas kompetences prasībām iepirkuma komisijai lielajos (virs ES līgumcenu sliekšņa) un centralizētajos iepirkumos https://www.iub.gov.lv/lv/citi#iepirkumu-veiceju-profesionalizacija;
f) pilnveidota  IUB risku un procesu pārvaldība, izstrādājot darbības metodikas vadlīnijas, kas paredz IUB funkciju veikšanu, balstoties uz regulāru datu un risku izvērtējumu https://www.iub.gov.lv/lv/media/7680/download?attachment.</t>
  </si>
  <si>
    <t>11.04.2023 MK sēdē apstiprināti Ministru kabineta noteikumi par 1.1.1.1.i.2, 1.1.1.1.i.3 pasākumu īstenošanu. 1.1.1.1.i.2. un 1.1.1.1.i.3. pasākumu ietvaros ir uzsākta projektu atlase, projektu iesniegšanas termiņš 30.11.2023. Pēc projektu apstiprināšanas tiks uzsākta līgumu par projekta īstenošanu slēgšana.</t>
  </si>
  <si>
    <t>On 11.04.2023, the regulation on the implementation of measures 1.1.1.1.i.2, 1.1.1.1.i.3 were approved by the Cabinet of Ministers. In measure 1.1.1.1.i.2. and 1.1.1.1.i.3. project selection has started, the deadline for project submission is 30.11.2023. After the approval of the projects, the conclusion of contracts for the implementation of the project will be started.</t>
  </si>
  <si>
    <t>04.08.2023 pasākumā 1.1.1.1.i.1. tika pārtraukta projektu atlase, ņemot vērā identificētos riskus, kas var būtiski ietekmēt investīcijas īstenošanu noteiktajā termiņā un apjomā, apdraudot 7 jaunu piepilsētas elektrovilcienu (bateriju elektrovilcienu) iegādi līdz 2026.gada 30.jūnijam. Satiksmes ministrija sagatavoja un 28.07.2023 iesniedza Finanšu ministrijai tālākai virzībai saskaņošanai ar Eiropas Komisiju priekšlikumu novirzīt bateriju elektrovilcienu iegādei paredzēto AF plāna finansējumu 74 400 000 euro apmērā 1.1.1.1.i. investīcijas saistītajam pasākumam, kas paredz bateriju elektrovilcienu pārvadājumiem nepieciešamas dzelzceļa infrastruktūras iespējošanu.</t>
  </si>
  <si>
    <t>04.08.2023 in measure 1.1.1.1.i.1. the selection of projects was stopped, taking into account the identified risks, which can significantly affect the implementation of the investment within the specified period and volume, endangering the purchase of 7 new suburban electric trains (battery electric trains) until June 30, 2026. The Ministry of Transport prepared and on 28.07.2023 submitted to the Ministry of Finance for further progress for coordination with the European Commission a proposal to redirect the financing of the AF plan for the purchase of battery electric trains in the amount of 74,400,000 euros 1.1.1.1.i. investments for the related measure, which envisages the enabling of the railway infrastructure necessary for the transportation of battery electric trains.</t>
  </si>
  <si>
    <t>Izstrādātā metodika un kompetenču attīstības programma saskaņota Sociālās integrācijas valsts aģentūras Konsultatīvās padomes 29.06.2023. sēdē (protokols Nr.1-22/2). 30.06.2023. parakstīts pakalpojuma pieņemšanas-nodošanas akts ar SIA "AC Konsultācijas". Līdz 30.09.2023. notiks SIVA darbinieku apmācība metodikas pielietošanā, bet no oktobra tiks uzsākta neformālo aprūpētāju apmācība izmēģinājuma projektā.</t>
  </si>
  <si>
    <t>26.07.2023. izsludināts konkurss sekundāro ambulatoro pakalpojumu sniedzēju veselības aprūpes infrastruktūras stiprināšanas atbalstam.</t>
  </si>
  <si>
    <t>26.07.2023. calls opened for the support for strengthening health infrastructure of secondary outpatient service providers.</t>
  </si>
  <si>
    <t>Atlase izsludināta 26.07.2023.</t>
  </si>
  <si>
    <t>Selection announced on 26.07.2023.</t>
  </si>
  <si>
    <t>Rādītājs sasniegts, 26.07.2023. izsludināts konkurss sekundāro ambulatoro pakalpojumu sniedzēju veselības aprūpes infrastruktūras stiprināšanas atbalstam.</t>
  </si>
  <si>
    <t>Priekšlikums par jauno veselības aprūpes darbinieku atalgojuma modeli ir iekļauts valsts budžeta prioritārajos pasākumos.</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</si>
  <si>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
Saskaņošanas procesā ir Ministru kabineta noteikumu projekts par konsolidācijas plānu izstrādi un konsolidācijas grantiem ANM investījas 5.2.1.1. i ietvaros. Līdz 2023.gada 31.augustam Izglītības un zinātnes ministrijā saskaņošanai ir iesniegti 4 augstskolu konsolidācijas plāni.</t>
  </si>
  <si>
    <t>Notiek darbs pie stratēģijas izstrādes un pie strapnodevumu sagatavošanas. Stratēģija tiks izstrādāta līdz 2023.gada beigām, plānots apstiprināt 2024.gada 1.ceturksnī.</t>
  </si>
  <si>
    <t>Atskaites punkti/ mērķi
(6 investīcijas, 1 reforma)</t>
  </si>
  <si>
    <t>(152) Pētījums par sekundārās ambulatorās veselības aprūpes kvalitāti, piekļūstamību un pieejamību - investīcija</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</si>
  <si>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(iekļauts AF plāna grozījumos). Attiecīgi MK noteikumus plānots izstrādāt un apstiprināt līdz 2023. gada 31. decembrim, tādējādi sasniedzot 55. un 57. rādītāju.
Atbilstoši VRP pasākumam Nr.171.6. "Nodrošināt atbalstu un stimulus nozarēm, uzņēmumiem un darba devējiem darbinieku papildu izglītošanā", ir notikusi atbildības maiņa par 55. un 57. rādītāju izpildi no IZM uz EM. Vienlaikus IZM pabeigs sadarbību ar EK un OECD TSI projekta ietvaros, nododot projekta rezultātus EM (TSI projekta īstenošanā ir iesaistīta EM). TSI projekta noslēguma pasākums plānots 2023. gada 21. septembrī.</t>
  </si>
  <si>
    <t>Zema riska investīcijas regulējuma izstrādei</t>
  </si>
  <si>
    <t>repower</t>
  </si>
  <si>
    <t xml:space="preserve">7.1.1.1.i. </t>
  </si>
  <si>
    <t>Elektroenerģijas pārvades sistēmas sinhronizācija</t>
  </si>
  <si>
    <t xml:space="preserve">7.1.1.2.i. </t>
  </si>
  <si>
    <t>Biometāna īpatsvara galapatēriņā palielināšana</t>
  </si>
  <si>
    <t>KEM</t>
  </si>
  <si>
    <t>2024.g. II cet.</t>
  </si>
  <si>
    <t>Atbalsts pētniecībai (pētniecības projektu īstenošana)</t>
  </si>
  <si>
    <t>Atbalsts internacionalizācijai (IPCEI)</t>
  </si>
  <si>
    <t>Atbalsts pētniecībai (sadarbības tīkli)</t>
  </si>
  <si>
    <t>Konsolidācijas izmaiņu ieviešanas granti</t>
  </si>
  <si>
    <t>VM - Veselības ministrija</t>
  </si>
  <si>
    <t>KEM - Klimata un enerģētikas ministrija</t>
  </si>
  <si>
    <t>AF - Atveseļošanas fonds</t>
  </si>
  <si>
    <t>2024.g. I cet.</t>
  </si>
  <si>
    <t>Sagatavots 9.10.2023.</t>
  </si>
  <si>
    <t xml:space="preserve">A. Greiškāne </t>
  </si>
  <si>
    <t>A. Greiškāne 25696218</t>
  </si>
  <si>
    <t>30.06.2025
(+18 mēn.)</t>
  </si>
  <si>
    <t>12.09.2023. atkārtoti izsludinātais iepirkums FM VID 2022/170/ANM “Rentgena iekārtas un pasta sūtījumu automātiskās līnijas piegāde, uzstādīšana, uzturēšana un garantijas nodrošināšana” izbeigts bez rezultātiem. 22.09.2023. IUB iesniegta iepirkuma rezultāta sūdzība no pretendenta, kurš bija pieteicies iepirkumam, par pretendenta iesniegtā piedāvājuma noraidīšanu, kā neatbilstošu. Tiek gatavota dokumentācija trešajam iepirkumam, ko ir plānots izsludināt kā sarunu procedūru. Ņemot vērā, ka saistībā ar iepirkuma procedūras novirzi veidojas termiņu nobīde, plānots rosināt  AF plāna grozījumus, pagarinot investīcijas ieviešanu līdz 2025.gada II ceturksnim.</t>
  </si>
  <si>
    <t>Ekonomikas ministrija plāno, ka Ministru kabineta noteikumi tiks apstiprināti līdz 2023.gada beigām.Ekonomikas ministrija 2023.gada 14.augustā piedalījās sanāksmē ar Eiropas Komisiju un Finanšu ministriju, lai izrunātu pieteiktos CID grozījumu 5.komponentei un tajā iekļautajiem Ekonomikas ministrijas atbildībā esošajiem rādītājiem. Pēc sarunas tiek gaidīta informācija no Eiropas Komisijas par nepieciešamajiem labojumiem CID grozījumu ietvaros.</t>
  </si>
  <si>
    <t>40097400</t>
  </si>
  <si>
    <t>16769200</t>
  </si>
  <si>
    <t>80000000</t>
  </si>
  <si>
    <t>11</t>
  </si>
  <si>
    <t>15</t>
  </si>
  <si>
    <t>3500</t>
  </si>
  <si>
    <t>80</t>
  </si>
  <si>
    <t>14</t>
  </si>
  <si>
    <t>51</t>
  </si>
  <si>
    <t>1286</t>
  </si>
  <si>
    <t>0</t>
  </si>
  <si>
    <t>13310</t>
  </si>
  <si>
    <t>26620</t>
  </si>
  <si>
    <t>18</t>
  </si>
  <si>
    <t>5</t>
  </si>
  <si>
    <t>Rīgas metropoles areāla sabiedriskā transporta plānošanas koordinācijas darba grupas ietvaros ir izstrādāts plāna projekts “Rīgas metropoles areāla ilgtspējīga integrēta sabiedriskā transporta plāns līdz 2030.gadam”. 04.09.-19.09.2023. Vienotā tiesību aktu projektu izstrādes un saskaņošanas portāla (TAP portāls) ietvaros tika organizēta plāna publiskā apspriešana. Plāna projekts tiek precizēts atbilstoši publiskās apspriešanas ietvaros saņemtajiem komentāriem.</t>
  </si>
  <si>
    <t>Draft plan "Riga metropolitan area sustainable integrated public transport plan until 2030" has been developed by Riga Metropolitan Area Public Transport Planning Coordination Working Group.  On 04.09.-19.09.2023 a public discussion of the plan was organized within the Unified Portal for the Development and Agreement of Draft Legal Acts (TAP Portal). The draft plan is being revised according to the comments received within the public discussion.</t>
  </si>
  <si>
    <t>Organizētas divpadsmit Rīgas metropoles areāla sabiedriskā transporta plānošanas koordinācijas darba grupas sanāksmes, kurās tika izskatītas Rīgas metropoles areāla pašvaldību prezentācijas par mobilitātes plāniem, kā arī Pētījuma par ilgtspējīga integrēta sabiedriskā transporta plāna, kas veidots kā daļa no Rīgas metropoles areāla pilsētas mobilitātes plāna (SUMP – sustainable urban mobility plan), izveidi, izpildītāja prezentācijas par pētījuma progresu un aktualitātēm. Darba grupas ietvaros ir izstrādāts plāna projekts “Rīgas metropoles areāla ilgtspējīga integrēta sabiedriskā transporta plāns līdz 2030.gadam”. 04.09.-19.09.2023. Vienotā tiesību aktu projektu izstrādes un saskaņošanas portāla (TAP portāls) ietvaros tika organizēta plāna publiskā apspriešana.  Plāna projekts tiek precizēts atbilstoši publiskās apspriešanas ietvaros saņemtajiem komentāriem.
Sinerģijā ar ANM, ES fondu 2014.-2020.gada plānošanas perioda pasākums 6.1.7.2. “Pētījumu, novērtējumu un saistītās dokumentācijas izstrāde ilgtspējīga, integrēta un koordinēta multimodāla sabiedriskā transporta plāna priekšlikuma sagatavošanai Rīgas metropoles areālā” paredz veikt vairākas izpētes Rīgas metropoles areāla sabiedriskā transporta plāna izstrādei. 31.10.2022. starp Centrālo finanšu un līgumu aģentūru un Satiksmes ministriju ir noslēgta vienošanās par projekta īstenošanu. Projekta ietvaros ir veikts ieguldījumu dzelzceļa infrastruktūrā un ritošajā sastāvā izmaksu un ieguvumu novērtējums, pētījums vilces tehnoloģiju ziņojumam, kā arī pētījums par dzelzceļa ritošā sastāva tehniskajām prasībām un saistītās dokumentācijas izstrāde. Savukārt šobrīd izstrādes procesā ir minētais pētījums par ilgtspējīga integrēta sabiedriskā transporta plāna, kas veidots kā daļa no Rīgas metropoles areāla pilsētas mobilitātes plāna (SUMP – sustainable urban mobility plan), izveidi.</t>
  </si>
  <si>
    <t>Twelve meetings of the Riga Metropolitan Area Public Transport Planning Coordination Working Group have been organized, where the presentations of the Riga metropolitan area municipalities on mobility plans, as well presentations of the executor of the study on the development of a sustainable integrated public transport plan as part of the urban mobility plan (SUMP - sustainable urban mobility plan) of the Riga metropolitan area on the progress and topical issues of the study were discussed. Draft plan "Riga metropolitan area sustainable integrated public transport plan until 2030" has been developed by the Working Group. On 04.09.-19.09.2023. a public discussion of the plan was organized within the Unified Portal for the Development and Agreement of Draft Legal Acts (TAP Portal). The draft plan is being revised according to the comments received within the public discussion.
In synergy with RRF, EU funds 2014-2020 programming period measure 6.1.7.2. “To carry out research, assessments and related documentation for the development of sustainable, integrated and coordinated multimodal public transport plan proposals for the Riga metropolitan area" envisages several studies for the development of a public transport plan for the Riga metropolitan area. On 31.10.2022. an agreement on the implementation of the project has been concluded between the Central Finance and Contracting Agency and the Ministry of Transport. As part of the project, an assessment of the costs and benefits of investments in railway infrastructure and rolling stock, a study for the traction technology report, as well as a study on the technical requirements of the railway rolling stock and the development of related documentation have been carried out. Furthermore, currently in the development process is the mentioned study on the development of a sustainable integrated public transport plan as part of the urban mobility plan (SUMP - sustainable urban mobility plan) of the Riga metropolitan area.</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</si>
  <si>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
Ir izsludināta projektu pieteikumu atlase ar pieteikumu iesniegšanas termiņu 22.08.2023.-23.10.2023.</t>
  </si>
  <si>
    <t>Regulations of the Cabinet of Ministers No. 443 for implementation of Reform 1.2. of the European Union Recovery and Resilience Mechanism Plan and Investment direction “Improving Energy efficiency”, 1.2.1.4.i. investment “improving Energy efficiency in public sector buildings, including historic buildings” have been approved by the Cabinet of Ministers meeting on August 8, 2023, published on August 10, 2023 and came into force on August 11, 2023.
The selection of project applications has been announced with the application submission 22.08.2023-23.10.2023.</t>
  </si>
  <si>
    <t>Izpilde turpinās.
Šobrīd ir saskaņoti 12 IKT risinājumu (sistēmu) attīstības aktivitāšu apraksti šādiem IKT risinājumiem:
1) bibliotēku, muzeju un kultūras pieminekļu aizsardzības procesi - 4;
2) publisko mediju ilgtspējas procesi - 1;
3) veterināro zāļu reģistrācijas procesi - 2;
4) transporta un loģistikas datu apstrāde ostās - 1;
5) Uzņēmumu reģistra datu apstrāde - 1;
6) nodokļu datu apstrāde - 1;
7) publiskā iepirkuma datu apstrāde un analīze - 1;
8) līdzdalības budžeta pārvaldības procesi - 1.
Līdz ar to skaitliski plānotā vērtība ir sasniegta, taču vēl notiek darbs pie šādu IKT risinājumu (sistēmu) attīstības aktivitāšu aprakstu izstrādes un saskaņošanas:
1) digitāli pārveidoti vēlēšanas procesu elementi - 1;
2) civilās aizsardzības un ugunsdrošības uzraudzības procesi - 1;
3) sabiedriskās drošības uzraudzības procesi - 2;
4) informācijas telpas uzraudzības procesi - 1.
Mērķa rādītāja izpilde plānota 2023.gada 4.ceturksnī.</t>
  </si>
  <si>
    <t>Enforcement continues.
Currently, 12 ICT solutions (systems) development activity descriptions for the following ICT solutions have been approved:
1) library, museums and culture monuments protection processes - 4;
2) public media sustainability processes - 1;
3) veterinary medicinal products registration processes - 2;
4) transportation and logistics data processing in ports - 1;
5) Business register data processing - 1;
6) taxation data processing - 1;
7) public procurement data processing and analysis - 1;
8) participation budget management processes - 1.
Therefore, the numerically planned value has been reached, but work is still underway on the development and coordination of the following ICT solutions (systems) development activity descriptions:
1) digitally transformed elements of the election processes - 1;
2) civil protection and fire safety supervision processes - 1;
3) public security monitoring processes - 2;
4) information space monitoring processes - 1.
The implementation of the target point is planned to be fulfilled in the 4th quarter of 2023.</t>
  </si>
  <si>
    <t>Izpilde turpinās.
Šobrīd Ministru kabinetā ir apstiprināti 12 centralizētas funkcijas vai koplietošanas pakalpojuma attīstības plāni:
&gt; https://www.vestnesis.lv/op/2023/8.7 (1 plāns);
&gt; https://www.vestnesis.lv/op/2023/20.9 (1 plāns);
&gt; https://www.vestnesis.lv/op/2023/90.35 (1 plāns);
&gt; https://www.vestnesis.lv/op/2023/126.8 (2 plāni);
&gt; https://www.vestnesis.lv/op/2023/126.6 (1 plāns);
&gt; https://www.vestnesis.lv/op/2023/126.7 (1 plāns);
&gt; https://www.vestnesis.lv/op/2023/132.2 (1 plāns);
&gt; https://www.vestnesis.lv/op/2023/132.3 (2 plāni);
&gt; https://www.vestnesis.lv/op/2023/132.4 (1 plāns);
&gt; https://www.vestnesis.lv/op/2023/153.32 (1 plāns).
Atlikušos 3 centralizētas funkcijas vai koplietošanas pakalpojuma attīstības plānus plānots iesniegt apstiprināšanai Ministru kabinetā līdz 2023.gada 4.ceturkšņa beigām.</t>
  </si>
  <si>
    <t>Enforcement continues.
Currently, the Cabinet of Ministers has approved 12 development plans for centralized functions or shared services:
&gt; https://www.vestnesis.lv/op/2023/8.7 (1 plan);
&gt; https://www.vestnesis.lv/op/2023/20.9 (1 plan);
&gt; https://www.vestnesis.lv/op/2023/90.35 (1 plan);
&gt; https://www.vestnesis.lv/op/2023/126.8 (2 plans);
&gt; https://www.vestnesis.lv/op/2023/126.6 (1 plan);
&gt; https://www.vestnesis.lv/op/2023/126.7 (1 plan);
&gt; https://www.vestnesis.lv/op/2023/132.2 (1 plan);
&gt; https://www.vestnesis.lv/op/2023/132.3 (2 plans);
&gt; https://www.vestnesis.lv/op/2023/132.4 (1 plan);
&gt; https://www.vestnesis.lv/op/2023/153.32 (1 plan).
The remaining 3 centralized functions or shared service development plans are planned to be submitted to the Cabinet of Ministers for approval by the end of the 4th quarter of 2023.</t>
  </si>
  <si>
    <t>Izpilde turpinās.
Šobrīd ir saskaņoti/apstiprināti 11 no 15 IKT risinājumu (platformu un sistēmu) attīstības aktivitāšu aprakstiem.
Vēl vismaz 4 atlikušos IKT risinājumu (platformu un sistēmu) attīstības aktivitāšu aprakstus plānots saskaņot/apstiprināt līdz 2023.gada 4.ceturkšņa beigām.</t>
  </si>
  <si>
    <t>Enforcement continues.
Currently, 11 out of 15 descriptions of ICT solutions (platforms and systems) development activities have been agreed/approved.
At least 4 remaining descriptions of ICT solutions (platforms and systems) development activities are planned to be coordinated/approved by the end of the 4th quarter of 2023.</t>
  </si>
  <si>
    <t>Atskaites punkts tiks sasniegts kā noteikts Padomes īstenošanas lēmumā par Latvijas Atveseļošanas un noturības mehānisma plānu.
Notiek darbs pie Ministru kabineta noteikumu saskaņošanas - https://vktap.mk.gov.lv/legal_acts/headers/ea52d885-b6b0-4a56-b448-9d59bdadb44f</t>
  </si>
  <si>
    <t>The milestone to be achieved is in line with the milestone set in the Council Implementation Decision on the approval of the assessment of the recovery and resilience plan for Latvia.
Work is underway on harmonizing the regulations of the Cabinet of Ministers - https://vktap.mk.gov.lv/legal_acts/headers/ea52d885-b6b0-4a56-b448-9d59bdadb44f</t>
  </si>
  <si>
    <t>Ar š.g. 22.februāri EDIC gala labuma guvējiem nodrošina iespēju saņemt konsultācijas un aizpildītu sākotnējo digitālo brieduma testu.
Statuss uz 22.09.2023.:
- saņemti 1898 atbalsta pieteikumi, 
- pieņemti 165 lēmumi, 
- noslēgti 122 līgumi,
- veikti 119 digitālā brieduma testi,
- izsniegtas 107 digitālās attīstības ceļa kartes.</t>
  </si>
  <si>
    <t>Since February 22 EDIC provides the final beneficiaries with the opportunity to receive consultations and complete the initial digital maturity test.
Status as of 22.09.2023:
- 1898 support applications received,
- 165 decisions were made,
- 122 contracts concluded,
- 119 digital maturity tests were performed,
- 107 digital development roadmaps issued.</t>
  </si>
  <si>
    <t>Ar š.g. 22.februāri EDIC gala labuma guvējiem nodrošina iespēju saņemt konsultācijas un aizpildītu sākotnējo digitālo brieduma testu.
Statuss uz 22.09.2023.:
- saņemti 1898 atbalsta pieteikumi, 
- pieņemti 165 lēmumi, 
- noslēgti 122 līgumi,
- veikti 119 digitālā brieduma testi,
- izsniegtas 107 digitālās attīstības ceļa kartes.</t>
  </si>
  <si>
    <t>Apstiprināti 10.01.2023. MK noteikumi Nr.10.
Rādītāja izpilde ir procesā. No 22.02.2023. LIAA sniedz konsultācijas par atbalsta programmu, projekta pieteikumus LIAA uzsācis pieņemt no 2023. g. jūnija. Uz 28.09.2023. saņemti 23 projekta pieteikumi.</t>
  </si>
  <si>
    <t>Cabinet of Ministers regulation approved on 10.01.2023. Nr. 10.
Target fullfillment in progress. From 22.02.2023 LIAA provides consultations on the support program, LIAA has started accepting project applications from June 2023. As of 28.09.2023. 23 project applications were received.</t>
  </si>
  <si>
    <t>Rādītāja izpilde ir procesā. No 22.02.2023. LIAA sniedz konsultācijas par atbalsta programmu, projekta pieteikumus LIAA uzsācis pieņemt no 2023. g. jūnija. Uz 28.09.2023. saņemti 23 projekta pieteikumi.</t>
  </si>
  <si>
    <t>Investīcijas ietvaros "Altum" saņēmuši 25 pieteikumus un uzsākuši to izvērtēšanu atbilstoši programmas izvirzītajiem nosacījumiem. Pieņemti trīs lēmumi un noslēgts viens līgums.</t>
  </si>
  <si>
    <t>As part of the investment, Altum has received 25 applications and has undertaken their evaluation under the conditions laid down by the program. Three decisions have been made and one contract has been concluded</t>
  </si>
  <si>
    <t>Izpilde turpinās - notiek darbs pie digitālo prasmju un kompetenču satvara izstrādes. Digitālo prasmju un kompetenču satvara gala redakcijas apstiprināšana un publicēšana Macību pārvaldības sistēmā plānota 2023.gada 4.ceturksnī.
2023. gada 13. jūnijā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(Tiesību akta lietas ID Latvijas Tiesību akta portālā: 22-TA-2271).</t>
  </si>
  <si>
    <t>Enforcement continues - work is underway on the development of the public administration digital skills and competence framework. Approval and publication of the final version of the digital skills and competence framework in the Learning Management System is planned for the 4th quarter of 2023.
On June 13, 2023, the Cabinet of Ministers adopted the informative report "On the 2nd component of the European Union Recovery and Resilience Mechanism Plan, "Digital Transformation" 2.3. reform and investment direction "Digital skills" 2.3.2.2.i. implementation of the investment "Development of skills and abilities of the digital transformation of the state and local governments" (Legal Act case ID on the Latvian Legal Act portal: 22-TA-2271).</t>
  </si>
  <si>
    <t>19.10.2022. izsludināta projektu iesniegumu atlase. Projektu iesniegumu iesniegšanas termiņš 28.04.2023., projektu iesniegumu vērtēšana no 29.04.2023. -28.06.2023. Līdz 2023. gada 28. jūnijam visiem projektu iesniedzējiem tika nosūtīti lēmumi par projektu iesniegumu apstiprināšanu ar nosacījumu (nosacījumu izpildes termiņš no 1,5 līdz 4 mēneši) vai noraidīšanu finansējuma trūkuma dēļ. Notiek precizēto projektu iesniegumu noslēguma vērtēšana (to iesniegšanas secībā). Uz 28.09.2023. apstiprināts 1 projekts, uzsākts vienošanās slēgšanas process.</t>
  </si>
  <si>
    <t>On 19.10.2022 the selection of project submissions was announced. The deadline for submitting project applications was 28.04.2023 and the evaluation of project applications took place from 29.04.2023 to 28.06.2023. Until June 28, 2023,  decisions on the approval of project applications with conditions (the deadline for fulfilling the conditions is 1.5 to 4 months) or rejecting them due to lack of funding were sent to all project applicants. 
The final evaluation of the approved project applications with conditions (in the order of their submission) is underway. Till 28.09.2023. 1 project has been approved, the process of concluding a contract has been initiated.</t>
  </si>
  <si>
    <t>Ar 18.10.2022.publikāciju Nr.2022/202.PD2 oficiālajā izdevumā "Latvijas Vēstnesis" tika izsludināta projektu iesniegumu atlase, nosakot projektu iesniegšanas termiņu no 19.10.2022. līdz 28.04.2023. Projektu iesniegumu atlasē tika iesniegti deviņi projektu iesniegumi. Projektos kopumā pieprasītais AF investīciju apmērs  - 124 miljoni eiro ir 1,5 reizes lielāks par pieejamo atbalsta programmas ietvaros (informācija pieejama: https://www.cfla.gov.lv/lv/jaunums/industrialo-parku-un-teritoriju-attistisana-regionos-velas-ieguldit-124-miljonus-eiro). 
Projektu iesniegumu vērtēšana notika no 29.04.2023. līdz 28.06.2023. 
Līdz 2023. gada 28. jūnijam visiem projektu iesniedzējiem tika nosūtīti lēmumi par projektu iesniegumu apstiprināšanu ar nosacījumu (nosacījumu izpildes termiņš no 1,5 līdz 4 mēneši) vai noraidīšanu finansējuma trūkuma dēļ. Notiek precizēto projektu iesniegumu noslēguma vērtēšana (to iesniegšanas secībā). Uz 28.09.2023. apstiprināts 1 projekts, uzsākts vienošanās slēgšanas process. 
Ņemot vērā iepriekš minēto, atskaites punkta (Nr. 94) izpilde norit atbilstoši laika grafikam un atskaites punktu plānots sasniegt, ievērojot noteikto termiņu.</t>
  </si>
  <si>
    <t>With the publication No.2022/202.PD2 in the Official Journal “Latvijas Vēstnesis” on October 18, 2022, the call for project submissions was announced, setting the period for submitting the projects from 19.10.2022. to 28.04.2023.  In the selection of project applications 9 project applications were submitted. The total amount of requested RRF funding is 124 million euros, which is 1.5 times larger than the available funding within the support program (information available at: https://www.cfla.gov.lv/lv/jaunums/industrialo-parku-un-teritoriju-attistisana-regionos-velas-ieguldit-124-miljonus-eiro).
The evaluation of project applications took place from 29.04.2023 to 28.06.2023. Until June 28, 2023,  decisions on the approval of project applications with conditions (the deadline for fulfilling the conditions is 1.5 to 4 months) or rejecting them due to lack of funding were sent to all project applicants. 
The final evaluation of the approved project applications with conditions (in the order of their submission) is underway. Till 28.09.2023. 1 project has been approved, the process of concluding a contract has been initiated. 
Considering the above stated, the implementation of the milestone (No. 94) is proceeding according to the schedule and the milestone is expected to be reached within the set deadline.</t>
  </si>
  <si>
    <t>Mājokļu pieejamības pamatnostādnes ir izskatītas 2023.gada 28.septembra Valsts sekretāru sanāksmē. Ir saņemti saskaņojumi no ministrijām, lai tās virzītu apstiprināšanai uz 2023.gada 24.oktobra Ministru kabinetā sēdi.</t>
  </si>
  <si>
    <t>The housing affordability strategy was reviewed at the September 28, 2023 meeting of State Secretaries. Approvals from the ministries are received so that strategy can be submitted to the October 24, 2023 meeting of the Cabinet of Ministers for approval.</t>
  </si>
  <si>
    <t>Pamatnostādnes ir vidēja termiņa politikas plānošanas dokuments, kura mērķis ir veicināt kvalitatīvu mājokļu pieejamību visām iedzīvotāju grupām, veicot ieguldījumus gan esošā dzīvojamā fonda uzlabošanā, gan veicinot investīcijas jauna dzīvojamā fonda attīstībā. 
Pamatnostādnēs tiek identificēta problēma - nepietiekama kvalitatīvu mājokļu pieejamību visām iedzīvotāju grupām. Kopumā tiek izdalīti četri problēmu bloki, kuru ietvaros nepieciešama darbība, lai veicinātu mājokļu pieejamību:
1) Mazaizsargātas personas nesaņem atbalstu vai pietiekamu atbalstu mājokļu pieejamības jautājumu risināšanai un trūkst kvalitatīvi pašvaldības palīdzības sniegšanai paredzētie mājokļi;
2) Trūkst izmaksu ziņā pieejamu kvalitatīvu mājokļu, ko iegādāties vai īrēt;
3) Trūkst kvalitatīvu mājokļu uz tirgus nosacījumiem, ko iegādāties vai īrēt;
4) Trūkst pamudinājuma un finanšu resursu veikt nepieciešamos uzlabojumus mājoklim.
Pamatnostādnēs definētā mērķa sasniegšanai tiek plānota politikas attīstība šādos rīcības virzienos:
1) Atbalsts vismazaizsargātākajām mājsaimniecībām;
2) Atbalsts mājsaimniecībām ar vidējiem ienākumiem;
3) Atbalsts mājsaimniecībām mājokļa iegūšanai uz tirgus nosacījumiem;
4) Atbalsts esošā dzīvojamā fonda uzlabošanai.
Mājokļu pieejamības pamatnostādnes ir izskatītas 2023.gada 28.septembra Valsts sekretāru sanāksmē. Ir saņemti saskaņojumi no ministrijām, lai tās virzītu apstiprināšanai uz 2023.gada 24.oktobra Ministru kabinetā sēdi.</t>
  </si>
  <si>
    <t>LM informācija: Šobrīd norit finansējuma saņēmēju atlase un līgumu par projektu, kuru ietvaros veicami būvdarbi saistībā ar piekļuvi publiskām telpām iepriekš izvēlētajās 63 valsts un pašvaldību ēkās, īstenošanu slēgšana ar CFLA.
07.07.2023 CFLA informācija: Turpinās rādītāja sasniegšana- noslēgti 20 projektu līgumi, kuru ietvaros plānots atjaunot 54 valsts un pašvaldību ēkas.  2 projekti statusā apstiprināts.</t>
  </si>
  <si>
    <t>MoW information: Currently, the selection of funding recipients and the conclusion of contracts with CFCA for the implementation of projects for the start of works on access to public facilities in the pre-selected 63 buildings of public and local authorities, are underway.
07.07.2023 CFLA information: Achievement of the indicator continues - 20 project contracts have been concluded, within the framework of which it is planned to restore 54 state and local government buildings. 2 projects in approved status.</t>
  </si>
  <si>
    <t>Atskaites punkta izpildes termiņu ir nepieciešams pārskatīt (pagarinot līdz 2024.g. jūnijam (2024.g.2.cet.)), kas saistīts ar:  - vairākiem risināmiem jautājumiem iepriekš sekojošā atskaites punkta "To valsts un pašvaldību ēku izvēle, kurās jāveic vides pielāgojumi" sasniegšanā;  - būvniecības izmaksu sadārdzinājumu un papildu līdzfinansējuma piesaistes nepieciešamību, kā ietekmē varētu tikt kavēta ēku īpašnieku interese dalībai investīcijā. Tādēļ LM ir iesniegusi FM atbilstošu priekšlikumu grozījumiem ANM plānā, aicinot pārskatīt atskaites punkta izpildes termiņu. 27.03.2023. un 19.07.2023. ir saņemts pozitīvs Eiropas Komisijas viedoklis par LM virzītajiem AF plāna grozījumu priekšlikumiem.</t>
  </si>
  <si>
    <t>It is necessary to revise the deadline for the achievement of the milestone (extended until June 2024 (2nd quarter of  2024)) related to:   — a number of issues to be solved in the achievement of the milestone “Selection of state and local government buildings where environmental adaptations shall be carried out”;    — the increase in construction costs and the necessity of attracting additional co-financing, which could hinder the interest of local governments to participate in the investment. Therefore, the MoW has submitted to the MoF a corresponding proposal to amend the RRF Plan, calling for a revision of the milestone deadline. On the 27.03.2023 and 19.07.2023., a positive view of the European Commission has been received on the amendment proposal to the the RRF plan directed by the MoW.</t>
  </si>
  <si>
    <t>Saskaņā ar 18.10.2022. protokollēmuma Nr.53 70. § 11.punktu izpildi bija jānodrošina līdz 30.06.2023., bet tā izpilde praktiski nav iespējama, tādēļ LM ir iesniegusi FM atbilstošu priekšlikumu grozījumiem ANM plānā, aicinot pārskatīt atskaites punkta izpildes termiņu (pagarinot līdz 2024.g. jūnijam (2024.g.2.cet.)), kas saistīts ar:  - vairākiem risināmiem jautājumiem iepriekš sekojošā atskaites punkta "To valsts un pašvaldību ēku izvēle, kurās jāveic vides pielāgojumi" sasniegšanā;  - būvniecības izmaksu sadārdzinājumu un papildu līdzfinansējuma piesaistes nepieciešamību, kā ietekmē varētu tikt kavēta ēku  īpašnieku interese dalībai investīcijā. 27.03.2023. un 19.07.2023. ir saņemts pozitīvs Eiropas Komisijas viedoklis par LM virzītajiem AF plāna grozījumu priekšlikumiem.</t>
  </si>
  <si>
    <t>MK noteikumi, kas ir pamats pašvaldību atlasei, kas izstrādās sarakstu ar izvēlētām personām ar invaliditāti, kurām nepieciešama viņu mājokļa pielāgošana, ir stājušies spēkā 08.09.2023.</t>
  </si>
  <si>
    <t>The Regulation of the Cabinet of Ministers, which is the basis for the selection of local governments, which will draw up a list of selected persons with disabilities who need to adapt their housing, entered into force on 08.09.2023.</t>
  </si>
  <si>
    <t>Atskaites punkta izpildes termiņu ir nepieciešams pārskatīt (pagarinot līdz 2024.g. aprīlim (2024.g. 2.cet.)), kas saistīts ar:  1) vairākiem risināmiem jautājumiem saistībā ar ieviešanas nosacījumu izstrādi (investīcijas sarežģītība, būvniecības izmaksu sadārdzinājuma ietekme uz iespējām īstenot atbalstu iepriekš plānotajā apmērā, neskaidrību risināšana attiecībā uz ieguldījumu veikšanai privātpersonas īpašumā);  2) risku savlaicīgai atbalsta saņemšanai tiesīgo personu atlasei pašvaldību ierobežotās kapacitātes dēļ - noslogotība atbalsta sniegšanā Ukrainas civiliedzīvotājiem;  3) nepieciešamību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  4) pašvaldības neplāno uzsākt projektu īstenošanu pirms līgumu noslēgšanas ar CFLA. Tādēļ LM ir iesniegusi FM atbilstošu priekšlikumu grozījumiem ANM plānā, aicinot pārskatīt atskaites punkta izpildes termiņu.  27.03.2023. un 19.07.2023. ir saņemts pozitīvs Eiropas Komisijas viedoklis par LM virzītajiem AF plāna grozījumu priekšlikumiem.</t>
  </si>
  <si>
    <t>It is necessary to revise the deadline for the achievement of the milestone (extended to the April 2024 (2ed quarter of 2024)) related to:  1) several issues to be solved in relation to the development of implementation conditions (complexity of investment, impact of the increase in construction costs on the possibilities to implement the aid in the previously planned amount, resolving uncertainties about investing in private property);  2) risk of timely selection of persons entitled to receive support due to limited capacity of local governments — congestion in providing support to Ukrainian civilians;  3) it is necessary to revise the originally prepared target group lists (changes are required due to the fact that a person has died, changed place of residence, does not qualify for support for various reasons or has indicated a wish to opt out of the measure);  4) municipalities do not intend to start implementing projects before concluding contracts with the CFCA. Therefore, the MoW has submitted to the MoF a corresponding proposal to amend the RRF Plan, calling for a revision of the milestone deadline. On the 27.03.2023. and 19.07.2023.  a positive view of the the European Commission has been received on the amendment proposals for the RRF plan directed by the MoW.</t>
  </si>
  <si>
    <t>Saskaņā ar 18.10.2022. MK protokollēmuma Nr.53 70. § 11.punktu izpilde bija jānodrošina līdz 31.03.2023. Ņemot vērā investīcijas MKN izstrādei un saskaņošanai, projektu iesniegumu atlasei un līgumslēgšanai un pašvaldību lēmumu pieņemšanai par konkrētu mērķa grupas personu atbalstu nepieciešamo laiku, atskaites punkta izpilde nebija iespējama. Līdz ar to LM ir iesniegusi FM papildu priekšlikumu grozījumiem ANM plānā, aicinot pārskatīt atskaites punkta izpildes termiņu (pagarinot līdz 2024.g. aprīlim (2024.g.2.cet.)), kas saistīts ar:  1) vairākiem risināmiem jautājumiem saistībā ar ieviešanas nosacījumu izstrādi (investīcijas sarežģītība, būvniecības izmaksu sadārdzinājuma ietekme uz iespējām īstenot atbalstu iepriekš plānotajā apmērā, neskaidrību risināšana attiecībā uz ieguldījumu veikšanai privātpersonas īpašumā);  2) risku savlaicīgai atbalsta saņemšanai tiesīgo personu atlasei pašvaldību ierobežotās kapacitātes dēļ - noslogotība atbalsta sniegšanā Ukrainas civiliedzīvotājiem;  3) nepieciešamību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  4) pašvaldības neplāno uzsākt projektu īstenošanu pirms līgumu noslēgšanas ar CFLA. 27.03.2023. un 19.07.2023. ir saņemts pozitīvs Eiropas Komisijas viedoklis par LM virzītajiem AF plāna grozījumu priekšlikumiem.</t>
  </si>
  <si>
    <t>LM informācija: Būvniecības līgumu slēgšanas tiesību piešķiršana būvdarbu uzsākšanai saistībā ar mājokļu pielāgošanu veicama pēc mērķa grupas identificēšanas pašvaldībās. MK noteikumi, kas ir pamats pašvaldību atlasei, kas izstrādās sarakstu ar izvēlētām personām ar invaliditāti, kurām nepieciešama viņu mājokļa pielāgošana, ir stājušies spēkā 08.09.2023.</t>
  </si>
  <si>
    <t>LM information: The award of construction contracts for the commencement of works relating to the adaptation of dwellings must be made after the identification of the target group in the municipalities. The Cabinet Regulation, which is the basis for the selection of local governments, which will draw up a list of selected persons with disabilities who need to adapt their housing, entered into force on 08.09.2023.</t>
  </si>
  <si>
    <t>Atskaites punkta izpildes termiņu ir nepieciešams pārskatīt (pagarinot līdz 2025.g. martam (2025.g.1.cet.)), kas saistīts ar: vairākiem risināmiem jautājumiem iepriekš sekojošā atskaites punkta “Specifiskas mērķa grupas atlasīšana personas mājokļa vides pieejamības uzlabošanai” sasniegšanā. Tādēļ LM ir iesniegusi FM atbilstošu priekšlikumu grozījumiem ANM plānā, aicinot pārskatīt atskaites punkta izpildes termiņu. 27.03.2023. un 19.07.2023. ir saņemts pozitīvs Eiropas Komisijas viedoklis par LM virzītajiem AF plāna grozījumu priekšlikumiem.</t>
  </si>
  <si>
    <t>The deadline for the achievement of the milestone needs to be reviewed (extended to the March 2025 (1st quarter of 2025)) related to: a number of issues to be solved in reaching the previous milestone “Selection of a specific target group to improve the accessibility of a person’s housing environment”. Therefore, the MoW has submitted to the MoF a corresponding proposal to amend the RRF Plan, calling for a revision of the milestone deadline. On the 27.03.2023. and 19.07.2023.  a positive view of the the European Commission has been received on the amendment proposals for the RRF plan directed by the MoW.</t>
  </si>
  <si>
    <t>LM ir iesniegusi FM papildu priekšlikumu grozījumiem ANM plānā, aicinot pārskatīt atskaites punkta izpildes termiņu (pagarinot līdz 2025.g.martam (2025.g.1.cet.)), kas saistīts ar vairākiem risināmiem jautājumiem iepriekš sekojošā atskaites punkta “Specifiskas mērķa grupas atlasīšana personas mājokļa vides pieejamības uzlabošanai" sasniegšanā.  Vienlaikus jāmin, ka ar grozījumiem AF plānā, lai sasniegtu 3.1.2.1.i. investīcijas 2.kārtas sākotnēji plānotās atskaites punkta vērtības, kā risinājums ir rosināta papildu finansējuma 1 339 441 euro apmērā piesaiste būvniecības cenu sadārdzinājuma segšanai – t.i., izmantojot daļu no 28.12.2022. Ministru komitejas ES fondu jautājumos atbalstītā papildu 8 501 144 euro finansējuma (tādējādi 3.1.2.1.i. investīcijas 2.kārtas AF finansējums pēc AF plāna grozījumiem veidos 4 739 441 euro). 27.03.2023. un 19.07.2023. ir saņemts pozitīvs Eiropas Komisijas viedoklis par LM virzītajiem AF plāna grozījumu priekšlikumiem.</t>
  </si>
  <si>
    <t>Secīgas nobīdes, ņemot vērā nobīdes atskaites punkta “Līguma noslēgšana par prognozēšanas modeļa algoritmu izstrādi, IS tehniskās specifikācijas izstrādi un IS izstrādes autoruzraudzību” izpildē (attiecīgi ir plānots atskaites punktu izpildīt līdz 2024.g. septembrim (2024.g. 3.cet.)).Tādēļ LM ir iesniegusi FM atbilstošu priekšlikumu grozījumiem ANM plānā, aicinot pārskatīt atskaites punkta izpildes termiņu. 27.03.2023. un 19.07.2023. ir saņemts pozitīvs Eiropas Komisijas viedoklis par LM virzītajiem AF plāna grozījumu priekšlikumiem.</t>
  </si>
  <si>
    <t>Sequential deviations due to deviations in the implementation of the milestone ‘Conclusion of contract for the development of algorithms for the forecasting model, the development of technical specifications for information system and the supervision of system development’ (accordingly, it is planned to complete the milestone by September 2024 (3rd quarter 2024)). Therefore, the MoW has submitted to the MoF a corresponding proposal to amend the RRF Plan, calling for a revision of the milestone deadline. On the 27.03.2023. and 19.07.2023.  a positive view of the the European Commission has been received on the amendment proposals for the RRF plan directed by the MoW.</t>
  </si>
  <si>
    <t>Secīgas nobīdes, ņemot vērā nobīdes atskaites punkta “Līguma noslēgšana par prognozēšanas modeļa algoritmu izstrādi, IS tehniskās specifikācijas izstrādi un IS izstrādes autoruzraudzību” izpildē (attiecīgi ir plānots atskaites punktu izpildīt līdz 2024.g. septembrim (2024.g. 3.cet.)). Vienlaikus jāmin, ka LM ir iesniegusi FM papildu priekšlikumu grozījumiem ANM plānā, aicinot pārskatīt atskaites punkta izpildes termiņu (pagarinot līdz 2024.g. 3.cet.), kā arī investīcijas kopējo īstenošanas termiņu (pagarinot līdz 2026.g.1.cet.). 27.03.2023. un 19.07.2023. ir saņemts pozitīvs Eiropas Komisijas viedoklis par LM virzītajiem AF plāna grozījumu priekšlikumiem.</t>
  </si>
  <si>
    <t>MK noteikumi, kas būs pamats pašvaldību atlasei 3.1.2.3.i. investīcijas "Ilgstošas sociālās aprūpes pakalpojuma noturība un nepārtrauktība: jaunu ģimeniskai videi pietuvinātu aprūpes pakalpojumu sniedzēju attīstība pensijas vecuma personām" otrās kārtas īstenošanai, pieņemti 22.08.2023. MK sēdē.
Atskaites punkta izpildei nepieciešams ilgāks termiņš nekā sākotnēji bija plānots (tas tiks sasniegts 2024.gada martā (2024.gada 1.cet.)),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Līdz ar to LM iesniedza FM papildu priekšlikumu grozījumiem ANM plānā, aicinot pārskatīt atskaites punkta izpildes termiņu (pagarinot līdz 2024.g. martam (2024.g.1.cet.)). Tomēr attiecībā uz minēto ierosinājumu ir saņemts EK aicinājums tālāk šīs izmaiņas nevirzīt, ņemot vērā, ka par atskaites punkta izpildi joprojām var noziņot maksājuma pieprasījuma sagatavošanas termiņā, proti, 2024.g. 2.cet. Attiecīgi LM šo priekšlikumu grozījumiem ir svītrojusi un par atskaites punkta izpildi ziņos, sagatavojot informāciju 3.MP
Vienlaikus jāmin, ka LM ir iesniegusi priekšlikumus AF plāna grozījumiem:
- samazinot mērķa vērtību par 1 (no 18 līdz 17). Minētais ir saistīts ar to, ka Rīgas valstspilsētā ir ievērojami lielāks mērķa grupas personu (cilvēku pensijas vecumā) skaits kā citās pašvaldībās (atbilstoši CSP datiem par iedzīvotāju skaitu dalījumā pēc vecuma grupām - 33,14 % no kopējā pensijās vecuma iedzīvotāju skaita (t.i., no kopumā Latvijā esošajām 417 180 pensijas vecuma personām 138 268 personas 2022.gadā dzīvoja Rīgas valstspilsētā)), līdz ar to Rīgas valstspilsētā plānots AF atbalstu attiecināt divu ēku komplektu izveidei (kopumā 6 ēkas un 96 pakalpojumu sniegšanas vietas);
- lai veicinātu 3.1.2.3.i. investīcijas 2.kārtas sākotnēji plānoto atskaites punktu vērtību sasniegšanu, kā risinājums ir rosināta papildu finansējuma 3 903 507 euro apmērā piesaiste būvniecības cenu sadārdzinājuma segšanai – t.i., izmantojot daļu no 28.12.2022. Ministru komitejas ES fondu jautājumos atbalstītā papildu 8 501 144 euro finansējuma (tādējādi 3.1.2.3.i. investīcijas 2.k. AF finansējums kopā ar atlikumu no 3.1.2.3.i. investīcijas 1.k. pēc AF plāna grozījumiem veidos 68 753 017 euro).
Par minētajiem priekšlikumiem ir saņemts 27.03.2023. un 19.07.2023. pozitīvs EK viedoklis.</t>
  </si>
  <si>
    <t>TThe Regulation of the Cabinet of Ministers, which is the basis for the selection of local governments for  3.1.2.3.i. investment second round "Sustainability and continuity of long-term social care services: development of new providers of family-like care services for persons of retirement age" implementation was approved on 22.08.2023. 
The fulfilment of the milestone requires a longer period than planned (planned to be achieved in March 2024 (Q1 2024)), due to:  1) the fact that construction of buildings is possible only after the development of a standard building design, which will end in the November 2022 (4th quarter of 2022);  2) the increase of construction costs and the necessity of attracting additional co-financing, which could hinder the interest of municipalities to participate in the investment. Consequently, the MoW submitted to the MoF an additional proposal for amendments to the RRF Plan, calling for a revision of the milestone deadline (extending it to March 2024 (Q1 2024)). However, for this proposal, the EC has been invited not to take this change further, given that the milestone can still be reported within the deadline for the payment claim, i.e. Q2 2024. Accordingly, the MoW has deleted this proposal for amendment and will report on the achievement of the milestone in the preparation of the information for the 3rd payment claim.
At the same time, MoW has submitted proposals to amend the RRF Plan:
- reducing the target value by 1 (from 18 to 17). This is due to the fact that the number of persons of the target group (people of retirement age) in Riga is significantly higher than in other municipalities (according to the CSO data on population by age groups - 33.14% of the total retirement age population (i.e. out of the total 417 180 persons of retirement age in Latvia, 138 268 persons would live in Riga in 2022)), therefore it is planned to extend AF support in Riga for the construction of two sets of  buildings (6 buildings and 96 service provision places in total);
- in order to facilitate the achievement of the milestones originally planned for the second phase of investment 3.1.2.3.i., it is proposed to mobilise additional funding of EUR 3 903 507 to cover the increase in construction costs - i.e. by using part of the additional funding of EUR 8 501 144 approved on 28.12.2022 by the Committee of Ministers on EU Funds (thus, to cover the increase in construction costs in the second phase of investment 3.1.2.3.i., by using part of the additional funding of EUR 8 501 144 approved on 28.12.2022 by the Committee of Ministers on EU Funds). The AF financing together with the balance of the investment 3.1.2.3.i. after the amendment of the AF plan will amount to EUR 68 753 017).
These proposals have received a positive opinion from the EC on 27.03.2023 and 19.07.2023.</t>
  </si>
  <si>
    <t>LM informācija: norit atbilstoši plānam.</t>
  </si>
  <si>
    <t>MoW information: Implementation is in line with the plan.</t>
  </si>
  <si>
    <t>LM informācija: 20.06.2023. pieņemti Ministru kabineta noteikumi Nr. 323 "Eiropas Savienības Atveseļošanas un noturības mehānisma plāna 3.1. reformu un investīciju virziena "Reģionālā politika" 3.1.2. reformas "Sociālo un nodarbinātības pakalpojumu pieejamība minimālo ienākumu reformas atbalstam" 3.1.2.5.i. investīcijas "Bezdarbnieku, darba meklētāju un bezdarba riskam pakļauto iedzīvotāju iesaiste darba tirgū" īstenošanas un uzraudzības noteikumi", kas ir pamats investīcijas īstenošanai. Tuvākajā laikā tiks nosūtīts uzaicinājums projekta iesniedzējam sagatavot projekta veidlapu.
24.04.2023. Nodarbinātības valsts aģentūra (plānotais finansējuma saņēmējs) ar tirgus izpētes rezultātā piesaistītu ārpakalpojuma sniedzēju noslēdza līgumu par digitālā rīka prasmju novērtēšanai (testu satura) izstrādi. Līdz 30.06.2023. tika veikta testu satura izstrāde. 20.07.2023. noslēdzās iepirkums  izstrādātā digitālā rīka prasmju novērtēšanai (testu satura) programmēšanai, ietveršanai testu platformā. Noslēgtā līguma ar pakalpojumu sniedzēju ietvaros norit testu programmēšana un iestrāde platformā.</t>
  </si>
  <si>
    <t>MoW information: On 20.06.2023 Cabinet of Ministers Regulation No 323 "Rules for the implementation and monitoring of investment 3.1.2 "Access to social and employment services in support of the minimum income reform" of the European Union Recovery and Resilience Mechanism Plan, reform 3.1.2.5.i. of the investment "Participation of the unemployed, job seekers and people at risk of unemployment in the labour market", which is the basis for the implementation of the investment" was adopted. An invitation to the applicant to prepare a project form will be sent shortly.
On 24.04.2023, the State Employment Agency (the intended beneficiary) concluded a contract with an outsourced provider for the development of a digital tool for skills assessment (test content) as a result of market research. The development of the test content was carried out by 30.06.2023. 20.07.2023 The procurement for the programming of the developed digital tool for skills assessment (test content), to be included in the test platform, was finalised. Within the framework of the concluded contract with the service provider, the programming and integration of the tests into the platform is ongoing.</t>
  </si>
  <si>
    <t>Ir izveidota IT infrastruktūra, lai varētu uzkrāt datus, kā arī veikti iepirkumi un notiek darbs pie genoma references izveides. Šobrīd tiek iesaistīti donori, lai iegūtu  bioloģisko paraugu un varētu veikt pilna genoma sekvencēšanu 3500 paraugiem. Ņemot vērā, ka rekomendācijas sekvencēšanas procesa parametriem, kas tiek sniegtas dalībvalstīm balstoties uz starplaboratoriju salīdzināšanu bija pieejamas 2023. gada maijā, arī pilna apjoma genoma sekvencēšanu varēja uzsākt tikai 2023. gada maijā. Ņemot vērā, ka laboratorijas kapacitāte sekvencēšanas bibliotēku sagatavošanā un DNBSEQ-T7 sekvencēšanas platformas ekspluatācija dos iespēju veikt 200 paraugu pilna genoma sekvencēšanu mēnesī, visu paraugu analīzei nepieciešami 18 mēneši. Tādēļ ir nepieciešams pagarināt projekta īstenošanu un rādītāja sasniegšanas termiņu līdz 2024.gada ceturtajam ceturksnim.</t>
  </si>
  <si>
    <t>Notiek darbs pie stratēģijas izstrādes un pie starpnodevumu sagatavošanas. Stratēģijas projekta izstrādi plānots pabeigt līdz 2023.gada 4.ceturkšņa beigām un apstiprināt 2024.gada 1.ceturksnī. Kartējuma izstrādes procesā ir apzināts, ka cilvēkresursu plānošanai nepieciešamie dati, kas tiek uzkrāti visās veselības jomas informācijas sistēmās un Ārstniecības personu un ārstniecības atbalsta personu reģistrā, nav pietiekami darbaspēka stratēģijas izstrādei, jo sākotnēji nav veidoti projekta mērķa sasniegšanai - veselības jomas darbaspēka kartējuma izstrādei un nesniedz pilnvērtīgu informāciju par ārstniecības personu nodarbinātību un veiktā darba apjomu darba slodžu izteiksmē visās ārstniecības iestādēs, tajā skaitā privātajā sektorā. Veselības ministrijai plānošanas vajadzībām iztrūkstošā informācija ir Valsts ieņēmumu dienesta rīcībā. Finanšu ministrija un Valsts ieņēmumu dienests kritiski vērtējot iespēju nepārkāpt fizisko personu datu aizsardzības prasības, ir nodrošinājis  anonimizētu datu masīvus pētījuma vajadzībām, tomēr Finanšu ministrijas ieskatā līdz šim nav rasts pietiekams pamatojums Veselības ministriju interesējošo datu sniegšanai to prasītajā detalizācijā un atklātības pakāpē.  Līdz ar to kartējums un attiecīgi plānošanas modeļa izstrāde, kas ir Cilvēkresursu stratēģijas būtiska sadaļa, ir aizkavējusies, ņemot vērā, ka būtisks laika resurss tika patērēts strādājot pie iespējām iegūt kartējumam nepieciešamos datus attiecīgajā detalizācija, kas nav izdevies, ņemot vērā datu regulas prasības.</t>
  </si>
  <si>
    <t>Work is ongoing on the development of the strategy and on the preparation of interim reports. The draft Strategy is scheduled to be completed by the end of Q4 2023, but the strategy itself will be approved in Q1 2024. The mapping process recognises that the data needed for human resources planning, which is accumulated in all health information systems and in the Register of Medical Persons and Medical Assistance Persons, is not sufficient to develop a workforce strategy because it is not initially designed to achieve the objective of the project - health fields for the development of labour mapping and do not provide full information on the employment of medical practitioners and the amount of work performed in terms of workloads in all medical institutions, including the private sector. The information missing from the Ministry of Health for planning purposes shall be at the disposal of the State Revenue Service. The Ministry of Finance and the State Revenue Service have provided a critical assessment of the possibility of not violating the data protection requirements of individuals for the purposes of the study, however, the Ministry of Finance has so far not provided sufficient justification for the provision of data of interest to the Ministry of Health in the detail and level of disclosure requested by them. Consequently, the mapping and, accordingly, the development of the planning model, which is an essential part of the Human Resources Strategy, has been delayed, given that a significant time resource was spent working on the possibilities of obtaining the data needed for the mapping in the relevant detail that has failed in the light of the requirements of the Data Regulation.</t>
  </si>
  <si>
    <t>Notiek darbs pie stratēģijas izstrādes un pie strapnodevumu sagatavošanas. Stratēģijas projekta izstrādi plānots pabeigt līdz 2023.gada 4.ceturkšņa beigām un apstiprināt 2024.gada 1.ceturksnī. Ir apgrūtināta datu iegūšana par ārstniecības personu nodarbinātību (kopējais ārstniecības personas ikmēneša nostrādāto stundu skaits katrā darba vietā) pa ārstniecības iestādēm, kas veselības politikas plānošanā ir kritiski nepieciešami, īpaši vērtējot ārstniecības personu nodarbinātību reģionos atbilstoši veselības aprūpes pakalpojumu veidiem un līmeņiem. Vienlaikus Veselības ministrija turpinot sadarbību ar Finanšu ministriju, Valsts ieņēmumu dienestu un Veselības inspekciju, lai rastu risinājumu un pamatojumu datu iegūšanai un apstrādei no attiecīgajām valsts informācijas sistēmām, konstatēja, ka nav iespējams iegūt datus par veselības aprūpes darbinieku nodarbinātību plānotajās kategorijās 2016.gada 27.aprīļa Eiropas Parlamenta un Padomes Regulas (ES) 2016/679 par fizisku personu aizsardzību attiecībā uz personas datu apstrādi un šādu datu brīvu apriti un ar ko atceļ Direktīvu 95/46/EK  nosacījumu dēļ. Līdz ar to ir nolemts turpināt darbu pie veselības aprūpes darbaspēka kartēšanas un veselības aprūpes darbaspēka modeļa izstrādes pamatojoties uz sākotnējo datu kopumu, ko iesniedza Valsts ieņēmumu dienests (ar anonīmiem darba devēju nosaukumiem).</t>
  </si>
  <si>
    <t>Ar VID 28.09.2023. rīkojumu Nr.211 apstiprināta "Atbilstības riska pārvaldības rokasgrāmata". Rokasgrāmata publicēta Valsts ieņēmumu dienesta Koplietošanas sistēmā.</t>
  </si>
  <si>
    <t>With the State Revenue Service order Nr.211, the manual “Publication of handbook for compliance risk management” is approved. The manual has been published in the State Revenue Service sharing system.</t>
  </si>
  <si>
    <t>Ar VID 28.09.2023. rīkojumu Nr.211 apstiprinātā "Atbilstības riska pārvaldības rokasgrāmata", kas publicēta Valsts ieņēmumu dienesta Koplietošanas sistēmā. Atbilstības riska pārvaldības rokasgrāmatā ietvertas šādas sadaļas:
1) informācija par veicināšanas darbībām un nodokļu administrācijas pārbaudēm (preventīvie un kontroles instrumenti) atbilstoši grozījumiem likumā “Par nodokļiem un nodevām” saistībā ar jauno nodokļu kontroles regulējumu (1.sadaļa);
2) “aplokšņu algu” maksātāju raksturojošās pazīmes (tipoloģija), kuras noteiktas, balstoties uz līdzšinējo digitālo datu izmeklēšanas pieredzi (2.sadaļas 10.punkts);
3) informācija par riska novērtēšanas pamatnostādnēm (2.sadaļas 11.punkts);
4) darba procesa un metožu apraksts atkarībā no “aplokšņu algu” avotiem (3.sadaļa);
5) “aplokšņu algu” izmaksas brīža noteikšana (4.sadaļa);
6) informācija par tiesu praksi – pierādījumu nodrošināšanai un tiesu praksi – kļūdām pierādījumu un apstākļu vērtēšanā, analizējot tiesas nolēmumus nedeklarēto algu jomā (5.un 6. sadaļa);
7) metodiskais materiāls par darba devēja pārbaudi (7.sadaļa).</t>
  </si>
  <si>
    <t>With the State Revenue Service order Nr.211, the manual “Publication of handbook for compliance risk management” is approved and the manual has been published in the State Revenue Service sharing system.
The compliance risk management manual includes the following sections: 
1) information regarding promotion activities and tax administration inspections (preventive and control instruments) in conformity with amendments in the Law "On taxes and fees", the new tax control regulation (Section 1);
2) the characteristics (typology) of the payers of “envelope wages”, which have been determined on the basis of previous experience in the investigation of digital data (Section 2, Paragraph 10);
3) information regarding the risk assessment guidelines (Section 2, Paragraph 11);
4) description of the work process and methods regarding the sources of “envelope wages” (Section 3);
5) determination of the time of payment of “envelope wages” (Section 4);
6) information regarding the case law – for the provision of evidence and case law, errors in the assessment of evidence and circumstances when analysing court adjudications in the field of undeclared wages (Sections 5 and 6);
7) methodological material regarding examination of the employer (Section 7).</t>
  </si>
  <si>
    <t>Rādītāja statuss pabeigts.
Lai sasniegtu konkrēto rādītāju ar VID 28.09.2023. rīkojumu Nr.211 apstiprināta "Atbilstības riska pārvaldības rokasgrāmata", kas publicēta Valsts ieņēmumu dienesta Koplietošanas sistēmā. Atbilstības riska pārvaldības rokasgrāmatā ietvertas sadaļas:
1) informācija par veicināšanas darbībām un nodokļu administrācijas pārbaudēm;
2) “aplokšņu algu” maksātāju raksturojošās pazīmes (tipoloģija), kuras noteiktas, balstoties uz līdzšinējo digitālo datu izmeklēšanas pieredzi;
3) informācija par riska novērtēšanas pamatnostādnēm;
4) darba procesa un metožu apraksts atkarībā no “aplokšņu algu” avotiem;
5) “aplokšņu algu” izmaksas brīža noteikšana;
6) informācija par tiesu praksi – pierādījumu nodrošināšanai un tiesu praksi – kļūdām pierādījumu un apstākļu vērtēšanā, analizējot tiesas nolēmumus nedeklarēto algu jomā;
7) metodiskais materiāls par darba devēja pārbaudi.</t>
  </si>
  <si>
    <t>Noslēgts līgums ar piegādātāju FM VID 2022/160/ERAF.    Saksaņots apmācību plāns (05.01.2023) Muitas pārvaldes speciālistiem.  2023. gada oktobrī ir ieplānotas mācības 25 Muitas pārvaldes speciālistiem, apmācāmo skaits varētu vēl pieaugt. Mācības notiek uz specializēto risinājumu bāzes, nodrošinot speciālistiem praktisko iemaņu apgūšanu, kas būtu maksimāli pietuvināta sistēmu darbības vides reālajiem procesiem. Tāpēc ir svarīgi izvērtēt programmatūras briedumu un potenciālo speciālistu noslodzi, lai mācību procesam būtu iespējami lielāka atdeve ilgtermiņā. Pašreizējais analītikas projektu izstrādes progress ļauj prognozēt, ka nākamās mācību grupas iespējams komplektēt šī gada decembrī vai 2024. gada 1. ceturksnī.</t>
  </si>
  <si>
    <t>Contract with vendor FM VID 2022/160/ERAF. Established training plan (05.01.2023) for Customs Administrators. In October 2023, training is planned for 25 specialists, the number of trainees could increase. Training takes place on the basis of specialized solutions, providing specialists with the acquisition of practical skills, which would be as close as possible to the real processes of the system's operating environment. Therefore, it is important to evaluate the maturity of the software and the workload of potential specialists, so that the learning process has the best results in the long term. The current progress in the development of analytics projects allows to predict that the next training groups can be assemble in December of this year or in the 1st quarter of 2024.</t>
  </si>
  <si>
    <t>Noslēgts līgums ar piegādātāju FM VID 2022/160/ERAF. Saksaņots apmācību plāns (05.01.2023) Muitas pārvaldes speciālistiem;  2023. gada oktobrī ir ieplānotas mācības 25 Muitas pārvaldes speciālistiem, iespējams apmācāmo skaits vēl pieaugs. Pašreizējais analītikas projektu izstrādes progress ļauj prognozēt, ka nākamās mācību grupas iespējams komplektēt šī gada decembrī vai 2024. gada 1. ceturksnī.</t>
  </si>
  <si>
    <t>Rādītāja izpilde turpinās. Izstrādāts tehniskās specifikācijas projekts. Plānots 2023.g. decembrī izsludināt iepirkumu un 2024.g. martā noslēgt līgumu.  Ir iesniegti AF plāna grozījumi, kas paredz pagarināt rādītāja sasniegšanas termiņu līdz 2025.g. 1.cet.</t>
  </si>
  <si>
    <t>Fulfilment of milestone continues. A draft technical specification has been developed. It is planned to announce the procurement in December 2023 and in March 2024 to conclude a contract. Amendments to the RRF plan have been submitted, which provide for extending the deadline for achieving the milestone until 1Q 2025.</t>
  </si>
  <si>
    <t>Tehniskās specifikācijas projekts ir izstrādāts saskaņā ar veicamo darbu laika grafiku.  Izveidota iepirkuma komisija. Plānots, ka līdz 2023.gada decembrim tiks sagatavota iepirkuma dokumentācija, izsludināta potenciālo piegādātāju apspriede un izsludināts iepirkums. Paredzams, ka vajadzīgs papildu laiks iepirkuma procedūras norisei, jo iespējams pēc publiskās apspriedes ar kandidātiem būs nepieciešams veikt izmaiņas iepirkuma dokumentācijā un atkārtoti izsludināt publisko apspriedi, kas prasīs papildu laiku, lai,gadījumā, ja pieteiksies tikai viens pretendents nebūtu jāizbeidz iepirkuma procedūra.</t>
  </si>
  <si>
    <t>The draft for technical specification has been developed in accordance with the schedule. A procurement committee has been established. It is planned that by December 2023, the procurement documentation will be prepared, the discussion of potential suppliers will be announced and the procurement will be announced. Probably additional time will be needed for the procurement procedure, because it is possible that after the public consultation with the candidates, it will be necessary to make changes to the procurement documentation and re-announce the public consultation, which will require additional time, so that in the event that only one applicant applies, the procurement procedure does not have to be terminated.</t>
  </si>
  <si>
    <t>Tehniskās specifikācijas projekts ir izstrādāts saskaņā ar veicamo darbu laika grafiku. Izveidota  iepirkuma komisija, notiek darbs pie iepirkuma dokumentācijas veidošanas. Plānots, ka līdz 2023.gada decembrim tiks sagatavota iepirkuma dokumentācija, izsludināta potenciālo piegādātāju apspriede un izsludinās iepirkums. Ir iesniegti AF plāna grozījumi, kas paredz pagarināt rādītāja sasniegšanas termiņu līdz 2025.g. 1.cet.</t>
  </si>
  <si>
    <t>Izsludinātais iepirkums FM VID 2022/170/ANM “Rentgena iekārtas un pasta sūtījumu automātiskās līnijas piegāde, uzstādīšana, uzturēšana un garantijas nodrošināšana” izbeigts bez rezultātiem. 05.06.2023. atkārtoti izsludināts iepirkums FM VID 2022/170/ANM “Rentgena iekārtas un pasta sūtījumu automātiskās līnijas piegāde, uzstādīšana, uzturēšana un garantijas nodrošināšana” ar piedāvājumu iesniegšanas termiņu - 06.07.2023. Atkārtoti izsludinātais iepirkums FM VID 2022/170/ANM “Rentgena iekārtas un pasta sūtījumu automātiskās līnijas piegāde, uzstādīšana, uzturēšana un garantijas nodrošināšana” izbeigts bez rezultātiem. Plānots iesniegt AF plāna grozījumus, pagarinot rādītāja sasniegšanas termiņu.</t>
  </si>
  <si>
    <t>The announced procurement FM VID 2022/170/ANM "Delivery, installation, maintenance, and warranty provision of X-ray equipment and automatic mail lines" was discontinued without results. Procurement FM VID 2022/170/ANM "Delivery, installation, maintenance, and warranty provision of X-ray equipment and automatic mail lines" was re-announced in 05.06.2023 with the deadline for submission of offers - 06.07.2023. The re-announced procurement FM VID 2022/170/ANM "Delivery, installation, maintenance, and warranty provision of X-ray equipment and automatic mail lines"  was discontinued without results. It is planned to submit an amendment to the RRF plan extending the deadline for achieving the milestone.</t>
  </si>
  <si>
    <t>Izsludinātais iepirkums FM VID 2022/170/ANM “Rentgena iekārtas un pasta sūtījumu automātiskās līnijas piegāde, uzstādīšana, uzturēšana un garantijas nodrošināšana” izbeigts bez rezultātiem, jo, izvērtējot vienīgā pretendenta iesniegto piedāvājumu, tika konstatēts, ka pretendenta iesniegtais tehniskais un finanšu piedāvājums neatbilst konkursa nolikumā noteiktajām prasībām (sākotnējais piedāvājumu iesniegšanas termiņš bija 29.12.2022, ņemot vērā IUB atzinumu un potenciālo pretendentu papildu jautājumus, tika veikti dokumentu precizējumi (pēdējie grozījumi: 02.03.2023) un piedāvājumu iesniegšanas termiņš tika pagarināts līdz 22.03.2023.).
Sagatavota dokumentācija jauna iepirkuma izsludināšanai. 28.04.2023. EIS publicēts paziņojums par piegādātāju apspriedi, aicinot līdz 17.05.2023. iesniegt jautājumus par nosacījumiem iepirkuma dokumentācijā. Iepirkums izsludināts 05.06.2023. Piedāvājumu iesniegšanas termiņš - 06.07.2023. 06.06.2023. saņemta informācija no IUB par iepirkuma dokumentācijas pirmspārbaudes uzsākšanu.
12.09.2023. atkārtoti izsludinātais iepirkums FM VID 2022/170/ANM “Rentgena iekārtas un pasta sūtījumu automātiskās līnijas piegāde, uzstādīšana, uzturēšana un garantijas nodrošināšana” izbeigts bez rezultātiem, jo  izvērtējot vienīgā pretendenta, kurš bija pieteicies arī pirmreizējā iepirkumā, iesniegto piedāvājumu, tika konstatēts, ka iesniegtais tehniskais un finanšu piedāvājums neatbilst konkursa nolikumā noteiktajām prasībām. 22.09.2023. IUB iesniegta iepirkuma rezultāta sūdzība no pretendenta, kurš bija pieteicies iepirkumam, par pretendenta iesniegtā piedāvājuma noraidīšanu, kā neatbilstošu. Tiek gatavota dokumentācija trešajam iepirkumam, ko ir plānots izsludināt kā sarunu procedūru.  Iepirkums tiks izsludināts, tiklīdz tiks saņemts IUB lēmums par iesniegto iepirkuma rezultāta sūdzību.Ņemot vērā, ka saistībā ar iepirkuma procedūras novirzi veidojas termiņu nobīde, plānots rosināt  AF plāna grozījumus, pagarinot investīcijas ieviešanu līdz 2025.gada II ceturksnim.</t>
  </si>
  <si>
    <t>The announced procurement FM VID 2022/170/ANM "Delivery, installation, maintenance, and warranty provision of X-ray equipment and automatic mail lines" was discontinued without results because, when evaluating the offer submitted by the only applicant, it was found that the technical and financial offer submitted by the applicant does not meet the requirements set out in the tender regulations (the initial deadline for submitting offers was 29.12.2022, taking into account the opinion of the IUB and additional questions of potential applicants, document clarifications were made (the latest amendments : 02.03.2023) and the deadline for submission of offers was extended until 22.03.2023).
Documentation for announcing a new procurement has been prepared. 28.04.2023 notice on supplier consultation was published in EIS, deadline for questions submission on conditions in procurement documentation was until 17.05.2023. The procurement has been announced on 05.06.2023. Deadline for submission of offers - 06.07.2023. 06.06.2023 received information from IUB about the initiation of pre-check of procurement documentation.
The re-announced procurement FM VID 2022/170/ANM "Delivery, installation, maintenance, and warranty provision of X-ray equipment and automatic mail lines"  was discontinued without results  on 12.09.2023 because, when evaluating the offer submitted by the only applicant, who had also applied for the first procurement, it was found that the technical and financial offer submitted by the applicant does not meet the requirements set out in the tender regulations. 22.09.2023 IUB received a complaint about the result of the procurement from a applicant who had applied for the procurement, concerning the rejection of the offer submitted by the applicant as non-compliant. Documentation is being prepared for a third procurement, which is planned to be organised as a negotiated procedure. The procurement will be launched as soon as the IUB's decision on the complaint submitted regarding the outcome of the previous procurement is received. Considering the timeline shift due to the procurement procedure, it is planned to propose an amendment to the RFF Plan to extend the implementation of the investments until Q2 2025.</t>
  </si>
  <si>
    <t>Izsludinātāis iepirkums FM VID 2022/170/ANM “Rentgena iekārtas un pasta sūtījumu automātiskās līnijas piegāde, uzstādīšana, uzturēšana un garantijas nodrošināšana” izbeigts bez rezultātiem, jo, izvērtējot vienīgā pretendenta iesniegto piedāvājumu, tika konstatēts, ka pretendenta iesniegtais tehniskais un finanšu piedāvājums neatbilst konkursa nolikumā noteiktajām prasībām (sākotnējais piedāvājumu iesniegšanas termiņš bija 29.12.2022, ņemot vērā IUB atzinumu un potenciālo pretendentu papildu jautājumus, tika veikti dokumentu precizējumi (pēdējie grozījumi: 02.03.2023) un piedāvājumu iesniegšanas termiņš tika pagarināts līdz 22.03.2023.).
Sagatavota dokumentācija jauna iepirkuma izsludināšanai. 28.04.2023. EIS publicēts paziņojums par piegādātāju apspriedi, aicinot līdz 17.05.2023 iesniegt jautājumus par nosacījumiem iepirkuma dokumentācijā. Iepirkums izsludināts 05.06.2023. Piedāvājumu iesniegšanas termiņš - 06.07.2023. 06.06.2023. saņemta informācija no IUB par iepirkuma dokumentācijas pirmspārbaudes uzsākšanu.
12.09.2023. atkārtoti izsludinātais iepirkums FM VID 2022/170/ANM “Rentgena iekārtas un pasta sūtījumu automātiskās līnijas piegāde, uzstādīšana, uzturēšana un garantijas nodrošināšana” izbeigts bez rezultātiem, jo  izvērtējot vienīgā pretendenta, kurš bija pieteicies arī pirmreizējā iepirkumā, iesniegto piedāvājumu, tika konstatēts, ka iesniegtais tehniskais un finanšu piedāvājums neatbilst konkursa nolikumā noteiktajām prasībām. 22.09.2023. IUB iesniegta iepirkuma rezultāta sūdzība no pretendenta, kurš bija pieteicies iepirkumam, par pretendenta iesniegtā piedāvājuma noraidīšanu, kā neatbilstošu. Tiek gatavota dokumentācija trešajam iepirkumam, ko ir plānots izsludināt kā sarunu procedūru. Iepirkums tiks izsludināts, tiklīdz tiks saņemts IUB lēmums par iesniegto iepirkuma rezultāta sūdzību.Ņemot vērā, ka saistībā ar iepirkuma procedūras novirzi veidojas termiņu nobīde, plānots rosināt  AF plāna grozījumus, pagarinot investīcijas ieviešanu līdz 2025.gada II ceturksnim.</t>
  </si>
  <si>
    <t>Vienotā iepirkuma procedūra ir noslēgusies, pieņemts lēmums par līguma slēgšanas tiesību piešķiršanu. 
Investīcijas ieviešanas regulējuma saskaņots.</t>
  </si>
  <si>
    <t>The unified procurement procedure has been completed, a decision has been made on awarding the contract.
Investment implementation regulation agreed.</t>
  </si>
  <si>
    <t>Noslēgusies vienotā iepirkuma piedāvājumu izvērtēšana, kuras rezultātā nolemts, ka projekta izpildītājs būs personu apvienība “SENSUM, BBA un AE” ar piedāvāto līgumcenu 27 298 513.00 EUR bez PVN. Līgumu par izpētes, būvniecības ieceres dokumentācijas izstrādes 3D BIM vidē, autoruzraudzības, BIM aktualizācijas būvdarbu laikā, kā arī būvdarbu un aprīkojuma piegādes un uzstādīšanas darbiem Kundziņsalā, Uriekstes ielā 42B, Rīgā plānots noslēgt līdz 20.10.2023. 
15.09.2023. starp VNĪ un CFLA noslēgts līgums par Eiropas Savienības Atveseļošanas fonda projekta ieviešanu Nr. 6.1.2.4.i.0/1/23/I/CFLA/001.
MK apstiprināti AF plāna grozījumi, kas paredz pagarināt rādītāja sasniegšanas termiņu līdz 2023.g. 3.cet.</t>
  </si>
  <si>
    <t>The evaluation of the unified procurement offers has been completed, as a result of which it was decided that the project executor will be the association of persons "SENSUM, BBA and AE" with the proposed contract price of EUR 27,298,513.00 excluding VAT. The contract for research, development of construction design documentation in 3D BIM environment, author supervision, BIM updating during construction works, as well as delivery and installation of construction works and equipment in Kundziņsala, Uriekstes Street 42B, Riga is planned to be concluded by 20.10.2023.
15.09.2023 between VNĪ and CFLA, an agreement was concluded on the implementation of the European Union Recovery Fund project no. 6.1.2.4.i.0/1/23/I/CFLA/001.
The Cabinet of Ministers approved the amendments to the AF plan, which provide for extending the deadline for achieving the indicator until Q3 2023.</t>
  </si>
  <si>
    <t>Noslēgusies vienotā iepirkuma piedāvājumu izvērtēšana, kuras rezultātā nolemts, ka projekta izpildītājs būs personu apvienība “SENSUM, BBA un AE” ar piedāvāto līgumcenu 27 298 513.00 EUR bez PVN. Līgumu par izpētes, būvniecības ieceres dokumentācijas izstrādes 3D BIM vidē, autoruzraudzības, BIM aktualizācijas būvdarbu laikā, kā arī būvdarbu un aprīkojuma piegādes un uzstādīšanas darbiem Kundziņsalā, Uriekstes ielā 42B, Rīgā plānots noslēgt līdz 20.10.2023. 
15.09.2023. starp VNĪ un CFLA noslēgts līgums par Eiropas Savienības Atveseļošanas fonda projekta ieviešanu Nr. 6.1.2.4.i.0/1/23/I/CFLA/001.</t>
  </si>
  <si>
    <t>Paziņojums par atļaujas apstiprināšanas lēmumu ir pakārtots atskaites punktu Nr.181 un Nr.184 izpildei.
MK apstiprināti AF plāna grozījumi, kas paredz pagarināt rādītāja sasniegšanas termiņu līdz 2024.g. 3.cet.</t>
  </si>
  <si>
    <t>The notification of the permit approval decision is subordinate to the fulfillment of milestones No. 181 and No. 184.
The Cabinet of Ministers approved amendments to the AF plan, which provide for extending the deadline for achieving the indicator until Q3 2024.</t>
  </si>
  <si>
    <t>Atskaites punkta izpilde ir pakārtota atskaites punkta Nr.181 un Nr.184 izpildei, proti, būvatļauju plānots saņemt viena gada laikā pēc projektēšanas un būvniecības līguma parakstīšanas. MK apstiprināti AF plāna grozījumi, kas paredz pagarināt rādītāja sasniegšanas termiņu līdz 2024.g. 3.cet.</t>
  </si>
  <si>
    <t>The implementation of the reference point is subordinate to the implementation of reference points No. 181 and No. 184, that is, the construction permit is planned to be received within one year after the signing of the design and construction contract. The Cabinet of Ministers has approved amendments to the AF plan, which provide for extending the deadline for achieving the indicator until Q3 2024.</t>
  </si>
  <si>
    <t>Noslēgusies vienotā iepirkuma piedāvājumu izvērtēšana, kuras rezultātā nolemts, ka projekta izpildītājs būs personu apvienība “SENSUM, BBA un AE” ar piedāvāto līgumcenu 27 298 513.00 EUR bez PVN. Līgumu par izpētes, būvniecības ieceres dokumentācijas izstrādes 3D BIM vidē, autoruzraudzības, BIM aktualizācijas būvdarbu laikā, kā arī būvdarbu un aprīkojuma piegādes un uzstādīšanas darbiem Kundziņsalā, Uriekstes ielā 42B, Rīgā plānots noslēgt līdz 20.10.2023.
15.09.2023. starp VNĪ un CFLA noslēgts līgums par Eiropas Savienības Atveseļošanas fonda projekta ieviešanu Nr. 6.1.2.4.i.0/1/23/I/CFLA/001.</t>
  </si>
  <si>
    <t>Procesā. Kompetenču ietvars un mācību programmas tiek izstrādātas saskaņā ar noslēgtajiem līgumiem.</t>
  </si>
  <si>
    <t>In progress. The competence framework and the curriculum are developed in accordance with the concluded agreements.</t>
  </si>
  <si>
    <t>Procesā. 
a.	08.08.2023. notika pirmā tikšanās VAS ar Izpildītājiem.
b.	24.08.2023. izpildītāji prezentēja VAS izpētes un analīzes datus (citu valstu pieredzi kompetenču modeļa izstrādē) un kompetenču modeļa konceptu.
c.	Līdz 29.09.2023. izpildītāji veica intervijas, vadīja fokusgrupas un darba grupas ar mērķi noteikt tipiskas labiem un izciliem amata veicējiem raksturīgās rīcības pazīmes.
d.	29.09.2023. izpildītāji prezentēja VAS kompetenču novērtējuma modeli un kompetenču: zināšanu, prasmju un rīcības un to raksturojošo rīcības pazīmju sākotnējo sarakstu, izmantojot dokumentu, ārvalstu pieredzes un interviju analīzes rezultātus.
e.	26.10.2023. plānota tikšanās ar izpildītājiem: Prezentēti pilotēšanas rezultāti un apmācību programmas konceptuālais modelis.
f.	Novembra pēdējā nedēļā: izpildītāji iesniedz aprobēto kompetenču ietvars, pašnovērtējuma rīku un apmācību programmas sākotnējo versiju.
g.	05.12.2023. izpildītāji VAS saskaņošanai iesniedz visus nodevumus.
h.	Līdz 22.12.2023. parakstīti pieņemšanas nodošanas akti par nodevumiem.
i.	Līdz 30.12.2023. kompetenču ietvars, pašnovērtējuma rīks un apmācību programma ir pieejama Mācību pārvaldības sistēmā..</t>
  </si>
  <si>
    <t>In progress. 
a. 08.08.2023 the first meeting of the State Administration School with the executors took place.
b. 24.08.2023 The executors presented research and analysis data (experience of other countries in the development of the competence framework) and the concept of the competence framework to the State Administration School.
c. Until 29.09.2023. executors conducted interviews, led focus groups and working groups with the aim of identifying typical behavior characteristics of good and excellent performers.
d. 29.09.2023 the executors presented to the  State Administration School the competence assessment framework and the preliminary list of competences: knowledge, skills and behavior and their characterizing behavior characteristics, using the results of the analysis of documents, foreign experiences and interviews.
e. 26.10.2023 planned meeting with the executors: The results of piloting and the conceptual model of the training program were presented.
f. In the last week of November: executors submit the approved competenc framework, the self-assessment tool and the initial version of the training program.
g. 05.12.2023 executors submit all deliveries to the State Administration School for coordination.
h. Until 22.12.2023 The State Administration School signs the acts of transfer of acceptance for deliveries.
i. Until 30.12.2023. The  competence framework, a self-assessment tool and a training program are available in  the State Administration School Training Management System.</t>
  </si>
  <si>
    <t>Procesā. Kompetenču ietvara un mācību programmas izstrāde notiek atbilstoši noslēgtajiem līgumiem.</t>
  </si>
  <si>
    <t>Procesā. 
a.	08.08.2023. notika pirmā tikšanās VAS ar Izpildītājiem.
b.	24.08.2023. izpildītāji prezentēja VAS izpētes un analīzes datus (citu valstu pieredzi kompetenču modeļa izstrādē) un kompetenču modeļa konceptu.
c.	Līdz 29.09.2023. izpildītāji veica intervijas, vadīja fokusgrupas un darba grupas ar mērķi noteikt tipiskas labiem un izciliem amata veicējiem raksturīgās rīcības pazīmes.
d.	29.09.2023. izpildītāji prezentēja VAS kompetenču novērtējuma modeli un kompetenču: zināšanu, prasmju un rīcības un to raksturojošo rīcības pazīmju sākotnējo sarakstu, izmantojot dokumentu, ārvalstu pieredzes un interviju analīzes rezultātus.
e.	26.10.2023. plānota tikšanās ar izpildītājiem: Prezentēti pilotēšanas rezultāti un apmācību programmas konceptuālais modelis.
f.	Novembra pēdējā nedēļā: izpildītāji iesniedz aprobēto kompetenču ietvaru, pašnovērtējuma rīku un apmācību programmas sākotnējo versiju.
g.	05.12.2023. izpildītāji VAS saskaņošanai iesniedz visus nodevumus.
h.	Līdz 22.12.2023. parakstīti pieņemšanas nodošanas akti par nodevumiem.
i.	Līdz 30.12.2023. kompetenču ietvars, pašnovērtējuma rīks un apmācību programma ir pieejama Mācību pārvaldības sistēmā.</t>
  </si>
  <si>
    <t>In progress. 
a. 08.08.2023 the first meeting of the State Administration School with the executors took place.
b. 24.08.2023 the executors presented research and analysis data (experience of other countries in the development of the competence framework) and the concept of the competence framework to the State Administration School.
c. Until 29.09.2023. executors conducted interviews, led focus groups and working groups with the aim of identifying typical behavior characteristics of good and excellent performers.
d. 29.09.2023 the executors presented to the  State Administration School the competence assessment framework and the preliminary list of competences: knowledge, skills and behavior and their characterizing behavior characteristics, using the results of the analysis of documents, foreign experiences and interviews.
e. 26.10.2023 planned meeting with the executors: The results of piloting and the conceptual model of the training program were presented.
f. In the last week of November: executors submit the approved competenc framework, the self-assessment tool and the initial version of the training program.
g. 05.12.2023 executors submit all deliveries to the State Administration School for coordination.
h. Until 22.12.2023 The State Administration School signs the acts of transfer of acceptance for deliveries.
i. Until 30.12.2023. The  competence framework, a self-assessment tool and a training program are available in  the State Administration School Training Management System.</t>
  </si>
  <si>
    <t>31.12.2023. (+3mēn.)</t>
  </si>
  <si>
    <t>31.12.2023.                       (+ 3 mēn.)</t>
  </si>
  <si>
    <t>Izpilde turpinās.Šobrīd ir saskaņoti 12 IKT risinājumu (sistēmu) attīstības aktivitāšu apraksti šādiem IKT risinājumiem.Mērķa rādītāja izpilde plānota 2023.gada 4.ceturksnī.</t>
  </si>
  <si>
    <t>Izpilde turpinās.Šobrīd ir saskaņoti/apstiprināti 11 no 15 IKT risinājumu (platformu un sistēmu) attīstības aktivitāšu aprakstiem.Vēl vismaz 4 atlikušos IKT risinājumu (platformu un sistēmu) attīstības aktivitāšu aprakstus plānots saskaņot/apstiprināt līdz 2023.gada 4.ceturkšņa beigām.</t>
  </si>
  <si>
    <t>(29) Izstrādāto un saskaņoto IKT risinājumu izstrādes darbību apraksti</t>
  </si>
  <si>
    <t>(33) Saskaņotu aprakstu pieņemšana attiecībā uz centralizētu IKT risinājumu izstrādes darbībām</t>
  </si>
  <si>
    <t>+1 mēn.</t>
  </si>
  <si>
    <t>31.10.2023.
(+16 mēn)</t>
  </si>
  <si>
    <t xml:space="preserve"> +12 mēn.</t>
  </si>
  <si>
    <t>+ 3 mēn.</t>
  </si>
  <si>
    <t>+3 mēn.</t>
  </si>
  <si>
    <t>31.10.2023.
(+10 mēn.)</t>
  </si>
  <si>
    <t>+ 1 mēn.</t>
  </si>
  <si>
    <t>KPVIS dati uz 09.10.2023</t>
  </si>
  <si>
    <t>20048700</t>
  </si>
  <si>
    <t>Ņemot vērā to, ka 2022.gada beigās vēl turpinājās līdzīgas programmas īstenošana ar ES fondu 2014.-2020.gada plānošanas perioda finansējumu, tad aktīva projektu iesniegšana sākās tikai 2023.gada sākumā. Līdz 2023.gada 3.ceturkšņa beigām ir apstiprināti 12 projekti par 3,65 milj.EUR. Papildus tam, vērtēšanā ir 15 projekti par 5,77 milj.EUR.</t>
  </si>
  <si>
    <t>Taking into account the fact that at the end of 2022, the implementation of a similar program with funding from the EU funds for the 2014-2020 planning period continued, active submission of projects began only at the beginning of 2023. By the end of the 3rd quarter of 2023, 12 projects for 3.65 million EUR have been approved. In addition, there are 15 projects worth EUR 5.77 million under evaluation.</t>
  </si>
  <si>
    <t>2623</t>
  </si>
  <si>
    <t>Pirmā atlases kārta norisinājās no 04.11.2022. līdz 04.01.2023. Otrā projektu atlases kārta norisinājās no 19.05.2023. līdz 19.07.2023. Apstiprināti projekti par 14,44 milj.EUR, kuros plānots sasniegt ietaupījumu 4104.78 CO2 ekvivalenta tonnas gadā. Trešā atlases kārta notiek no 25.08.2023. līdz 25.10.2023. Plānota arī ceturtā atlases kārta.</t>
  </si>
  <si>
    <t>The first round of selection took place from 04.11.2022. until 04.01.2023. The second round of project selection took place from 19.05.2023. until 19.07.2023. Approved projects for EUR 14.44 million, in which it is planned to achieve savings of 4104.78 tons of CO2 equivalent per year. The third selection round takes place from 25.08.2023. until 25.10.2023 A fourth selection round is also planned.</t>
  </si>
  <si>
    <t>20000000</t>
  </si>
  <si>
    <t>15000000</t>
  </si>
  <si>
    <t>Projektu pirmreizējā vērtēšana notika periodā 26.06.2023. – 22.08.2023. un tika izdoti lēmumi par projektu noraidīšanu vai apstiprināšanu ar nosacījumu. Šobrīd notiek izvirzīto nosacījumu izpildes izskatīšana. Atkārtotas vērtēšanas termiņš noslēgsies indikatīvi 2023.gada oktobrī, pēc kā tiks uzsākta līgumu par projektu īstenošanu slēgšana. 28.09.2023. izsludināts papildus uzsaukums neizlietotā finansējuma apmērā ar projektu iesniegšanas termiņu līdz 28.12.2023.</t>
  </si>
  <si>
    <t>The initial evaluation of the projects took place in the period 26.06.2023. – 22.08.2023., after which decisions on project rejection and approval with conditions were issued. The fulfillment of the set conditions is currently under review. The re-evaluation of the projects indicatively will end in October 2023, after which the conclusion of contracts for the implementation of the projects will begin. On 28.09.2023 an additional call was announced for the amount of unused funding with a deadline for project submissions until 28.12.2023.</t>
  </si>
  <si>
    <t>8384600</t>
  </si>
  <si>
    <t>3279,2</t>
  </si>
  <si>
    <t>Noslēgti līgumi par 7 būvprojektiem. Iesniegts 1 projekta iesniegums, kuru īstenojot, paredzēts  sasniegt 8 katastrofu pārvaldības un ārkārtas reaģēšanas centrus ar gandrīz nulles enerģijas patēriņu būvniecību (t.sk. kopā tiks izstrādāti 8 būvprojekti.)</t>
  </si>
  <si>
    <t>Contracts for 7 construction projects have been concluded. 1 project submission has been submitted, the implementation of which is expected to achieve the construction of 8 disaster management and emergency response centers with almost zero energy consumption (including a total of 8 construction projects will be developed.)</t>
  </si>
  <si>
    <t>Apstiprināti 10.01.2023. MK noteikumi Nr.10 "Latvijas Atveseļošanas un noturības mehānisma plāna 2. komponentes "Digitālā transformācija" 2.2. reformu un investīciju virziena "Uzņēmumu digitālā transformācija un inovācijas" 2.2.1.r. "Uzņēmējdarbības digitālās transformācijas pilna cikla atbalsta izveide ar reģionālo tvērumu" 2.2.1.2.i. investīcijas "Atbalsts procesu digitalizācijai komercdarbībā" īstenošanas noteikumi" (https://likumi.lv/ta/id/338779-latvijas-atveselosanas-un-noturibas-mehanisma-plana-2-komponentes-digitala-transformacija-2-2-reformu-un-investiciju-virziena). 
Rādītāja izpilde ir procesā. No 22.02.2023. LIAA sniedz konsultācijas par atbalsta programmu, projekta pieteikumus LIAA uzsācis pieņemt no 2023. g. jūnija. Uz 28.09.2023. saņemti 23 projekta pieteikumi.</t>
  </si>
  <si>
    <t>The rules of the Cabinet of Ministers have been approved on 10.01.2023. (No. 10 “Digital transformation”, Part 2 of the Latvian Recovery and Resilience Facility Plan, Reform 2.2 and Investment Direction “Digital transformation and innovation of enterprises” 2.2.1 r. Development of “full cycle support for digital business transformation with a regional scope” 2.2.1.2.i. Implementing rules for the “Aid for the Digital of Processes in Commercial Activities” (https://likumi.lv/ta/id/338779-latvia-atveselosanas-and-noturiba-mehanism-plana-2-component-digital-transformacija-2-2-reform-and-investment-direction), amendments in progress.
Target fullfillment in progress. From 22.02.2023 LIAA provides consultations on the support program, LIAA has started accepting project applications from June 2023. As of 28.09.2023. 23 project applications were received.</t>
  </si>
  <si>
    <t>Rādītāja izpilde ir procesā. No 22.02.2023. LIAA sniedz konsultācijas par atbalsta programmu, projekta pieteikumus LIAA uzsācis pieņemt no 2023. jūnija. Uz 28.09.2023. saņemti 23 projekta pieteikumi.</t>
  </si>
  <si>
    <t>Noteikuma projekts (TAP 22-TA-3597) tiek izstrādāts un to plānots apstiprināt līdz 30.10.2023.</t>
  </si>
  <si>
    <t>The draft rule (TAP 22-TA-3597) is being developed and it is planned to be approved by 30.10.2023.</t>
  </si>
  <si>
    <t>34</t>
  </si>
  <si>
    <t>Apstiprināts Ministru kabinetā 2022. gada 5. jūlija noteikumi Nr. 421 "Eiropas Savienības Atveseļošanas un noturības mehānisma plāna 2.2. reformu un investīciju virziena "Uzņēmumu digitālā transformācija un inovācijas" 2.2.1.4.i. investīcijas "Finanšu instrumenti komersantu digitālās transformācijas veicināšanai". Šobrīd saņemtas vēstules no nozares ar iebildumiem par uz komersanta mēneša vidējā bruto darba samaksu darbiniekiem pēc projekta pabeigšanas. Notiek iebildumu izskatīšana un saskaņošana ar nozari. 
Noteikumu projektu plānots virzīt uz MK 2023. gada augustā.</t>
  </si>
  <si>
    <t>Approved by the Cabinet of Ministers Regulation No 421 of 5 July 2022, Reform 2.2 of the European Union Recovery and Stability Mechanism Plan and Investment Direction “Digital transformation and innovation of enterprises” 2.2.1.4.i. Investments “Financial Instruments for Promoting the Digital Transformation of Operators”. At present, letters have been received from the industry with objections regarding the monthly average gross salary of the merchant's employees after the completion of the project. Consideration of objections and coordination with the industry is underway.
The draft regulations are planned to be forwarded to the MK in August 2023.</t>
  </si>
  <si>
    <t>450</t>
  </si>
  <si>
    <t>21.11.2022. izsludināta projektu iesniegumu atlase. Projektu iesniegumu iesniegšanas termiņš 28.02.2023., projektu iesniegumu vērtēšana no 01.03.2023.-31.03.2023. Pēc projektu iesniegumu izvērtēšanas noslēgti 12 līgumi par projektu īstenošanu. Ievērojot, ka atlases ietvaros netika apgūts viss investīcijai pieejamais AF finansējums, 28.03.2023. tika izsludināts papildu uzsaukums ar projektu iesniegšanas termiņu 28.06.2023., kurā tika iesniegti pieci projektu iesniegumi, kas ir izvērtēti, apstiprināti un noslēgti līgumi par projektu īstenošanu. Kopumā pēc visu projektu iesniegumu izvērtēšanas noslēgti 17 līgumi par projektu īstenošanu.</t>
  </si>
  <si>
    <t>On 21.11.2022 the selection of project applications was announced. The deadline for submitting project applications was 28.02.2023 and the evaluation of project applications took place from 01.03.2023 to 31.03.2023. After the evaluation of project submissions 12 contracts for project implementation were concluded. Considering that all of the available RRF funding for the 3.1.1.6.i. investment was not acquired within the project selection, an additional call for projects was announced on 28.03.2023 with project submission deadline - 28.06.2023, in which five project applications where submitted, evaluated and contracts on the implementation of projects concluded. After the evaluation of all project applications, in total 17 contracts for the project implementation were concluded.</t>
  </si>
  <si>
    <t>Ar 21.11.2022.publikāciju Nr.2022/225.PD1 oficiālajā izdevumā "Latvijas Vēstnesis" tika izsludināta projektu iesniegumu atlase, nosakot projektu iesniegšanas termiņu no 21.11.2022.-28.02.2023 un projektu iesniegumu vērtēšanas termiņu no 01.03.2023.-31.03.2023. Pēc projektu iesniegumu izvērtēšanas noslēgti 12 līgumi par projektu īstenošanu (apstiprināto projektu saraksts pieejams: https://www.cfla.gov.lv/lv/3116i-pasvaldibu-funkciju-istenosanai-un-pakalpojumu-sniegsanai-nepieciesamo-bezemisiju-transportlidzeklu-iegade#apstiprinatie-projektu-iesniegumi. Ar 28.03.2023.publikāciju Nr.2023/62.PD3 oficiālajā izdevumā "Latvijas Vēstnesis" 28.03.2023. tika izsludināts projektu iesniegumu iesniegšanas papildu uzsaukums ar projektu iesniegšanas termiņu 28.06.2023., kurā tika iesniegti pieci projektu iesniegumi, kas ir izvērtēti, apstiprināti un noslēgti līgumi par projektu īstenošanu (apstiprināto projektu saraksts pieejams: https://www.cfla.gov.lv/lv/3116i-u2). Kopumā pēc visu projektu iesniegumu izvērtēšanas noslēgti 17 līgumi par projektu īstenošanu. Līgumi par projektu īstenošanu noslēgti no 21.04.2023. - 12.09.2023. uzraudzības rādītājam noteiktajā termiņā.
Ņemot vērā iepriekš minēto, uzraudzības rādītāja (Nr. 107.1) izpilde ir sasniegta atbilstoši laika grafikam.</t>
  </si>
  <si>
    <t>With publication No. 2022/225.PD1 of November 21, 2022 in the official Journal "Latvijas Vēstnesis" the call for project submissions was announced, setting the period for submitting projects from 21.11.2022 to 28.02.2023 and the deadline for evaluating project submission from 01.03.2023.-31.03.2023. After the evaluation of project submissions, 12 contracts for project implementation were concluded (list of confirmed projects available: https://www.cfla.gov.lv/lv/3116i-pasvaldibu-funkciju-istenosanai-un-pakalpojumu-sniegsanai-nepieciesamo-bezemisiju-transportlidzeklu-iegade#apstiprinatie-projektu-iesniegumi).  With publication No. 2023/62.PD3 of March 28, 2023 in the official Journal "Latvijas Vēstnesis" an additional call for projects was announced on 28.03.2023 with project submission deadline - 28.06.2023, in which five project applications have been submitted, evaluated and contracts on the implementation of projects concluded (list of confirmed projects available: https://www.cfla.gov.lv/lv/3116i-u2). After the evaluation of all project applications, in total 17 contracts for the project implementation were concluded. Contracts for project implementation concluded from 21.04.2023 to 12.09.2023 in the set deadline for the interim step.
Considering the above stated, the implementation of the interim step (No. 107.1) is achieved according to the schedule.</t>
  </si>
  <si>
    <t>Notiek darbs pie uzraudzības rādītāja sasniegšanas. Ņemot vērā, ka rekomendācijas sekvencēšanas procesa parametriem, kas tiek sniegtas dalībvalstīm balstoties uz starplaboratoriju salīdzināšanu bija pieejamas 2023. gada maijā, arī pilna apjoma genoma sekvencēšanu varēja uzsākt tikai 2023. gada maijā. Ņemot vērā, ka laboratorijas kapacitāte sekvencēšanas bibliotēku sagatavošanā un DNBSEQ-T7 sekvencēšanas platformas ekspluatācija dos iespēju veikt 200 paraugu pilna genoma sekvencēšanu mēnesī, visu paraugu analīzei nepieciešami 18 mēneši. Tādēļ ir nepieciešams pagarināt projekta īstenošanu un rādītāja sasniegšanas termiņu līdz 2024.gada ceturtajam ceturksnim.</t>
  </si>
  <si>
    <t>2550000</t>
  </si>
  <si>
    <t>Ir pabeigta sākotnējā ziņojuma (“inception report”) izstrāde cilvēkresursu stratēģijai un secīgi tiek izstrādāts nodevums par situācijas analīzi. Rādītāja izpilde tiks nodrošināta līdz 2023.gada 20.oktobrim</t>
  </si>
  <si>
    <t>The initial report “inception report” has been drawn up and the work on the analysis of the situation in HR sector is ongoing. The completion of the indicator will be ensured until October 20, 2023.</t>
  </si>
  <si>
    <t>Rādītāja izpilde tiks nodrošināta līdz 2023.gada 20.oktobrim. 2023.gada 17.jūlijā darba grupā tika izskatīta veselības aprūpes darbaspēka un mācību sistēmu analīzes projekts. Kavējuma iemesli ir saistīti ar būtiskiem DG Reform projekta ieviešanas kavējumiem, kura ietvaros Ernst&amp;Young strādā pie Cilvēkresursu stratēģijas nodevumiem.</t>
  </si>
  <si>
    <t>Informatīvais ziņojums apstiprināts Ministru kabineta 2023.gada 13.jūnija (prot. Nr. 32 45. §) sēdē. 
Uzraudzības rādītāju plānots sasniegt līdz 2023.gada decembrim, piesaistot 8 darbiniekus. Uz doto brīdi kopā piesaistīti 4 darbinieki. Lai nodrošinātu rādītāju sasniegšanu, ir izsludināta pieteikšanās uz vakantajām amata vietām (Pieejams: https://www.liaa.gov.lv/lv/vakance/itd-ipn-vadosais-eksperts).
Investīcijas mērķa sasniegšanai Ekonomikas ministrija nesaskata riskus - līdz 2023.gada decembrim nodarbināt 19 cilvēkus.</t>
  </si>
  <si>
    <t>The informative report was approved at the meeting of the Cabinet of Ministers on June 13, 2023 (Prot. No. No. 32 § 45). 
The monitoring indicator is planned to be achieved by December 2023, attracting 8 employees. A total of 4 employees are currently being recruited. In order to ensure the achievement of the indicators, a call for vacant positions has been published (Available at: https://www.liaa.gov.lv/lv/vakance/itd-ipn-vadosais-eksperts).
The Ministry of Economics does not see any risks in achieving the investment target of employing 19 people by December 2023.</t>
  </si>
  <si>
    <t>Informatīvais ziņojums apstiprināts Ministru kabineta 2023.gada 13.jūnija (prot. Nr. 32 45. §) sēdē. 
Uzraudzības rādītāju plānots sasniegt līdz 2023.gada decembrim, piesaistot 8 darbiniekus. Uz doto brīdi kopā piesaistīti 4 darbinieki. Lai nodrošinātu rādītāju sasniegšanu, ir izsludināta pieteikšanās uz vakantajām amata vietām (Pieejams: https://www.liaa.gov.lv/lv/vakance/itd-ipn-vadosais-eksperts).</t>
  </si>
  <si>
    <t>Progresa ziņojums attiecībā uz ekonomisko noziegumu izmeklēšanas kapacitātes stiprināšanu ir iesniegts Iekšlietu ministrijai izvērtēšanai.</t>
  </si>
  <si>
    <t>The progress report on strengthening the capacity to investigate economic crimes has been submitted to the Interior Ministry of the Interior for evaluation.</t>
  </si>
  <si>
    <t>This reforms is funded under RRF investment No. 2.1.1.1.i Administration modernisation and digital transformation of services, including business environment</t>
  </si>
  <si>
    <t xml:space="preserve">RRF </t>
  </si>
  <si>
    <t>Taking into account that 6.4.3. reform does not containt funding from RRF, to achieve goals of the reform, specificly - to develop single training program and requirements for procurement commission in high scale and centralised procurement procedures, Procurement Monitoring Bureau (PMB) used additional resources: 
1) The e-study module added to the procurement training program "Conflict of interests and prohibited agreements in public procurement" was partially funded from the ESF project "Professional development of human resources of the state administration in the field of prevention of corruption and reduction of the shadow economy" (No. 3.4.2.0./15/I/0025); Must take into account that this e-learning module was not intended for Procurement training programme when it was developed and is independent study programme, which is not crucial for existence of Procurement training programme or achieving milestone - this module was added to training programme because it containts important topic with the aim of supplementing the content of Procurement training programme and making it more interactive;
2) Because of limited timeframe and shortage of human resources of contractor, in the Procurement training programme, the content of the guidelines and tests of 3 study modules was developed by 3 employees of the PMB's Control Department, from 01.08.2022. until 30.09.2022, receiving a 10% bonus from the salary from EU funding - Project No. 10.1.3.0/18/TP/002 "ESF technical support to the Bureau in the administration and monitoring of European Union funds";
3) Increased qualification requirements for the procurement commission in high scale and centralised procurement and concept (frame) of Procurement training programme were developed on the basis and added to already developed State administration development matrix methodology (competence matrix) which was partially funded from ESF project No. 3.4.2.0/15/I/001 "Professional development of human resources of the state administration in the development of better regulation in the field of support implemented by small and medium-sized merchants".</t>
  </si>
  <si>
    <t xml:space="preserve">Taking into account that 6.4.3. reform does not containt funding from RRF, to achieve goals of the reform, specificly - to develop single training program and requirements for procurement commission in high scale and centralised procurement procedures, Procurement Monitoring Bureau (PMB) used additional resources: The content of the basic level of the procurement training program (guidelines, layout, tests, exams) was partially (1/3 of contract price) funded from the State Chancellery's ERDF technical support project No. 11.1.1.0/18/TP/007 "Support to the State Chancellery in the administration of European Union funds". </t>
  </si>
  <si>
    <t>European Union Cohesion policy programme 2021-2027: SO 1.2.1. "Strengthening R&amp;I capacity for companies".
1.2.1.1. "Support for new product development and internationalization" 2. and 3.call. RRP and Program demarcation will be ensured in time - program activities will be initiated only after RRP activities are completed.</t>
  </si>
  <si>
    <t>It is currently unclear about 5.1.1.1.i. investment additional funding. After the approval of the investment regulation, additional funding data will be clarified and included in the next report. European Union Cohesion policy programme 2021-2027: SO 1.2.1. "Strengthening R&amp;I capacity for companies". 1.2.1.1. "Support for new product development and internationalization" 1.call.</t>
  </si>
  <si>
    <t>REACT-EU (2014-2020)</t>
  </si>
  <si>
    <t xml:space="preserve">Investments 2.3.2.2.i. milestones and targets will be 100% achieved only within the framework of RRF funding. 
Informative report on the implementation of investment 2.3.2.2.i. "Development of digital transformation skills and abilities of the state and municipalities" (approved by the Cabinet of Ministers 13.06.2023. sitting (Prot. No. 32, 38 §) determine that the Ministry of Environmental Protection and Regional Development establishes a Project Content and Implementation Monitoring Council, which includes managers of public administration institutions and personnel management specialists, as well as policy planners in the fields of individual professions (internal audit and others) and which will be responsible for demarcation with other educational projects, adjusting and creating additional educational content for the appropriate target group. Demarcation will be provided at the project and learning content level - any funding source will be strictly separated for each learning topic, thus the risk of non-occurrence of double funding will be easy to track.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 </t>
  </si>
  <si>
    <t xml:space="preserve">Investments 2.1.1.1.i., 2.1.2.1.i., 2.1.2.2.i. and 2.1.3.1.i. milestones and targets will be 100% achieved only within the framework of RRF funding.  
Initially, the European Union Cohesion policy programme 2021-2027 SO 1.3.1."Reaping the benefits of digitalisation for citizens, businesses, research organisations and public authorities" was specified as the source of additional funding for these reforms, but it was more aimed at achieving the goals of Latvia's digital guidelines.  
Regulations Regarding the Implementation of the Reform and Investment Direction 2.1 "Digital Transformation of State Administration, Including Local Governments" of Component 2 "Digital Transformation" of the Plan for the European Recovery and Resilience Facility (Cabinet Regulation No.435) state that projects are financed only from RRF funding and the state budget for covering VAT, therefore no project will receive financial contribution from two sources of EU funds. Demarcation will be provided at the project level.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 
If necessary, the project implementers can apply for funding from other EU programs, such as funding for activities corresponding to the "Digital Europe" program, but these will be separate projects with different goals and indicators, which will not be included in the RRF investment results. </t>
  </si>
  <si>
    <t xml:space="preserve">aina.greiskane@fm.gov.lv   </t>
  </si>
  <si>
    <t>Dati no iestādēm un KPVIS uz 09.10.2023.</t>
  </si>
  <si>
    <t>Izmaiņas sasniegšanas termiņā pret datiem uz 11.09.2023.</t>
  </si>
  <si>
    <t xml:space="preserve">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 2023. gada 27. martā un 19. jūlijā ir saņemts pozitīvs Eiropas Komisijas viedoklis par LM virzītajiem AF plāna grozījumu priekšlikumiem (t.sk. 3.1.2.1.i investīcijas pirmās kārtas pasākuma atskaites punktu termiņu pagarinājumu). </t>
  </si>
  <si>
    <t>30.04.2024.
(+19 mēn.)</t>
  </si>
  <si>
    <t xml:space="preserve">Saskaņā ar 18.10.2022. MK protokollēmuma Nr.53 70. § 11.punktu izpilde bija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nebija iespējama. Līdz ar to LM iesniedza FM papildu priekšlikumu grozījumiem ANM plānā, aicinot pārskatīt atskaites punkta izpildes termiņu (pagarinot līdz 2024.gada aprīlim (2024.gada 2.cet.)). Tas saistīts ar vairākiem risināmiem jautājumiem saistībā ar ieviešanas nosacījumu izstrādi (investīcijas sarežģītība, būvniecības izmaksu sadārdzinājuma ietekme uz iespējām īstenot atbalstu iepriekš plānotajā apmērā), nepieciešamību pārskatīt sākotnēji sagatavotos mērķa grupas sarakstus, kā arī pašvaldības vēlmi neuzsākt projektu īstenošanu pirms līgumu noslēgšanas ar CFLA. 2023. gada 27. martā un 19.jūlijā ir saņemts pozitīvs Eiropas Komisijas viedoklis par LM virzītajiem AF plāna grozījumu priekšlikumiem (t.sk. 3.1.2.1.i investīcijas otrās kārtas pasākuma atskaites punktu termiņu pagarinājumu). </t>
  </si>
  <si>
    <t>Mājokļu pieejamības pamatnostādnes ir izstrādātas un ir saskaņošanas procesā. Pamatnostādnes ir izsludinātas publiskajā apspriešanā 2022. gada 9. maijā un izsūtītas pirmreizējā oficiālā saskaņošanā ministrijām un sadarbības partneriem 2022. gada 25.augustā. Mājokļu pieejamības pamatnostādnes ir izskatītas 2023.gada 28.septembra Valsts sekretāru sanāksmē. Tiek gaidīti saskaņojumi no ministrijām, lai tās virzītu apstiprināšanai uz 2023.gada 24. oktobra Ministru kabineta sēdi.</t>
  </si>
  <si>
    <t xml:space="preserve">aina.greiskane@fm.gov.lv  </t>
  </si>
  <si>
    <t>Dati no KPVIS uz 09.10.2023.</t>
  </si>
  <si>
    <t>Izmaiņas sasniegšanas termiņā pret 11.09.2023.</t>
  </si>
  <si>
    <t>Tehniskās specifikācijas projekts ir izstrādāts saskaņā ar veicamo darbu laika grafiku. Uzsākta iepirkuma komisijas veidošana, nepieciešamo resursu identifikācija. Plānots, ka līdz 2023.gada decembrim  tiks sagatavota iepirkuma dokumentācija, izsludināta potenciālo piegādātāju apspriede un izsludinās iepirkums. Ir iesniegti AF plāna grozījumi, kas paredz pagarināt rādītāja sasniegšanas termiņu līdz 2025.g. 1.cet.</t>
  </si>
  <si>
    <t>LM prognozē, ka atskaites punktu varētu izpildīt līdz 2024.g. septembrim (2024.g. 3.cet.). LM ir iesniegusi FM papildu priekšlikumu grozījumiem AF plānā,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 27.03.2023. un 19.07.2023. ir saņemts pozitīvs Eiropas Komisijas viedoklis par LM virzītajiem AF plāna grozījumu priekšlikumiem.</t>
  </si>
  <si>
    <t>Rādītāja statuss tiks kavēts. Atskaites punkta izpilde ir pakārtota atskaites punktu Nr.181 un Nr.184 izpildei, proti, būvatļauju plānots saņemt viena gada laikā pēc projektēšanas un būvniecības līguma parakstīšanas. MK apstiprināti AF plāna grozījumi, kas paredz pagarināt rādītāja sasniegšanas termiņu līdz 2024.gada 3.cet.Atskaites punktu provizoriski plānots sasniegt 2024.gada 3.cet.</t>
  </si>
  <si>
    <t>2023. gada 13. jūnija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(Tiesību akta lietas ID Latvijas Tiesību akta portālā: 22-TA-2271).
Šobrīd notiek darbs pie digitālo prasmju un kompetenču satvara izstrādes, ko plānots pabeigt līdz 2023.gada 4.ceturkšņa beigām.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</si>
</sst>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_);\(#,##0.00\)"/>
  </numFmts>
  <fonts count="52"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8"/>
      <color theme="1"/>
      <name val="Times New Roman"/>
      <family val="1"/>
      <charset val="186"/>
    </font>
    <font>
      <sz val="18"/>
      <color theme="1"/>
      <name val="Times New Roman"/>
      <family val="1"/>
      <charset val="186"/>
    </font>
    <font>
      <b/>
      <sz val="12"/>
      <color theme="1"/>
      <name val="Times New Roman"/>
      <family val="1"/>
      <charset val="186"/>
    </font>
    <font>
      <b/>
      <sz val="16"/>
      <color theme="1"/>
      <name val="Times New Roman"/>
      <family val="1"/>
      <charset val="186"/>
    </font>
    <font>
      <b/>
      <sz val="14"/>
      <color theme="1"/>
      <name val="Times New Roman"/>
      <family val="1"/>
      <charset val="186"/>
    </font>
    <font>
      <b/>
      <sz val="14"/>
      <name val="Times New Roman"/>
      <family val="1"/>
      <charset val="186"/>
    </font>
    <font>
      <b/>
      <sz val="10"/>
      <color theme="1"/>
      <name val="Times New Roman"/>
      <family val="1"/>
      <charset val="186"/>
    </font>
    <font>
      <b/>
      <sz val="10"/>
      <name val="Times New Roman"/>
      <family val="1"/>
      <charset val="186"/>
    </font>
    <font>
      <sz val="11"/>
      <color rgb="FF006100"/>
      <name val="Calibri"/>
      <family val="2"/>
      <scheme val="minor"/>
    </font>
    <font>
      <sz val="12"/>
      <name val="Times New Roman"/>
      <family val="1"/>
      <charset val="186"/>
    </font>
    <font>
      <sz val="11"/>
      <name val="Times New Roman"/>
      <family val="1"/>
      <charset val="186"/>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sz val="9"/>
      <color theme="1"/>
      <name val="Times New Roman"/>
      <family val="1"/>
      <charset val="186"/>
    </font>
    <font>
      <sz val="9"/>
      <color rgb="FF000000"/>
      <name val="Times New Roman"/>
      <family val="1"/>
      <charset val="186"/>
    </font>
    <font>
      <b/>
      <sz val="11"/>
      <color theme="1"/>
      <name val="Times New Roman"/>
      <family val="1"/>
      <charset val="186"/>
    </font>
    <font>
      <sz val="14"/>
      <name val="Times New Roman"/>
      <family val="1"/>
      <charset val="186"/>
    </font>
    <font>
      <sz val="14"/>
      <color theme="1"/>
      <name val="Times New Roman"/>
      <family val="1"/>
      <charset val="186"/>
    </font>
    <font>
      <u/>
      <sz val="11"/>
      <color theme="10"/>
      <name val="Calibri"/>
      <family val="2"/>
      <charset val="186"/>
    </font>
    <font>
      <u/>
      <sz val="9"/>
      <color theme="10"/>
      <name val="Times New Roman"/>
      <family val="1"/>
      <charset val="186"/>
    </font>
    <font>
      <sz val="9"/>
      <name val="Times New Roman"/>
      <family val="1"/>
      <charset val="186"/>
    </font>
    <font>
      <sz val="9"/>
      <color theme="1"/>
      <name val="Calibri"/>
      <family val="2"/>
      <charset val="186"/>
      <scheme val="minor"/>
    </font>
    <font>
      <sz val="16"/>
      <color theme="1"/>
      <name val="Times New Roman"/>
      <family val="1"/>
      <charset val="186"/>
    </font>
    <font>
      <b/>
      <u/>
      <sz val="16"/>
      <color theme="1"/>
      <name val="Times New Roman"/>
      <family val="1"/>
      <charset val="186"/>
    </font>
    <font>
      <b/>
      <u/>
      <sz val="16"/>
      <color rgb="FFFF0000"/>
      <name val="Times New Roman"/>
      <family val="1"/>
      <charset val="186"/>
    </font>
    <font>
      <sz val="9"/>
      <color theme="1"/>
      <name val="Arial"/>
      <family val="2"/>
      <charset val="186"/>
    </font>
    <font>
      <b/>
      <u/>
      <sz val="11"/>
      <color theme="1"/>
      <name val="Times New Roman"/>
      <family val="1"/>
      <charset val="186"/>
    </font>
    <font>
      <b/>
      <sz val="11"/>
      <name val="Times New Roman"/>
      <family val="1"/>
      <charset val="186"/>
    </font>
    <font>
      <sz val="10"/>
      <name val="Times New Roman"/>
      <family val="1"/>
      <charset val="186"/>
    </font>
    <font>
      <b/>
      <sz val="12"/>
      <name val="Arial"/>
      <family val="2"/>
      <charset val="186"/>
    </font>
    <font>
      <sz val="12"/>
      <color rgb="FF35383A"/>
      <name val="Arial"/>
      <family val="2"/>
      <charset val="186"/>
    </font>
    <font>
      <sz val="10"/>
      <color rgb="FFFF0000"/>
      <name val="Times New Roman"/>
      <family val="1"/>
      <charset val="186"/>
    </font>
    <font>
      <sz val="10"/>
      <color rgb="FF000000"/>
      <name val="Times New Roman"/>
      <family val="1"/>
      <charset val="186"/>
    </font>
    <font>
      <sz val="10"/>
      <color rgb="FF000000"/>
      <name val="Arial"/>
      <family val="2"/>
      <charset val="186"/>
    </font>
    <font>
      <sz val="12"/>
      <color rgb="FF000000"/>
      <name val="Arial"/>
      <family val="2"/>
      <charset val="186"/>
    </font>
    <font>
      <sz val="11"/>
      <name val="Arial"/>
      <family val="2"/>
      <charset val="186"/>
    </font>
    <font>
      <b/>
      <sz val="14"/>
      <color rgb="FF000000"/>
      <name val="Arial"/>
      <family val="2"/>
      <charset val="186"/>
    </font>
    <font>
      <sz val="11"/>
      <color rgb="FF000000"/>
      <name val="Arial"/>
      <family val="2"/>
      <charset val="186"/>
    </font>
    <font>
      <sz val="11"/>
      <color rgb="FFFF0000"/>
      <name val="Calibri"/>
      <family val="2"/>
      <charset val="186"/>
      <scheme val="minor"/>
    </font>
    <font>
      <sz val="11"/>
      <name val="Calibri"/>
      <family val="2"/>
      <charset val="186"/>
      <scheme val="minor"/>
    </font>
    <font>
      <b/>
      <sz val="9"/>
      <name val="Times New Roman"/>
      <family val="1"/>
      <charset val="186"/>
    </font>
    <font>
      <sz val="9"/>
      <name val="Calibri"/>
      <family val="2"/>
      <charset val="186"/>
      <scheme val="minor"/>
    </font>
    <font>
      <b/>
      <sz val="14"/>
      <name val="Calibri"/>
      <family val="2"/>
      <charset val="186"/>
      <scheme val="minor"/>
    </font>
    <font>
      <b/>
      <sz val="18"/>
      <name val="Calibri"/>
      <family val="2"/>
      <charset val="186"/>
      <scheme val="minor"/>
    </font>
  </fonts>
  <fills count="19">
    <fill>
      <patternFill patternType="none"/>
    </fill>
    <fill>
      <patternFill patternType="gray125"/>
    </fill>
    <fill>
      <patternFill patternType="solid">
        <fgColor theme="5" tint="0.79998168889431442"/>
        <bgColor indexed="64"/>
      </patternFill>
    </fill>
    <fill>
      <patternFill patternType="solid">
        <fgColor rgb="FFC6EFCE"/>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79998168889431442"/>
        <bgColor indexed="65"/>
      </patternFill>
    </fill>
    <fill>
      <patternFill patternType="solid">
        <fgColor theme="7" tint="0.59999389629810485"/>
        <bgColor indexed="64"/>
      </patternFill>
    </fill>
    <fill>
      <patternFill patternType="solid">
        <fgColor theme="9" tint="0.79998168889431442"/>
        <bgColor rgb="FFFFFF00"/>
      </patternFill>
    </fill>
    <fill>
      <patternFill patternType="solid">
        <fgColor theme="9" tint="0.79998168889431442"/>
        <bgColor rgb="FFC6EFCE"/>
      </patternFill>
    </fill>
    <fill>
      <patternFill patternType="solid">
        <fgColor theme="4" tint="0.79998168889431442"/>
        <bgColor indexed="64"/>
      </patternFill>
    </fill>
    <fill>
      <patternFill patternType="solid">
        <fgColor rgb="FFFF0000"/>
        <bgColor indexed="64"/>
      </patternFill>
    </fill>
    <fill>
      <patternFill patternType="solid">
        <fgColor rgb="FFFFE699"/>
        <bgColor rgb="FF000000"/>
      </patternFill>
    </fill>
    <fill>
      <patternFill patternType="solid">
        <fgColor theme="7" tint="0.59999389629810485"/>
        <bgColor rgb="FF000000"/>
      </patternFill>
    </fill>
    <fill>
      <patternFill patternType="solid">
        <fgColor rgb="FFFFFFFF"/>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s>
  <cellStyleXfs count="15">
    <xf numFmtId="0" fontId="0" fillId="0" borderId="0"/>
    <xf numFmtId="0" fontId="1" fillId="0" borderId="0"/>
    <xf numFmtId="0" fontId="2" fillId="0" borderId="0" applyNumberFormat="0" applyFill="0" applyBorder="0" applyAlignment="0" applyProtection="0"/>
    <xf numFmtId="0" fontId="3" fillId="0" borderId="0"/>
    <xf numFmtId="0" fontId="14" fillId="3" borderId="0" applyNumberFormat="0" applyBorder="0" applyAlignment="0" applyProtection="0"/>
    <xf numFmtId="0" fontId="17" fillId="0" borderId="0"/>
    <xf numFmtId="0" fontId="19" fillId="0" borderId="0"/>
    <xf numFmtId="0" fontId="26" fillId="0" borderId="0" applyNumberFormat="0" applyFill="0" applyBorder="0" applyAlignment="0" applyProtection="0"/>
    <xf numFmtId="0" fontId="17" fillId="0" borderId="0"/>
    <xf numFmtId="0" fontId="3" fillId="0" borderId="0"/>
    <xf numFmtId="0" fontId="1" fillId="0" borderId="0"/>
    <xf numFmtId="0" fontId="1" fillId="0" borderId="0"/>
    <xf numFmtId="0" fontId="1" fillId="0" borderId="0"/>
    <xf numFmtId="0" fontId="1" fillId="0" borderId="0"/>
    <xf numFmtId="0" fontId="41" fillId="0" borderId="0"/>
  </cellStyleXfs>
  <cellXfs count="241">
    <xf numFmtId="0" fontId="0" fillId="0" borderId="0" xfId="0"/>
    <xf numFmtId="0" fontId="4" fillId="0" borderId="0" xfId="3" applyFont="1" applyAlignment="1">
      <alignment horizontal="center" vertical="center"/>
    </xf>
    <xf numFmtId="0" fontId="4" fillId="0" borderId="0" xfId="3" applyFont="1" applyAlignment="1">
      <alignment horizontal="left" vertical="center"/>
    </xf>
    <xf numFmtId="0" fontId="4" fillId="0" borderId="0" xfId="3" applyFont="1" applyAlignment="1">
      <alignment vertical="center"/>
    </xf>
    <xf numFmtId="0" fontId="5" fillId="0" borderId="0" xfId="3" applyFont="1" applyAlignment="1">
      <alignment horizontal="center" vertical="center"/>
    </xf>
    <xf numFmtId="0" fontId="10" fillId="5" borderId="1" xfId="3" applyFont="1" applyFill="1" applyBorder="1" applyAlignment="1">
      <alignment horizontal="center" vertical="center" wrapText="1"/>
    </xf>
    <xf numFmtId="0" fontId="11" fillId="5" borderId="1" xfId="3" applyFont="1" applyFill="1" applyBorder="1" applyAlignment="1">
      <alignment horizontal="center" vertical="center" wrapText="1"/>
    </xf>
    <xf numFmtId="0" fontId="12" fillId="4" borderId="1" xfId="3" applyFont="1" applyFill="1" applyBorder="1" applyAlignment="1">
      <alignment horizontal="center" vertical="center"/>
    </xf>
    <xf numFmtId="0" fontId="12" fillId="5" borderId="1" xfId="3" applyFont="1" applyFill="1" applyBorder="1" applyAlignment="1">
      <alignment horizontal="center" vertical="center" wrapText="1"/>
    </xf>
    <xf numFmtId="0" fontId="13" fillId="5" borderId="1" xfId="3" applyFont="1" applyFill="1" applyBorder="1" applyAlignment="1">
      <alignment horizontal="center" vertical="center" wrapText="1"/>
    </xf>
    <xf numFmtId="0" fontId="5" fillId="0" borderId="0" xfId="3" applyFont="1" applyAlignment="1">
      <alignment horizontal="left" vertical="center" wrapText="1"/>
    </xf>
    <xf numFmtId="0" fontId="15" fillId="0" borderId="0" xfId="5" applyFont="1" applyAlignment="1">
      <alignment horizontal="left" vertical="center"/>
    </xf>
    <xf numFmtId="0" fontId="5" fillId="0" borderId="0" xfId="3" applyFont="1" applyAlignment="1">
      <alignment horizontal="right" vertical="center" wrapText="1"/>
    </xf>
    <xf numFmtId="0" fontId="15" fillId="0" borderId="0" xfId="5" applyFont="1" applyAlignment="1">
      <alignment horizontal="center" vertical="center"/>
    </xf>
    <xf numFmtId="0" fontId="18" fillId="0" borderId="0" xfId="2" applyFont="1" applyAlignment="1">
      <alignment horizontal="left" vertical="center"/>
    </xf>
    <xf numFmtId="0" fontId="5" fillId="0" borderId="0" xfId="3" applyFont="1"/>
    <xf numFmtId="0" fontId="27" fillId="6" borderId="0" xfId="2" applyFont="1" applyFill="1"/>
    <xf numFmtId="0" fontId="27" fillId="6" borderId="0" xfId="2" applyFont="1" applyFill="1" applyAlignment="1">
      <alignment horizontal="left" vertical="center"/>
    </xf>
    <xf numFmtId="0" fontId="21" fillId="0" borderId="0" xfId="3" applyFont="1" applyAlignment="1">
      <alignment horizontal="left" vertical="center"/>
    </xf>
    <xf numFmtId="0" fontId="1" fillId="0" borderId="0" xfId="1"/>
    <xf numFmtId="0" fontId="1" fillId="0" borderId="0" xfId="1" applyAlignment="1">
      <alignment horizontal="left"/>
    </xf>
    <xf numFmtId="0" fontId="5" fillId="0" borderId="0" xfId="1" applyFont="1"/>
    <xf numFmtId="0" fontId="4" fillId="0" borderId="0" xfId="1" applyFont="1"/>
    <xf numFmtId="0" fontId="5" fillId="0" borderId="0" xfId="0" applyFont="1" applyAlignment="1">
      <alignment vertical="center" wrapText="1"/>
    </xf>
    <xf numFmtId="0" fontId="0" fillId="0" borderId="0" xfId="0" applyAlignment="1">
      <alignment vertical="center" wrapText="1"/>
    </xf>
    <xf numFmtId="0" fontId="8" fillId="2" borderId="1" xfId="0" applyFont="1" applyFill="1" applyBorder="1" applyAlignment="1">
      <alignment horizontal="center" vertical="center" wrapText="1"/>
    </xf>
    <xf numFmtId="0" fontId="16" fillId="0" borderId="1" xfId="1" applyFont="1" applyBorder="1" applyAlignment="1">
      <alignment horizontal="left" vertical="center" wrapText="1"/>
    </xf>
    <xf numFmtId="0" fontId="29" fillId="0" borderId="0" xfId="1" applyFont="1"/>
    <xf numFmtId="0" fontId="5" fillId="0" borderId="0" xfId="0" applyFont="1"/>
    <xf numFmtId="0" fontId="21"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xf>
    <xf numFmtId="0" fontId="5" fillId="0" borderId="0" xfId="0" applyFont="1" applyAlignment="1">
      <alignment wrapText="1"/>
    </xf>
    <xf numFmtId="0" fontId="24" fillId="0" borderId="0" xfId="8" applyFont="1" applyAlignment="1">
      <alignment vertical="center"/>
    </xf>
    <xf numFmtId="0" fontId="30" fillId="0" borderId="0" xfId="0" applyFont="1"/>
    <xf numFmtId="0" fontId="10" fillId="9" borderId="1" xfId="3" applyFont="1" applyFill="1" applyBorder="1" applyAlignment="1">
      <alignment horizontal="center" vertical="center" wrapText="1"/>
    </xf>
    <xf numFmtId="0" fontId="12" fillId="9" borderId="1" xfId="3" applyFont="1" applyFill="1" applyBorder="1" applyAlignment="1">
      <alignment horizontal="center" vertical="center" wrapText="1"/>
    </xf>
    <xf numFmtId="0" fontId="10" fillId="11" borderId="1" xfId="3" applyFont="1" applyFill="1" applyBorder="1" applyAlignment="1">
      <alignment horizontal="center" vertical="center" wrapText="1"/>
    </xf>
    <xf numFmtId="0" fontId="11" fillId="11" borderId="1" xfId="3" applyFont="1" applyFill="1" applyBorder="1" applyAlignment="1">
      <alignment horizontal="center" vertical="center" wrapText="1"/>
    </xf>
    <xf numFmtId="0" fontId="12" fillId="11" borderId="1" xfId="3" applyFont="1" applyFill="1" applyBorder="1" applyAlignment="1">
      <alignment horizontal="center" vertical="center" wrapText="1"/>
    </xf>
    <xf numFmtId="0" fontId="13" fillId="11" borderId="1" xfId="3" applyFont="1" applyFill="1" applyBorder="1" applyAlignment="1">
      <alignment horizontal="center" vertical="center" wrapText="1"/>
    </xf>
    <xf numFmtId="0" fontId="33" fillId="0" borderId="0" xfId="0" applyFont="1" applyAlignment="1">
      <alignment horizontal="center" vertical="top"/>
    </xf>
    <xf numFmtId="0" fontId="33" fillId="0" borderId="0" xfId="0" applyFont="1" applyAlignment="1">
      <alignment horizontal="center"/>
    </xf>
    <xf numFmtId="0" fontId="33" fillId="0" borderId="0" xfId="0" applyFont="1"/>
    <xf numFmtId="0" fontId="4" fillId="6" borderId="0" xfId="0" applyFont="1" applyFill="1" applyAlignment="1">
      <alignment horizontal="center" vertical="top"/>
    </xf>
    <xf numFmtId="0" fontId="4" fillId="6" borderId="0" xfId="0" applyFont="1" applyFill="1" applyAlignment="1">
      <alignment horizontal="left" vertical="top" wrapText="1"/>
    </xf>
    <xf numFmtId="0" fontId="23" fillId="0" borderId="2" xfId="9" applyFont="1" applyBorder="1" applyAlignment="1">
      <alignment horizontal="center" vertical="center" wrapText="1"/>
    </xf>
    <xf numFmtId="0" fontId="5" fillId="0" borderId="0" xfId="10" applyFont="1"/>
    <xf numFmtId="0" fontId="5" fillId="0" borderId="0" xfId="0" applyFont="1" applyAlignment="1">
      <alignment horizontal="center" vertical="center"/>
    </xf>
    <xf numFmtId="0" fontId="23" fillId="4" borderId="1" xfId="9" applyFont="1" applyFill="1" applyBorder="1" applyAlignment="1">
      <alignment horizontal="center" vertical="center" wrapText="1"/>
    </xf>
    <xf numFmtId="0" fontId="23" fillId="6" borderId="1" xfId="9" applyFont="1" applyFill="1" applyBorder="1" applyAlignment="1">
      <alignment horizontal="center" vertical="center" wrapText="1"/>
    </xf>
    <xf numFmtId="0" fontId="16" fillId="0" borderId="1" xfId="0" applyFont="1" applyBorder="1" applyAlignment="1">
      <alignment horizontal="left" vertical="top" wrapText="1"/>
    </xf>
    <xf numFmtId="0" fontId="16" fillId="0" borderId="1" xfId="4" applyFont="1" applyFill="1" applyBorder="1" applyAlignment="1">
      <alignment horizontal="left" vertical="top" wrapText="1"/>
    </xf>
    <xf numFmtId="3" fontId="16" fillId="0" borderId="1" xfId="0" applyNumberFormat="1" applyFont="1" applyBorder="1" applyAlignment="1">
      <alignment horizontal="left" vertical="top" wrapText="1"/>
    </xf>
    <xf numFmtId="0" fontId="16" fillId="0" borderId="1" xfId="11" applyFont="1" applyBorder="1" applyAlignment="1">
      <alignment horizontal="left" vertical="top" wrapText="1"/>
    </xf>
    <xf numFmtId="0" fontId="33" fillId="0" borderId="0" xfId="0" applyFont="1" applyAlignment="1">
      <alignment wrapText="1"/>
    </xf>
    <xf numFmtId="0" fontId="16" fillId="0" borderId="0" xfId="0" applyFont="1" applyAlignment="1">
      <alignment horizontal="left" vertical="top" wrapText="1"/>
    </xf>
    <xf numFmtId="0" fontId="16" fillId="15" borderId="0" xfId="0" applyFont="1" applyFill="1" applyAlignment="1">
      <alignment horizontal="left" vertical="top" wrapText="1"/>
    </xf>
    <xf numFmtId="0" fontId="16" fillId="0" borderId="0" xfId="4" applyFont="1" applyFill="1" applyBorder="1" applyAlignment="1">
      <alignment horizontal="left" vertical="top" wrapText="1"/>
    </xf>
    <xf numFmtId="3" fontId="16" fillId="0" borderId="0" xfId="0" applyNumberFormat="1" applyFont="1" applyAlignment="1">
      <alignment horizontal="left" vertical="top" wrapText="1"/>
    </xf>
    <xf numFmtId="0" fontId="16" fillId="0" borderId="0" xfId="11" applyFont="1" applyAlignment="1">
      <alignment horizontal="left" vertical="top" wrapText="1"/>
    </xf>
    <xf numFmtId="0" fontId="28" fillId="0" borderId="0" xfId="4" applyFont="1" applyFill="1" applyBorder="1" applyAlignment="1">
      <alignment horizontal="left" vertical="top" wrapText="1"/>
    </xf>
    <xf numFmtId="0" fontId="28" fillId="0" borderId="0" xfId="0" applyFont="1" applyAlignment="1">
      <alignment horizontal="left" vertical="top" wrapText="1"/>
    </xf>
    <xf numFmtId="0" fontId="28" fillId="0" borderId="0" xfId="4" applyFont="1" applyFill="1" applyBorder="1" applyAlignment="1">
      <alignment horizontal="left" vertical="top"/>
    </xf>
    <xf numFmtId="3" fontId="28" fillId="0" borderId="0" xfId="10" applyNumberFormat="1" applyFont="1" applyAlignment="1">
      <alignment horizontal="left" vertical="top"/>
    </xf>
    <xf numFmtId="0" fontId="28" fillId="0" borderId="0" xfId="10" applyFont="1" applyAlignment="1">
      <alignment horizontal="left" vertical="top"/>
    </xf>
    <xf numFmtId="0" fontId="16" fillId="15" borderId="7" xfId="0" applyFont="1" applyFill="1" applyBorder="1" applyAlignment="1">
      <alignment horizontal="left" vertical="top" wrapText="1"/>
    </xf>
    <xf numFmtId="0" fontId="15" fillId="0" borderId="0" xfId="12" applyFont="1" applyAlignment="1">
      <alignment vertical="center"/>
    </xf>
    <xf numFmtId="0" fontId="4" fillId="6" borderId="0" xfId="13" applyFont="1" applyFill="1"/>
    <xf numFmtId="0" fontId="22" fillId="6" borderId="0" xfId="12" applyFont="1" applyFill="1"/>
    <xf numFmtId="0" fontId="21" fillId="0" borderId="0" xfId="10" applyFont="1"/>
    <xf numFmtId="0" fontId="20" fillId="6" borderId="0" xfId="0" applyFont="1" applyFill="1" applyAlignment="1">
      <alignment horizontal="right" wrapText="1"/>
    </xf>
    <xf numFmtId="0" fontId="0" fillId="0" borderId="0" xfId="0" applyAlignment="1">
      <alignment horizontal="left" vertical="center" wrapText="1"/>
    </xf>
    <xf numFmtId="0" fontId="12" fillId="4" borderId="1" xfId="3" applyFont="1" applyFill="1" applyBorder="1" applyAlignment="1">
      <alignment horizontal="center" vertical="center" wrapText="1"/>
    </xf>
    <xf numFmtId="0" fontId="36" fillId="0" borderId="1" xfId="4" applyFont="1" applyFill="1" applyBorder="1" applyAlignment="1">
      <alignment horizontal="left" vertical="center" wrapText="1"/>
    </xf>
    <xf numFmtId="0" fontId="12" fillId="6" borderId="1" xfId="3" applyFont="1" applyFill="1" applyBorder="1" applyAlignment="1">
      <alignment horizontal="left" vertical="top" wrapText="1"/>
    </xf>
    <xf numFmtId="0" fontId="12" fillId="9" borderId="1" xfId="3" applyFont="1" applyFill="1" applyBorder="1" applyAlignment="1">
      <alignment horizontal="left" vertical="center" wrapText="1"/>
    </xf>
    <xf numFmtId="0" fontId="12" fillId="5" borderId="1" xfId="3" applyFont="1" applyFill="1" applyBorder="1" applyAlignment="1">
      <alignment horizontal="left" vertical="center" wrapText="1"/>
    </xf>
    <xf numFmtId="0" fontId="13" fillId="5" borderId="1" xfId="3" applyFont="1" applyFill="1" applyBorder="1" applyAlignment="1">
      <alignment horizontal="left" vertical="center" wrapText="1"/>
    </xf>
    <xf numFmtId="0" fontId="39" fillId="11" borderId="1" xfId="3" applyFont="1" applyFill="1" applyBorder="1" applyAlignment="1">
      <alignment horizontal="left" vertical="top" wrapText="1"/>
    </xf>
    <xf numFmtId="3" fontId="39" fillId="11" borderId="1" xfId="3" applyNumberFormat="1" applyFont="1" applyFill="1" applyBorder="1" applyAlignment="1">
      <alignment horizontal="left" vertical="top" wrapText="1"/>
    </xf>
    <xf numFmtId="0" fontId="20" fillId="11" borderId="1" xfId="3" applyFont="1" applyFill="1" applyBorder="1" applyAlignment="1">
      <alignment horizontal="left" vertical="top" wrapText="1"/>
    </xf>
    <xf numFmtId="0" fontId="36" fillId="11" borderId="1" xfId="3" applyFont="1" applyFill="1" applyBorder="1" applyAlignment="1">
      <alignment horizontal="left" vertical="top" wrapText="1"/>
    </xf>
    <xf numFmtId="0" fontId="13" fillId="0" borderId="1" xfId="4" applyFont="1" applyFill="1" applyBorder="1" applyAlignment="1">
      <alignment horizontal="left" vertical="top" wrapText="1"/>
    </xf>
    <xf numFmtId="3" fontId="36" fillId="10" borderId="1" xfId="4" applyNumberFormat="1" applyFont="1" applyFill="1" applyBorder="1" applyAlignment="1">
      <alignment horizontal="left" vertical="center" wrapText="1"/>
    </xf>
    <xf numFmtId="0" fontId="36" fillId="10" borderId="1" xfId="4" applyFont="1" applyFill="1" applyBorder="1" applyAlignment="1">
      <alignment horizontal="left" vertical="center" wrapText="1"/>
    </xf>
    <xf numFmtId="3" fontId="36" fillId="5" borderId="1" xfId="4" applyNumberFormat="1" applyFont="1" applyFill="1" applyBorder="1" applyAlignment="1">
      <alignment horizontal="left" vertical="center" wrapText="1"/>
    </xf>
    <xf numFmtId="3" fontId="36" fillId="11" borderId="1" xfId="4" applyNumberFormat="1" applyFont="1" applyFill="1" applyBorder="1" applyAlignment="1">
      <alignment horizontal="left" vertical="top" wrapText="1"/>
    </xf>
    <xf numFmtId="0" fontId="20" fillId="0" borderId="1" xfId="4" applyFont="1" applyFill="1" applyBorder="1" applyAlignment="1">
      <alignment horizontal="left" vertical="center" wrapText="1"/>
    </xf>
    <xf numFmtId="0" fontId="12" fillId="0" borderId="1" xfId="4" applyFont="1" applyFill="1" applyBorder="1" applyAlignment="1">
      <alignment horizontal="left" vertical="top" wrapText="1"/>
    </xf>
    <xf numFmtId="3" fontId="39" fillId="11" borderId="1" xfId="4" applyNumberFormat="1" applyFont="1" applyFill="1" applyBorder="1" applyAlignment="1">
      <alignment horizontal="left" vertical="top" wrapText="1"/>
    </xf>
    <xf numFmtId="3" fontId="36" fillId="9" borderId="1" xfId="4" applyNumberFormat="1" applyFont="1" applyFill="1" applyBorder="1" applyAlignment="1">
      <alignment horizontal="left" vertical="center" wrapText="1"/>
    </xf>
    <xf numFmtId="0" fontId="36" fillId="9" borderId="1" xfId="4" applyFont="1" applyFill="1" applyBorder="1" applyAlignment="1">
      <alignment horizontal="left" vertical="center" wrapText="1"/>
    </xf>
    <xf numFmtId="0" fontId="39" fillId="11" borderId="1" xfId="0" applyFont="1" applyFill="1" applyBorder="1" applyAlignment="1">
      <alignment horizontal="left" vertical="top" wrapText="1"/>
    </xf>
    <xf numFmtId="3" fontId="36" fillId="12" borderId="1" xfId="3" applyNumberFormat="1" applyFont="1" applyFill="1" applyBorder="1" applyAlignment="1">
      <alignment horizontal="left" vertical="center" wrapText="1"/>
    </xf>
    <xf numFmtId="0" fontId="36" fillId="12" borderId="1" xfId="3" applyFont="1" applyFill="1" applyBorder="1" applyAlignment="1">
      <alignment horizontal="left" vertical="center" wrapText="1"/>
    </xf>
    <xf numFmtId="3" fontId="36" fillId="13" borderId="1" xfId="3" applyNumberFormat="1" applyFont="1" applyFill="1" applyBorder="1" applyAlignment="1">
      <alignment horizontal="left" vertical="center" wrapText="1"/>
    </xf>
    <xf numFmtId="0" fontId="36" fillId="13" borderId="1" xfId="3" applyFont="1" applyFill="1" applyBorder="1" applyAlignment="1">
      <alignment horizontal="left" vertical="center" wrapText="1"/>
    </xf>
    <xf numFmtId="0" fontId="40" fillId="16" borderId="1" xfId="0" applyFont="1" applyFill="1" applyBorder="1" applyAlignment="1">
      <alignment horizontal="left" vertical="top" wrapText="1"/>
    </xf>
    <xf numFmtId="3" fontId="39" fillId="16" borderId="1" xfId="0" applyNumberFormat="1" applyFont="1" applyFill="1" applyBorder="1" applyAlignment="1">
      <alignment horizontal="left" vertical="top" wrapText="1"/>
    </xf>
    <xf numFmtId="0" fontId="39" fillId="17" borderId="1" xfId="0" applyFont="1" applyFill="1" applyBorder="1" applyAlignment="1">
      <alignment horizontal="left" vertical="top" wrapText="1"/>
    </xf>
    <xf numFmtId="0" fontId="36" fillId="17" borderId="1" xfId="0" applyFont="1" applyFill="1" applyBorder="1" applyAlignment="1">
      <alignment horizontal="left" vertical="top" wrapText="1"/>
    </xf>
    <xf numFmtId="0" fontId="13" fillId="0" borderId="1" xfId="4" applyFont="1" applyFill="1" applyBorder="1" applyAlignment="1">
      <alignment horizontal="left" vertical="center" wrapText="1"/>
    </xf>
    <xf numFmtId="0" fontId="12" fillId="0" borderId="1" xfId="4" applyFont="1" applyFill="1" applyBorder="1" applyAlignment="1">
      <alignment horizontal="left" vertical="center" wrapText="1"/>
    </xf>
    <xf numFmtId="3" fontId="36" fillId="5" borderId="1" xfId="4" applyNumberFormat="1" applyFont="1" applyFill="1" applyBorder="1" applyAlignment="1">
      <alignment horizontal="left" vertical="top" wrapText="1"/>
    </xf>
    <xf numFmtId="0" fontId="16" fillId="0" borderId="1" xfId="1" applyFont="1" applyBorder="1" applyAlignment="1">
      <alignment horizontal="center" vertical="center" wrapText="1"/>
    </xf>
    <xf numFmtId="0" fontId="42" fillId="0" borderId="0" xfId="14" applyFont="1"/>
    <xf numFmtId="0" fontId="38" fillId="0" borderId="0" xfId="14" applyFont="1" applyAlignment="1">
      <alignment vertical="top"/>
    </xf>
    <xf numFmtId="0" fontId="37" fillId="2" borderId="1" xfId="14" applyFont="1" applyFill="1" applyBorder="1" applyAlignment="1">
      <alignment horizontal="center" vertical="center" wrapText="1"/>
    </xf>
    <xf numFmtId="0" fontId="38" fillId="18" borderId="1" xfId="14" applyFont="1" applyFill="1" applyBorder="1" applyAlignment="1">
      <alignment horizontal="left" vertical="top" wrapText="1"/>
    </xf>
    <xf numFmtId="165" fontId="38" fillId="18" borderId="1" xfId="14" applyNumberFormat="1" applyFont="1" applyFill="1" applyBorder="1" applyAlignment="1">
      <alignment horizontal="right" vertical="top"/>
    </xf>
    <xf numFmtId="164" fontId="38" fillId="18" borderId="1" xfId="14" applyNumberFormat="1" applyFont="1" applyFill="1" applyBorder="1" applyAlignment="1">
      <alignment horizontal="left" vertical="top" wrapText="1"/>
    </xf>
    <xf numFmtId="0" fontId="38" fillId="18" borderId="1" xfId="14" applyFont="1" applyFill="1" applyBorder="1" applyAlignment="1">
      <alignment horizontal="left" vertical="center" wrapText="1"/>
    </xf>
    <xf numFmtId="165" fontId="38" fillId="18" borderId="1" xfId="14" applyNumberFormat="1" applyFont="1" applyFill="1" applyBorder="1" applyAlignment="1">
      <alignment horizontal="right" vertical="center"/>
    </xf>
    <xf numFmtId="164" fontId="38" fillId="18" borderId="1" xfId="14" applyNumberFormat="1" applyFont="1" applyFill="1" applyBorder="1" applyAlignment="1">
      <alignment horizontal="left" vertical="center" wrapText="1"/>
    </xf>
    <xf numFmtId="0" fontId="43" fillId="2" borderId="1" xfId="14" applyFont="1" applyFill="1" applyBorder="1" applyAlignment="1">
      <alignment horizontal="center" vertical="center" wrapText="1"/>
    </xf>
    <xf numFmtId="0" fontId="38" fillId="0" borderId="1" xfId="14" applyFont="1" applyBorder="1" applyAlignment="1">
      <alignment horizontal="left" vertical="center" wrapText="1"/>
    </xf>
    <xf numFmtId="165" fontId="38" fillId="0" borderId="1" xfId="14" applyNumberFormat="1" applyFont="1" applyBorder="1" applyAlignment="1">
      <alignment horizontal="right" vertical="center"/>
    </xf>
    <xf numFmtId="164" fontId="38" fillId="0" borderId="1" xfId="14" applyNumberFormat="1" applyFont="1" applyBorder="1" applyAlignment="1">
      <alignment horizontal="left" vertical="center" wrapText="1"/>
    </xf>
    <xf numFmtId="0" fontId="38" fillId="0" borderId="1" xfId="14" applyFont="1" applyBorder="1" applyAlignment="1">
      <alignment horizontal="left" vertical="top" wrapText="1"/>
    </xf>
    <xf numFmtId="165" fontId="38" fillId="0" borderId="1" xfId="14" applyNumberFormat="1" applyFont="1" applyBorder="1" applyAlignment="1">
      <alignment horizontal="right" vertical="top"/>
    </xf>
    <xf numFmtId="164" fontId="38" fillId="0" borderId="1" xfId="14" applyNumberFormat="1" applyFont="1" applyBorder="1" applyAlignment="1">
      <alignment horizontal="left" vertical="top" wrapText="1"/>
    </xf>
    <xf numFmtId="0" fontId="45" fillId="0" borderId="0" xfId="14" applyFont="1"/>
    <xf numFmtId="0" fontId="12" fillId="6" borderId="1" xfId="3" applyFont="1" applyFill="1" applyBorder="1" applyAlignment="1">
      <alignment horizontal="left" vertical="center" wrapText="1"/>
    </xf>
    <xf numFmtId="0" fontId="5" fillId="0" borderId="0" xfId="3" applyFont="1" applyAlignment="1">
      <alignment wrapText="1"/>
    </xf>
    <xf numFmtId="3" fontId="36" fillId="9" borderId="1" xfId="3" applyNumberFormat="1" applyFont="1" applyFill="1" applyBorder="1" applyAlignment="1">
      <alignment horizontal="left" vertical="center" wrapText="1"/>
    </xf>
    <xf numFmtId="3" fontId="28" fillId="0" borderId="0" xfId="0" applyNumberFormat="1" applyFont="1" applyAlignment="1">
      <alignment horizontal="left" vertical="top" wrapText="1"/>
    </xf>
    <xf numFmtId="0" fontId="28" fillId="0" borderId="0" xfId="11" applyFont="1" applyAlignment="1">
      <alignment horizontal="left" vertical="top" wrapText="1"/>
    </xf>
    <xf numFmtId="0" fontId="46" fillId="0" borderId="0" xfId="1" applyFont="1"/>
    <xf numFmtId="3" fontId="36" fillId="11" borderId="8" xfId="4" applyNumberFormat="1" applyFont="1" applyFill="1" applyBorder="1" applyAlignment="1">
      <alignment horizontal="left" vertical="top" wrapText="1"/>
    </xf>
    <xf numFmtId="3" fontId="39" fillId="11" borderId="8" xfId="4" applyNumberFormat="1" applyFont="1" applyFill="1" applyBorder="1" applyAlignment="1">
      <alignment horizontal="left" vertical="top" wrapText="1"/>
    </xf>
    <xf numFmtId="0" fontId="16" fillId="0" borderId="0" xfId="1" applyFont="1"/>
    <xf numFmtId="0" fontId="2" fillId="0" borderId="0" xfId="2"/>
    <xf numFmtId="0" fontId="47" fillId="0" borderId="0" xfId="1" applyFont="1"/>
    <xf numFmtId="14" fontId="47" fillId="0" borderId="0" xfId="1" applyNumberFormat="1" applyFont="1"/>
    <xf numFmtId="0" fontId="47" fillId="0" borderId="0" xfId="1" applyFont="1" applyAlignment="1">
      <alignment horizontal="left"/>
    </xf>
    <xf numFmtId="0" fontId="47" fillId="0" borderId="0" xfId="1" applyFont="1" applyAlignment="1">
      <alignment horizontal="left" wrapText="1"/>
    </xf>
    <xf numFmtId="0" fontId="35" fillId="8" borderId="1" xfId="1" applyFont="1" applyFill="1" applyBorder="1" applyAlignment="1">
      <alignment horizontal="center" vertical="center" wrapText="1"/>
    </xf>
    <xf numFmtId="0" fontId="48" fillId="8" borderId="1" xfId="1" applyFont="1" applyFill="1" applyBorder="1" applyAlignment="1">
      <alignment horizontal="center" vertical="center" wrapText="1"/>
    </xf>
    <xf numFmtId="0" fontId="48" fillId="8" borderId="4" xfId="1" applyFont="1" applyFill="1" applyBorder="1" applyAlignment="1">
      <alignment horizontal="center" vertical="center" wrapText="1"/>
    </xf>
    <xf numFmtId="0" fontId="16" fillId="8" borderId="1" xfId="1" applyFont="1" applyFill="1" applyBorder="1" applyAlignment="1">
      <alignment horizontal="center" vertical="center" wrapText="1"/>
    </xf>
    <xf numFmtId="49" fontId="16" fillId="8" borderId="1" xfId="1" applyNumberFormat="1" applyFont="1" applyFill="1" applyBorder="1" applyAlignment="1">
      <alignment horizontal="center" vertical="center" wrapText="1"/>
    </xf>
    <xf numFmtId="0" fontId="16" fillId="0" borderId="1" xfId="0" applyFont="1" applyBorder="1" applyAlignment="1">
      <alignment horizontal="left" vertical="center" wrapText="1"/>
    </xf>
    <xf numFmtId="0" fontId="15" fillId="0" borderId="0" xfId="1" applyFont="1"/>
    <xf numFmtId="0" fontId="16" fillId="0" borderId="0" xfId="1" applyFont="1" applyAlignment="1">
      <alignment horizontal="right"/>
    </xf>
    <xf numFmtId="0" fontId="35" fillId="0" borderId="2" xfId="1" applyFont="1" applyBorder="1" applyAlignment="1">
      <alignment horizontal="center" vertical="center" wrapText="1"/>
    </xf>
    <xf numFmtId="0" fontId="49" fillId="0" borderId="0" xfId="1" applyFont="1"/>
    <xf numFmtId="0" fontId="16" fillId="7" borderId="1" xfId="1" applyFont="1" applyFill="1" applyBorder="1" applyAlignment="1">
      <alignment horizontal="center" vertical="center"/>
    </xf>
    <xf numFmtId="0" fontId="16" fillId="7" borderId="1" xfId="1" applyFont="1" applyFill="1" applyBorder="1" applyAlignment="1">
      <alignment horizontal="left" vertical="center" wrapText="1"/>
    </xf>
    <xf numFmtId="0" fontId="16" fillId="7" borderId="1" xfId="1" applyFont="1" applyFill="1" applyBorder="1" applyAlignment="1">
      <alignment horizontal="center" vertical="center" wrapText="1"/>
    </xf>
    <xf numFmtId="49" fontId="16" fillId="7" borderId="1" xfId="1" applyNumberFormat="1" applyFont="1" applyFill="1" applyBorder="1" applyAlignment="1">
      <alignment horizontal="center" vertical="center" wrapText="1"/>
    </xf>
    <xf numFmtId="0" fontId="16" fillId="7" borderId="6" xfId="1" applyFont="1" applyFill="1" applyBorder="1" applyAlignment="1">
      <alignment horizontal="left" vertical="center" wrapText="1"/>
    </xf>
    <xf numFmtId="0" fontId="16" fillId="7" borderId="6" xfId="1" applyFont="1" applyFill="1" applyBorder="1" applyAlignment="1">
      <alignment horizontal="center" vertical="center" wrapText="1"/>
    </xf>
    <xf numFmtId="0" fontId="50" fillId="0" borderId="0" xfId="1" applyFont="1" applyAlignment="1">
      <alignment horizontal="right" vertical="center"/>
    </xf>
    <xf numFmtId="0" fontId="16" fillId="9" borderId="1" xfId="1" applyFont="1" applyFill="1" applyBorder="1" applyAlignment="1">
      <alignment horizontal="center" vertical="center"/>
    </xf>
    <xf numFmtId="0" fontId="16" fillId="9" borderId="1" xfId="1" applyFont="1" applyFill="1" applyBorder="1" applyAlignment="1">
      <alignment horizontal="left" vertical="center" wrapText="1"/>
    </xf>
    <xf numFmtId="0" fontId="16" fillId="9" borderId="1" xfId="1" applyFont="1" applyFill="1" applyBorder="1" applyAlignment="1">
      <alignment horizontal="center" vertical="center" wrapText="1"/>
    </xf>
    <xf numFmtId="49" fontId="16" fillId="9" borderId="1" xfId="1" applyNumberFormat="1" applyFont="1" applyFill="1" applyBorder="1" applyAlignment="1">
      <alignment horizontal="center" vertical="center" wrapText="1"/>
    </xf>
    <xf numFmtId="0" fontId="51" fillId="0" borderId="0" xfId="1" applyFont="1" applyAlignment="1">
      <alignment horizontal="center" vertical="center"/>
    </xf>
    <xf numFmtId="0" fontId="16" fillId="0" borderId="0" xfId="1" applyFont="1" applyAlignment="1">
      <alignment horizontal="center" vertical="center"/>
    </xf>
    <xf numFmtId="0" fontId="16" fillId="0" borderId="0" xfId="1" applyFont="1" applyAlignment="1">
      <alignment horizontal="left" vertical="center" wrapText="1"/>
    </xf>
    <xf numFmtId="0" fontId="16" fillId="0" borderId="0" xfId="1" applyFont="1" applyAlignment="1">
      <alignment horizontal="center" vertical="center" wrapText="1"/>
    </xf>
    <xf numFmtId="0" fontId="16" fillId="0" borderId="0" xfId="1" applyFont="1" applyAlignment="1">
      <alignment horizontal="left"/>
    </xf>
    <xf numFmtId="0" fontId="15" fillId="0" borderId="0" xfId="1" applyFont="1" applyAlignment="1">
      <alignment horizontal="left"/>
    </xf>
    <xf numFmtId="0" fontId="15" fillId="0" borderId="0" xfId="1" applyFont="1" applyAlignment="1">
      <alignment horizontal="right"/>
    </xf>
    <xf numFmtId="0" fontId="5" fillId="0" borderId="0" xfId="0" applyFont="1" applyAlignment="1">
      <alignment horizontal="right" wrapText="1"/>
    </xf>
    <xf numFmtId="0" fontId="25" fillId="0" borderId="0" xfId="0" applyFont="1" applyAlignment="1">
      <alignment horizontal="center" vertical="top" wrapText="1"/>
    </xf>
    <xf numFmtId="0" fontId="25" fillId="0" borderId="0" xfId="0" applyFont="1" applyAlignment="1">
      <alignment wrapText="1"/>
    </xf>
    <xf numFmtId="0" fontId="23" fillId="14" borderId="7" xfId="9" applyFont="1" applyFill="1"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5" fillId="14" borderId="7" xfId="4" applyFont="1" applyFill="1" applyBorder="1" applyAlignment="1">
      <alignment horizontal="left" vertical="center" wrapText="1"/>
    </xf>
    <xf numFmtId="0" fontId="35" fillId="14" borderId="3" xfId="4" applyFont="1" applyFill="1" applyBorder="1" applyAlignment="1">
      <alignment horizontal="left" vertical="center" wrapText="1"/>
    </xf>
    <xf numFmtId="0" fontId="35" fillId="14" borderId="8" xfId="4" applyFont="1" applyFill="1" applyBorder="1" applyAlignment="1">
      <alignment horizontal="left" vertical="center" wrapText="1"/>
    </xf>
    <xf numFmtId="0" fontId="10" fillId="0" borderId="0" xfId="0" applyFont="1" applyAlignment="1">
      <alignment horizontal="center" vertical="center" wrapText="1"/>
    </xf>
    <xf numFmtId="0" fontId="4" fillId="0" borderId="2" xfId="0" applyFont="1" applyBorder="1" applyAlignment="1">
      <alignment horizontal="left" vertical="center" wrapText="1"/>
    </xf>
    <xf numFmtId="0" fontId="40" fillId="0" borderId="0" xfId="14" applyFont="1" applyAlignment="1">
      <alignment horizontal="right" vertical="center" wrapText="1"/>
    </xf>
    <xf numFmtId="0" fontId="40" fillId="0" borderId="0" xfId="14" applyFont="1" applyAlignment="1">
      <alignment horizontal="right" vertical="center"/>
    </xf>
    <xf numFmtId="0" fontId="44" fillId="0" borderId="0" xfId="14" applyFont="1" applyAlignment="1">
      <alignment horizontal="center" vertical="center"/>
    </xf>
    <xf numFmtId="0" fontId="10" fillId="0" borderId="0" xfId="1" applyFont="1" applyAlignment="1">
      <alignment horizontal="center" vertical="center" wrapText="1"/>
    </xf>
    <xf numFmtId="0" fontId="28" fillId="0" borderId="2" xfId="1" applyFont="1" applyBorder="1" applyAlignment="1">
      <alignment horizontal="left" vertical="center" wrapText="1"/>
    </xf>
    <xf numFmtId="0" fontId="16" fillId="0" borderId="4"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49" fontId="16" fillId="8" borderId="4" xfId="1" applyNumberFormat="1" applyFont="1" applyFill="1" applyBorder="1" applyAlignment="1">
      <alignment horizontal="center" vertical="center" wrapText="1"/>
    </xf>
    <xf numFmtId="49" fontId="16" fillId="8" borderId="6" xfId="1" applyNumberFormat="1" applyFont="1" applyFill="1" applyBorder="1" applyAlignment="1">
      <alignment horizontal="center" vertical="center" wrapText="1"/>
    </xf>
    <xf numFmtId="0" fontId="16" fillId="0" borderId="4" xfId="1" applyFont="1" applyBorder="1" applyAlignment="1">
      <alignment horizontal="left" vertical="center" wrapText="1"/>
    </xf>
    <xf numFmtId="0" fontId="16" fillId="0" borderId="6" xfId="1" applyFont="1" applyBorder="1" applyAlignment="1">
      <alignment horizontal="left" vertical="center" wrapText="1"/>
    </xf>
    <xf numFmtId="0" fontId="16" fillId="8" borderId="4" xfId="1" applyFont="1" applyFill="1" applyBorder="1" applyAlignment="1">
      <alignment horizontal="center" vertical="center" wrapText="1"/>
    </xf>
    <xf numFmtId="0" fontId="16" fillId="8" borderId="6" xfId="1" applyFont="1" applyFill="1" applyBorder="1" applyAlignment="1">
      <alignment horizontal="center" vertical="center" wrapText="1"/>
    </xf>
    <xf numFmtId="0" fontId="16" fillId="7" borderId="9" xfId="1" applyFont="1" applyFill="1" applyBorder="1" applyAlignment="1">
      <alignment horizontal="center" vertical="center" wrapText="1"/>
    </xf>
    <xf numFmtId="0" fontId="16" fillId="7" borderId="10" xfId="1" applyFont="1" applyFill="1" applyBorder="1" applyAlignment="1">
      <alignment horizontal="center" vertical="center" wrapText="1"/>
    </xf>
    <xf numFmtId="0" fontId="16" fillId="7" borderId="12" xfId="1" applyFont="1" applyFill="1" applyBorder="1" applyAlignment="1">
      <alignment horizontal="center" vertical="center" wrapText="1"/>
    </xf>
    <xf numFmtId="0" fontId="16" fillId="9" borderId="9" xfId="1" applyFont="1" applyFill="1" applyBorder="1" applyAlignment="1">
      <alignment horizontal="center" vertical="center" wrapText="1"/>
    </xf>
    <xf numFmtId="0" fontId="16" fillId="9" borderId="10" xfId="1" applyFont="1" applyFill="1" applyBorder="1" applyAlignment="1">
      <alignment horizontal="center" vertical="center" wrapText="1"/>
    </xf>
    <xf numFmtId="0" fontId="16" fillId="9" borderId="12" xfId="1" applyFont="1" applyFill="1" applyBorder="1" applyAlignment="1">
      <alignment horizontal="center" vertical="center" wrapText="1"/>
    </xf>
    <xf numFmtId="0" fontId="5" fillId="6" borderId="0" xfId="0" applyFont="1" applyFill="1" applyAlignment="1">
      <alignment horizontal="right" vertical="top" wrapText="1"/>
    </xf>
    <xf numFmtId="0" fontId="5" fillId="6" borderId="0" xfId="0" applyFont="1" applyFill="1" applyAlignment="1">
      <alignment horizontal="right" vertical="top"/>
    </xf>
    <xf numFmtId="0" fontId="9" fillId="0" borderId="0" xfId="0" applyFont="1" applyAlignment="1">
      <alignment horizontal="center"/>
    </xf>
    <xf numFmtId="0" fontId="8"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4" fillId="0" borderId="1" xfId="0" applyFont="1" applyBorder="1" applyAlignment="1">
      <alignment horizontal="left" vertical="center" wrapText="1"/>
    </xf>
    <xf numFmtId="0" fontId="5" fillId="0" borderId="11" xfId="0" applyFont="1" applyBorder="1" applyAlignment="1">
      <alignment horizontal="left" vertical="top" wrapText="1"/>
    </xf>
    <xf numFmtId="3" fontId="39" fillId="16" borderId="1" xfId="4" applyNumberFormat="1" applyFont="1" applyFill="1" applyBorder="1" applyAlignment="1">
      <alignment horizontal="left" vertical="top" wrapText="1"/>
    </xf>
    <xf numFmtId="3" fontId="36" fillId="11" borderId="1" xfId="4" applyNumberFormat="1" applyFont="1" applyFill="1" applyBorder="1" applyAlignment="1">
      <alignment horizontal="left" vertical="top" wrapText="1"/>
    </xf>
    <xf numFmtId="0" fontId="36" fillId="10" borderId="4" xfId="4" applyFont="1" applyFill="1" applyBorder="1" applyAlignment="1">
      <alignment horizontal="center" vertical="center" wrapText="1"/>
    </xf>
    <xf numFmtId="0" fontId="36" fillId="10" borderId="6" xfId="4" applyFont="1" applyFill="1" applyBorder="1" applyAlignment="1">
      <alignment horizontal="center" vertical="center" wrapText="1"/>
    </xf>
    <xf numFmtId="3" fontId="36" fillId="5" borderId="4" xfId="4" applyNumberFormat="1" applyFont="1" applyFill="1" applyBorder="1" applyAlignment="1">
      <alignment horizontal="center" vertical="center" wrapText="1"/>
    </xf>
    <xf numFmtId="3" fontId="36" fillId="5" borderId="6" xfId="4" applyNumberFormat="1" applyFont="1" applyFill="1" applyBorder="1" applyAlignment="1">
      <alignment horizontal="center" vertical="center" wrapText="1"/>
    </xf>
    <xf numFmtId="3" fontId="36" fillId="5" borderId="1" xfId="4" applyNumberFormat="1" applyFont="1" applyFill="1" applyBorder="1" applyAlignment="1">
      <alignment horizontal="left" vertical="center" wrapText="1"/>
    </xf>
    <xf numFmtId="0" fontId="20" fillId="0" borderId="1" xfId="4" applyFont="1" applyFill="1" applyBorder="1" applyAlignment="1">
      <alignment horizontal="left" vertical="center" wrapText="1"/>
    </xf>
    <xf numFmtId="0" fontId="12" fillId="0" borderId="1" xfId="4" applyFont="1" applyFill="1" applyBorder="1" applyAlignment="1">
      <alignment horizontal="left" vertical="center" wrapText="1"/>
    </xf>
    <xf numFmtId="3" fontId="36" fillId="10" borderId="1" xfId="4" applyNumberFormat="1" applyFont="1" applyFill="1" applyBorder="1" applyAlignment="1">
      <alignment horizontal="left" vertical="center" wrapText="1"/>
    </xf>
    <xf numFmtId="0" fontId="13" fillId="0" borderId="4" xfId="4" applyFont="1" applyFill="1" applyBorder="1" applyAlignment="1">
      <alignment horizontal="left" vertical="top" wrapText="1"/>
    </xf>
    <xf numFmtId="0" fontId="13" fillId="0" borderId="6" xfId="4" applyFont="1" applyFill="1" applyBorder="1" applyAlignment="1">
      <alignment horizontal="left" vertical="top" wrapText="1"/>
    </xf>
    <xf numFmtId="3" fontId="36" fillId="10" borderId="4" xfId="4" applyNumberFormat="1" applyFont="1" applyFill="1" applyBorder="1" applyAlignment="1">
      <alignment horizontal="center" vertical="center" wrapText="1"/>
    </xf>
    <xf numFmtId="3" fontId="36" fillId="10" borderId="6" xfId="4" applyNumberFormat="1" applyFont="1" applyFill="1" applyBorder="1" applyAlignment="1">
      <alignment horizontal="center" vertical="center" wrapText="1"/>
    </xf>
    <xf numFmtId="3" fontId="36" fillId="9" borderId="1" xfId="4" applyNumberFormat="1" applyFont="1" applyFill="1" applyBorder="1" applyAlignment="1">
      <alignment horizontal="left" vertical="center" wrapText="1"/>
    </xf>
    <xf numFmtId="0" fontId="36" fillId="9" borderId="1" xfId="4" applyFont="1" applyFill="1" applyBorder="1" applyAlignment="1">
      <alignment horizontal="left" vertical="center" wrapText="1"/>
    </xf>
    <xf numFmtId="0" fontId="22" fillId="6" borderId="0" xfId="5" applyFont="1" applyFill="1" applyAlignment="1">
      <alignment horizontal="left" vertical="center" wrapText="1"/>
    </xf>
    <xf numFmtId="0" fontId="5" fillId="0" borderId="0" xfId="3" applyFont="1" applyAlignment="1">
      <alignment horizontal="right" vertical="center" wrapText="1"/>
    </xf>
    <xf numFmtId="0" fontId="36" fillId="16" borderId="1" xfId="0" applyFont="1" applyFill="1" applyBorder="1" applyAlignment="1">
      <alignment horizontal="left" vertical="top" wrapText="1"/>
    </xf>
    <xf numFmtId="3" fontId="36" fillId="16" borderId="1" xfId="0" applyNumberFormat="1" applyFont="1" applyFill="1" applyBorder="1" applyAlignment="1">
      <alignment horizontal="left" vertical="top" wrapText="1"/>
    </xf>
    <xf numFmtId="0" fontId="36" fillId="0" borderId="1" xfId="4" applyFont="1" applyFill="1" applyBorder="1" applyAlignment="1">
      <alignment horizontal="left" vertical="center" wrapText="1"/>
    </xf>
    <xf numFmtId="0" fontId="13" fillId="0" borderId="1" xfId="4" applyFont="1" applyFill="1" applyBorder="1" applyAlignment="1">
      <alignment horizontal="left" vertical="center" wrapText="1"/>
    </xf>
    <xf numFmtId="0" fontId="36" fillId="10" borderId="1" xfId="4" applyFont="1" applyFill="1" applyBorder="1" applyAlignment="1">
      <alignment horizontal="left" vertical="center" wrapText="1"/>
    </xf>
    <xf numFmtId="0" fontId="20" fillId="11" borderId="0" xfId="0" applyFont="1" applyFill="1" applyAlignment="1">
      <alignment horizontal="left" vertical="top" wrapText="1"/>
    </xf>
    <xf numFmtId="0" fontId="12" fillId="0" borderId="1" xfId="4" applyFont="1" applyFill="1" applyBorder="1" applyAlignment="1">
      <alignment horizontal="left" vertical="top" wrapText="1"/>
    </xf>
    <xf numFmtId="3" fontId="36" fillId="12" borderId="1" xfId="3" applyNumberFormat="1" applyFont="1" applyFill="1" applyBorder="1" applyAlignment="1">
      <alignment horizontal="left" vertical="center" wrapText="1"/>
    </xf>
    <xf numFmtId="0" fontId="36" fillId="12" borderId="1" xfId="3" applyFont="1" applyFill="1" applyBorder="1" applyAlignment="1">
      <alignment horizontal="left" vertical="center" wrapText="1"/>
    </xf>
    <xf numFmtId="0" fontId="13" fillId="0" borderId="1" xfId="4" applyFont="1" applyFill="1" applyBorder="1" applyAlignment="1">
      <alignment horizontal="left" vertical="top" wrapText="1"/>
    </xf>
    <xf numFmtId="3" fontId="39" fillId="11" borderId="1" xfId="4" applyNumberFormat="1" applyFont="1" applyFill="1" applyBorder="1" applyAlignment="1">
      <alignment horizontal="left" vertical="top" wrapText="1"/>
    </xf>
    <xf numFmtId="0" fontId="6" fillId="0" borderId="0" xfId="3" applyFont="1" applyAlignment="1">
      <alignment horizontal="center" vertical="center"/>
    </xf>
    <xf numFmtId="0" fontId="7" fillId="0" borderId="0" xfId="3" applyFont="1" applyAlignment="1">
      <alignment horizontal="center" vertical="center"/>
    </xf>
    <xf numFmtId="0" fontId="8" fillId="4" borderId="1" xfId="3" applyFont="1" applyFill="1" applyBorder="1" applyAlignment="1">
      <alignment horizontal="center" vertical="center" wrapText="1"/>
    </xf>
    <xf numFmtId="0" fontId="4" fillId="4" borderId="1" xfId="3" applyFont="1" applyFill="1" applyBorder="1" applyAlignment="1">
      <alignment horizontal="center" vertical="center"/>
    </xf>
    <xf numFmtId="0" fontId="31" fillId="9" borderId="1" xfId="3" applyFont="1" applyFill="1" applyBorder="1" applyAlignment="1">
      <alignment horizontal="center" vertical="center" wrapText="1"/>
    </xf>
    <xf numFmtId="0" fontId="9" fillId="9" borderId="1" xfId="3" applyFont="1" applyFill="1" applyBorder="1" applyAlignment="1">
      <alignment horizontal="center" vertical="center" wrapText="1"/>
    </xf>
    <xf numFmtId="0" fontId="9" fillId="5" borderId="1" xfId="3" applyFont="1" applyFill="1" applyBorder="1" applyAlignment="1">
      <alignment horizontal="center" vertical="center" wrapText="1"/>
    </xf>
    <xf numFmtId="0" fontId="9" fillId="11" borderId="1" xfId="3" applyFont="1" applyFill="1" applyBorder="1" applyAlignment="1">
      <alignment horizontal="center" vertical="center" wrapText="1"/>
    </xf>
  </cellXfs>
  <cellStyles count="15">
    <cellStyle name="Good 2" xfId="4" xr:uid="{C48245EA-880C-4620-AD17-07D7F81F55A6}"/>
    <cellStyle name="Hyperlink" xfId="2" builtinId="8"/>
    <cellStyle name="Hyperlink 2" xfId="7" xr:uid="{44B8E7A0-5A4F-46E9-A60D-4C3061173E07}"/>
    <cellStyle name="Normal" xfId="0" builtinId="0"/>
    <cellStyle name="Normal 2" xfId="1" xr:uid="{C9FF7F72-4C4D-4A7B-A42E-AC2B10C6B7F1}"/>
    <cellStyle name="Normal 2 2 2" xfId="3" xr:uid="{6B0AC367-1199-4B36-AF3F-CEEC12FD2F18}"/>
    <cellStyle name="Normal 2 4" xfId="10" xr:uid="{DC43FED4-0E09-4C31-85A2-038848803A01}"/>
    <cellStyle name="Normal 3" xfId="6" xr:uid="{C13EC00C-1920-4FBA-9334-1E77B453ED4F}"/>
    <cellStyle name="Normal 3 2" xfId="8" xr:uid="{AA4C6FB8-0A1B-404B-81A2-4E2BD186AA46}"/>
    <cellStyle name="Normal 4" xfId="13" xr:uid="{F3EF56F3-1579-43AE-8062-0A2768DF95A8}"/>
    <cellStyle name="Normal 5" xfId="9" xr:uid="{138ED6C9-0814-480B-BF0B-7E0B305184C9}"/>
    <cellStyle name="Normal 5 3" xfId="12" xr:uid="{032668B8-8962-48B9-BC2A-67EF65AA2CCE}"/>
    <cellStyle name="Normal 6" xfId="14" xr:uid="{624334DF-1654-4B2D-B399-3255E7DC658C}"/>
    <cellStyle name="Normal 7" xfId="11" xr:uid="{8A47C990-80EC-43F7-8EA9-074457C8B87C}"/>
    <cellStyle name="Normal 9" xfId="5" xr:uid="{7ED1DFD6-52F4-4D62-8770-746BB7AB3D8F}"/>
  </cellStyles>
  <dxfs count="1">
    <dxf>
      <font>
        <color rgb="FF9C0006"/>
      </font>
      <fill>
        <patternFill>
          <bgColor rgb="FFFFC7CE"/>
        </patternFill>
      </fill>
    </dxf>
  </dxfs>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aura.naud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ina.greiskane@fm.gov.lv"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aina.greiskane@fm.gov.lv"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aina.greiskane@fm.gov.lv"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aina.greiskane@fm.gov.lv"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mailto:laura.naud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7118C-3F9F-4DD6-B211-9A802DFAC6FA}">
  <sheetPr>
    <tabColor theme="6" tint="0.79998168889431442"/>
    <pageSetUpPr fitToPage="1"/>
  </sheetPr>
  <dimension ref="A1:T39"/>
  <sheetViews>
    <sheetView tabSelected="1" view="pageBreakPreview" zoomScale="80" zoomScaleNormal="40" zoomScaleSheetLayoutView="80" workbookViewId="0">
      <pane xSplit="5" ySplit="7" topLeftCell="F8" activePane="bottomRight" state="frozen"/>
      <selection pane="topRight" activeCell="I1" sqref="I1"/>
      <selection pane="bottomLeft" activeCell="A5" sqref="A5"/>
      <selection pane="bottomRight" activeCell="B6" sqref="B6"/>
    </sheetView>
  </sheetViews>
  <sheetFormatPr defaultColWidth="9.453125" defaultRowHeight="11.5" outlineLevelCol="1" x14ac:dyDescent="0.25"/>
  <cols>
    <col min="1" max="1" width="22.1796875" style="42" hidden="1" customWidth="1"/>
    <col min="2" max="2" width="15.54296875" style="42" customWidth="1"/>
    <col min="3" max="3" width="9.81640625" style="42" customWidth="1"/>
    <col min="4" max="4" width="41.81640625" style="43" customWidth="1" outlineLevel="1"/>
    <col min="5" max="5" width="13.26953125" style="42" customWidth="1"/>
    <col min="6" max="6" width="12.1796875" style="42" customWidth="1"/>
    <col min="7" max="7" width="10.81640625" style="43" customWidth="1"/>
    <col min="8" max="8" width="11.54296875" style="44" customWidth="1"/>
    <col min="9" max="9" width="10.81640625" style="43" customWidth="1"/>
    <col min="10" max="10" width="15.54296875" style="43" customWidth="1"/>
    <col min="11" max="16384" width="9.453125" style="44"/>
  </cols>
  <sheetData>
    <row r="1" spans="1:20" ht="141.65" hidden="1" customHeight="1" x14ac:dyDescent="0.25"/>
    <row r="2" spans="1:20" ht="18" customHeight="1" x14ac:dyDescent="0.25">
      <c r="C2" s="44"/>
      <c r="D2" s="44"/>
      <c r="F2" s="166" t="s">
        <v>1330</v>
      </c>
      <c r="G2" s="166"/>
      <c r="H2" s="166"/>
      <c r="I2" s="166"/>
      <c r="J2" s="166"/>
    </row>
    <row r="3" spans="1:20" ht="19.5" customHeight="1" x14ac:dyDescent="0.25">
      <c r="C3" s="44"/>
      <c r="D3" s="44"/>
      <c r="F3" s="166"/>
      <c r="G3" s="166"/>
      <c r="H3" s="166"/>
      <c r="I3" s="166"/>
      <c r="J3" s="166"/>
      <c r="S3" s="45"/>
      <c r="T3" s="46"/>
    </row>
    <row r="4" spans="1:20" ht="15.5" x14ac:dyDescent="0.25">
      <c r="C4" s="44"/>
      <c r="D4" s="44"/>
      <c r="F4" s="166"/>
      <c r="G4" s="166"/>
      <c r="H4" s="166"/>
      <c r="I4" s="166"/>
      <c r="J4" s="166"/>
      <c r="S4" s="45"/>
      <c r="T4" s="46"/>
    </row>
    <row r="5" spans="1:20" ht="22.5" customHeight="1" x14ac:dyDescent="0.4">
      <c r="B5" s="167" t="s">
        <v>310</v>
      </c>
      <c r="C5" s="168"/>
      <c r="D5" s="168"/>
      <c r="E5" s="168"/>
      <c r="F5" s="168"/>
      <c r="G5" s="168"/>
      <c r="H5" s="168"/>
      <c r="I5" s="168"/>
      <c r="J5" s="168"/>
      <c r="S5" s="45"/>
      <c r="T5" s="46"/>
    </row>
    <row r="6" spans="1:20" ht="26.5" customHeight="1" x14ac:dyDescent="0.3">
      <c r="A6" s="47"/>
      <c r="B6" s="48" t="s">
        <v>1429</v>
      </c>
      <c r="C6" s="47"/>
      <c r="D6" s="47"/>
      <c r="E6" s="47"/>
      <c r="F6" s="47"/>
      <c r="G6" s="49"/>
      <c r="H6" s="49"/>
      <c r="I6" s="49"/>
      <c r="J6" s="49"/>
      <c r="S6" s="45"/>
      <c r="T6" s="46"/>
    </row>
    <row r="7" spans="1:20" s="42" customFormat="1" ht="85.5" customHeight="1" x14ac:dyDescent="0.35">
      <c r="A7" s="50" t="s">
        <v>311</v>
      </c>
      <c r="B7" s="50" t="s">
        <v>312</v>
      </c>
      <c r="C7" s="50" t="s">
        <v>313</v>
      </c>
      <c r="D7" s="50" t="s">
        <v>314</v>
      </c>
      <c r="E7" s="50" t="s">
        <v>315</v>
      </c>
      <c r="F7" s="50" t="s">
        <v>316</v>
      </c>
      <c r="G7" s="50" t="s">
        <v>317</v>
      </c>
      <c r="H7" s="50" t="s">
        <v>318</v>
      </c>
      <c r="I7" s="50" t="s">
        <v>319</v>
      </c>
      <c r="J7" s="50" t="s">
        <v>320</v>
      </c>
    </row>
    <row r="8" spans="1:20" s="42" customFormat="1" ht="27" customHeight="1" x14ac:dyDescent="0.35">
      <c r="A8" s="50"/>
      <c r="B8" s="51">
        <v>1</v>
      </c>
      <c r="C8" s="51">
        <v>2</v>
      </c>
      <c r="D8" s="51">
        <v>3</v>
      </c>
      <c r="E8" s="51">
        <v>4</v>
      </c>
      <c r="F8" s="51">
        <v>5</v>
      </c>
      <c r="G8" s="51">
        <v>6</v>
      </c>
      <c r="H8" s="51">
        <v>7</v>
      </c>
      <c r="I8" s="51">
        <v>8</v>
      </c>
      <c r="J8" s="51">
        <v>9</v>
      </c>
    </row>
    <row r="9" spans="1:20" s="42" customFormat="1" ht="20.149999999999999" customHeight="1" x14ac:dyDescent="0.35">
      <c r="A9" s="50"/>
      <c r="B9" s="169" t="s">
        <v>321</v>
      </c>
      <c r="C9" s="170"/>
      <c r="D9" s="170"/>
      <c r="E9" s="170"/>
      <c r="F9" s="170"/>
      <c r="G9" s="170"/>
      <c r="H9" s="170"/>
      <c r="I9" s="170"/>
      <c r="J9" s="171"/>
    </row>
    <row r="10" spans="1:20" s="56" customFormat="1" ht="40" customHeight="1" x14ac:dyDescent="0.25">
      <c r="A10" s="52">
        <v>1</v>
      </c>
      <c r="B10" s="53" t="s">
        <v>21</v>
      </c>
      <c r="C10" s="53" t="s">
        <v>322</v>
      </c>
      <c r="D10" s="52" t="s">
        <v>323</v>
      </c>
      <c r="E10" s="52" t="s">
        <v>23</v>
      </c>
      <c r="F10" s="54">
        <f>87217452+68040</f>
        <v>87285492</v>
      </c>
      <c r="G10" s="52" t="s">
        <v>324</v>
      </c>
      <c r="H10" s="55" t="s">
        <v>325</v>
      </c>
      <c r="I10" s="55" t="s">
        <v>325</v>
      </c>
      <c r="J10" s="52" t="s">
        <v>1336</v>
      </c>
    </row>
    <row r="11" spans="1:20" s="56" customFormat="1" ht="40" customHeight="1" x14ac:dyDescent="0.25">
      <c r="A11" s="52">
        <v>1</v>
      </c>
      <c r="B11" s="53" t="s">
        <v>21</v>
      </c>
      <c r="C11" s="53" t="s">
        <v>327</v>
      </c>
      <c r="D11" s="52" t="s">
        <v>323</v>
      </c>
      <c r="E11" s="52" t="s">
        <v>23</v>
      </c>
      <c r="F11" s="54">
        <v>2312500</v>
      </c>
      <c r="G11" s="52" t="s">
        <v>324</v>
      </c>
      <c r="H11" s="55" t="s">
        <v>325</v>
      </c>
      <c r="I11" s="55" t="s">
        <v>325</v>
      </c>
      <c r="J11" s="52" t="s">
        <v>1336</v>
      </c>
    </row>
    <row r="12" spans="1:20" s="56" customFormat="1" ht="40" customHeight="1" x14ac:dyDescent="0.25">
      <c r="A12" s="52"/>
      <c r="B12" s="53" t="s">
        <v>144</v>
      </c>
      <c r="C12" s="53" t="s">
        <v>328</v>
      </c>
      <c r="D12" s="52" t="s">
        <v>1421</v>
      </c>
      <c r="E12" s="52">
        <v>2</v>
      </c>
      <c r="F12" s="54">
        <v>47663651</v>
      </c>
      <c r="G12" s="52" t="s">
        <v>205</v>
      </c>
      <c r="H12" s="52" t="s">
        <v>325</v>
      </c>
      <c r="I12" s="52" t="s">
        <v>329</v>
      </c>
      <c r="J12" s="52" t="s">
        <v>1336</v>
      </c>
    </row>
    <row r="13" spans="1:20" s="56" customFormat="1" ht="40" customHeight="1" x14ac:dyDescent="0.25">
      <c r="A13" s="52"/>
      <c r="B13" s="53" t="s">
        <v>21</v>
      </c>
      <c r="C13" s="53" t="s">
        <v>332</v>
      </c>
      <c r="D13" s="52" t="s">
        <v>333</v>
      </c>
      <c r="E13" s="52" t="s">
        <v>23</v>
      </c>
      <c r="F13" s="54">
        <v>40000000</v>
      </c>
      <c r="G13" s="52" t="s">
        <v>205</v>
      </c>
      <c r="H13" s="55" t="s">
        <v>325</v>
      </c>
      <c r="I13" s="55" t="s">
        <v>329</v>
      </c>
      <c r="J13" s="52" t="s">
        <v>1336</v>
      </c>
    </row>
    <row r="14" spans="1:20" s="56" customFormat="1" ht="40" customHeight="1" x14ac:dyDescent="0.25">
      <c r="A14" s="52"/>
      <c r="B14" s="53" t="s">
        <v>144</v>
      </c>
      <c r="C14" s="53" t="s">
        <v>328</v>
      </c>
      <c r="D14" s="52" t="s">
        <v>1422</v>
      </c>
      <c r="E14" s="52">
        <v>4</v>
      </c>
      <c r="F14" s="54">
        <v>31000000</v>
      </c>
      <c r="G14" s="52" t="s">
        <v>205</v>
      </c>
      <c r="H14" s="52" t="s">
        <v>325</v>
      </c>
      <c r="I14" s="52" t="s">
        <v>329</v>
      </c>
      <c r="J14" s="52" t="s">
        <v>1336</v>
      </c>
    </row>
    <row r="15" spans="1:20" s="56" customFormat="1" ht="40" customHeight="1" x14ac:dyDescent="0.25">
      <c r="A15" s="52"/>
      <c r="B15" s="53" t="s">
        <v>49</v>
      </c>
      <c r="C15" s="53" t="s">
        <v>335</v>
      </c>
      <c r="D15" s="52" t="s">
        <v>336</v>
      </c>
      <c r="E15" s="52" t="s">
        <v>23</v>
      </c>
      <c r="F15" s="54">
        <v>24300000</v>
      </c>
      <c r="G15" s="52" t="s">
        <v>205</v>
      </c>
      <c r="H15" s="55" t="s">
        <v>325</v>
      </c>
      <c r="I15" s="55" t="s">
        <v>325</v>
      </c>
      <c r="J15" s="52" t="s">
        <v>1336</v>
      </c>
    </row>
    <row r="16" spans="1:20" s="56" customFormat="1" ht="40" customHeight="1" x14ac:dyDescent="0.25">
      <c r="A16" s="52">
        <v>2</v>
      </c>
      <c r="B16" s="53" t="s">
        <v>49</v>
      </c>
      <c r="C16" s="53" t="s">
        <v>339</v>
      </c>
      <c r="D16" s="52" t="s">
        <v>340</v>
      </c>
      <c r="E16" s="52" t="s">
        <v>23</v>
      </c>
      <c r="F16" s="54">
        <v>12500000</v>
      </c>
      <c r="G16" s="52" t="s">
        <v>324</v>
      </c>
      <c r="H16" s="55" t="s">
        <v>331</v>
      </c>
      <c r="I16" s="55" t="s">
        <v>329</v>
      </c>
      <c r="J16" s="52" t="s">
        <v>1337</v>
      </c>
    </row>
    <row r="17" spans="1:10" s="56" customFormat="1" ht="40" customHeight="1" x14ac:dyDescent="0.25">
      <c r="A17" s="52"/>
      <c r="B17" s="53" t="s">
        <v>49</v>
      </c>
      <c r="C17" s="53" t="s">
        <v>341</v>
      </c>
      <c r="D17" s="52" t="s">
        <v>342</v>
      </c>
      <c r="E17" s="52" t="s">
        <v>23</v>
      </c>
      <c r="F17" s="54">
        <v>7600000</v>
      </c>
      <c r="G17" s="52" t="s">
        <v>198</v>
      </c>
      <c r="H17" s="55" t="s">
        <v>325</v>
      </c>
      <c r="I17" s="55" t="s">
        <v>343</v>
      </c>
      <c r="J17" s="52" t="s">
        <v>1428</v>
      </c>
    </row>
    <row r="18" spans="1:10" s="56" customFormat="1" ht="40" customHeight="1" x14ac:dyDescent="0.25">
      <c r="A18" s="52"/>
      <c r="B18" s="53" t="s">
        <v>49</v>
      </c>
      <c r="C18" s="53" t="s">
        <v>344</v>
      </c>
      <c r="D18" s="52" t="s">
        <v>345</v>
      </c>
      <c r="E18" s="52" t="s">
        <v>23</v>
      </c>
      <c r="F18" s="54">
        <v>5700000</v>
      </c>
      <c r="G18" s="52" t="s">
        <v>346</v>
      </c>
      <c r="H18" s="55" t="s">
        <v>325</v>
      </c>
      <c r="I18" s="55" t="s">
        <v>343</v>
      </c>
      <c r="J18" s="52" t="s">
        <v>334</v>
      </c>
    </row>
    <row r="19" spans="1:10" s="56" customFormat="1" ht="40" customHeight="1" x14ac:dyDescent="0.25">
      <c r="A19" s="52"/>
      <c r="B19" s="53" t="s">
        <v>49</v>
      </c>
      <c r="C19" s="53" t="s">
        <v>347</v>
      </c>
      <c r="D19" s="52" t="s">
        <v>348</v>
      </c>
      <c r="E19" s="52" t="s">
        <v>23</v>
      </c>
      <c r="F19" s="54">
        <v>4000000</v>
      </c>
      <c r="G19" s="52" t="s">
        <v>324</v>
      </c>
      <c r="H19" s="55" t="s">
        <v>331</v>
      </c>
      <c r="I19" s="55" t="s">
        <v>329</v>
      </c>
      <c r="J19" s="52" t="s">
        <v>1338</v>
      </c>
    </row>
    <row r="20" spans="1:10" s="56" customFormat="1" ht="40" customHeight="1" x14ac:dyDescent="0.25">
      <c r="A20" s="52"/>
      <c r="B20" s="53" t="s">
        <v>123</v>
      </c>
      <c r="C20" s="53" t="s">
        <v>349</v>
      </c>
      <c r="D20" s="52" t="s">
        <v>350</v>
      </c>
      <c r="E20" s="52" t="s">
        <v>23</v>
      </c>
      <c r="F20" s="54">
        <v>3000000</v>
      </c>
      <c r="G20" s="52" t="s">
        <v>204</v>
      </c>
      <c r="H20" s="55" t="s">
        <v>338</v>
      </c>
      <c r="I20" s="55" t="s">
        <v>338</v>
      </c>
      <c r="J20" s="52" t="s">
        <v>1336</v>
      </c>
    </row>
    <row r="21" spans="1:10" s="56" customFormat="1" ht="40" customHeight="1" x14ac:dyDescent="0.25">
      <c r="A21" s="52"/>
      <c r="B21" s="53" t="s">
        <v>123</v>
      </c>
      <c r="C21" s="53" t="s">
        <v>352</v>
      </c>
      <c r="D21" s="52" t="s">
        <v>353</v>
      </c>
      <c r="E21" s="52" t="s">
        <v>23</v>
      </c>
      <c r="F21" s="54">
        <v>500000</v>
      </c>
      <c r="G21" s="52" t="s">
        <v>204</v>
      </c>
      <c r="H21" s="55" t="s">
        <v>338</v>
      </c>
      <c r="I21" s="55" t="s">
        <v>338</v>
      </c>
      <c r="J21" s="52" t="s">
        <v>1336</v>
      </c>
    </row>
    <row r="22" spans="1:10" s="56" customFormat="1" ht="20.149999999999999" customHeight="1" x14ac:dyDescent="0.25">
      <c r="A22" s="52"/>
      <c r="B22" s="172" t="s">
        <v>354</v>
      </c>
      <c r="C22" s="173"/>
      <c r="D22" s="173"/>
      <c r="E22" s="173"/>
      <c r="F22" s="173"/>
      <c r="G22" s="173"/>
      <c r="H22" s="173"/>
      <c r="I22" s="173"/>
      <c r="J22" s="174"/>
    </row>
    <row r="23" spans="1:10" s="56" customFormat="1" ht="40" customHeight="1" x14ac:dyDescent="0.25">
      <c r="A23" s="57"/>
      <c r="B23" s="53" t="s">
        <v>144</v>
      </c>
      <c r="C23" s="52" t="s">
        <v>330</v>
      </c>
      <c r="D23" s="54" t="s">
        <v>1424</v>
      </c>
      <c r="E23" s="52">
        <v>2</v>
      </c>
      <c r="F23" s="54">
        <f>53695699.96+27309300</f>
        <v>81004999.960000008</v>
      </c>
      <c r="G23" s="52" t="s">
        <v>198</v>
      </c>
      <c r="H23" s="55" t="s">
        <v>331</v>
      </c>
      <c r="I23" s="55" t="s">
        <v>326</v>
      </c>
      <c r="J23" s="52" t="s">
        <v>1336</v>
      </c>
    </row>
    <row r="24" spans="1:10" s="56" customFormat="1" ht="40" customHeight="1" x14ac:dyDescent="0.25">
      <c r="A24" s="57"/>
      <c r="B24" s="53" t="s">
        <v>144</v>
      </c>
      <c r="C24" s="53" t="s">
        <v>328</v>
      </c>
      <c r="D24" s="52" t="s">
        <v>1423</v>
      </c>
      <c r="E24" s="52">
        <v>3</v>
      </c>
      <c r="F24" s="54">
        <v>5248431</v>
      </c>
      <c r="G24" s="52" t="s">
        <v>205</v>
      </c>
      <c r="H24" s="52" t="s">
        <v>325</v>
      </c>
      <c r="I24" s="52" t="s">
        <v>329</v>
      </c>
      <c r="J24" s="52" t="s">
        <v>1336</v>
      </c>
    </row>
    <row r="25" spans="1:10" s="56" customFormat="1" ht="14" x14ac:dyDescent="0.25">
      <c r="A25" s="58"/>
      <c r="B25" s="172" t="s">
        <v>1413</v>
      </c>
      <c r="C25" s="173"/>
      <c r="D25" s="173"/>
      <c r="E25" s="173"/>
      <c r="F25" s="173"/>
      <c r="G25" s="173"/>
      <c r="H25" s="173"/>
      <c r="I25" s="173"/>
      <c r="J25" s="174"/>
    </row>
    <row r="26" spans="1:10" s="56" customFormat="1" ht="40" customHeight="1" x14ac:dyDescent="0.25">
      <c r="A26" s="58"/>
      <c r="B26" s="53" t="s">
        <v>1414</v>
      </c>
      <c r="C26" s="53" t="s">
        <v>1415</v>
      </c>
      <c r="D26" s="52" t="s">
        <v>1416</v>
      </c>
      <c r="E26" s="52" t="s">
        <v>23</v>
      </c>
      <c r="F26" s="54">
        <v>60343378</v>
      </c>
      <c r="G26" s="52" t="s">
        <v>1419</v>
      </c>
      <c r="H26" s="55" t="s">
        <v>23</v>
      </c>
      <c r="I26" s="55" t="s">
        <v>1420</v>
      </c>
      <c r="J26" s="52" t="s">
        <v>23</v>
      </c>
    </row>
    <row r="27" spans="1:10" s="56" customFormat="1" ht="40" customHeight="1" x14ac:dyDescent="0.25">
      <c r="A27" s="58"/>
      <c r="B27" s="53" t="s">
        <v>1414</v>
      </c>
      <c r="C27" s="53" t="s">
        <v>1417</v>
      </c>
      <c r="D27" s="52" t="s">
        <v>426</v>
      </c>
      <c r="E27" s="52" t="s">
        <v>23</v>
      </c>
      <c r="F27" s="54">
        <v>72900000</v>
      </c>
      <c r="G27" s="52" t="s">
        <v>1419</v>
      </c>
      <c r="H27" s="55" t="s">
        <v>23</v>
      </c>
      <c r="I27" s="55" t="s">
        <v>1420</v>
      </c>
      <c r="J27" s="52" t="s">
        <v>23</v>
      </c>
    </row>
    <row r="28" spans="1:10" s="56" customFormat="1" ht="40" customHeight="1" x14ac:dyDescent="0.25">
      <c r="A28" s="58"/>
      <c r="B28" s="53" t="s">
        <v>1414</v>
      </c>
      <c r="C28" s="53" t="s">
        <v>1417</v>
      </c>
      <c r="D28" s="52" t="s">
        <v>1418</v>
      </c>
      <c r="E28" s="52" t="s">
        <v>23</v>
      </c>
      <c r="F28" s="54">
        <v>1500000</v>
      </c>
      <c r="G28" s="52" t="s">
        <v>1419</v>
      </c>
      <c r="H28" s="55" t="s">
        <v>23</v>
      </c>
      <c r="I28" s="55" t="s">
        <v>1420</v>
      </c>
      <c r="J28" s="52" t="s">
        <v>23</v>
      </c>
    </row>
    <row r="29" spans="1:10" s="56" customFormat="1" ht="14" x14ac:dyDescent="0.25">
      <c r="B29" s="59"/>
      <c r="C29" s="59"/>
      <c r="D29" s="57"/>
      <c r="E29" s="57"/>
      <c r="F29" s="60"/>
      <c r="G29" s="57"/>
      <c r="H29" s="61"/>
      <c r="I29" s="61"/>
      <c r="J29" s="57"/>
    </row>
    <row r="30" spans="1:10" s="56" customFormat="1" ht="14" x14ac:dyDescent="0.25">
      <c r="B30" s="62" t="s">
        <v>355</v>
      </c>
      <c r="C30" s="62"/>
      <c r="D30" s="63"/>
      <c r="E30" s="63"/>
      <c r="F30" s="127"/>
      <c r="G30" s="63"/>
      <c r="H30" s="128"/>
      <c r="I30" s="128"/>
      <c r="J30" s="57"/>
    </row>
    <row r="31" spans="1:10" s="56" customFormat="1" ht="14" x14ac:dyDescent="0.25">
      <c r="B31" s="64" t="s">
        <v>1427</v>
      </c>
      <c r="C31" s="62"/>
      <c r="D31" s="63"/>
      <c r="E31" s="66" t="s">
        <v>358</v>
      </c>
      <c r="F31" s="127"/>
      <c r="H31" s="128"/>
      <c r="I31" s="128"/>
      <c r="J31" s="57"/>
    </row>
    <row r="32" spans="1:10" s="56" customFormat="1" ht="14" x14ac:dyDescent="0.25">
      <c r="B32" s="64" t="s">
        <v>357</v>
      </c>
      <c r="C32" s="62"/>
      <c r="D32" s="63"/>
      <c r="E32" s="65" t="s">
        <v>1425</v>
      </c>
      <c r="F32" s="127"/>
      <c r="H32" s="128"/>
      <c r="I32" s="128"/>
      <c r="J32" s="57"/>
    </row>
    <row r="33" spans="1:10" s="56" customFormat="1" ht="14" x14ac:dyDescent="0.25">
      <c r="B33" s="66" t="s">
        <v>359</v>
      </c>
      <c r="C33" s="62"/>
      <c r="D33" s="63"/>
      <c r="E33" s="65" t="s">
        <v>1426</v>
      </c>
      <c r="F33" s="127"/>
      <c r="G33" s="63"/>
      <c r="H33" s="128"/>
      <c r="I33" s="128"/>
      <c r="J33" s="57"/>
    </row>
    <row r="34" spans="1:10" s="56" customFormat="1" ht="14" x14ac:dyDescent="0.25">
      <c r="B34" s="65" t="s">
        <v>356</v>
      </c>
      <c r="C34" s="62"/>
      <c r="D34" s="63"/>
      <c r="F34" s="127"/>
      <c r="G34" s="63"/>
      <c r="H34" s="128"/>
      <c r="I34" s="128"/>
      <c r="J34" s="57"/>
    </row>
    <row r="35" spans="1:10" s="56" customFormat="1" ht="14" x14ac:dyDescent="0.25">
      <c r="B35" s="62"/>
      <c r="C35" s="62"/>
      <c r="D35" s="63"/>
      <c r="E35" s="66"/>
      <c r="F35" s="127"/>
      <c r="G35" s="63"/>
      <c r="H35" s="128"/>
      <c r="I35" s="128"/>
      <c r="J35" s="57"/>
    </row>
    <row r="36" spans="1:10" s="56" customFormat="1" ht="15.5" x14ac:dyDescent="0.35">
      <c r="A36" s="67"/>
      <c r="B36" s="68" t="s">
        <v>178</v>
      </c>
      <c r="C36" s="59"/>
      <c r="D36" s="57"/>
      <c r="E36" s="57"/>
      <c r="F36" s="60"/>
      <c r="G36" s="57"/>
      <c r="H36" s="61"/>
      <c r="I36" s="61"/>
      <c r="J36" s="69" t="s">
        <v>206</v>
      </c>
    </row>
    <row r="37" spans="1:10" s="56" customFormat="1" ht="31.5" customHeight="1" x14ac:dyDescent="0.25">
      <c r="A37" s="67"/>
      <c r="B37" s="59"/>
      <c r="C37" s="59"/>
      <c r="D37" s="57"/>
      <c r="E37" s="57"/>
      <c r="F37" s="60"/>
      <c r="G37" s="57"/>
      <c r="H37" s="61"/>
      <c r="I37" s="61"/>
      <c r="J37" s="57"/>
    </row>
    <row r="38" spans="1:10" s="56" customFormat="1" ht="16.5" customHeight="1" x14ac:dyDescent="0.25">
      <c r="A38" s="67"/>
      <c r="B38" s="70" t="s">
        <v>360</v>
      </c>
      <c r="C38" s="71"/>
      <c r="D38" s="57"/>
      <c r="E38" s="57"/>
      <c r="F38" s="60"/>
      <c r="G38" s="57"/>
      <c r="H38" s="61"/>
      <c r="I38" s="61"/>
      <c r="J38" s="57"/>
    </row>
    <row r="39" spans="1:10" s="56" customFormat="1" ht="16.5" customHeight="1" x14ac:dyDescent="0.25">
      <c r="A39" s="67"/>
      <c r="B39" s="16" t="s">
        <v>181</v>
      </c>
      <c r="C39" s="71"/>
      <c r="D39" s="57"/>
      <c r="E39" s="57"/>
      <c r="F39" s="60"/>
      <c r="G39" s="57"/>
      <c r="H39" s="61"/>
      <c r="I39" s="61"/>
      <c r="J39" s="57"/>
    </row>
  </sheetData>
  <autoFilter ref="B8:J8" xr:uid="{00000000-0001-0000-0000-000000000000}"/>
  <mergeCells count="5">
    <mergeCell ref="F2:J4"/>
    <mergeCell ref="B5:J5"/>
    <mergeCell ref="B9:J9"/>
    <mergeCell ref="B22:J22"/>
    <mergeCell ref="B25:J25"/>
  </mergeCells>
  <hyperlinks>
    <hyperlink ref="B39" r:id="rId1" xr:uid="{52FCB7ED-B6B8-4B9F-81AC-77802EAB9BD6}"/>
  </hyperlinks>
  <printOptions gridLines="1"/>
  <pageMargins left="0.25" right="0.25" top="0.75" bottom="0.75" header="0.3" footer="0.3"/>
  <pageSetup scale="94" fitToHeight="0" orientation="landscape" r:id="rId2"/>
  <headerFooter>
    <oddFooter>&amp;L&amp;F&amp;R&amp;P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39AE6-F11A-4674-ACF7-AECBC7562849}">
  <sheetPr>
    <outlinePr summaryBelow="0"/>
    <pageSetUpPr fitToPage="1"/>
  </sheetPr>
  <dimension ref="A1:W108"/>
  <sheetViews>
    <sheetView showGridLines="0" view="pageBreakPreview" topLeftCell="C1" zoomScale="40" zoomScaleNormal="70" zoomScaleSheetLayoutView="40" workbookViewId="0">
      <selection activeCell="J7" sqref="J7"/>
    </sheetView>
  </sheetViews>
  <sheetFormatPr defaultColWidth="9.1796875" defaultRowHeight="15.5" x14ac:dyDescent="0.35"/>
  <cols>
    <col min="1" max="1" width="22.453125" style="107" customWidth="1"/>
    <col min="2" max="2" width="16.1796875" style="107" customWidth="1"/>
    <col min="3" max="3" width="31" style="107" customWidth="1"/>
    <col min="4" max="4" width="14.1796875" style="107" customWidth="1"/>
    <col min="5" max="5" width="12.54296875" style="107" customWidth="1"/>
    <col min="6" max="6" width="14.7265625" style="107" customWidth="1"/>
    <col min="7" max="7" width="17.7265625" style="107" customWidth="1"/>
    <col min="8" max="8" width="33.54296875" style="107" customWidth="1"/>
    <col min="9" max="9" width="13.1796875" style="107" customWidth="1"/>
    <col min="10" max="10" width="16.26953125" style="107" customWidth="1"/>
    <col min="11" max="11" width="12.1796875" style="107" customWidth="1"/>
    <col min="12" max="12" width="26" style="107" customWidth="1"/>
    <col min="13" max="13" width="19.26953125" style="107" customWidth="1"/>
    <col min="14" max="14" width="16.7265625" style="107" bestFit="1" customWidth="1"/>
    <col min="15" max="15" width="103.54296875" style="107" customWidth="1"/>
    <col min="16" max="16" width="115.453125" style="107" customWidth="1"/>
    <col min="17" max="17" width="151.7265625" style="107" customWidth="1"/>
    <col min="18" max="18" width="170.7265625" style="107" customWidth="1"/>
    <col min="19" max="19" width="113.54296875" style="107" customWidth="1"/>
    <col min="20" max="20" width="18.1796875" style="107" customWidth="1"/>
    <col min="21" max="16384" width="9.1796875" style="107"/>
  </cols>
  <sheetData>
    <row r="1" spans="1:23" ht="66.5" customHeight="1" x14ac:dyDescent="0.35">
      <c r="A1" s="108"/>
      <c r="S1" s="177" t="s">
        <v>1331</v>
      </c>
      <c r="T1" s="177"/>
    </row>
    <row r="2" spans="1:23" ht="17.5" customHeight="1" x14ac:dyDescent="0.35">
      <c r="A2" s="175" t="s">
        <v>230</v>
      </c>
      <c r="B2" s="175"/>
      <c r="C2" s="175"/>
      <c r="D2" s="175"/>
      <c r="E2" s="175"/>
      <c r="F2" s="175"/>
      <c r="G2" s="175"/>
      <c r="H2" s="175"/>
      <c r="I2" s="175"/>
      <c r="J2" s="175"/>
      <c r="K2" s="175"/>
      <c r="L2" s="175"/>
      <c r="M2" s="175"/>
      <c r="N2" s="175"/>
      <c r="O2" s="175"/>
      <c r="P2" s="175"/>
      <c r="Q2" s="175"/>
      <c r="R2" s="175"/>
      <c r="S2" s="175"/>
      <c r="T2" s="175"/>
      <c r="U2" s="175"/>
      <c r="V2" s="175"/>
      <c r="W2" s="175"/>
    </row>
    <row r="3" spans="1:23" x14ac:dyDescent="0.35">
      <c r="A3" s="176" t="s">
        <v>1557</v>
      </c>
      <c r="B3" s="176"/>
      <c r="C3" s="176"/>
      <c r="D3" s="23"/>
      <c r="E3" s="23"/>
      <c r="F3" s="23"/>
      <c r="G3" s="23"/>
      <c r="H3" s="23"/>
      <c r="I3" s="23"/>
      <c r="J3" s="23"/>
      <c r="K3" s="24"/>
      <c r="L3" s="23"/>
      <c r="M3" s="23"/>
      <c r="N3" s="23"/>
      <c r="O3" s="23"/>
      <c r="P3" s="23"/>
      <c r="Q3" s="24"/>
      <c r="R3" s="24"/>
      <c r="S3" s="73"/>
      <c r="T3" s="73"/>
      <c r="U3" s="73"/>
      <c r="V3" s="73"/>
      <c r="W3" s="73"/>
    </row>
    <row r="4" spans="1:23" ht="46.5" x14ac:dyDescent="0.35">
      <c r="A4" s="109" t="s">
        <v>361</v>
      </c>
      <c r="B4" s="109" t="s">
        <v>1021</v>
      </c>
      <c r="C4" s="109" t="s">
        <v>1022</v>
      </c>
      <c r="D4" s="109" t="s">
        <v>1352</v>
      </c>
      <c r="E4" s="109" t="s">
        <v>3</v>
      </c>
      <c r="F4" s="109" t="s">
        <v>362</v>
      </c>
      <c r="G4" s="109" t="s">
        <v>2</v>
      </c>
      <c r="H4" s="109" t="s">
        <v>4</v>
      </c>
      <c r="I4" s="109" t="s">
        <v>227</v>
      </c>
      <c r="J4" s="109" t="s">
        <v>5</v>
      </c>
      <c r="K4" s="109" t="s">
        <v>363</v>
      </c>
      <c r="L4" s="109" t="s">
        <v>364</v>
      </c>
      <c r="M4" s="109" t="s">
        <v>1292</v>
      </c>
      <c r="N4" s="109" t="s">
        <v>6</v>
      </c>
      <c r="O4" s="109" t="s">
        <v>7</v>
      </c>
      <c r="P4" s="109" t="s">
        <v>8</v>
      </c>
      <c r="Q4" s="109" t="s">
        <v>9</v>
      </c>
      <c r="R4" s="109" t="s">
        <v>10</v>
      </c>
      <c r="S4" s="109" t="s">
        <v>11</v>
      </c>
      <c r="T4" s="109" t="s">
        <v>365</v>
      </c>
    </row>
    <row r="5" spans="1:23" x14ac:dyDescent="0.35">
      <c r="A5" s="116">
        <v>1</v>
      </c>
      <c r="B5" s="116">
        <v>2</v>
      </c>
      <c r="C5" s="116">
        <v>3</v>
      </c>
      <c r="D5" s="116">
        <v>4</v>
      </c>
      <c r="E5" s="116">
        <v>5</v>
      </c>
      <c r="F5" s="116">
        <v>6</v>
      </c>
      <c r="G5" s="116">
        <v>7</v>
      </c>
      <c r="H5" s="116">
        <v>8</v>
      </c>
      <c r="I5" s="116">
        <v>9</v>
      </c>
      <c r="J5" s="116">
        <v>10</v>
      </c>
      <c r="K5" s="116">
        <v>11</v>
      </c>
      <c r="L5" s="116">
        <v>12</v>
      </c>
      <c r="M5" s="116">
        <v>13</v>
      </c>
      <c r="N5" s="116">
        <v>14</v>
      </c>
      <c r="O5" s="116">
        <v>15</v>
      </c>
      <c r="P5" s="116"/>
      <c r="Q5" s="116">
        <v>16</v>
      </c>
      <c r="R5" s="116"/>
      <c r="S5" s="116">
        <v>17</v>
      </c>
      <c r="T5" s="116">
        <v>18</v>
      </c>
    </row>
    <row r="6" spans="1:23" ht="220.5" customHeight="1" x14ac:dyDescent="0.35">
      <c r="A6" s="113" t="s">
        <v>366</v>
      </c>
      <c r="B6" s="113" t="s">
        <v>367</v>
      </c>
      <c r="C6" s="113" t="s">
        <v>368</v>
      </c>
      <c r="D6" s="113" t="s">
        <v>369</v>
      </c>
      <c r="E6" s="113" t="s">
        <v>370</v>
      </c>
      <c r="F6" s="113" t="s">
        <v>371</v>
      </c>
      <c r="G6" s="113" t="s">
        <v>372</v>
      </c>
      <c r="H6" s="113" t="s">
        <v>373</v>
      </c>
      <c r="I6" s="113" t="s">
        <v>374</v>
      </c>
      <c r="J6" s="113" t="s">
        <v>375</v>
      </c>
      <c r="K6" s="113" t="s">
        <v>376</v>
      </c>
      <c r="L6" s="113" t="s">
        <v>377</v>
      </c>
      <c r="M6" s="114"/>
      <c r="N6" s="114"/>
      <c r="O6" s="113" t="s">
        <v>1450</v>
      </c>
      <c r="P6" s="113" t="s">
        <v>1451</v>
      </c>
      <c r="Q6" s="113" t="s">
        <v>1452</v>
      </c>
      <c r="R6" s="113" t="s">
        <v>1453</v>
      </c>
      <c r="S6" s="113"/>
      <c r="T6" s="115">
        <v>45291</v>
      </c>
    </row>
    <row r="7" spans="1:23" ht="95" customHeight="1" x14ac:dyDescent="0.35">
      <c r="A7" s="113" t="s">
        <v>366</v>
      </c>
      <c r="B7" s="113" t="s">
        <v>378</v>
      </c>
      <c r="C7" s="113" t="s">
        <v>379</v>
      </c>
      <c r="D7" s="113" t="s">
        <v>380</v>
      </c>
      <c r="E7" s="113" t="s">
        <v>381</v>
      </c>
      <c r="F7" s="113" t="s">
        <v>382</v>
      </c>
      <c r="G7" s="113" t="s">
        <v>372</v>
      </c>
      <c r="H7" s="113" t="s">
        <v>383</v>
      </c>
      <c r="I7" s="113" t="s">
        <v>384</v>
      </c>
      <c r="J7" s="113" t="s">
        <v>385</v>
      </c>
      <c r="K7" s="113" t="s">
        <v>386</v>
      </c>
      <c r="L7" s="113" t="s">
        <v>383</v>
      </c>
      <c r="M7" s="114"/>
      <c r="N7" s="114"/>
      <c r="O7" s="113" t="s">
        <v>387</v>
      </c>
      <c r="P7" s="113" t="s">
        <v>388</v>
      </c>
      <c r="Q7" s="113" t="s">
        <v>389</v>
      </c>
      <c r="R7" s="113" t="s">
        <v>388</v>
      </c>
      <c r="S7" s="113" t="s">
        <v>387</v>
      </c>
      <c r="T7" s="115">
        <v>44756</v>
      </c>
    </row>
    <row r="8" spans="1:23" ht="77.5" x14ac:dyDescent="0.35">
      <c r="A8" s="113" t="s">
        <v>366</v>
      </c>
      <c r="B8" s="113" t="s">
        <v>378</v>
      </c>
      <c r="C8" s="113" t="s">
        <v>379</v>
      </c>
      <c r="D8" s="113" t="s">
        <v>380</v>
      </c>
      <c r="E8" s="113" t="s">
        <v>390</v>
      </c>
      <c r="F8" s="113" t="s">
        <v>382</v>
      </c>
      <c r="G8" s="113" t="s">
        <v>391</v>
      </c>
      <c r="H8" s="113" t="s">
        <v>392</v>
      </c>
      <c r="I8" s="113" t="s">
        <v>374</v>
      </c>
      <c r="J8" s="113" t="s">
        <v>393</v>
      </c>
      <c r="K8" s="113" t="s">
        <v>394</v>
      </c>
      <c r="L8" s="113"/>
      <c r="M8" s="114" t="s">
        <v>1435</v>
      </c>
      <c r="N8" s="114"/>
      <c r="O8" s="113"/>
      <c r="P8" s="113"/>
      <c r="Q8" s="113" t="s">
        <v>395</v>
      </c>
      <c r="R8" s="113" t="s">
        <v>396</v>
      </c>
      <c r="S8" s="113" t="s">
        <v>395</v>
      </c>
      <c r="T8" s="115">
        <v>45565</v>
      </c>
    </row>
    <row r="9" spans="1:23" ht="156.5" customHeight="1" x14ac:dyDescent="0.35">
      <c r="A9" s="113" t="s">
        <v>366</v>
      </c>
      <c r="B9" s="113" t="s">
        <v>397</v>
      </c>
      <c r="C9" s="113" t="s">
        <v>398</v>
      </c>
      <c r="D9" s="113" t="s">
        <v>380</v>
      </c>
      <c r="E9" s="113" t="s">
        <v>399</v>
      </c>
      <c r="F9" s="113" t="s">
        <v>382</v>
      </c>
      <c r="G9" s="113" t="s">
        <v>372</v>
      </c>
      <c r="H9" s="113" t="s">
        <v>400</v>
      </c>
      <c r="I9" s="113" t="s">
        <v>384</v>
      </c>
      <c r="J9" s="113" t="s">
        <v>385</v>
      </c>
      <c r="K9" s="113" t="s">
        <v>386</v>
      </c>
      <c r="L9" s="113" t="s">
        <v>401</v>
      </c>
      <c r="M9" s="114"/>
      <c r="N9" s="114"/>
      <c r="O9" s="113" t="s">
        <v>402</v>
      </c>
      <c r="P9" s="113" t="s">
        <v>403</v>
      </c>
      <c r="Q9" s="113" t="s">
        <v>404</v>
      </c>
      <c r="R9" s="113" t="s">
        <v>405</v>
      </c>
      <c r="S9" s="113" t="s">
        <v>404</v>
      </c>
      <c r="T9" s="115">
        <v>44839</v>
      </c>
    </row>
    <row r="10" spans="1:23" ht="262.5" customHeight="1" x14ac:dyDescent="0.35">
      <c r="A10" s="113" t="s">
        <v>366</v>
      </c>
      <c r="B10" s="113" t="s">
        <v>406</v>
      </c>
      <c r="C10" s="113" t="s">
        <v>407</v>
      </c>
      <c r="D10" s="113" t="s">
        <v>380</v>
      </c>
      <c r="E10" s="113" t="s">
        <v>408</v>
      </c>
      <c r="F10" s="113" t="s">
        <v>409</v>
      </c>
      <c r="G10" s="113" t="s">
        <v>372</v>
      </c>
      <c r="H10" s="113" t="s">
        <v>410</v>
      </c>
      <c r="I10" s="113" t="s">
        <v>384</v>
      </c>
      <c r="J10" s="113" t="s">
        <v>411</v>
      </c>
      <c r="K10" s="113" t="s">
        <v>386</v>
      </c>
      <c r="L10" s="113" t="s">
        <v>412</v>
      </c>
      <c r="M10" s="114"/>
      <c r="N10" s="114"/>
      <c r="O10" s="113" t="s">
        <v>413</v>
      </c>
      <c r="P10" s="113" t="s">
        <v>414</v>
      </c>
      <c r="Q10" s="113" t="s">
        <v>415</v>
      </c>
      <c r="R10" s="113" t="s">
        <v>416</v>
      </c>
      <c r="S10" s="113" t="s">
        <v>417</v>
      </c>
      <c r="T10" s="115">
        <v>44890</v>
      </c>
    </row>
    <row r="11" spans="1:23" ht="108.5" x14ac:dyDescent="0.35">
      <c r="A11" s="113" t="s">
        <v>366</v>
      </c>
      <c r="B11" s="113" t="s">
        <v>418</v>
      </c>
      <c r="C11" s="113" t="s">
        <v>337</v>
      </c>
      <c r="D11" s="113" t="s">
        <v>380</v>
      </c>
      <c r="E11" s="113" t="s">
        <v>419</v>
      </c>
      <c r="F11" s="113" t="s">
        <v>382</v>
      </c>
      <c r="G11" s="113" t="s">
        <v>372</v>
      </c>
      <c r="H11" s="113" t="s">
        <v>420</v>
      </c>
      <c r="I11" s="113" t="s">
        <v>384</v>
      </c>
      <c r="J11" s="113" t="s">
        <v>385</v>
      </c>
      <c r="K11" s="113" t="s">
        <v>386</v>
      </c>
      <c r="L11" s="113" t="s">
        <v>422</v>
      </c>
      <c r="M11" s="114"/>
      <c r="N11" s="114"/>
      <c r="O11" s="113" t="s">
        <v>1353</v>
      </c>
      <c r="P11" s="113" t="s">
        <v>1354</v>
      </c>
      <c r="Q11" s="113" t="s">
        <v>1355</v>
      </c>
      <c r="R11" s="113" t="s">
        <v>1356</v>
      </c>
      <c r="S11" s="113" t="s">
        <v>1353</v>
      </c>
      <c r="T11" s="115">
        <v>45149</v>
      </c>
    </row>
    <row r="12" spans="1:23" ht="120.5" customHeight="1" x14ac:dyDescent="0.35">
      <c r="A12" s="113" t="s">
        <v>366</v>
      </c>
      <c r="B12" s="113" t="s">
        <v>418</v>
      </c>
      <c r="C12" s="113" t="s">
        <v>337</v>
      </c>
      <c r="D12" s="113" t="s">
        <v>380</v>
      </c>
      <c r="E12" s="113" t="s">
        <v>423</v>
      </c>
      <c r="F12" s="113" t="s">
        <v>382</v>
      </c>
      <c r="G12" s="113" t="s">
        <v>391</v>
      </c>
      <c r="H12" s="113" t="s">
        <v>424</v>
      </c>
      <c r="I12" s="113" t="s">
        <v>374</v>
      </c>
      <c r="J12" s="113" t="s">
        <v>393</v>
      </c>
      <c r="K12" s="113" t="s">
        <v>394</v>
      </c>
      <c r="L12" s="113"/>
      <c r="M12" s="114" t="s">
        <v>1436</v>
      </c>
      <c r="N12" s="114"/>
      <c r="O12" s="113"/>
      <c r="P12" s="113"/>
      <c r="Q12" s="113" t="s">
        <v>1454</v>
      </c>
      <c r="R12" s="113" t="s">
        <v>1455</v>
      </c>
      <c r="S12" s="113" t="s">
        <v>1454</v>
      </c>
      <c r="T12" s="115">
        <v>45565</v>
      </c>
    </row>
    <row r="13" spans="1:23" ht="62" x14ac:dyDescent="0.35">
      <c r="A13" s="113" t="s">
        <v>366</v>
      </c>
      <c r="B13" s="113" t="s">
        <v>425</v>
      </c>
      <c r="C13" s="113" t="s">
        <v>426</v>
      </c>
      <c r="D13" s="113" t="s">
        <v>380</v>
      </c>
      <c r="E13" s="113" t="s">
        <v>427</v>
      </c>
      <c r="F13" s="113" t="s">
        <v>382</v>
      </c>
      <c r="G13" s="113" t="s">
        <v>391</v>
      </c>
      <c r="H13" s="113" t="s">
        <v>428</v>
      </c>
      <c r="I13" s="113" t="s">
        <v>384</v>
      </c>
      <c r="J13" s="113" t="s">
        <v>429</v>
      </c>
      <c r="K13" s="113" t="s">
        <v>376</v>
      </c>
      <c r="L13" s="113"/>
      <c r="M13" s="114" t="s">
        <v>1437</v>
      </c>
      <c r="N13" s="114">
        <v>80000000</v>
      </c>
      <c r="O13" s="113"/>
      <c r="P13" s="113"/>
      <c r="Q13" s="113" t="s">
        <v>430</v>
      </c>
      <c r="R13" s="113" t="s">
        <v>431</v>
      </c>
      <c r="S13" s="113" t="s">
        <v>432</v>
      </c>
      <c r="T13" s="115">
        <v>45012</v>
      </c>
    </row>
    <row r="14" spans="1:23" ht="155" x14ac:dyDescent="0.35">
      <c r="A14" s="113" t="s">
        <v>366</v>
      </c>
      <c r="B14" s="113" t="s">
        <v>425</v>
      </c>
      <c r="C14" s="113" t="s">
        <v>426</v>
      </c>
      <c r="D14" s="113" t="s">
        <v>380</v>
      </c>
      <c r="E14" s="113" t="s">
        <v>433</v>
      </c>
      <c r="F14" s="113" t="s">
        <v>382</v>
      </c>
      <c r="G14" s="113" t="s">
        <v>372</v>
      </c>
      <c r="H14" s="113" t="s">
        <v>434</v>
      </c>
      <c r="I14" s="113" t="s">
        <v>374</v>
      </c>
      <c r="J14" s="113" t="s">
        <v>435</v>
      </c>
      <c r="K14" s="113" t="s">
        <v>394</v>
      </c>
      <c r="L14" s="113" t="s">
        <v>436</v>
      </c>
      <c r="M14" s="114"/>
      <c r="N14" s="114"/>
      <c r="O14" s="113" t="s">
        <v>437</v>
      </c>
      <c r="P14" s="113" t="s">
        <v>438</v>
      </c>
      <c r="Q14" s="113" t="s">
        <v>437</v>
      </c>
      <c r="R14" s="113" t="s">
        <v>438</v>
      </c>
      <c r="S14" s="113" t="s">
        <v>437</v>
      </c>
      <c r="T14" s="115">
        <v>45473</v>
      </c>
    </row>
    <row r="15" spans="1:23" ht="232.5" x14ac:dyDescent="0.35">
      <c r="A15" s="113" t="s">
        <v>366</v>
      </c>
      <c r="B15" s="113" t="s">
        <v>439</v>
      </c>
      <c r="C15" s="113" t="s">
        <v>440</v>
      </c>
      <c r="D15" s="113" t="s">
        <v>369</v>
      </c>
      <c r="E15" s="113" t="s">
        <v>441</v>
      </c>
      <c r="F15" s="113" t="s">
        <v>442</v>
      </c>
      <c r="G15" s="113" t="s">
        <v>372</v>
      </c>
      <c r="H15" s="113" t="s">
        <v>443</v>
      </c>
      <c r="I15" s="113" t="s">
        <v>384</v>
      </c>
      <c r="J15" s="113" t="s">
        <v>385</v>
      </c>
      <c r="K15" s="113" t="s">
        <v>386</v>
      </c>
      <c r="L15" s="113" t="s">
        <v>444</v>
      </c>
      <c r="M15" s="114"/>
      <c r="N15" s="114"/>
      <c r="O15" s="113" t="s">
        <v>445</v>
      </c>
      <c r="P15" s="113" t="s">
        <v>446</v>
      </c>
      <c r="Q15" s="113" t="s">
        <v>447</v>
      </c>
      <c r="R15" s="113" t="s">
        <v>448</v>
      </c>
      <c r="S15" s="113" t="s">
        <v>449</v>
      </c>
      <c r="T15" s="115">
        <v>44726</v>
      </c>
    </row>
    <row r="16" spans="1:23" ht="279" x14ac:dyDescent="0.35">
      <c r="A16" s="113" t="s">
        <v>450</v>
      </c>
      <c r="B16" s="113" t="s">
        <v>451</v>
      </c>
      <c r="C16" s="113" t="s">
        <v>452</v>
      </c>
      <c r="D16" s="113" t="s">
        <v>369</v>
      </c>
      <c r="E16" s="113" t="s">
        <v>453</v>
      </c>
      <c r="F16" s="113" t="s">
        <v>409</v>
      </c>
      <c r="G16" s="113" t="s">
        <v>372</v>
      </c>
      <c r="H16" s="113" t="s">
        <v>454</v>
      </c>
      <c r="I16" s="113" t="s">
        <v>384</v>
      </c>
      <c r="J16" s="113" t="s">
        <v>385</v>
      </c>
      <c r="K16" s="113" t="s">
        <v>386</v>
      </c>
      <c r="L16" s="113" t="s">
        <v>455</v>
      </c>
      <c r="M16" s="114"/>
      <c r="N16" s="114"/>
      <c r="O16" s="113" t="s">
        <v>455</v>
      </c>
      <c r="P16" s="113" t="s">
        <v>456</v>
      </c>
      <c r="Q16" s="113" t="s">
        <v>457</v>
      </c>
      <c r="R16" s="113" t="s">
        <v>458</v>
      </c>
      <c r="S16" s="113" t="s">
        <v>459</v>
      </c>
      <c r="T16" s="115">
        <v>44439</v>
      </c>
    </row>
    <row r="17" spans="1:20" ht="102.5" customHeight="1" x14ac:dyDescent="0.35">
      <c r="A17" s="113" t="s">
        <v>450</v>
      </c>
      <c r="B17" s="113" t="s">
        <v>451</v>
      </c>
      <c r="C17" s="113" t="s">
        <v>452</v>
      </c>
      <c r="D17" s="113" t="s">
        <v>369</v>
      </c>
      <c r="E17" s="113" t="s">
        <v>460</v>
      </c>
      <c r="F17" s="113" t="s">
        <v>409</v>
      </c>
      <c r="G17" s="113" t="s">
        <v>372</v>
      </c>
      <c r="H17" s="113" t="s">
        <v>461</v>
      </c>
      <c r="I17" s="113" t="s">
        <v>384</v>
      </c>
      <c r="J17" s="113" t="s">
        <v>462</v>
      </c>
      <c r="K17" s="113" t="s">
        <v>386</v>
      </c>
      <c r="L17" s="113" t="s">
        <v>455</v>
      </c>
      <c r="M17" s="114"/>
      <c r="N17" s="114"/>
      <c r="O17" s="113" t="s">
        <v>463</v>
      </c>
      <c r="P17" s="113" t="s">
        <v>464</v>
      </c>
      <c r="Q17" s="113" t="s">
        <v>465</v>
      </c>
      <c r="R17" s="113" t="s">
        <v>466</v>
      </c>
      <c r="S17" s="113" t="s">
        <v>467</v>
      </c>
      <c r="T17" s="115">
        <v>44761</v>
      </c>
    </row>
    <row r="18" spans="1:20" ht="278.5" customHeight="1" x14ac:dyDescent="0.35">
      <c r="A18" s="113" t="s">
        <v>450</v>
      </c>
      <c r="B18" s="113" t="s">
        <v>468</v>
      </c>
      <c r="C18" s="113" t="s">
        <v>469</v>
      </c>
      <c r="D18" s="113" t="s">
        <v>380</v>
      </c>
      <c r="E18" s="113" t="s">
        <v>470</v>
      </c>
      <c r="F18" s="113" t="s">
        <v>409</v>
      </c>
      <c r="G18" s="113" t="s">
        <v>391</v>
      </c>
      <c r="H18" s="113" t="s">
        <v>471</v>
      </c>
      <c r="I18" s="113" t="s">
        <v>421</v>
      </c>
      <c r="J18" s="113" t="s">
        <v>472</v>
      </c>
      <c r="K18" s="113" t="s">
        <v>376</v>
      </c>
      <c r="L18" s="113"/>
      <c r="M18" s="114" t="s">
        <v>1438</v>
      </c>
      <c r="N18" s="114">
        <v>12</v>
      </c>
      <c r="O18" s="113"/>
      <c r="P18" s="113"/>
      <c r="Q18" s="113" t="s">
        <v>1456</v>
      </c>
      <c r="R18" s="113" t="s">
        <v>1457</v>
      </c>
      <c r="S18" s="113" t="s">
        <v>1456</v>
      </c>
      <c r="T18" s="115">
        <v>45199</v>
      </c>
    </row>
    <row r="19" spans="1:20" ht="108.5" x14ac:dyDescent="0.35">
      <c r="A19" s="113" t="s">
        <v>450</v>
      </c>
      <c r="B19" s="113" t="s">
        <v>473</v>
      </c>
      <c r="C19" s="113" t="s">
        <v>474</v>
      </c>
      <c r="D19" s="113" t="s">
        <v>369</v>
      </c>
      <c r="E19" s="113" t="s">
        <v>475</v>
      </c>
      <c r="F19" s="113" t="s">
        <v>409</v>
      </c>
      <c r="G19" s="113" t="s">
        <v>372</v>
      </c>
      <c r="H19" s="113" t="s">
        <v>476</v>
      </c>
      <c r="I19" s="113" t="s">
        <v>384</v>
      </c>
      <c r="J19" s="113" t="s">
        <v>462</v>
      </c>
      <c r="K19" s="113" t="s">
        <v>386</v>
      </c>
      <c r="L19" s="113" t="s">
        <v>455</v>
      </c>
      <c r="M19" s="114"/>
      <c r="N19" s="114"/>
      <c r="O19" s="113" t="s">
        <v>477</v>
      </c>
      <c r="P19" s="113" t="s">
        <v>464</v>
      </c>
      <c r="Q19" s="113" t="s">
        <v>478</v>
      </c>
      <c r="R19" s="113" t="s">
        <v>479</v>
      </c>
      <c r="S19" s="113" t="s">
        <v>480</v>
      </c>
      <c r="T19" s="115">
        <v>44761</v>
      </c>
    </row>
    <row r="20" spans="1:20" ht="242" customHeight="1" x14ac:dyDescent="0.35">
      <c r="A20" s="113" t="s">
        <v>450</v>
      </c>
      <c r="B20" s="113" t="s">
        <v>481</v>
      </c>
      <c r="C20" s="113" t="s">
        <v>482</v>
      </c>
      <c r="D20" s="113" t="s">
        <v>380</v>
      </c>
      <c r="E20" s="113" t="s">
        <v>483</v>
      </c>
      <c r="F20" s="113" t="s">
        <v>409</v>
      </c>
      <c r="G20" s="113" t="s">
        <v>391</v>
      </c>
      <c r="H20" s="113" t="s">
        <v>484</v>
      </c>
      <c r="I20" s="113" t="s">
        <v>421</v>
      </c>
      <c r="J20" s="113" t="s">
        <v>429</v>
      </c>
      <c r="K20" s="113" t="s">
        <v>376</v>
      </c>
      <c r="L20" s="113"/>
      <c r="M20" s="114" t="s">
        <v>1439</v>
      </c>
      <c r="N20" s="114">
        <v>12</v>
      </c>
      <c r="O20" s="113"/>
      <c r="P20" s="113"/>
      <c r="Q20" s="113" t="s">
        <v>1458</v>
      </c>
      <c r="R20" s="113" t="s">
        <v>1459</v>
      </c>
      <c r="S20" s="113" t="s">
        <v>1458</v>
      </c>
      <c r="T20" s="115">
        <v>45016</v>
      </c>
    </row>
    <row r="21" spans="1:20" ht="77.5" x14ac:dyDescent="0.35">
      <c r="A21" s="113" t="s">
        <v>450</v>
      </c>
      <c r="B21" s="113" t="s">
        <v>481</v>
      </c>
      <c r="C21" s="113" t="s">
        <v>482</v>
      </c>
      <c r="D21" s="113" t="s">
        <v>380</v>
      </c>
      <c r="E21" s="113" t="s">
        <v>485</v>
      </c>
      <c r="F21" s="113" t="s">
        <v>409</v>
      </c>
      <c r="G21" s="113" t="s">
        <v>391</v>
      </c>
      <c r="H21" s="113" t="s">
        <v>486</v>
      </c>
      <c r="I21" s="113" t="s">
        <v>421</v>
      </c>
      <c r="J21" s="113" t="s">
        <v>472</v>
      </c>
      <c r="K21" s="113" t="s">
        <v>376</v>
      </c>
      <c r="L21" s="113"/>
      <c r="M21" s="114" t="s">
        <v>1439</v>
      </c>
      <c r="N21" s="114">
        <v>11</v>
      </c>
      <c r="O21" s="113"/>
      <c r="P21" s="113"/>
      <c r="Q21" s="113" t="s">
        <v>1460</v>
      </c>
      <c r="R21" s="113" t="s">
        <v>1461</v>
      </c>
      <c r="S21" s="113" t="s">
        <v>1460</v>
      </c>
      <c r="T21" s="115">
        <v>45199</v>
      </c>
    </row>
    <row r="22" spans="1:20" ht="92.5" customHeight="1" x14ac:dyDescent="0.35">
      <c r="A22" s="113" t="s">
        <v>450</v>
      </c>
      <c r="B22" s="113" t="s">
        <v>487</v>
      </c>
      <c r="C22" s="113" t="s">
        <v>488</v>
      </c>
      <c r="D22" s="113" t="s">
        <v>369</v>
      </c>
      <c r="E22" s="113" t="s">
        <v>489</v>
      </c>
      <c r="F22" s="113" t="s">
        <v>409</v>
      </c>
      <c r="G22" s="113" t="s">
        <v>372</v>
      </c>
      <c r="H22" s="113" t="s">
        <v>490</v>
      </c>
      <c r="I22" s="113" t="s">
        <v>384</v>
      </c>
      <c r="J22" s="113" t="s">
        <v>462</v>
      </c>
      <c r="K22" s="113" t="s">
        <v>386</v>
      </c>
      <c r="L22" s="113" t="s">
        <v>455</v>
      </c>
      <c r="M22" s="114"/>
      <c r="N22" s="114"/>
      <c r="O22" s="113" t="s">
        <v>477</v>
      </c>
      <c r="P22" s="113" t="s">
        <v>464</v>
      </c>
      <c r="Q22" s="113" t="s">
        <v>465</v>
      </c>
      <c r="R22" s="113" t="s">
        <v>466</v>
      </c>
      <c r="S22" s="113" t="s">
        <v>491</v>
      </c>
      <c r="T22" s="115">
        <v>44761</v>
      </c>
    </row>
    <row r="23" spans="1:20" ht="77.5" x14ac:dyDescent="0.35">
      <c r="A23" s="113" t="s">
        <v>450</v>
      </c>
      <c r="B23" s="113" t="s">
        <v>487</v>
      </c>
      <c r="C23" s="113" t="s">
        <v>488</v>
      </c>
      <c r="D23" s="113" t="s">
        <v>369</v>
      </c>
      <c r="E23" s="113" t="s">
        <v>492</v>
      </c>
      <c r="F23" s="113" t="s">
        <v>409</v>
      </c>
      <c r="G23" s="113" t="s">
        <v>372</v>
      </c>
      <c r="H23" s="113" t="s">
        <v>493</v>
      </c>
      <c r="I23" s="113" t="s">
        <v>374</v>
      </c>
      <c r="J23" s="113" t="s">
        <v>375</v>
      </c>
      <c r="K23" s="113" t="s">
        <v>376</v>
      </c>
      <c r="L23" s="113" t="s">
        <v>455</v>
      </c>
      <c r="M23" s="114"/>
      <c r="N23" s="114"/>
      <c r="O23" s="113" t="s">
        <v>494</v>
      </c>
      <c r="P23" s="113" t="s">
        <v>495</v>
      </c>
      <c r="Q23" s="113" t="s">
        <v>1462</v>
      </c>
      <c r="R23" s="113" t="s">
        <v>1463</v>
      </c>
      <c r="S23" s="113"/>
      <c r="T23" s="115">
        <v>45291</v>
      </c>
    </row>
    <row r="24" spans="1:20" ht="151.5" customHeight="1" x14ac:dyDescent="0.35">
      <c r="A24" s="113" t="s">
        <v>450</v>
      </c>
      <c r="B24" s="113" t="s">
        <v>496</v>
      </c>
      <c r="C24" s="113" t="s">
        <v>497</v>
      </c>
      <c r="D24" s="113" t="s">
        <v>369</v>
      </c>
      <c r="E24" s="113" t="s">
        <v>498</v>
      </c>
      <c r="F24" s="113" t="s">
        <v>382</v>
      </c>
      <c r="G24" s="113" t="s">
        <v>372</v>
      </c>
      <c r="H24" s="113" t="s">
        <v>499</v>
      </c>
      <c r="I24" s="113" t="s">
        <v>384</v>
      </c>
      <c r="J24" s="113" t="s">
        <v>462</v>
      </c>
      <c r="K24" s="113" t="s">
        <v>386</v>
      </c>
      <c r="L24" s="113" t="s">
        <v>499</v>
      </c>
      <c r="M24" s="114"/>
      <c r="N24" s="114"/>
      <c r="O24" s="113" t="s">
        <v>500</v>
      </c>
      <c r="P24" s="113" t="s">
        <v>501</v>
      </c>
      <c r="Q24" s="113" t="s">
        <v>502</v>
      </c>
      <c r="R24" s="113" t="s">
        <v>503</v>
      </c>
      <c r="S24" s="113" t="s">
        <v>502</v>
      </c>
      <c r="T24" s="115">
        <v>44900</v>
      </c>
    </row>
    <row r="25" spans="1:20" ht="108" customHeight="1" x14ac:dyDescent="0.35">
      <c r="A25" s="113" t="s">
        <v>450</v>
      </c>
      <c r="B25" s="113" t="s">
        <v>496</v>
      </c>
      <c r="C25" s="113" t="s">
        <v>497</v>
      </c>
      <c r="D25" s="113" t="s">
        <v>369</v>
      </c>
      <c r="E25" s="113" t="s">
        <v>504</v>
      </c>
      <c r="F25" s="113" t="s">
        <v>382</v>
      </c>
      <c r="G25" s="113" t="s">
        <v>372</v>
      </c>
      <c r="H25" s="113" t="s">
        <v>505</v>
      </c>
      <c r="I25" s="113" t="s">
        <v>384</v>
      </c>
      <c r="J25" s="113" t="s">
        <v>506</v>
      </c>
      <c r="K25" s="113" t="s">
        <v>386</v>
      </c>
      <c r="L25" s="113" t="s">
        <v>507</v>
      </c>
      <c r="M25" s="114"/>
      <c r="N25" s="114"/>
      <c r="O25" s="113" t="s">
        <v>508</v>
      </c>
      <c r="P25" s="113" t="s">
        <v>509</v>
      </c>
      <c r="Q25" s="113" t="s">
        <v>510</v>
      </c>
      <c r="R25" s="113" t="s">
        <v>511</v>
      </c>
      <c r="S25" s="113" t="s">
        <v>510</v>
      </c>
      <c r="T25" s="115">
        <v>44900</v>
      </c>
    </row>
    <row r="26" spans="1:20" ht="77.5" x14ac:dyDescent="0.35">
      <c r="A26" s="113" t="s">
        <v>450</v>
      </c>
      <c r="B26" s="113" t="s">
        <v>496</v>
      </c>
      <c r="C26" s="113" t="s">
        <v>497</v>
      </c>
      <c r="D26" s="113" t="s">
        <v>369</v>
      </c>
      <c r="E26" s="113" t="s">
        <v>512</v>
      </c>
      <c r="F26" s="113" t="s">
        <v>382</v>
      </c>
      <c r="G26" s="113" t="s">
        <v>372</v>
      </c>
      <c r="H26" s="113" t="s">
        <v>513</v>
      </c>
      <c r="I26" s="113" t="s">
        <v>384</v>
      </c>
      <c r="J26" s="113" t="s">
        <v>462</v>
      </c>
      <c r="K26" s="113" t="s">
        <v>386</v>
      </c>
      <c r="L26" s="113" t="s">
        <v>514</v>
      </c>
      <c r="M26" s="114"/>
      <c r="N26" s="114"/>
      <c r="O26" s="113" t="s">
        <v>515</v>
      </c>
      <c r="P26" s="113" t="s">
        <v>516</v>
      </c>
      <c r="Q26" s="113" t="s">
        <v>517</v>
      </c>
      <c r="R26" s="113" t="s">
        <v>518</v>
      </c>
      <c r="S26" s="113" t="s">
        <v>517</v>
      </c>
      <c r="T26" s="115">
        <v>44979</v>
      </c>
    </row>
    <row r="27" spans="1:20" ht="152" customHeight="1" x14ac:dyDescent="0.35">
      <c r="A27" s="113" t="s">
        <v>450</v>
      </c>
      <c r="B27" s="113" t="s">
        <v>519</v>
      </c>
      <c r="C27" s="113" t="s">
        <v>520</v>
      </c>
      <c r="D27" s="113" t="s">
        <v>380</v>
      </c>
      <c r="E27" s="113" t="s">
        <v>521</v>
      </c>
      <c r="F27" s="113" t="s">
        <v>382</v>
      </c>
      <c r="G27" s="113" t="s">
        <v>391</v>
      </c>
      <c r="H27" s="113" t="s">
        <v>522</v>
      </c>
      <c r="I27" s="113" t="s">
        <v>374</v>
      </c>
      <c r="J27" s="113" t="s">
        <v>435</v>
      </c>
      <c r="K27" s="113" t="s">
        <v>394</v>
      </c>
      <c r="L27" s="113"/>
      <c r="M27" s="114" t="s">
        <v>1440</v>
      </c>
      <c r="N27" s="114">
        <v>59</v>
      </c>
      <c r="O27" s="113"/>
      <c r="P27" s="113"/>
      <c r="Q27" s="113" t="s">
        <v>1464</v>
      </c>
      <c r="R27" s="113" t="s">
        <v>1465</v>
      </c>
      <c r="S27" s="113" t="s">
        <v>1466</v>
      </c>
      <c r="T27" s="115">
        <v>45473</v>
      </c>
    </row>
    <row r="28" spans="1:20" ht="124" x14ac:dyDescent="0.35">
      <c r="A28" s="113" t="s">
        <v>450</v>
      </c>
      <c r="B28" s="113" t="s">
        <v>523</v>
      </c>
      <c r="C28" s="113" t="s">
        <v>524</v>
      </c>
      <c r="D28" s="113" t="s">
        <v>380</v>
      </c>
      <c r="E28" s="113" t="s">
        <v>525</v>
      </c>
      <c r="F28" s="113" t="s">
        <v>382</v>
      </c>
      <c r="G28" s="113" t="s">
        <v>391</v>
      </c>
      <c r="H28" s="113" t="s">
        <v>526</v>
      </c>
      <c r="I28" s="113" t="s">
        <v>374</v>
      </c>
      <c r="J28" s="113" t="s">
        <v>435</v>
      </c>
      <c r="K28" s="113" t="s">
        <v>394</v>
      </c>
      <c r="L28" s="113"/>
      <c r="M28" s="114" t="s">
        <v>1441</v>
      </c>
      <c r="N28" s="114"/>
      <c r="O28" s="113"/>
      <c r="P28" s="113"/>
      <c r="Q28" s="113" t="s">
        <v>1467</v>
      </c>
      <c r="R28" s="113" t="s">
        <v>1468</v>
      </c>
      <c r="S28" s="113" t="s">
        <v>1469</v>
      </c>
      <c r="T28" s="115">
        <v>45473</v>
      </c>
    </row>
    <row r="29" spans="1:20" ht="46.5" x14ac:dyDescent="0.35">
      <c r="A29" s="113" t="s">
        <v>450</v>
      </c>
      <c r="B29" s="113" t="s">
        <v>527</v>
      </c>
      <c r="C29" s="113" t="s">
        <v>336</v>
      </c>
      <c r="D29" s="113" t="s">
        <v>380</v>
      </c>
      <c r="E29" s="113" t="s">
        <v>528</v>
      </c>
      <c r="F29" s="113" t="s">
        <v>382</v>
      </c>
      <c r="G29" s="113" t="s">
        <v>391</v>
      </c>
      <c r="H29" s="113" t="s">
        <v>529</v>
      </c>
      <c r="I29" s="113" t="s">
        <v>374</v>
      </c>
      <c r="J29" s="113" t="s">
        <v>435</v>
      </c>
      <c r="K29" s="113" t="s">
        <v>394</v>
      </c>
      <c r="L29" s="113"/>
      <c r="M29" s="114" t="s">
        <v>1442</v>
      </c>
      <c r="N29" s="114"/>
      <c r="O29" s="113"/>
      <c r="P29" s="113"/>
      <c r="Q29" s="113" t="s">
        <v>1357</v>
      </c>
      <c r="R29" s="113" t="s">
        <v>1358</v>
      </c>
      <c r="S29" s="113"/>
      <c r="T29" s="115">
        <v>45473</v>
      </c>
    </row>
    <row r="30" spans="1:20" ht="46.5" x14ac:dyDescent="0.35">
      <c r="A30" s="113" t="s">
        <v>450</v>
      </c>
      <c r="B30" s="113" t="s">
        <v>530</v>
      </c>
      <c r="C30" s="113" t="s">
        <v>531</v>
      </c>
      <c r="D30" s="113" t="s">
        <v>380</v>
      </c>
      <c r="E30" s="113" t="s">
        <v>532</v>
      </c>
      <c r="F30" s="113" t="s">
        <v>382</v>
      </c>
      <c r="G30" s="113" t="s">
        <v>391</v>
      </c>
      <c r="H30" s="113" t="s">
        <v>533</v>
      </c>
      <c r="I30" s="113" t="s">
        <v>374</v>
      </c>
      <c r="J30" s="113" t="s">
        <v>435</v>
      </c>
      <c r="K30" s="113" t="s">
        <v>394</v>
      </c>
      <c r="L30" s="113"/>
      <c r="M30" s="114" t="s">
        <v>1443</v>
      </c>
      <c r="N30" s="114"/>
      <c r="O30" s="113"/>
      <c r="P30" s="113"/>
      <c r="Q30" s="113" t="s">
        <v>1470</v>
      </c>
      <c r="R30" s="113" t="s">
        <v>1471</v>
      </c>
      <c r="S30" s="113" t="s">
        <v>1470</v>
      </c>
      <c r="T30" s="115">
        <v>45473</v>
      </c>
    </row>
    <row r="31" spans="1:20" ht="374" customHeight="1" x14ac:dyDescent="0.35">
      <c r="A31" s="113" t="s">
        <v>450</v>
      </c>
      <c r="B31" s="113" t="s">
        <v>534</v>
      </c>
      <c r="C31" s="113" t="s">
        <v>535</v>
      </c>
      <c r="D31" s="113" t="s">
        <v>369</v>
      </c>
      <c r="E31" s="113" t="s">
        <v>536</v>
      </c>
      <c r="F31" s="113" t="s">
        <v>537</v>
      </c>
      <c r="G31" s="113" t="s">
        <v>372</v>
      </c>
      <c r="H31" s="113" t="s">
        <v>538</v>
      </c>
      <c r="I31" s="113" t="s">
        <v>421</v>
      </c>
      <c r="J31" s="113" t="s">
        <v>411</v>
      </c>
      <c r="K31" s="113" t="s">
        <v>386</v>
      </c>
      <c r="L31" s="113" t="s">
        <v>539</v>
      </c>
      <c r="M31" s="114"/>
      <c r="N31" s="114"/>
      <c r="O31" s="113" t="s">
        <v>540</v>
      </c>
      <c r="P31" s="113" t="s">
        <v>541</v>
      </c>
      <c r="Q31" s="113" t="s">
        <v>542</v>
      </c>
      <c r="R31" s="113" t="s">
        <v>543</v>
      </c>
      <c r="S31" s="113" t="s">
        <v>1359</v>
      </c>
      <c r="T31" s="115">
        <v>44926</v>
      </c>
    </row>
    <row r="32" spans="1:20" ht="105.5" customHeight="1" x14ac:dyDescent="0.35">
      <c r="A32" s="113" t="s">
        <v>450</v>
      </c>
      <c r="B32" s="113" t="s">
        <v>534</v>
      </c>
      <c r="C32" s="113" t="s">
        <v>535</v>
      </c>
      <c r="D32" s="113" t="s">
        <v>369</v>
      </c>
      <c r="E32" s="113" t="s">
        <v>544</v>
      </c>
      <c r="F32" s="113" t="s">
        <v>537</v>
      </c>
      <c r="G32" s="113" t="s">
        <v>372</v>
      </c>
      <c r="H32" s="113" t="s">
        <v>545</v>
      </c>
      <c r="I32" s="113" t="s">
        <v>374</v>
      </c>
      <c r="J32" s="113" t="s">
        <v>375</v>
      </c>
      <c r="K32" s="113" t="s">
        <v>376</v>
      </c>
      <c r="L32" s="113" t="s">
        <v>539</v>
      </c>
      <c r="M32" s="114"/>
      <c r="N32" s="114"/>
      <c r="O32" s="113" t="s">
        <v>546</v>
      </c>
      <c r="P32" s="113" t="s">
        <v>547</v>
      </c>
      <c r="Q32" s="113" t="s">
        <v>548</v>
      </c>
      <c r="R32" s="113" t="s">
        <v>549</v>
      </c>
      <c r="S32" s="113"/>
      <c r="T32" s="115">
        <v>45291</v>
      </c>
    </row>
    <row r="33" spans="1:20" ht="141.5" customHeight="1" x14ac:dyDescent="0.35">
      <c r="A33" s="113" t="s">
        <v>450</v>
      </c>
      <c r="B33" s="113" t="s">
        <v>534</v>
      </c>
      <c r="C33" s="113" t="s">
        <v>535</v>
      </c>
      <c r="D33" s="113" t="s">
        <v>369</v>
      </c>
      <c r="E33" s="113" t="s">
        <v>550</v>
      </c>
      <c r="F33" s="113" t="s">
        <v>537</v>
      </c>
      <c r="G33" s="113" t="s">
        <v>372</v>
      </c>
      <c r="H33" s="113" t="s">
        <v>551</v>
      </c>
      <c r="I33" s="113" t="s">
        <v>552</v>
      </c>
      <c r="J33" s="113" t="s">
        <v>375</v>
      </c>
      <c r="K33" s="113" t="s">
        <v>376</v>
      </c>
      <c r="L33" s="113" t="s">
        <v>553</v>
      </c>
      <c r="M33" s="114"/>
      <c r="N33" s="114"/>
      <c r="O33" s="113" t="s">
        <v>1360</v>
      </c>
      <c r="P33" s="113" t="s">
        <v>1361</v>
      </c>
      <c r="Q33" s="113" t="s">
        <v>1362</v>
      </c>
      <c r="R33" s="113" t="s">
        <v>1363</v>
      </c>
      <c r="S33" s="113" t="s">
        <v>1364</v>
      </c>
      <c r="T33" s="115">
        <v>45291</v>
      </c>
    </row>
    <row r="34" spans="1:20" ht="237" customHeight="1" x14ac:dyDescent="0.35">
      <c r="A34" s="113" t="s">
        <v>450</v>
      </c>
      <c r="B34" s="113" t="s">
        <v>534</v>
      </c>
      <c r="C34" s="113" t="s">
        <v>535</v>
      </c>
      <c r="D34" s="113" t="s">
        <v>369</v>
      </c>
      <c r="E34" s="113" t="s">
        <v>554</v>
      </c>
      <c r="F34" s="113" t="s">
        <v>537</v>
      </c>
      <c r="G34" s="113" t="s">
        <v>372</v>
      </c>
      <c r="H34" s="113" t="s">
        <v>555</v>
      </c>
      <c r="I34" s="113" t="s">
        <v>374</v>
      </c>
      <c r="J34" s="113" t="s">
        <v>375</v>
      </c>
      <c r="K34" s="113" t="s">
        <v>376</v>
      </c>
      <c r="L34" s="113" t="s">
        <v>553</v>
      </c>
      <c r="M34" s="114"/>
      <c r="N34" s="114"/>
      <c r="O34" s="113" t="s">
        <v>1365</v>
      </c>
      <c r="P34" s="113" t="s">
        <v>1366</v>
      </c>
      <c r="Q34" s="113" t="s">
        <v>1367</v>
      </c>
      <c r="R34" s="113" t="s">
        <v>1368</v>
      </c>
      <c r="S34" s="113" t="s">
        <v>1369</v>
      </c>
      <c r="T34" s="115">
        <v>45291</v>
      </c>
    </row>
    <row r="35" spans="1:20" ht="46.5" x14ac:dyDescent="0.35">
      <c r="A35" s="113" t="s">
        <v>450</v>
      </c>
      <c r="B35" s="113" t="s">
        <v>556</v>
      </c>
      <c r="C35" s="113" t="s">
        <v>557</v>
      </c>
      <c r="D35" s="113" t="s">
        <v>380</v>
      </c>
      <c r="E35" s="113" t="s">
        <v>558</v>
      </c>
      <c r="F35" s="113"/>
      <c r="G35" s="113" t="s">
        <v>391</v>
      </c>
      <c r="H35" s="113" t="s">
        <v>559</v>
      </c>
      <c r="I35" s="113" t="s">
        <v>374</v>
      </c>
      <c r="J35" s="113" t="s">
        <v>435</v>
      </c>
      <c r="K35" s="113" t="s">
        <v>394</v>
      </c>
      <c r="L35" s="113"/>
      <c r="M35" s="114" t="s">
        <v>1444</v>
      </c>
      <c r="N35" s="114"/>
      <c r="O35" s="113"/>
      <c r="P35" s="113"/>
      <c r="Q35" s="113" t="s">
        <v>560</v>
      </c>
      <c r="R35" s="113" t="s">
        <v>561</v>
      </c>
      <c r="S35" s="113"/>
      <c r="T35" s="115">
        <v>45473</v>
      </c>
    </row>
    <row r="36" spans="1:20" ht="123" customHeight="1" x14ac:dyDescent="0.35">
      <c r="A36" s="113" t="s">
        <v>450</v>
      </c>
      <c r="B36" s="113" t="s">
        <v>562</v>
      </c>
      <c r="C36" s="113" t="s">
        <v>563</v>
      </c>
      <c r="D36" s="113" t="s">
        <v>369</v>
      </c>
      <c r="E36" s="113" t="s">
        <v>564</v>
      </c>
      <c r="F36" s="113" t="s">
        <v>537</v>
      </c>
      <c r="G36" s="113" t="s">
        <v>372</v>
      </c>
      <c r="H36" s="113" t="s">
        <v>565</v>
      </c>
      <c r="I36" s="113" t="s">
        <v>384</v>
      </c>
      <c r="J36" s="113" t="s">
        <v>411</v>
      </c>
      <c r="K36" s="113" t="s">
        <v>386</v>
      </c>
      <c r="L36" s="113" t="s">
        <v>566</v>
      </c>
      <c r="M36" s="114"/>
      <c r="N36" s="114"/>
      <c r="O36" s="113" t="s">
        <v>567</v>
      </c>
      <c r="P36" s="113" t="s">
        <v>568</v>
      </c>
      <c r="Q36" s="113" t="s">
        <v>569</v>
      </c>
      <c r="R36" s="113" t="s">
        <v>570</v>
      </c>
      <c r="S36" s="113" t="s">
        <v>571</v>
      </c>
      <c r="T36" s="115">
        <v>45120</v>
      </c>
    </row>
    <row r="37" spans="1:20" ht="188" customHeight="1" x14ac:dyDescent="0.35">
      <c r="A37" s="113" t="s">
        <v>450</v>
      </c>
      <c r="B37" s="113" t="s">
        <v>562</v>
      </c>
      <c r="C37" s="113" t="s">
        <v>563</v>
      </c>
      <c r="D37" s="113" t="s">
        <v>369</v>
      </c>
      <c r="E37" s="113" t="s">
        <v>572</v>
      </c>
      <c r="F37" s="113" t="s">
        <v>537</v>
      </c>
      <c r="G37" s="113" t="s">
        <v>372</v>
      </c>
      <c r="H37" s="113" t="s">
        <v>573</v>
      </c>
      <c r="I37" s="113" t="s">
        <v>384</v>
      </c>
      <c r="J37" s="113" t="s">
        <v>411</v>
      </c>
      <c r="K37" s="113" t="s">
        <v>386</v>
      </c>
      <c r="L37" s="113" t="s">
        <v>574</v>
      </c>
      <c r="M37" s="114"/>
      <c r="N37" s="114"/>
      <c r="O37" s="113" t="s">
        <v>575</v>
      </c>
      <c r="P37" s="113" t="s">
        <v>576</v>
      </c>
      <c r="Q37" s="113" t="s">
        <v>577</v>
      </c>
      <c r="R37" s="113" t="s">
        <v>578</v>
      </c>
      <c r="S37" s="113" t="s">
        <v>579</v>
      </c>
      <c r="T37" s="115">
        <v>44926</v>
      </c>
    </row>
    <row r="38" spans="1:20" ht="131" customHeight="1" x14ac:dyDescent="0.35">
      <c r="A38" s="113" t="s">
        <v>450</v>
      </c>
      <c r="B38" s="113" t="s">
        <v>580</v>
      </c>
      <c r="C38" s="113" t="s">
        <v>581</v>
      </c>
      <c r="D38" s="113" t="s">
        <v>380</v>
      </c>
      <c r="E38" s="113" t="s">
        <v>582</v>
      </c>
      <c r="F38" s="113" t="s">
        <v>409</v>
      </c>
      <c r="G38" s="113" t="s">
        <v>372</v>
      </c>
      <c r="H38" s="113" t="s">
        <v>583</v>
      </c>
      <c r="I38" s="113" t="s">
        <v>421</v>
      </c>
      <c r="J38" s="113" t="s">
        <v>584</v>
      </c>
      <c r="K38" s="113" t="s">
        <v>376</v>
      </c>
      <c r="L38" s="113"/>
      <c r="M38" s="114" t="s">
        <v>1445</v>
      </c>
      <c r="N38" s="114"/>
      <c r="O38" s="113"/>
      <c r="P38" s="113"/>
      <c r="Q38" s="113" t="s">
        <v>1472</v>
      </c>
      <c r="R38" s="113" t="s">
        <v>1473</v>
      </c>
      <c r="S38" s="113" t="s">
        <v>1472</v>
      </c>
      <c r="T38" s="115">
        <v>45107</v>
      </c>
    </row>
    <row r="39" spans="1:20" ht="298.5" customHeight="1" x14ac:dyDescent="0.35">
      <c r="A39" s="113" t="s">
        <v>450</v>
      </c>
      <c r="B39" s="113" t="s">
        <v>585</v>
      </c>
      <c r="C39" s="113" t="s">
        <v>586</v>
      </c>
      <c r="D39" s="113" t="s">
        <v>380</v>
      </c>
      <c r="E39" s="113" t="s">
        <v>587</v>
      </c>
      <c r="F39" s="113" t="s">
        <v>537</v>
      </c>
      <c r="G39" s="113" t="s">
        <v>391</v>
      </c>
      <c r="H39" s="113" t="s">
        <v>588</v>
      </c>
      <c r="I39" s="113" t="s">
        <v>421</v>
      </c>
      <c r="J39" s="113" t="s">
        <v>411</v>
      </c>
      <c r="K39" s="113" t="s">
        <v>386</v>
      </c>
      <c r="L39" s="113"/>
      <c r="M39" s="114" t="s">
        <v>1446</v>
      </c>
      <c r="N39" s="114"/>
      <c r="O39" s="113"/>
      <c r="P39" s="113"/>
      <c r="Q39" s="113" t="s">
        <v>589</v>
      </c>
      <c r="R39" s="113" t="s">
        <v>590</v>
      </c>
      <c r="S39" s="113" t="s">
        <v>591</v>
      </c>
      <c r="T39" s="115">
        <v>44926</v>
      </c>
    </row>
    <row r="40" spans="1:20" ht="170.5" x14ac:dyDescent="0.35">
      <c r="A40" s="113" t="s">
        <v>450</v>
      </c>
      <c r="B40" s="113" t="s">
        <v>585</v>
      </c>
      <c r="C40" s="113" t="s">
        <v>586</v>
      </c>
      <c r="D40" s="113" t="s">
        <v>380</v>
      </c>
      <c r="E40" s="113" t="s">
        <v>592</v>
      </c>
      <c r="F40" s="113" t="s">
        <v>537</v>
      </c>
      <c r="G40" s="113" t="s">
        <v>391</v>
      </c>
      <c r="H40" s="113" t="s">
        <v>588</v>
      </c>
      <c r="I40" s="113" t="s">
        <v>374</v>
      </c>
      <c r="J40" s="113" t="s">
        <v>375</v>
      </c>
      <c r="K40" s="113" t="s">
        <v>376</v>
      </c>
      <c r="L40" s="113"/>
      <c r="M40" s="114" t="s">
        <v>1447</v>
      </c>
      <c r="N40" s="114"/>
      <c r="O40" s="113"/>
      <c r="P40" s="113"/>
      <c r="Q40" s="113" t="s">
        <v>593</v>
      </c>
      <c r="R40" s="113" t="s">
        <v>594</v>
      </c>
      <c r="S40" s="113" t="s">
        <v>595</v>
      </c>
      <c r="T40" s="115">
        <v>45291</v>
      </c>
    </row>
    <row r="41" spans="1:20" ht="108.5" x14ac:dyDescent="0.35">
      <c r="A41" s="113" t="s">
        <v>596</v>
      </c>
      <c r="B41" s="113" t="s">
        <v>597</v>
      </c>
      <c r="C41" s="113" t="s">
        <v>598</v>
      </c>
      <c r="D41" s="113" t="s">
        <v>369</v>
      </c>
      <c r="E41" s="113" t="s">
        <v>599</v>
      </c>
      <c r="F41" s="113" t="s">
        <v>409</v>
      </c>
      <c r="G41" s="113" t="s">
        <v>372</v>
      </c>
      <c r="H41" s="113" t="s">
        <v>600</v>
      </c>
      <c r="I41" s="113" t="s">
        <v>384</v>
      </c>
      <c r="J41" s="113" t="s">
        <v>375</v>
      </c>
      <c r="K41" s="113" t="s">
        <v>376</v>
      </c>
      <c r="L41" s="113" t="s">
        <v>601</v>
      </c>
      <c r="M41" s="114"/>
      <c r="N41" s="114"/>
      <c r="O41" s="113" t="s">
        <v>602</v>
      </c>
      <c r="P41" s="113" t="s">
        <v>603</v>
      </c>
      <c r="Q41" s="113" t="s">
        <v>604</v>
      </c>
      <c r="R41" s="113" t="s">
        <v>605</v>
      </c>
      <c r="S41" s="113" t="s">
        <v>606</v>
      </c>
      <c r="T41" s="115">
        <v>44927</v>
      </c>
    </row>
    <row r="42" spans="1:20" ht="151.5" customHeight="1" x14ac:dyDescent="0.35">
      <c r="A42" s="113" t="s">
        <v>596</v>
      </c>
      <c r="B42" s="113" t="s">
        <v>607</v>
      </c>
      <c r="C42" s="113" t="s">
        <v>608</v>
      </c>
      <c r="D42" s="113" t="s">
        <v>380</v>
      </c>
      <c r="E42" s="113" t="s">
        <v>609</v>
      </c>
      <c r="F42" s="113" t="s">
        <v>409</v>
      </c>
      <c r="G42" s="113" t="s">
        <v>391</v>
      </c>
      <c r="H42" s="113" t="s">
        <v>610</v>
      </c>
      <c r="I42" s="113" t="s">
        <v>384</v>
      </c>
      <c r="J42" s="113" t="s">
        <v>411</v>
      </c>
      <c r="K42" s="113" t="s">
        <v>386</v>
      </c>
      <c r="L42" s="113"/>
      <c r="M42" s="114" t="s">
        <v>572</v>
      </c>
      <c r="N42" s="114">
        <v>70</v>
      </c>
      <c r="O42" s="113"/>
      <c r="P42" s="113"/>
      <c r="Q42" s="113" t="s">
        <v>1370</v>
      </c>
      <c r="R42" s="113" t="s">
        <v>1371</v>
      </c>
      <c r="S42" s="113" t="s">
        <v>611</v>
      </c>
      <c r="T42" s="115">
        <v>44926</v>
      </c>
    </row>
    <row r="43" spans="1:20" ht="121" customHeight="1" x14ac:dyDescent="0.35">
      <c r="A43" s="113" t="s">
        <v>596</v>
      </c>
      <c r="B43" s="113" t="s">
        <v>612</v>
      </c>
      <c r="C43" s="113" t="s">
        <v>613</v>
      </c>
      <c r="D43" s="113" t="s">
        <v>380</v>
      </c>
      <c r="E43" s="113" t="s">
        <v>614</v>
      </c>
      <c r="F43" s="113" t="s">
        <v>409</v>
      </c>
      <c r="G43" s="113" t="s">
        <v>372</v>
      </c>
      <c r="H43" s="113" t="s">
        <v>615</v>
      </c>
      <c r="I43" s="113" t="s">
        <v>384</v>
      </c>
      <c r="J43" s="113" t="s">
        <v>411</v>
      </c>
      <c r="K43" s="113" t="s">
        <v>386</v>
      </c>
      <c r="L43" s="113" t="s">
        <v>616</v>
      </c>
      <c r="M43" s="114"/>
      <c r="N43" s="114"/>
      <c r="O43" s="113" t="s">
        <v>616</v>
      </c>
      <c r="P43" s="113" t="s">
        <v>617</v>
      </c>
      <c r="Q43" s="113" t="s">
        <v>618</v>
      </c>
      <c r="R43" s="113" t="s">
        <v>619</v>
      </c>
      <c r="S43" s="113" t="s">
        <v>620</v>
      </c>
      <c r="T43" s="115">
        <v>44873</v>
      </c>
    </row>
    <row r="44" spans="1:20" ht="77.5" x14ac:dyDescent="0.35">
      <c r="A44" s="113" t="s">
        <v>596</v>
      </c>
      <c r="B44" s="113" t="s">
        <v>621</v>
      </c>
      <c r="C44" s="113" t="s">
        <v>622</v>
      </c>
      <c r="D44" s="113" t="s">
        <v>380</v>
      </c>
      <c r="E44" s="113" t="s">
        <v>623</v>
      </c>
      <c r="F44" s="113" t="s">
        <v>409</v>
      </c>
      <c r="G44" s="113" t="s">
        <v>372</v>
      </c>
      <c r="H44" s="113" t="s">
        <v>624</v>
      </c>
      <c r="I44" s="113" t="s">
        <v>384</v>
      </c>
      <c r="J44" s="113" t="s">
        <v>411</v>
      </c>
      <c r="K44" s="113" t="s">
        <v>386</v>
      </c>
      <c r="L44" s="113" t="s">
        <v>625</v>
      </c>
      <c r="M44" s="114"/>
      <c r="N44" s="114"/>
      <c r="O44" s="113" t="s">
        <v>626</v>
      </c>
      <c r="P44" s="113" t="s">
        <v>627</v>
      </c>
      <c r="Q44" s="113" t="s">
        <v>628</v>
      </c>
      <c r="R44" s="113" t="s">
        <v>629</v>
      </c>
      <c r="S44" s="113" t="s">
        <v>630</v>
      </c>
      <c r="T44" s="115">
        <v>44825</v>
      </c>
    </row>
    <row r="45" spans="1:20" ht="155" x14ac:dyDescent="0.35">
      <c r="A45" s="113" t="s">
        <v>596</v>
      </c>
      <c r="B45" s="113" t="s">
        <v>621</v>
      </c>
      <c r="C45" s="113" t="s">
        <v>622</v>
      </c>
      <c r="D45" s="113" t="s">
        <v>380</v>
      </c>
      <c r="E45" s="113" t="s">
        <v>631</v>
      </c>
      <c r="F45" s="113" t="s">
        <v>409</v>
      </c>
      <c r="G45" s="113" t="s">
        <v>372</v>
      </c>
      <c r="H45" s="113" t="s">
        <v>632</v>
      </c>
      <c r="I45" s="113" t="s">
        <v>374</v>
      </c>
      <c r="J45" s="113" t="s">
        <v>375</v>
      </c>
      <c r="K45" s="113" t="s">
        <v>376</v>
      </c>
      <c r="L45" s="113" t="s">
        <v>633</v>
      </c>
      <c r="M45" s="114"/>
      <c r="N45" s="114"/>
      <c r="O45" s="113" t="s">
        <v>1474</v>
      </c>
      <c r="P45" s="113" t="s">
        <v>1475</v>
      </c>
      <c r="Q45" s="113" t="s">
        <v>1476</v>
      </c>
      <c r="R45" s="113" t="s">
        <v>1477</v>
      </c>
      <c r="S45" s="113"/>
      <c r="T45" s="115">
        <v>45291</v>
      </c>
    </row>
    <row r="46" spans="1:20" ht="322" customHeight="1" x14ac:dyDescent="0.35">
      <c r="A46" s="113" t="s">
        <v>596</v>
      </c>
      <c r="B46" s="113" t="s">
        <v>634</v>
      </c>
      <c r="C46" s="113" t="s">
        <v>635</v>
      </c>
      <c r="D46" s="113" t="s">
        <v>380</v>
      </c>
      <c r="E46" s="113" t="s">
        <v>636</v>
      </c>
      <c r="F46" s="113" t="s">
        <v>382</v>
      </c>
      <c r="G46" s="113" t="s">
        <v>372</v>
      </c>
      <c r="H46" s="113" t="s">
        <v>637</v>
      </c>
      <c r="I46" s="113" t="s">
        <v>421</v>
      </c>
      <c r="J46" s="113" t="s">
        <v>462</v>
      </c>
      <c r="K46" s="113" t="s">
        <v>386</v>
      </c>
      <c r="L46" s="113" t="s">
        <v>638</v>
      </c>
      <c r="M46" s="114"/>
      <c r="N46" s="114"/>
      <c r="O46" s="113" t="s">
        <v>1478</v>
      </c>
      <c r="P46" s="113" t="s">
        <v>1479</v>
      </c>
      <c r="Q46" s="113" t="s">
        <v>1478</v>
      </c>
      <c r="R46" s="113" t="s">
        <v>1479</v>
      </c>
      <c r="S46" s="113" t="s">
        <v>1480</v>
      </c>
      <c r="T46" s="115">
        <v>44742</v>
      </c>
    </row>
    <row r="47" spans="1:20" ht="100" customHeight="1" x14ac:dyDescent="0.35">
      <c r="A47" s="113" t="s">
        <v>596</v>
      </c>
      <c r="B47" s="113" t="s">
        <v>634</v>
      </c>
      <c r="C47" s="113" t="s">
        <v>635</v>
      </c>
      <c r="D47" s="113" t="s">
        <v>380</v>
      </c>
      <c r="E47" s="113" t="s">
        <v>639</v>
      </c>
      <c r="F47" s="113" t="s">
        <v>382</v>
      </c>
      <c r="G47" s="113" t="s">
        <v>372</v>
      </c>
      <c r="H47" s="113" t="s">
        <v>640</v>
      </c>
      <c r="I47" s="113" t="s">
        <v>384</v>
      </c>
      <c r="J47" s="113" t="s">
        <v>506</v>
      </c>
      <c r="K47" s="113" t="s">
        <v>386</v>
      </c>
      <c r="L47" s="113" t="s">
        <v>641</v>
      </c>
      <c r="M47" s="114"/>
      <c r="N47" s="114"/>
      <c r="O47" s="113" t="s">
        <v>642</v>
      </c>
      <c r="P47" s="113" t="s">
        <v>643</v>
      </c>
      <c r="Q47" s="113" t="s">
        <v>642</v>
      </c>
      <c r="R47" s="113" t="s">
        <v>643</v>
      </c>
      <c r="S47" s="113" t="s">
        <v>644</v>
      </c>
      <c r="T47" s="115">
        <v>44762</v>
      </c>
    </row>
    <row r="48" spans="1:20" ht="221" customHeight="1" x14ac:dyDescent="0.35">
      <c r="A48" s="113" t="s">
        <v>596</v>
      </c>
      <c r="B48" s="113" t="s">
        <v>645</v>
      </c>
      <c r="C48" s="113" t="s">
        <v>646</v>
      </c>
      <c r="D48" s="113" t="s">
        <v>380</v>
      </c>
      <c r="E48" s="113" t="s">
        <v>647</v>
      </c>
      <c r="F48" s="113" t="s">
        <v>537</v>
      </c>
      <c r="G48" s="113" t="s">
        <v>372</v>
      </c>
      <c r="H48" s="113" t="s">
        <v>648</v>
      </c>
      <c r="I48" s="113" t="s">
        <v>384</v>
      </c>
      <c r="J48" s="113" t="s">
        <v>462</v>
      </c>
      <c r="K48" s="113" t="s">
        <v>386</v>
      </c>
      <c r="L48" s="113" t="s">
        <v>649</v>
      </c>
      <c r="M48" s="114"/>
      <c r="N48" s="114"/>
      <c r="O48" s="113" t="s">
        <v>650</v>
      </c>
      <c r="P48" s="113" t="s">
        <v>651</v>
      </c>
      <c r="Q48" s="113" t="s">
        <v>652</v>
      </c>
      <c r="R48" s="113" t="s">
        <v>653</v>
      </c>
      <c r="S48" s="113" t="s">
        <v>654</v>
      </c>
      <c r="T48" s="115">
        <v>44742</v>
      </c>
    </row>
    <row r="49" spans="1:20" ht="252.5" customHeight="1" x14ac:dyDescent="0.35">
      <c r="A49" s="113" t="s">
        <v>596</v>
      </c>
      <c r="B49" s="113" t="s">
        <v>655</v>
      </c>
      <c r="C49" s="113" t="s">
        <v>656</v>
      </c>
      <c r="D49" s="113" t="s">
        <v>380</v>
      </c>
      <c r="E49" s="113" t="s">
        <v>657</v>
      </c>
      <c r="F49" s="113" t="s">
        <v>409</v>
      </c>
      <c r="G49" s="113" t="s">
        <v>372</v>
      </c>
      <c r="H49" s="113" t="s">
        <v>658</v>
      </c>
      <c r="I49" s="113" t="s">
        <v>384</v>
      </c>
      <c r="J49" s="113" t="s">
        <v>411</v>
      </c>
      <c r="K49" s="113" t="s">
        <v>386</v>
      </c>
      <c r="L49" s="113" t="s">
        <v>412</v>
      </c>
      <c r="M49" s="114"/>
      <c r="N49" s="114"/>
      <c r="O49" s="113" t="s">
        <v>659</v>
      </c>
      <c r="P49" s="113" t="s">
        <v>660</v>
      </c>
      <c r="Q49" s="113" t="s">
        <v>661</v>
      </c>
      <c r="R49" s="113" t="s">
        <v>662</v>
      </c>
      <c r="S49" s="113" t="s">
        <v>663</v>
      </c>
      <c r="T49" s="115">
        <v>44862</v>
      </c>
    </row>
    <row r="50" spans="1:20" ht="170.5" x14ac:dyDescent="0.35">
      <c r="A50" s="113" t="s">
        <v>596</v>
      </c>
      <c r="B50" s="113" t="s">
        <v>664</v>
      </c>
      <c r="C50" s="113" t="s">
        <v>665</v>
      </c>
      <c r="D50" s="113" t="s">
        <v>369</v>
      </c>
      <c r="E50" s="113" t="s">
        <v>667</v>
      </c>
      <c r="F50" s="113" t="s">
        <v>666</v>
      </c>
      <c r="G50" s="113" t="s">
        <v>372</v>
      </c>
      <c r="H50" s="113" t="s">
        <v>668</v>
      </c>
      <c r="I50" s="113" t="s">
        <v>384</v>
      </c>
      <c r="J50" s="113" t="s">
        <v>429</v>
      </c>
      <c r="K50" s="113" t="s">
        <v>376</v>
      </c>
      <c r="L50" s="113" t="s">
        <v>668</v>
      </c>
      <c r="M50" s="114"/>
      <c r="N50" s="114"/>
      <c r="O50" s="113" t="s">
        <v>669</v>
      </c>
      <c r="P50" s="113" t="s">
        <v>670</v>
      </c>
      <c r="Q50" s="113" t="s">
        <v>671</v>
      </c>
      <c r="R50" s="113" t="s">
        <v>672</v>
      </c>
      <c r="S50" s="113" t="s">
        <v>673</v>
      </c>
      <c r="T50" s="115">
        <v>45108</v>
      </c>
    </row>
    <row r="51" spans="1:20" ht="234.5" customHeight="1" x14ac:dyDescent="0.35">
      <c r="A51" s="113" t="s">
        <v>596</v>
      </c>
      <c r="B51" s="113" t="s">
        <v>674</v>
      </c>
      <c r="C51" s="113" t="s">
        <v>675</v>
      </c>
      <c r="D51" s="113" t="s">
        <v>380</v>
      </c>
      <c r="E51" s="113" t="s">
        <v>676</v>
      </c>
      <c r="F51" s="113" t="s">
        <v>666</v>
      </c>
      <c r="G51" s="113" t="s">
        <v>372</v>
      </c>
      <c r="H51" s="113" t="s">
        <v>677</v>
      </c>
      <c r="I51" s="113" t="s">
        <v>384</v>
      </c>
      <c r="J51" s="113" t="s">
        <v>385</v>
      </c>
      <c r="K51" s="113" t="s">
        <v>386</v>
      </c>
      <c r="L51" s="113" t="s">
        <v>678</v>
      </c>
      <c r="M51" s="114"/>
      <c r="N51" s="114"/>
      <c r="O51" s="113" t="s">
        <v>679</v>
      </c>
      <c r="P51" s="113" t="s">
        <v>680</v>
      </c>
      <c r="Q51" s="113" t="s">
        <v>681</v>
      </c>
      <c r="R51" s="113" t="s">
        <v>682</v>
      </c>
      <c r="S51" s="113" t="s">
        <v>683</v>
      </c>
      <c r="T51" s="115">
        <v>44824</v>
      </c>
    </row>
    <row r="52" spans="1:20" ht="151.5" customHeight="1" x14ac:dyDescent="0.35">
      <c r="A52" s="113" t="s">
        <v>596</v>
      </c>
      <c r="B52" s="113" t="s">
        <v>674</v>
      </c>
      <c r="C52" s="113" t="s">
        <v>675</v>
      </c>
      <c r="D52" s="113" t="s">
        <v>380</v>
      </c>
      <c r="E52" s="113" t="s">
        <v>684</v>
      </c>
      <c r="F52" s="113" t="s">
        <v>666</v>
      </c>
      <c r="G52" s="113" t="s">
        <v>372</v>
      </c>
      <c r="H52" s="113" t="s">
        <v>685</v>
      </c>
      <c r="I52" s="113" t="s">
        <v>421</v>
      </c>
      <c r="J52" s="113" t="s">
        <v>411</v>
      </c>
      <c r="K52" s="113" t="s">
        <v>386</v>
      </c>
      <c r="L52" s="113" t="s">
        <v>686</v>
      </c>
      <c r="M52" s="114"/>
      <c r="N52" s="114"/>
      <c r="O52" s="113" t="s">
        <v>1481</v>
      </c>
      <c r="P52" s="113" t="s">
        <v>1482</v>
      </c>
      <c r="Q52" s="113" t="s">
        <v>1483</v>
      </c>
      <c r="R52" s="113" t="s">
        <v>1484</v>
      </c>
      <c r="S52" s="113" t="s">
        <v>1485</v>
      </c>
      <c r="T52" s="115">
        <v>44926</v>
      </c>
    </row>
    <row r="53" spans="1:20" ht="259.5" customHeight="1" x14ac:dyDescent="0.35">
      <c r="A53" s="113" t="s">
        <v>596</v>
      </c>
      <c r="B53" s="113" t="s">
        <v>674</v>
      </c>
      <c r="C53" s="113" t="s">
        <v>675</v>
      </c>
      <c r="D53" s="113" t="s">
        <v>380</v>
      </c>
      <c r="E53" s="113" t="s">
        <v>687</v>
      </c>
      <c r="F53" s="113" t="s">
        <v>666</v>
      </c>
      <c r="G53" s="113" t="s">
        <v>372</v>
      </c>
      <c r="H53" s="113" t="s">
        <v>688</v>
      </c>
      <c r="I53" s="113" t="s">
        <v>421</v>
      </c>
      <c r="J53" s="113" t="s">
        <v>506</v>
      </c>
      <c r="K53" s="113" t="s">
        <v>386</v>
      </c>
      <c r="L53" s="113" t="s">
        <v>689</v>
      </c>
      <c r="M53" s="114"/>
      <c r="N53" s="114"/>
      <c r="O53" s="113" t="s">
        <v>1486</v>
      </c>
      <c r="P53" s="113" t="s">
        <v>1487</v>
      </c>
      <c r="Q53" s="113" t="s">
        <v>1488</v>
      </c>
      <c r="R53" s="113" t="s">
        <v>1489</v>
      </c>
      <c r="S53" s="113" t="s">
        <v>1490</v>
      </c>
      <c r="T53" s="115">
        <v>44834</v>
      </c>
    </row>
    <row r="54" spans="1:20" ht="187" customHeight="1" x14ac:dyDescent="0.35">
      <c r="A54" s="113" t="s">
        <v>596</v>
      </c>
      <c r="B54" s="113" t="s">
        <v>674</v>
      </c>
      <c r="C54" s="113" t="s">
        <v>675</v>
      </c>
      <c r="D54" s="113" t="s">
        <v>380</v>
      </c>
      <c r="E54" s="113" t="s">
        <v>690</v>
      </c>
      <c r="F54" s="113" t="s">
        <v>666</v>
      </c>
      <c r="G54" s="113" t="s">
        <v>372</v>
      </c>
      <c r="H54" s="113" t="s">
        <v>691</v>
      </c>
      <c r="I54" s="113" t="s">
        <v>421</v>
      </c>
      <c r="J54" s="113" t="s">
        <v>472</v>
      </c>
      <c r="K54" s="113" t="s">
        <v>376</v>
      </c>
      <c r="L54" s="113" t="s">
        <v>692</v>
      </c>
      <c r="M54" s="114"/>
      <c r="N54" s="114"/>
      <c r="O54" s="113" t="s">
        <v>1491</v>
      </c>
      <c r="P54" s="113" t="s">
        <v>1492</v>
      </c>
      <c r="Q54" s="113" t="s">
        <v>1493</v>
      </c>
      <c r="R54" s="113" t="s">
        <v>1494</v>
      </c>
      <c r="S54" s="113" t="s">
        <v>1495</v>
      </c>
      <c r="T54" s="115">
        <v>45199</v>
      </c>
    </row>
    <row r="55" spans="1:20" ht="203.5" customHeight="1" x14ac:dyDescent="0.35">
      <c r="A55" s="113" t="s">
        <v>596</v>
      </c>
      <c r="B55" s="113" t="s">
        <v>693</v>
      </c>
      <c r="C55" s="113" t="s">
        <v>694</v>
      </c>
      <c r="D55" s="113" t="s">
        <v>380</v>
      </c>
      <c r="E55" s="113" t="s">
        <v>695</v>
      </c>
      <c r="F55" s="113" t="s">
        <v>666</v>
      </c>
      <c r="G55" s="113" t="s">
        <v>372</v>
      </c>
      <c r="H55" s="113" t="s">
        <v>696</v>
      </c>
      <c r="I55" s="113" t="s">
        <v>384</v>
      </c>
      <c r="J55" s="113" t="s">
        <v>462</v>
      </c>
      <c r="K55" s="113" t="s">
        <v>386</v>
      </c>
      <c r="L55" s="113" t="s">
        <v>697</v>
      </c>
      <c r="M55" s="114"/>
      <c r="N55" s="114"/>
      <c r="O55" s="113" t="s">
        <v>698</v>
      </c>
      <c r="P55" s="113" t="s">
        <v>699</v>
      </c>
      <c r="Q55" s="113" t="s">
        <v>700</v>
      </c>
      <c r="R55" s="113" t="s">
        <v>701</v>
      </c>
      <c r="S55" s="113" t="s">
        <v>702</v>
      </c>
      <c r="T55" s="115">
        <v>45089</v>
      </c>
    </row>
    <row r="56" spans="1:20" ht="115.5" customHeight="1" x14ac:dyDescent="0.35">
      <c r="A56" s="113" t="s">
        <v>596</v>
      </c>
      <c r="B56" s="113" t="s">
        <v>693</v>
      </c>
      <c r="C56" s="113" t="s">
        <v>694</v>
      </c>
      <c r="D56" s="113" t="s">
        <v>380</v>
      </c>
      <c r="E56" s="113" t="s">
        <v>703</v>
      </c>
      <c r="F56" s="113" t="s">
        <v>666</v>
      </c>
      <c r="G56" s="113" t="s">
        <v>372</v>
      </c>
      <c r="H56" s="113" t="s">
        <v>704</v>
      </c>
      <c r="I56" s="113" t="s">
        <v>421</v>
      </c>
      <c r="J56" s="113" t="s">
        <v>584</v>
      </c>
      <c r="K56" s="113" t="s">
        <v>376</v>
      </c>
      <c r="L56" s="113" t="s">
        <v>705</v>
      </c>
      <c r="M56" s="114"/>
      <c r="N56" s="114"/>
      <c r="O56" s="113" t="s">
        <v>706</v>
      </c>
      <c r="P56" s="113" t="s">
        <v>707</v>
      </c>
      <c r="Q56" s="113" t="s">
        <v>1496</v>
      </c>
      <c r="R56" s="113" t="s">
        <v>1497</v>
      </c>
      <c r="S56" s="113" t="s">
        <v>1498</v>
      </c>
      <c r="T56" s="115">
        <v>45107</v>
      </c>
    </row>
    <row r="57" spans="1:20" ht="208" customHeight="1" x14ac:dyDescent="0.35">
      <c r="A57" s="113" t="s">
        <v>596</v>
      </c>
      <c r="B57" s="113" t="s">
        <v>708</v>
      </c>
      <c r="C57" s="113" t="s">
        <v>709</v>
      </c>
      <c r="D57" s="113" t="s">
        <v>380</v>
      </c>
      <c r="E57" s="113" t="s">
        <v>710</v>
      </c>
      <c r="F57" s="113" t="s">
        <v>666</v>
      </c>
      <c r="G57" s="113" t="s">
        <v>372</v>
      </c>
      <c r="H57" s="113" t="s">
        <v>711</v>
      </c>
      <c r="I57" s="113" t="s">
        <v>384</v>
      </c>
      <c r="J57" s="113" t="s">
        <v>506</v>
      </c>
      <c r="K57" s="113" t="s">
        <v>386</v>
      </c>
      <c r="L57" s="113" t="s">
        <v>712</v>
      </c>
      <c r="M57" s="114"/>
      <c r="N57" s="114"/>
      <c r="O57" s="113" t="s">
        <v>713</v>
      </c>
      <c r="P57" s="113" t="s">
        <v>714</v>
      </c>
      <c r="Q57" s="113" t="s">
        <v>715</v>
      </c>
      <c r="R57" s="113" t="s">
        <v>716</v>
      </c>
      <c r="S57" s="113" t="s">
        <v>717</v>
      </c>
      <c r="T57" s="115">
        <v>44895</v>
      </c>
    </row>
    <row r="58" spans="1:20" ht="391.5" customHeight="1" x14ac:dyDescent="0.35">
      <c r="A58" s="113" t="s">
        <v>596</v>
      </c>
      <c r="B58" s="113" t="s">
        <v>708</v>
      </c>
      <c r="C58" s="113" t="s">
        <v>709</v>
      </c>
      <c r="D58" s="113" t="s">
        <v>380</v>
      </c>
      <c r="E58" s="113" t="s">
        <v>718</v>
      </c>
      <c r="F58" s="113" t="s">
        <v>666</v>
      </c>
      <c r="G58" s="113" t="s">
        <v>391</v>
      </c>
      <c r="H58" s="113" t="s">
        <v>719</v>
      </c>
      <c r="I58" s="113" t="s">
        <v>421</v>
      </c>
      <c r="J58" s="113" t="s">
        <v>584</v>
      </c>
      <c r="K58" s="113" t="s">
        <v>376</v>
      </c>
      <c r="L58" s="113"/>
      <c r="M58" s="114" t="s">
        <v>1448</v>
      </c>
      <c r="N58" s="114"/>
      <c r="O58" s="113"/>
      <c r="P58" s="113"/>
      <c r="Q58" s="113" t="s">
        <v>1499</v>
      </c>
      <c r="R58" s="113" t="s">
        <v>1500</v>
      </c>
      <c r="S58" s="113" t="s">
        <v>1372</v>
      </c>
      <c r="T58" s="115">
        <v>45107</v>
      </c>
    </row>
    <row r="59" spans="1:20" ht="236.5" customHeight="1" x14ac:dyDescent="0.35">
      <c r="A59" s="113" t="s">
        <v>596</v>
      </c>
      <c r="B59" s="113" t="s">
        <v>720</v>
      </c>
      <c r="C59" s="113" t="s">
        <v>721</v>
      </c>
      <c r="D59" s="113" t="s">
        <v>380</v>
      </c>
      <c r="E59" s="113" t="s">
        <v>722</v>
      </c>
      <c r="F59" s="113" t="s">
        <v>666</v>
      </c>
      <c r="G59" s="113" t="s">
        <v>372</v>
      </c>
      <c r="H59" s="113" t="s">
        <v>723</v>
      </c>
      <c r="I59" s="113" t="s">
        <v>384</v>
      </c>
      <c r="J59" s="113" t="s">
        <v>429</v>
      </c>
      <c r="K59" s="113" t="s">
        <v>376</v>
      </c>
      <c r="L59" s="113" t="s">
        <v>724</v>
      </c>
      <c r="M59" s="114"/>
      <c r="N59" s="114"/>
      <c r="O59" s="113" t="s">
        <v>725</v>
      </c>
      <c r="P59" s="113" t="s">
        <v>726</v>
      </c>
      <c r="Q59" s="113" t="s">
        <v>1373</v>
      </c>
      <c r="R59" s="113" t="s">
        <v>1374</v>
      </c>
      <c r="S59" s="113" t="s">
        <v>727</v>
      </c>
      <c r="T59" s="115">
        <v>45016</v>
      </c>
    </row>
    <row r="60" spans="1:20" ht="232.5" x14ac:dyDescent="0.35">
      <c r="A60" s="113" t="s">
        <v>596</v>
      </c>
      <c r="B60" s="113" t="s">
        <v>720</v>
      </c>
      <c r="C60" s="113" t="s">
        <v>721</v>
      </c>
      <c r="D60" s="113" t="s">
        <v>380</v>
      </c>
      <c r="E60" s="113" t="s">
        <v>728</v>
      </c>
      <c r="F60" s="113" t="s">
        <v>666</v>
      </c>
      <c r="G60" s="113" t="s">
        <v>372</v>
      </c>
      <c r="H60" s="113" t="s">
        <v>729</v>
      </c>
      <c r="I60" s="113" t="s">
        <v>552</v>
      </c>
      <c r="J60" s="113" t="s">
        <v>730</v>
      </c>
      <c r="K60" s="113" t="s">
        <v>394</v>
      </c>
      <c r="L60" s="113" t="s">
        <v>731</v>
      </c>
      <c r="M60" s="114"/>
      <c r="N60" s="114"/>
      <c r="O60" s="113" t="s">
        <v>1375</v>
      </c>
      <c r="P60" s="113" t="s">
        <v>732</v>
      </c>
      <c r="Q60" s="113" t="s">
        <v>733</v>
      </c>
      <c r="R60" s="113" t="s">
        <v>734</v>
      </c>
      <c r="S60" s="113" t="s">
        <v>1376</v>
      </c>
      <c r="T60" s="115">
        <v>45382</v>
      </c>
    </row>
    <row r="61" spans="1:20" ht="332" customHeight="1" x14ac:dyDescent="0.35">
      <c r="A61" s="113" t="s">
        <v>596</v>
      </c>
      <c r="B61" s="113" t="s">
        <v>735</v>
      </c>
      <c r="C61" s="113" t="s">
        <v>736</v>
      </c>
      <c r="D61" s="113" t="s">
        <v>380</v>
      </c>
      <c r="E61" s="113" t="s">
        <v>737</v>
      </c>
      <c r="F61" s="113" t="s">
        <v>666</v>
      </c>
      <c r="G61" s="113" t="s">
        <v>372</v>
      </c>
      <c r="H61" s="113" t="s">
        <v>738</v>
      </c>
      <c r="I61" s="113" t="s">
        <v>384</v>
      </c>
      <c r="J61" s="113" t="s">
        <v>584</v>
      </c>
      <c r="K61" s="113" t="s">
        <v>376</v>
      </c>
      <c r="L61" s="113" t="s">
        <v>739</v>
      </c>
      <c r="M61" s="114"/>
      <c r="N61" s="114"/>
      <c r="O61" s="113" t="s">
        <v>740</v>
      </c>
      <c r="P61" s="113" t="s">
        <v>741</v>
      </c>
      <c r="Q61" s="113" t="s">
        <v>742</v>
      </c>
      <c r="R61" s="113" t="s">
        <v>743</v>
      </c>
      <c r="S61" s="113" t="s">
        <v>744</v>
      </c>
      <c r="T61" s="115">
        <v>45096</v>
      </c>
    </row>
    <row r="62" spans="1:20" ht="139.5" x14ac:dyDescent="0.35">
      <c r="A62" s="113" t="s">
        <v>596</v>
      </c>
      <c r="B62" s="113" t="s">
        <v>735</v>
      </c>
      <c r="C62" s="113" t="s">
        <v>736</v>
      </c>
      <c r="D62" s="113" t="s">
        <v>380</v>
      </c>
      <c r="E62" s="113" t="s">
        <v>745</v>
      </c>
      <c r="F62" s="113" t="s">
        <v>666</v>
      </c>
      <c r="G62" s="113" t="s">
        <v>372</v>
      </c>
      <c r="H62" s="113" t="s">
        <v>746</v>
      </c>
      <c r="I62" s="113" t="s">
        <v>374</v>
      </c>
      <c r="J62" s="113" t="s">
        <v>375</v>
      </c>
      <c r="K62" s="113" t="s">
        <v>376</v>
      </c>
      <c r="L62" s="113" t="s">
        <v>747</v>
      </c>
      <c r="M62" s="114"/>
      <c r="N62" s="114"/>
      <c r="O62" s="113" t="s">
        <v>1501</v>
      </c>
      <c r="P62" s="113" t="s">
        <v>1502</v>
      </c>
      <c r="Q62" s="113" t="s">
        <v>1503</v>
      </c>
      <c r="R62" s="113" t="s">
        <v>1504</v>
      </c>
      <c r="S62" s="113" t="s">
        <v>748</v>
      </c>
      <c r="T62" s="115">
        <v>45291</v>
      </c>
    </row>
    <row r="63" spans="1:20" ht="62" x14ac:dyDescent="0.35">
      <c r="A63" s="113" t="s">
        <v>749</v>
      </c>
      <c r="B63" s="113" t="s">
        <v>750</v>
      </c>
      <c r="C63" s="113" t="s">
        <v>751</v>
      </c>
      <c r="D63" s="113" t="s">
        <v>369</v>
      </c>
      <c r="E63" s="113" t="s">
        <v>752</v>
      </c>
      <c r="F63" s="113" t="s">
        <v>351</v>
      </c>
      <c r="G63" s="113" t="s">
        <v>372</v>
      </c>
      <c r="H63" s="113" t="s">
        <v>753</v>
      </c>
      <c r="I63" s="113" t="s">
        <v>384</v>
      </c>
      <c r="J63" s="113" t="s">
        <v>506</v>
      </c>
      <c r="K63" s="113" t="s">
        <v>386</v>
      </c>
      <c r="L63" s="113" t="s">
        <v>754</v>
      </c>
      <c r="M63" s="114"/>
      <c r="N63" s="114"/>
      <c r="O63" s="113" t="s">
        <v>1377</v>
      </c>
      <c r="P63" s="113" t="s">
        <v>1378</v>
      </c>
      <c r="Q63" s="113" t="s">
        <v>1379</v>
      </c>
      <c r="R63" s="113" t="s">
        <v>1380</v>
      </c>
      <c r="S63" s="113" t="s">
        <v>1379</v>
      </c>
      <c r="T63" s="115">
        <v>45153</v>
      </c>
    </row>
    <row r="64" spans="1:20" ht="155" x14ac:dyDescent="0.35">
      <c r="A64" s="113" t="s">
        <v>749</v>
      </c>
      <c r="B64" s="113" t="s">
        <v>750</v>
      </c>
      <c r="C64" s="113" t="s">
        <v>751</v>
      </c>
      <c r="D64" s="113" t="s">
        <v>369</v>
      </c>
      <c r="E64" s="113" t="s">
        <v>755</v>
      </c>
      <c r="F64" s="113" t="s">
        <v>351</v>
      </c>
      <c r="G64" s="113" t="s">
        <v>372</v>
      </c>
      <c r="H64" s="113" t="s">
        <v>756</v>
      </c>
      <c r="I64" s="113" t="s">
        <v>384</v>
      </c>
      <c r="J64" s="113" t="s">
        <v>411</v>
      </c>
      <c r="K64" s="113" t="s">
        <v>386</v>
      </c>
      <c r="L64" s="113" t="s">
        <v>757</v>
      </c>
      <c r="M64" s="114"/>
      <c r="N64" s="114"/>
      <c r="O64" s="113" t="s">
        <v>758</v>
      </c>
      <c r="P64" s="113" t="s">
        <v>759</v>
      </c>
      <c r="Q64" s="113" t="s">
        <v>760</v>
      </c>
      <c r="R64" s="113" t="s">
        <v>761</v>
      </c>
      <c r="S64" s="113" t="s">
        <v>762</v>
      </c>
      <c r="T64" s="115">
        <v>45092</v>
      </c>
    </row>
    <row r="65" spans="1:20" ht="177" customHeight="1" x14ac:dyDescent="0.35">
      <c r="A65" s="113" t="s">
        <v>749</v>
      </c>
      <c r="B65" s="113" t="s">
        <v>750</v>
      </c>
      <c r="C65" s="113" t="s">
        <v>751</v>
      </c>
      <c r="D65" s="113" t="s">
        <v>369</v>
      </c>
      <c r="E65" s="113" t="s">
        <v>763</v>
      </c>
      <c r="F65" s="113" t="s">
        <v>351</v>
      </c>
      <c r="G65" s="113" t="s">
        <v>372</v>
      </c>
      <c r="H65" s="113" t="s">
        <v>764</v>
      </c>
      <c r="I65" s="113" t="s">
        <v>552</v>
      </c>
      <c r="J65" s="113" t="s">
        <v>730</v>
      </c>
      <c r="K65" s="113" t="s">
        <v>394</v>
      </c>
      <c r="L65" s="113" t="s">
        <v>765</v>
      </c>
      <c r="M65" s="114"/>
      <c r="N65" s="114"/>
      <c r="O65" s="113" t="s">
        <v>766</v>
      </c>
      <c r="P65" s="113" t="s">
        <v>767</v>
      </c>
      <c r="Q65" s="113" t="s">
        <v>768</v>
      </c>
      <c r="R65" s="113" t="s">
        <v>769</v>
      </c>
      <c r="S65" s="113" t="s">
        <v>1505</v>
      </c>
      <c r="T65" s="115">
        <v>45382</v>
      </c>
    </row>
    <row r="66" spans="1:20" ht="108.5" x14ac:dyDescent="0.35">
      <c r="A66" s="113" t="s">
        <v>749</v>
      </c>
      <c r="B66" s="113" t="s">
        <v>770</v>
      </c>
      <c r="C66" s="113" t="s">
        <v>771</v>
      </c>
      <c r="D66" s="113" t="s">
        <v>380</v>
      </c>
      <c r="E66" s="113" t="s">
        <v>772</v>
      </c>
      <c r="F66" s="113" t="s">
        <v>351</v>
      </c>
      <c r="G66" s="113" t="s">
        <v>372</v>
      </c>
      <c r="H66" s="113" t="s">
        <v>773</v>
      </c>
      <c r="I66" s="113" t="s">
        <v>384</v>
      </c>
      <c r="J66" s="113" t="s">
        <v>506</v>
      </c>
      <c r="K66" s="113" t="s">
        <v>386</v>
      </c>
      <c r="L66" s="113" t="s">
        <v>774</v>
      </c>
      <c r="M66" s="114"/>
      <c r="N66" s="114"/>
      <c r="O66" s="113" t="s">
        <v>775</v>
      </c>
      <c r="P66" s="113" t="s">
        <v>776</v>
      </c>
      <c r="Q66" s="113" t="s">
        <v>777</v>
      </c>
      <c r="R66" s="113" t="s">
        <v>778</v>
      </c>
      <c r="S66" s="113" t="s">
        <v>779</v>
      </c>
      <c r="T66" s="115">
        <v>45021</v>
      </c>
    </row>
    <row r="67" spans="1:20" ht="108.5" x14ac:dyDescent="0.35">
      <c r="A67" s="113" t="s">
        <v>749</v>
      </c>
      <c r="B67" s="113" t="s">
        <v>780</v>
      </c>
      <c r="C67" s="113" t="s">
        <v>781</v>
      </c>
      <c r="D67" s="113" t="s">
        <v>380</v>
      </c>
      <c r="E67" s="113" t="s">
        <v>782</v>
      </c>
      <c r="F67" s="113" t="s">
        <v>351</v>
      </c>
      <c r="G67" s="113" t="s">
        <v>391</v>
      </c>
      <c r="H67" s="113" t="s">
        <v>783</v>
      </c>
      <c r="I67" s="113" t="s">
        <v>384</v>
      </c>
      <c r="J67" s="113" t="s">
        <v>411</v>
      </c>
      <c r="K67" s="113" t="s">
        <v>386</v>
      </c>
      <c r="L67" s="113"/>
      <c r="M67" s="114" t="s">
        <v>399</v>
      </c>
      <c r="N67" s="114">
        <v>10</v>
      </c>
      <c r="O67" s="113"/>
      <c r="P67" s="113"/>
      <c r="Q67" s="113" t="s">
        <v>784</v>
      </c>
      <c r="R67" s="113" t="s">
        <v>785</v>
      </c>
      <c r="S67" s="113" t="s">
        <v>786</v>
      </c>
      <c r="T67" s="115">
        <v>44943</v>
      </c>
    </row>
    <row r="68" spans="1:20" ht="231.5" customHeight="1" x14ac:dyDescent="0.35">
      <c r="A68" s="113" t="s">
        <v>749</v>
      </c>
      <c r="B68" s="113" t="s">
        <v>787</v>
      </c>
      <c r="C68" s="113" t="s">
        <v>353</v>
      </c>
      <c r="D68" s="113" t="s">
        <v>369</v>
      </c>
      <c r="E68" s="113" t="s">
        <v>788</v>
      </c>
      <c r="F68" s="113" t="s">
        <v>351</v>
      </c>
      <c r="G68" s="113" t="s">
        <v>372</v>
      </c>
      <c r="H68" s="113" t="s">
        <v>789</v>
      </c>
      <c r="I68" s="113" t="s">
        <v>421</v>
      </c>
      <c r="J68" s="113" t="s">
        <v>584</v>
      </c>
      <c r="K68" s="113" t="s">
        <v>376</v>
      </c>
      <c r="L68" s="113" t="s">
        <v>790</v>
      </c>
      <c r="M68" s="114"/>
      <c r="N68" s="114"/>
      <c r="O68" s="113" t="s">
        <v>791</v>
      </c>
      <c r="P68" s="113" t="s">
        <v>792</v>
      </c>
      <c r="Q68" s="113" t="s">
        <v>1506</v>
      </c>
      <c r="R68" s="113" t="s">
        <v>1507</v>
      </c>
      <c r="S68" s="113" t="s">
        <v>1508</v>
      </c>
      <c r="T68" s="115">
        <v>45107</v>
      </c>
    </row>
    <row r="69" spans="1:20" ht="46.5" x14ac:dyDescent="0.35">
      <c r="A69" s="113" t="s">
        <v>749</v>
      </c>
      <c r="B69" s="113" t="s">
        <v>787</v>
      </c>
      <c r="C69" s="113" t="s">
        <v>353</v>
      </c>
      <c r="D69" s="113" t="s">
        <v>369</v>
      </c>
      <c r="E69" s="113" t="s">
        <v>793</v>
      </c>
      <c r="F69" s="113" t="s">
        <v>351</v>
      </c>
      <c r="G69" s="113" t="s">
        <v>372</v>
      </c>
      <c r="H69" s="113" t="s">
        <v>794</v>
      </c>
      <c r="I69" s="113" t="s">
        <v>374</v>
      </c>
      <c r="J69" s="113" t="s">
        <v>375</v>
      </c>
      <c r="K69" s="113" t="s">
        <v>376</v>
      </c>
      <c r="L69" s="113"/>
      <c r="M69" s="114"/>
      <c r="N69" s="114"/>
      <c r="O69" s="113" t="s">
        <v>795</v>
      </c>
      <c r="P69" s="113" t="s">
        <v>796</v>
      </c>
      <c r="Q69" s="113" t="s">
        <v>797</v>
      </c>
      <c r="R69" s="113" t="s">
        <v>798</v>
      </c>
      <c r="S69" s="113" t="s">
        <v>1381</v>
      </c>
      <c r="T69" s="115">
        <v>45291</v>
      </c>
    </row>
    <row r="70" spans="1:20" ht="128.5" customHeight="1" x14ac:dyDescent="0.35">
      <c r="A70" s="113" t="s">
        <v>749</v>
      </c>
      <c r="B70" s="113" t="s">
        <v>787</v>
      </c>
      <c r="C70" s="113" t="s">
        <v>353</v>
      </c>
      <c r="D70" s="113" t="s">
        <v>369</v>
      </c>
      <c r="E70" s="113" t="s">
        <v>799</v>
      </c>
      <c r="F70" s="113" t="s">
        <v>351</v>
      </c>
      <c r="G70" s="113" t="s">
        <v>372</v>
      </c>
      <c r="H70" s="113" t="s">
        <v>800</v>
      </c>
      <c r="I70" s="113" t="s">
        <v>384</v>
      </c>
      <c r="J70" s="113" t="s">
        <v>435</v>
      </c>
      <c r="K70" s="113" t="s">
        <v>394</v>
      </c>
      <c r="L70" s="113" t="s">
        <v>801</v>
      </c>
      <c r="M70" s="114"/>
      <c r="N70" s="114"/>
      <c r="O70" s="113" t="s">
        <v>802</v>
      </c>
      <c r="P70" s="113" t="s">
        <v>803</v>
      </c>
      <c r="Q70" s="113" t="s">
        <v>804</v>
      </c>
      <c r="R70" s="113" t="s">
        <v>805</v>
      </c>
      <c r="S70" s="113" t="s">
        <v>806</v>
      </c>
      <c r="T70" s="115">
        <v>45013</v>
      </c>
    </row>
    <row r="71" spans="1:20" ht="46.5" x14ac:dyDescent="0.35">
      <c r="A71" s="113" t="s">
        <v>749</v>
      </c>
      <c r="B71" s="113" t="s">
        <v>807</v>
      </c>
      <c r="C71" s="113" t="s">
        <v>350</v>
      </c>
      <c r="D71" s="113" t="s">
        <v>380</v>
      </c>
      <c r="E71" s="113" t="s">
        <v>808</v>
      </c>
      <c r="F71" s="113" t="s">
        <v>351</v>
      </c>
      <c r="G71" s="113" t="s">
        <v>372</v>
      </c>
      <c r="H71" s="113" t="s">
        <v>809</v>
      </c>
      <c r="I71" s="113" t="s">
        <v>374</v>
      </c>
      <c r="J71" s="113" t="s">
        <v>375</v>
      </c>
      <c r="K71" s="113" t="s">
        <v>376</v>
      </c>
      <c r="L71" s="113"/>
      <c r="M71" s="114"/>
      <c r="N71" s="114"/>
      <c r="O71" s="113" t="s">
        <v>810</v>
      </c>
      <c r="P71" s="113" t="s">
        <v>811</v>
      </c>
      <c r="Q71" s="113" t="s">
        <v>812</v>
      </c>
      <c r="R71" s="113" t="s">
        <v>813</v>
      </c>
      <c r="S71" s="113" t="s">
        <v>812</v>
      </c>
      <c r="T71" s="115">
        <v>45291</v>
      </c>
    </row>
    <row r="72" spans="1:20" ht="105" customHeight="1" x14ac:dyDescent="0.35">
      <c r="A72" s="113" t="s">
        <v>749</v>
      </c>
      <c r="B72" s="113" t="s">
        <v>814</v>
      </c>
      <c r="C72" s="113" t="s">
        <v>815</v>
      </c>
      <c r="D72" s="113" t="s">
        <v>380</v>
      </c>
      <c r="E72" s="113" t="s">
        <v>816</v>
      </c>
      <c r="F72" s="113" t="s">
        <v>351</v>
      </c>
      <c r="G72" s="113" t="s">
        <v>372</v>
      </c>
      <c r="H72" s="113" t="s">
        <v>817</v>
      </c>
      <c r="I72" s="113" t="s">
        <v>384</v>
      </c>
      <c r="J72" s="113" t="s">
        <v>411</v>
      </c>
      <c r="K72" s="113" t="s">
        <v>386</v>
      </c>
      <c r="L72" s="113" t="s">
        <v>818</v>
      </c>
      <c r="M72" s="114"/>
      <c r="N72" s="114"/>
      <c r="O72" s="113" t="s">
        <v>819</v>
      </c>
      <c r="P72" s="113" t="s">
        <v>820</v>
      </c>
      <c r="Q72" s="113" t="s">
        <v>821</v>
      </c>
      <c r="R72" s="113" t="s">
        <v>822</v>
      </c>
      <c r="S72" s="113" t="s">
        <v>823</v>
      </c>
      <c r="T72" s="115">
        <v>45113</v>
      </c>
    </row>
    <row r="73" spans="1:20" ht="93" x14ac:dyDescent="0.35">
      <c r="A73" s="113" t="s">
        <v>749</v>
      </c>
      <c r="B73" s="113" t="s">
        <v>814</v>
      </c>
      <c r="C73" s="113" t="s">
        <v>815</v>
      </c>
      <c r="D73" s="113" t="s">
        <v>380</v>
      </c>
      <c r="E73" s="113" t="s">
        <v>824</v>
      </c>
      <c r="F73" s="113" t="s">
        <v>351</v>
      </c>
      <c r="G73" s="113" t="s">
        <v>372</v>
      </c>
      <c r="H73" s="113" t="s">
        <v>825</v>
      </c>
      <c r="I73" s="113" t="s">
        <v>552</v>
      </c>
      <c r="J73" s="113" t="s">
        <v>375</v>
      </c>
      <c r="K73" s="113" t="s">
        <v>376</v>
      </c>
      <c r="L73" s="113" t="s">
        <v>826</v>
      </c>
      <c r="M73" s="114"/>
      <c r="N73" s="114"/>
      <c r="O73" s="113" t="s">
        <v>827</v>
      </c>
      <c r="P73" s="113" t="s">
        <v>828</v>
      </c>
      <c r="Q73" s="113" t="s">
        <v>1382</v>
      </c>
      <c r="R73" s="113" t="s">
        <v>1383</v>
      </c>
      <c r="S73" s="113" t="s">
        <v>1384</v>
      </c>
      <c r="T73" s="115">
        <v>45291</v>
      </c>
    </row>
    <row r="74" spans="1:20" ht="124" x14ac:dyDescent="0.35">
      <c r="A74" s="113" t="s">
        <v>835</v>
      </c>
      <c r="B74" s="113" t="s">
        <v>836</v>
      </c>
      <c r="C74" s="113" t="s">
        <v>837</v>
      </c>
      <c r="D74" s="113" t="s">
        <v>369</v>
      </c>
      <c r="E74" s="113" t="s">
        <v>838</v>
      </c>
      <c r="F74" s="113" t="s">
        <v>382</v>
      </c>
      <c r="G74" s="113" t="s">
        <v>372</v>
      </c>
      <c r="H74" s="113" t="s">
        <v>839</v>
      </c>
      <c r="I74" s="113" t="s">
        <v>384</v>
      </c>
      <c r="J74" s="113" t="s">
        <v>411</v>
      </c>
      <c r="K74" s="113" t="s">
        <v>386</v>
      </c>
      <c r="L74" s="113" t="s">
        <v>840</v>
      </c>
      <c r="M74" s="114"/>
      <c r="N74" s="114"/>
      <c r="O74" s="113" t="s">
        <v>841</v>
      </c>
      <c r="P74" s="113" t="s">
        <v>842</v>
      </c>
      <c r="Q74" s="113" t="s">
        <v>841</v>
      </c>
      <c r="R74" s="113" t="s">
        <v>842</v>
      </c>
      <c r="S74" s="113" t="s">
        <v>841</v>
      </c>
      <c r="T74" s="115">
        <v>44926</v>
      </c>
    </row>
    <row r="75" spans="1:20" ht="62" x14ac:dyDescent="0.35">
      <c r="A75" s="113" t="s">
        <v>835</v>
      </c>
      <c r="B75" s="113" t="s">
        <v>843</v>
      </c>
      <c r="C75" s="113" t="s">
        <v>844</v>
      </c>
      <c r="D75" s="113" t="s">
        <v>380</v>
      </c>
      <c r="E75" s="113" t="s">
        <v>845</v>
      </c>
      <c r="F75" s="113" t="s">
        <v>382</v>
      </c>
      <c r="G75" s="113" t="s">
        <v>391</v>
      </c>
      <c r="H75" s="113" t="s">
        <v>846</v>
      </c>
      <c r="I75" s="113" t="s">
        <v>374</v>
      </c>
      <c r="J75" s="113" t="s">
        <v>375</v>
      </c>
      <c r="K75" s="113" t="s">
        <v>376</v>
      </c>
      <c r="L75" s="113"/>
      <c r="M75" s="114" t="s">
        <v>427</v>
      </c>
      <c r="N75" s="114"/>
      <c r="O75" s="113"/>
      <c r="P75" s="113"/>
      <c r="Q75" s="113" t="s">
        <v>847</v>
      </c>
      <c r="R75" s="113" t="s">
        <v>848</v>
      </c>
      <c r="S75" s="113" t="s">
        <v>849</v>
      </c>
      <c r="T75" s="115">
        <v>45291</v>
      </c>
    </row>
    <row r="76" spans="1:20" ht="372" x14ac:dyDescent="0.35">
      <c r="A76" s="113" t="s">
        <v>835</v>
      </c>
      <c r="B76" s="113" t="s">
        <v>850</v>
      </c>
      <c r="C76" s="113" t="s">
        <v>851</v>
      </c>
      <c r="D76" s="113" t="s">
        <v>380</v>
      </c>
      <c r="E76" s="113" t="s">
        <v>852</v>
      </c>
      <c r="F76" s="113" t="s">
        <v>382</v>
      </c>
      <c r="G76" s="113" t="s">
        <v>372</v>
      </c>
      <c r="H76" s="113" t="s">
        <v>853</v>
      </c>
      <c r="I76" s="113" t="s">
        <v>421</v>
      </c>
      <c r="J76" s="113" t="s">
        <v>429</v>
      </c>
      <c r="K76" s="113" t="s">
        <v>376</v>
      </c>
      <c r="L76" s="113" t="s">
        <v>854</v>
      </c>
      <c r="M76" s="114"/>
      <c r="N76" s="114"/>
      <c r="O76" s="113" t="s">
        <v>1385</v>
      </c>
      <c r="P76" s="113" t="s">
        <v>1386</v>
      </c>
      <c r="Q76" s="113" t="s">
        <v>1385</v>
      </c>
      <c r="R76" s="113" t="s">
        <v>1386</v>
      </c>
      <c r="S76" s="113" t="s">
        <v>1385</v>
      </c>
      <c r="T76" s="115">
        <v>45016</v>
      </c>
    </row>
    <row r="77" spans="1:20" ht="221.5" customHeight="1" x14ac:dyDescent="0.35">
      <c r="A77" s="113" t="s">
        <v>835</v>
      </c>
      <c r="B77" s="113" t="s">
        <v>855</v>
      </c>
      <c r="C77" s="113" t="s">
        <v>856</v>
      </c>
      <c r="D77" s="113" t="s">
        <v>369</v>
      </c>
      <c r="E77" s="113" t="s">
        <v>857</v>
      </c>
      <c r="F77" s="113" t="s">
        <v>537</v>
      </c>
      <c r="G77" s="113" t="s">
        <v>372</v>
      </c>
      <c r="H77" s="113" t="s">
        <v>858</v>
      </c>
      <c r="I77" s="113" t="s">
        <v>384</v>
      </c>
      <c r="J77" s="113" t="s">
        <v>411</v>
      </c>
      <c r="K77" s="113" t="s">
        <v>386</v>
      </c>
      <c r="L77" s="113" t="s">
        <v>859</v>
      </c>
      <c r="M77" s="114"/>
      <c r="N77" s="114"/>
      <c r="O77" s="113" t="s">
        <v>860</v>
      </c>
      <c r="P77" s="113" t="s">
        <v>861</v>
      </c>
      <c r="Q77" s="113" t="s">
        <v>862</v>
      </c>
      <c r="R77" s="113" t="s">
        <v>863</v>
      </c>
      <c r="S77" s="113" t="s">
        <v>864</v>
      </c>
      <c r="T77" s="115">
        <v>44733</v>
      </c>
    </row>
    <row r="78" spans="1:20" ht="198.5" customHeight="1" x14ac:dyDescent="0.35">
      <c r="A78" s="117" t="s">
        <v>835</v>
      </c>
      <c r="B78" s="117" t="s">
        <v>855</v>
      </c>
      <c r="C78" s="117" t="s">
        <v>856</v>
      </c>
      <c r="D78" s="117" t="s">
        <v>369</v>
      </c>
      <c r="E78" s="117" t="s">
        <v>865</v>
      </c>
      <c r="F78" s="117" t="s">
        <v>537</v>
      </c>
      <c r="G78" s="117" t="s">
        <v>391</v>
      </c>
      <c r="H78" s="117" t="s">
        <v>866</v>
      </c>
      <c r="I78" s="117" t="s">
        <v>421</v>
      </c>
      <c r="J78" s="117" t="s">
        <v>584</v>
      </c>
      <c r="K78" s="117" t="s">
        <v>376</v>
      </c>
      <c r="L78" s="117"/>
      <c r="M78" s="118" t="s">
        <v>394</v>
      </c>
      <c r="N78" s="118"/>
      <c r="O78" s="117"/>
      <c r="P78" s="117"/>
      <c r="Q78" s="117" t="s">
        <v>867</v>
      </c>
      <c r="R78" s="117" t="s">
        <v>868</v>
      </c>
      <c r="S78" s="117" t="s">
        <v>1387</v>
      </c>
      <c r="T78" s="119">
        <v>45107</v>
      </c>
    </row>
    <row r="79" spans="1:20" ht="280" customHeight="1" x14ac:dyDescent="0.35">
      <c r="A79" s="117" t="s">
        <v>869</v>
      </c>
      <c r="B79" s="117" t="s">
        <v>870</v>
      </c>
      <c r="C79" s="117" t="s">
        <v>871</v>
      </c>
      <c r="D79" s="117" t="s">
        <v>369</v>
      </c>
      <c r="E79" s="117" t="s">
        <v>876</v>
      </c>
      <c r="F79" s="117" t="s">
        <v>873</v>
      </c>
      <c r="G79" s="117" t="s">
        <v>372</v>
      </c>
      <c r="H79" s="117" t="s">
        <v>877</v>
      </c>
      <c r="I79" s="117" t="s">
        <v>384</v>
      </c>
      <c r="J79" s="117" t="s">
        <v>411</v>
      </c>
      <c r="K79" s="117" t="s">
        <v>386</v>
      </c>
      <c r="L79" s="117" t="s">
        <v>878</v>
      </c>
      <c r="M79" s="118"/>
      <c r="N79" s="118"/>
      <c r="O79" s="117" t="s">
        <v>879</v>
      </c>
      <c r="P79" s="117" t="s">
        <v>880</v>
      </c>
      <c r="Q79" s="117" t="s">
        <v>881</v>
      </c>
      <c r="R79" s="117" t="s">
        <v>882</v>
      </c>
      <c r="S79" s="117" t="s">
        <v>883</v>
      </c>
      <c r="T79" s="119">
        <v>44642</v>
      </c>
    </row>
    <row r="80" spans="1:20" ht="167.5" customHeight="1" x14ac:dyDescent="0.35">
      <c r="A80" s="113" t="s">
        <v>869</v>
      </c>
      <c r="B80" s="113" t="s">
        <v>870</v>
      </c>
      <c r="C80" s="113" t="s">
        <v>871</v>
      </c>
      <c r="D80" s="113" t="s">
        <v>369</v>
      </c>
      <c r="E80" s="113" t="s">
        <v>884</v>
      </c>
      <c r="F80" s="113" t="s">
        <v>873</v>
      </c>
      <c r="G80" s="113" t="s">
        <v>372</v>
      </c>
      <c r="H80" s="113" t="s">
        <v>885</v>
      </c>
      <c r="I80" s="113" t="s">
        <v>384</v>
      </c>
      <c r="J80" s="113" t="s">
        <v>411</v>
      </c>
      <c r="K80" s="113" t="s">
        <v>386</v>
      </c>
      <c r="L80" s="113" t="s">
        <v>886</v>
      </c>
      <c r="M80" s="114"/>
      <c r="N80" s="114"/>
      <c r="O80" s="113" t="s">
        <v>887</v>
      </c>
      <c r="P80" s="113" t="s">
        <v>888</v>
      </c>
      <c r="Q80" s="113" t="s">
        <v>889</v>
      </c>
      <c r="R80" s="113" t="s">
        <v>890</v>
      </c>
      <c r="S80" s="113" t="s">
        <v>887</v>
      </c>
      <c r="T80" s="115">
        <v>45111</v>
      </c>
    </row>
    <row r="81" spans="1:20" ht="77.5" x14ac:dyDescent="0.35">
      <c r="A81" s="113" t="s">
        <v>869</v>
      </c>
      <c r="B81" s="113" t="s">
        <v>870</v>
      </c>
      <c r="C81" s="113" t="s">
        <v>871</v>
      </c>
      <c r="D81" s="113" t="s">
        <v>369</v>
      </c>
      <c r="E81" s="113" t="s">
        <v>891</v>
      </c>
      <c r="F81" s="113" t="s">
        <v>873</v>
      </c>
      <c r="G81" s="113" t="s">
        <v>372</v>
      </c>
      <c r="H81" s="113" t="s">
        <v>892</v>
      </c>
      <c r="I81" s="113" t="s">
        <v>374</v>
      </c>
      <c r="J81" s="113" t="s">
        <v>435</v>
      </c>
      <c r="K81" s="113" t="s">
        <v>394</v>
      </c>
      <c r="L81" s="113" t="s">
        <v>893</v>
      </c>
      <c r="M81" s="114"/>
      <c r="N81" s="114"/>
      <c r="O81" s="113" t="s">
        <v>894</v>
      </c>
      <c r="P81" s="113" t="s">
        <v>895</v>
      </c>
      <c r="Q81" s="113" t="s">
        <v>896</v>
      </c>
      <c r="R81" s="113" t="s">
        <v>897</v>
      </c>
      <c r="S81" s="113"/>
      <c r="T81" s="115">
        <v>45473</v>
      </c>
    </row>
    <row r="82" spans="1:20" ht="229" customHeight="1" x14ac:dyDescent="0.35">
      <c r="A82" s="113" t="s">
        <v>869</v>
      </c>
      <c r="B82" s="113" t="s">
        <v>870</v>
      </c>
      <c r="C82" s="113" t="s">
        <v>871</v>
      </c>
      <c r="D82" s="113" t="s">
        <v>369</v>
      </c>
      <c r="E82" s="113" t="s">
        <v>898</v>
      </c>
      <c r="F82" s="113" t="s">
        <v>873</v>
      </c>
      <c r="G82" s="113" t="s">
        <v>372</v>
      </c>
      <c r="H82" s="113" t="s">
        <v>899</v>
      </c>
      <c r="I82" s="113" t="s">
        <v>384</v>
      </c>
      <c r="J82" s="113" t="s">
        <v>472</v>
      </c>
      <c r="K82" s="113" t="s">
        <v>376</v>
      </c>
      <c r="L82" s="113" t="s">
        <v>900</v>
      </c>
      <c r="M82" s="114"/>
      <c r="N82" s="114"/>
      <c r="O82" s="113" t="s">
        <v>1509</v>
      </c>
      <c r="P82" s="113" t="s">
        <v>1510</v>
      </c>
      <c r="Q82" s="113" t="s">
        <v>1511</v>
      </c>
      <c r="R82" s="113" t="s">
        <v>1512</v>
      </c>
      <c r="S82" s="113" t="s">
        <v>1513</v>
      </c>
      <c r="T82" s="115">
        <v>45199</v>
      </c>
    </row>
    <row r="83" spans="1:20" ht="409.6" customHeight="1" x14ac:dyDescent="0.35">
      <c r="A83" s="113" t="s">
        <v>869</v>
      </c>
      <c r="B83" s="113" t="s">
        <v>870</v>
      </c>
      <c r="C83" s="113" t="s">
        <v>871</v>
      </c>
      <c r="D83" s="113" t="s">
        <v>369</v>
      </c>
      <c r="E83" s="113" t="s">
        <v>872</v>
      </c>
      <c r="F83" s="113" t="s">
        <v>873</v>
      </c>
      <c r="G83" s="113" t="s">
        <v>391</v>
      </c>
      <c r="H83" s="113" t="s">
        <v>874</v>
      </c>
      <c r="I83" s="113" t="s">
        <v>384</v>
      </c>
      <c r="J83" s="113" t="s">
        <v>411</v>
      </c>
      <c r="K83" s="113" t="s">
        <v>386</v>
      </c>
      <c r="L83" s="113"/>
      <c r="M83" s="114" t="s">
        <v>1449</v>
      </c>
      <c r="N83" s="114">
        <v>5</v>
      </c>
      <c r="O83" s="113"/>
      <c r="P83" s="113"/>
      <c r="Q83" s="113" t="s">
        <v>1388</v>
      </c>
      <c r="R83" s="113" t="s">
        <v>1389</v>
      </c>
      <c r="S83" s="113" t="s">
        <v>875</v>
      </c>
      <c r="T83" s="115">
        <v>44865</v>
      </c>
    </row>
    <row r="84" spans="1:20" ht="62" x14ac:dyDescent="0.35">
      <c r="A84" s="113" t="s">
        <v>869</v>
      </c>
      <c r="B84" s="113" t="s">
        <v>870</v>
      </c>
      <c r="C84" s="113" t="s">
        <v>871</v>
      </c>
      <c r="D84" s="113" t="s">
        <v>369</v>
      </c>
      <c r="E84" s="113" t="s">
        <v>901</v>
      </c>
      <c r="F84" s="113" t="s">
        <v>873</v>
      </c>
      <c r="G84" s="113" t="s">
        <v>372</v>
      </c>
      <c r="H84" s="113" t="s">
        <v>902</v>
      </c>
      <c r="I84" s="113" t="s">
        <v>374</v>
      </c>
      <c r="J84" s="113" t="s">
        <v>375</v>
      </c>
      <c r="K84" s="113" t="s">
        <v>376</v>
      </c>
      <c r="L84" s="113" t="s">
        <v>903</v>
      </c>
      <c r="M84" s="114"/>
      <c r="N84" s="114"/>
      <c r="O84" s="113" t="s">
        <v>904</v>
      </c>
      <c r="P84" s="113" t="s">
        <v>905</v>
      </c>
      <c r="Q84" s="113" t="s">
        <v>906</v>
      </c>
      <c r="R84" s="113" t="s">
        <v>907</v>
      </c>
      <c r="S84" s="113"/>
      <c r="T84" s="115">
        <v>45291</v>
      </c>
    </row>
    <row r="85" spans="1:20" ht="180" customHeight="1" x14ac:dyDescent="0.35">
      <c r="A85" s="113" t="s">
        <v>869</v>
      </c>
      <c r="B85" s="113" t="s">
        <v>908</v>
      </c>
      <c r="C85" s="113" t="s">
        <v>909</v>
      </c>
      <c r="D85" s="113" t="s">
        <v>380</v>
      </c>
      <c r="E85" s="113" t="s">
        <v>910</v>
      </c>
      <c r="F85" s="113" t="s">
        <v>873</v>
      </c>
      <c r="G85" s="113" t="s">
        <v>372</v>
      </c>
      <c r="H85" s="113" t="s">
        <v>911</v>
      </c>
      <c r="I85" s="113" t="s">
        <v>374</v>
      </c>
      <c r="J85" s="113" t="s">
        <v>435</v>
      </c>
      <c r="K85" s="113" t="s">
        <v>394</v>
      </c>
      <c r="L85" s="113" t="s">
        <v>912</v>
      </c>
      <c r="M85" s="114"/>
      <c r="N85" s="114"/>
      <c r="O85" s="113" t="s">
        <v>913</v>
      </c>
      <c r="P85" s="113" t="s">
        <v>914</v>
      </c>
      <c r="Q85" s="113" t="s">
        <v>915</v>
      </c>
      <c r="R85" s="113" t="s">
        <v>916</v>
      </c>
      <c r="S85" s="113" t="s">
        <v>915</v>
      </c>
      <c r="T85" s="115">
        <v>45473</v>
      </c>
    </row>
    <row r="86" spans="1:20" ht="260.5" customHeight="1" x14ac:dyDescent="0.35">
      <c r="A86" s="113" t="s">
        <v>869</v>
      </c>
      <c r="B86" s="113" t="s">
        <v>917</v>
      </c>
      <c r="C86" s="113" t="s">
        <v>918</v>
      </c>
      <c r="D86" s="113" t="s">
        <v>380</v>
      </c>
      <c r="E86" s="113" t="s">
        <v>919</v>
      </c>
      <c r="F86" s="113" t="s">
        <v>873</v>
      </c>
      <c r="G86" s="113" t="s">
        <v>372</v>
      </c>
      <c r="H86" s="113" t="s">
        <v>920</v>
      </c>
      <c r="I86" s="113" t="s">
        <v>374</v>
      </c>
      <c r="J86" s="113" t="s">
        <v>435</v>
      </c>
      <c r="K86" s="113" t="s">
        <v>394</v>
      </c>
      <c r="L86" s="113" t="s">
        <v>921</v>
      </c>
      <c r="M86" s="114"/>
      <c r="N86" s="114"/>
      <c r="O86" s="113" t="s">
        <v>922</v>
      </c>
      <c r="P86" s="113" t="s">
        <v>923</v>
      </c>
      <c r="Q86" s="113" t="s">
        <v>924</v>
      </c>
      <c r="R86" s="113" t="s">
        <v>925</v>
      </c>
      <c r="S86" s="113" t="s">
        <v>924</v>
      </c>
      <c r="T86" s="115">
        <v>45473</v>
      </c>
    </row>
    <row r="87" spans="1:20" ht="102.5" customHeight="1" x14ac:dyDescent="0.35">
      <c r="A87" s="113" t="s">
        <v>869</v>
      </c>
      <c r="B87" s="113" t="s">
        <v>926</v>
      </c>
      <c r="C87" s="113" t="s">
        <v>927</v>
      </c>
      <c r="D87" s="113" t="s">
        <v>380</v>
      </c>
      <c r="E87" s="113" t="s">
        <v>928</v>
      </c>
      <c r="F87" s="113" t="s">
        <v>873</v>
      </c>
      <c r="G87" s="113" t="s">
        <v>391</v>
      </c>
      <c r="H87" s="113" t="s">
        <v>929</v>
      </c>
      <c r="I87" s="113" t="s">
        <v>374</v>
      </c>
      <c r="J87" s="113" t="s">
        <v>375</v>
      </c>
      <c r="K87" s="113" t="s">
        <v>376</v>
      </c>
      <c r="L87" s="113"/>
      <c r="M87" s="114" t="s">
        <v>532</v>
      </c>
      <c r="N87" s="114"/>
      <c r="O87" s="113"/>
      <c r="P87" s="113"/>
      <c r="Q87" s="113" t="s">
        <v>1514</v>
      </c>
      <c r="R87" s="113" t="s">
        <v>1515</v>
      </c>
      <c r="S87" s="113" t="s">
        <v>1516</v>
      </c>
      <c r="T87" s="115">
        <v>45291</v>
      </c>
    </row>
    <row r="88" spans="1:20" ht="122.5" customHeight="1" x14ac:dyDescent="0.35">
      <c r="A88" s="113" t="s">
        <v>869</v>
      </c>
      <c r="B88" s="113" t="s">
        <v>930</v>
      </c>
      <c r="C88" s="113" t="s">
        <v>931</v>
      </c>
      <c r="D88" s="113" t="s">
        <v>380</v>
      </c>
      <c r="E88" s="113" t="s">
        <v>932</v>
      </c>
      <c r="F88" s="113" t="s">
        <v>873</v>
      </c>
      <c r="G88" s="113" t="s">
        <v>372</v>
      </c>
      <c r="H88" s="113" t="s">
        <v>933</v>
      </c>
      <c r="I88" s="113" t="s">
        <v>552</v>
      </c>
      <c r="J88" s="113" t="s">
        <v>375</v>
      </c>
      <c r="K88" s="113" t="s">
        <v>376</v>
      </c>
      <c r="L88" s="113" t="s">
        <v>934</v>
      </c>
      <c r="M88" s="114">
        <v>50</v>
      </c>
      <c r="N88" s="114"/>
      <c r="O88" s="113" t="s">
        <v>1517</v>
      </c>
      <c r="P88" s="113" t="s">
        <v>1518</v>
      </c>
      <c r="Q88" s="113" t="s">
        <v>1519</v>
      </c>
      <c r="R88" s="113" t="s">
        <v>1520</v>
      </c>
      <c r="S88" s="113" t="s">
        <v>1521</v>
      </c>
      <c r="T88" s="115">
        <v>45291</v>
      </c>
    </row>
    <row r="89" spans="1:20" ht="95" customHeight="1" x14ac:dyDescent="0.35">
      <c r="A89" s="113" t="s">
        <v>869</v>
      </c>
      <c r="B89" s="113" t="s">
        <v>935</v>
      </c>
      <c r="C89" s="113" t="s">
        <v>936</v>
      </c>
      <c r="D89" s="113" t="s">
        <v>380</v>
      </c>
      <c r="E89" s="113" t="s">
        <v>937</v>
      </c>
      <c r="F89" s="113" t="s">
        <v>873</v>
      </c>
      <c r="G89" s="113" t="s">
        <v>372</v>
      </c>
      <c r="H89" s="113" t="s">
        <v>938</v>
      </c>
      <c r="I89" s="113" t="s">
        <v>384</v>
      </c>
      <c r="J89" s="113" t="s">
        <v>411</v>
      </c>
      <c r="K89" s="113" t="s">
        <v>386</v>
      </c>
      <c r="L89" s="113" t="s">
        <v>934</v>
      </c>
      <c r="M89" s="114"/>
      <c r="N89" s="114"/>
      <c r="O89" s="113" t="s">
        <v>939</v>
      </c>
      <c r="P89" s="113" t="s">
        <v>940</v>
      </c>
      <c r="Q89" s="113" t="s">
        <v>941</v>
      </c>
      <c r="R89" s="113" t="s">
        <v>942</v>
      </c>
      <c r="S89" s="113" t="s">
        <v>943</v>
      </c>
      <c r="T89" s="115">
        <v>44984</v>
      </c>
    </row>
    <row r="90" spans="1:20" ht="95" customHeight="1" x14ac:dyDescent="0.35">
      <c r="A90" s="113" t="s">
        <v>869</v>
      </c>
      <c r="B90" s="113" t="s">
        <v>935</v>
      </c>
      <c r="C90" s="113" t="s">
        <v>936</v>
      </c>
      <c r="D90" s="113" t="s">
        <v>380</v>
      </c>
      <c r="E90" s="113" t="s">
        <v>944</v>
      </c>
      <c r="F90" s="113" t="s">
        <v>873</v>
      </c>
      <c r="G90" s="113" t="s">
        <v>372</v>
      </c>
      <c r="H90" s="113" t="s">
        <v>945</v>
      </c>
      <c r="I90" s="113" t="s">
        <v>384</v>
      </c>
      <c r="J90" s="113" t="s">
        <v>411</v>
      </c>
      <c r="K90" s="113" t="s">
        <v>386</v>
      </c>
      <c r="L90" s="113" t="s">
        <v>934</v>
      </c>
      <c r="M90" s="114"/>
      <c r="N90" s="114"/>
      <c r="O90" s="113" t="s">
        <v>946</v>
      </c>
      <c r="P90" s="113" t="s">
        <v>947</v>
      </c>
      <c r="Q90" s="113" t="s">
        <v>948</v>
      </c>
      <c r="R90" s="113" t="s">
        <v>949</v>
      </c>
      <c r="S90" s="113" t="s">
        <v>950</v>
      </c>
      <c r="T90" s="115">
        <v>44984</v>
      </c>
    </row>
    <row r="91" spans="1:20" ht="355.5" customHeight="1" x14ac:dyDescent="0.35">
      <c r="A91" s="113" t="s">
        <v>869</v>
      </c>
      <c r="B91" s="113" t="s">
        <v>951</v>
      </c>
      <c r="C91" s="113" t="s">
        <v>952</v>
      </c>
      <c r="D91" s="113" t="s">
        <v>380</v>
      </c>
      <c r="E91" s="113" t="s">
        <v>953</v>
      </c>
      <c r="F91" s="113" t="s">
        <v>873</v>
      </c>
      <c r="G91" s="113" t="s">
        <v>372</v>
      </c>
      <c r="H91" s="113" t="s">
        <v>954</v>
      </c>
      <c r="I91" s="113" t="s">
        <v>552</v>
      </c>
      <c r="J91" s="113" t="s">
        <v>375</v>
      </c>
      <c r="K91" s="113" t="s">
        <v>376</v>
      </c>
      <c r="L91" s="113" t="s">
        <v>934</v>
      </c>
      <c r="M91" s="114"/>
      <c r="N91" s="114"/>
      <c r="O91" s="113" t="s">
        <v>1522</v>
      </c>
      <c r="P91" s="113" t="s">
        <v>1523</v>
      </c>
      <c r="Q91" s="113" t="s">
        <v>1524</v>
      </c>
      <c r="R91" s="113" t="s">
        <v>1525</v>
      </c>
      <c r="S91" s="113" t="s">
        <v>1526</v>
      </c>
      <c r="T91" s="115">
        <v>45291</v>
      </c>
    </row>
    <row r="92" spans="1:20" ht="126" customHeight="1" x14ac:dyDescent="0.35">
      <c r="A92" s="113" t="s">
        <v>869</v>
      </c>
      <c r="B92" s="113" t="s">
        <v>955</v>
      </c>
      <c r="C92" s="113" t="s">
        <v>956</v>
      </c>
      <c r="D92" s="113" t="s">
        <v>380</v>
      </c>
      <c r="E92" s="113" t="s">
        <v>957</v>
      </c>
      <c r="F92" s="113" t="s">
        <v>873</v>
      </c>
      <c r="G92" s="113" t="s">
        <v>372</v>
      </c>
      <c r="H92" s="113" t="s">
        <v>958</v>
      </c>
      <c r="I92" s="113" t="s">
        <v>421</v>
      </c>
      <c r="J92" s="113" t="s">
        <v>411</v>
      </c>
      <c r="K92" s="113" t="s">
        <v>386</v>
      </c>
      <c r="L92" s="113" t="s">
        <v>959</v>
      </c>
      <c r="M92" s="114"/>
      <c r="N92" s="114"/>
      <c r="O92" s="113" t="s">
        <v>1527</v>
      </c>
      <c r="P92" s="113" t="s">
        <v>1528</v>
      </c>
      <c r="Q92" s="113" t="s">
        <v>1529</v>
      </c>
      <c r="R92" s="113" t="s">
        <v>1530</v>
      </c>
      <c r="S92" s="113" t="s">
        <v>1531</v>
      </c>
      <c r="T92" s="115">
        <v>44926</v>
      </c>
    </row>
    <row r="93" spans="1:20" ht="82" customHeight="1" x14ac:dyDescent="0.35">
      <c r="A93" s="113" t="s">
        <v>869</v>
      </c>
      <c r="B93" s="113" t="s">
        <v>955</v>
      </c>
      <c r="C93" s="113" t="s">
        <v>956</v>
      </c>
      <c r="D93" s="113" t="s">
        <v>380</v>
      </c>
      <c r="E93" s="113" t="s">
        <v>960</v>
      </c>
      <c r="F93" s="113" t="s">
        <v>873</v>
      </c>
      <c r="G93" s="113" t="s">
        <v>372</v>
      </c>
      <c r="H93" s="113" t="s">
        <v>961</v>
      </c>
      <c r="I93" s="113" t="s">
        <v>552</v>
      </c>
      <c r="J93" s="113" t="s">
        <v>375</v>
      </c>
      <c r="K93" s="113" t="s">
        <v>376</v>
      </c>
      <c r="L93" s="113" t="s">
        <v>962</v>
      </c>
      <c r="M93" s="114"/>
      <c r="N93" s="114"/>
      <c r="O93" s="113" t="s">
        <v>1532</v>
      </c>
      <c r="P93" s="113" t="s">
        <v>1533</v>
      </c>
      <c r="Q93" s="113" t="s">
        <v>1534</v>
      </c>
      <c r="R93" s="113" t="s">
        <v>1535</v>
      </c>
      <c r="S93" s="113" t="s">
        <v>1534</v>
      </c>
      <c r="T93" s="115">
        <v>45291</v>
      </c>
    </row>
    <row r="94" spans="1:20" ht="138.5" customHeight="1" x14ac:dyDescent="0.35">
      <c r="A94" s="113" t="s">
        <v>869</v>
      </c>
      <c r="B94" s="113" t="s">
        <v>955</v>
      </c>
      <c r="C94" s="113" t="s">
        <v>956</v>
      </c>
      <c r="D94" s="113" t="s">
        <v>380</v>
      </c>
      <c r="E94" s="113" t="s">
        <v>963</v>
      </c>
      <c r="F94" s="113" t="s">
        <v>873</v>
      </c>
      <c r="G94" s="113" t="s">
        <v>372</v>
      </c>
      <c r="H94" s="113" t="s">
        <v>964</v>
      </c>
      <c r="I94" s="113" t="s">
        <v>421</v>
      </c>
      <c r="J94" s="113" t="s">
        <v>411</v>
      </c>
      <c r="K94" s="113" t="s">
        <v>386</v>
      </c>
      <c r="L94" s="113" t="s">
        <v>965</v>
      </c>
      <c r="M94" s="114"/>
      <c r="N94" s="114"/>
      <c r="O94" s="113" t="s">
        <v>1527</v>
      </c>
      <c r="P94" s="113" t="s">
        <v>1528</v>
      </c>
      <c r="Q94" s="113" t="s">
        <v>1529</v>
      </c>
      <c r="R94" s="113" t="s">
        <v>1530</v>
      </c>
      <c r="S94" s="113" t="s">
        <v>1536</v>
      </c>
      <c r="T94" s="115">
        <v>44926</v>
      </c>
    </row>
    <row r="95" spans="1:20" ht="69" customHeight="1" x14ac:dyDescent="0.35">
      <c r="A95" s="113" t="s">
        <v>869</v>
      </c>
      <c r="B95" s="113" t="s">
        <v>966</v>
      </c>
      <c r="C95" s="113" t="s">
        <v>967</v>
      </c>
      <c r="D95" s="113" t="s">
        <v>369</v>
      </c>
      <c r="E95" s="113" t="s">
        <v>973</v>
      </c>
      <c r="F95" s="113" t="s">
        <v>969</v>
      </c>
      <c r="G95" s="113" t="s">
        <v>372</v>
      </c>
      <c r="H95" s="113" t="s">
        <v>974</v>
      </c>
      <c r="I95" s="113" t="s">
        <v>384</v>
      </c>
      <c r="J95" s="113" t="s">
        <v>411</v>
      </c>
      <c r="K95" s="113" t="s">
        <v>386</v>
      </c>
      <c r="L95" s="113" t="s">
        <v>974</v>
      </c>
      <c r="M95" s="114"/>
      <c r="N95" s="114"/>
      <c r="O95" s="113" t="s">
        <v>975</v>
      </c>
      <c r="P95" s="113" t="s">
        <v>976</v>
      </c>
      <c r="Q95" s="113" t="s">
        <v>977</v>
      </c>
      <c r="R95" s="113" t="s">
        <v>978</v>
      </c>
      <c r="S95" s="113" t="s">
        <v>979</v>
      </c>
      <c r="T95" s="115">
        <v>45041</v>
      </c>
    </row>
    <row r="96" spans="1:20" ht="74.5" customHeight="1" x14ac:dyDescent="0.35">
      <c r="A96" s="113" t="s">
        <v>869</v>
      </c>
      <c r="B96" s="113" t="s">
        <v>966</v>
      </c>
      <c r="C96" s="113" t="s">
        <v>967</v>
      </c>
      <c r="D96" s="113" t="s">
        <v>369</v>
      </c>
      <c r="E96" s="113" t="s">
        <v>968</v>
      </c>
      <c r="F96" s="113" t="s">
        <v>969</v>
      </c>
      <c r="G96" s="113" t="s">
        <v>372</v>
      </c>
      <c r="H96" s="113" t="s">
        <v>970</v>
      </c>
      <c r="I96" s="113" t="s">
        <v>384</v>
      </c>
      <c r="J96" s="113" t="s">
        <v>411</v>
      </c>
      <c r="K96" s="113" t="s">
        <v>386</v>
      </c>
      <c r="L96" s="113"/>
      <c r="M96" s="114"/>
      <c r="N96" s="114">
        <v>0</v>
      </c>
      <c r="O96" s="113"/>
      <c r="P96" s="113"/>
      <c r="Q96" s="113" t="s">
        <v>971</v>
      </c>
      <c r="R96" s="113" t="s">
        <v>972</v>
      </c>
      <c r="S96" s="113" t="s">
        <v>971</v>
      </c>
      <c r="T96" s="115">
        <v>45104</v>
      </c>
    </row>
    <row r="97" spans="1:20" ht="247" customHeight="1" x14ac:dyDescent="0.35">
      <c r="A97" s="113" t="s">
        <v>869</v>
      </c>
      <c r="B97" s="113" t="s">
        <v>980</v>
      </c>
      <c r="C97" s="113" t="s">
        <v>981</v>
      </c>
      <c r="D97" s="113" t="s">
        <v>380</v>
      </c>
      <c r="E97" s="113" t="s">
        <v>982</v>
      </c>
      <c r="F97" s="113" t="s">
        <v>969</v>
      </c>
      <c r="G97" s="113" t="s">
        <v>372</v>
      </c>
      <c r="H97" s="113" t="s">
        <v>983</v>
      </c>
      <c r="I97" s="113" t="s">
        <v>374</v>
      </c>
      <c r="J97" s="113" t="s">
        <v>375</v>
      </c>
      <c r="K97" s="113" t="s">
        <v>376</v>
      </c>
      <c r="L97" s="113" t="s">
        <v>984</v>
      </c>
      <c r="M97" s="114"/>
      <c r="N97" s="114"/>
      <c r="O97" s="113" t="s">
        <v>1537</v>
      </c>
      <c r="P97" s="113" t="s">
        <v>1538</v>
      </c>
      <c r="Q97" s="113" t="s">
        <v>1539</v>
      </c>
      <c r="R97" s="113" t="s">
        <v>1540</v>
      </c>
      <c r="S97" s="113"/>
      <c r="T97" s="115">
        <v>45291</v>
      </c>
    </row>
    <row r="98" spans="1:20" ht="244.5" customHeight="1" x14ac:dyDescent="0.35">
      <c r="A98" s="113" t="s">
        <v>869</v>
      </c>
      <c r="B98" s="113" t="s">
        <v>985</v>
      </c>
      <c r="C98" s="113" t="s">
        <v>986</v>
      </c>
      <c r="D98" s="113" t="s">
        <v>380</v>
      </c>
      <c r="E98" s="113" t="s">
        <v>987</v>
      </c>
      <c r="F98" s="113" t="s">
        <v>969</v>
      </c>
      <c r="G98" s="113" t="s">
        <v>372</v>
      </c>
      <c r="H98" s="113" t="s">
        <v>983</v>
      </c>
      <c r="I98" s="113" t="s">
        <v>374</v>
      </c>
      <c r="J98" s="113" t="s">
        <v>375</v>
      </c>
      <c r="K98" s="113" t="s">
        <v>376</v>
      </c>
      <c r="L98" s="113" t="s">
        <v>984</v>
      </c>
      <c r="M98" s="114"/>
      <c r="N98" s="114"/>
      <c r="O98" s="113" t="s">
        <v>1541</v>
      </c>
      <c r="P98" s="113" t="s">
        <v>1538</v>
      </c>
      <c r="Q98" s="113" t="s">
        <v>1542</v>
      </c>
      <c r="R98" s="113" t="s">
        <v>1543</v>
      </c>
      <c r="S98" s="113"/>
      <c r="T98" s="115">
        <v>45291</v>
      </c>
    </row>
    <row r="99" spans="1:20" ht="170.5" x14ac:dyDescent="0.35">
      <c r="A99" s="113" t="s">
        <v>869</v>
      </c>
      <c r="B99" s="113" t="s">
        <v>988</v>
      </c>
      <c r="C99" s="113" t="s">
        <v>989</v>
      </c>
      <c r="D99" s="113" t="s">
        <v>380</v>
      </c>
      <c r="E99" s="113" t="s">
        <v>990</v>
      </c>
      <c r="F99" s="113" t="s">
        <v>969</v>
      </c>
      <c r="G99" s="113" t="s">
        <v>372</v>
      </c>
      <c r="H99" s="113" t="s">
        <v>991</v>
      </c>
      <c r="I99" s="113" t="s">
        <v>384</v>
      </c>
      <c r="J99" s="113" t="s">
        <v>411</v>
      </c>
      <c r="K99" s="113" t="s">
        <v>386</v>
      </c>
      <c r="L99" s="113" t="s">
        <v>992</v>
      </c>
      <c r="M99" s="114"/>
      <c r="N99" s="114"/>
      <c r="O99" s="113" t="s">
        <v>1390</v>
      </c>
      <c r="P99" s="113" t="s">
        <v>1391</v>
      </c>
      <c r="Q99" s="113" t="s">
        <v>1392</v>
      </c>
      <c r="R99" s="113" t="s">
        <v>1393</v>
      </c>
      <c r="S99" s="113" t="s">
        <v>993</v>
      </c>
      <c r="T99" s="115">
        <v>44657</v>
      </c>
    </row>
    <row r="100" spans="1:20" ht="167" customHeight="1" x14ac:dyDescent="0.35">
      <c r="A100" s="113" t="s">
        <v>869</v>
      </c>
      <c r="B100" s="113" t="s">
        <v>994</v>
      </c>
      <c r="C100" s="113" t="s">
        <v>995</v>
      </c>
      <c r="D100" s="113" t="s">
        <v>369</v>
      </c>
      <c r="E100" s="113" t="s">
        <v>996</v>
      </c>
      <c r="F100" s="113" t="s">
        <v>873</v>
      </c>
      <c r="G100" s="113" t="s">
        <v>372</v>
      </c>
      <c r="H100" s="113" t="s">
        <v>997</v>
      </c>
      <c r="I100" s="113" t="s">
        <v>384</v>
      </c>
      <c r="J100" s="113" t="s">
        <v>411</v>
      </c>
      <c r="K100" s="113" t="s">
        <v>386</v>
      </c>
      <c r="L100" s="113" t="s">
        <v>998</v>
      </c>
      <c r="M100" s="114"/>
      <c r="N100" s="114"/>
      <c r="O100" s="113" t="s">
        <v>999</v>
      </c>
      <c r="P100" s="113" t="s">
        <v>1000</v>
      </c>
      <c r="Q100" s="113" t="s">
        <v>1001</v>
      </c>
      <c r="R100" s="113" t="s">
        <v>1002</v>
      </c>
      <c r="S100" s="113" t="s">
        <v>1003</v>
      </c>
      <c r="T100" s="115">
        <v>44926</v>
      </c>
    </row>
    <row r="101" spans="1:20" ht="112.5" customHeight="1" x14ac:dyDescent="0.35">
      <c r="A101" s="113" t="s">
        <v>869</v>
      </c>
      <c r="B101" s="113" t="s">
        <v>1004</v>
      </c>
      <c r="C101" s="113" t="s">
        <v>1005</v>
      </c>
      <c r="D101" s="113" t="s">
        <v>369</v>
      </c>
      <c r="E101" s="113" t="s">
        <v>1006</v>
      </c>
      <c r="F101" s="113" t="s">
        <v>873</v>
      </c>
      <c r="G101" s="113" t="s">
        <v>372</v>
      </c>
      <c r="H101" s="113" t="s">
        <v>1007</v>
      </c>
      <c r="I101" s="113" t="s">
        <v>384</v>
      </c>
      <c r="J101" s="113" t="s">
        <v>385</v>
      </c>
      <c r="K101" s="113" t="s">
        <v>386</v>
      </c>
      <c r="L101" s="113" t="s">
        <v>1008</v>
      </c>
      <c r="M101" s="114"/>
      <c r="N101" s="114"/>
      <c r="O101" s="113" t="s">
        <v>1009</v>
      </c>
      <c r="P101" s="113" t="s">
        <v>1010</v>
      </c>
      <c r="Q101" s="113" t="s">
        <v>1011</v>
      </c>
      <c r="R101" s="113" t="s">
        <v>1012</v>
      </c>
      <c r="S101" s="113" t="s">
        <v>1013</v>
      </c>
      <c r="T101" s="115">
        <v>44651</v>
      </c>
    </row>
    <row r="102" spans="1:20" ht="299" customHeight="1" x14ac:dyDescent="0.35">
      <c r="A102" s="113" t="s">
        <v>869</v>
      </c>
      <c r="B102" s="113" t="s">
        <v>1004</v>
      </c>
      <c r="C102" s="113" t="s">
        <v>1005</v>
      </c>
      <c r="D102" s="113" t="s">
        <v>369</v>
      </c>
      <c r="E102" s="113" t="s">
        <v>1014</v>
      </c>
      <c r="F102" s="113" t="s">
        <v>873</v>
      </c>
      <c r="G102" s="113" t="s">
        <v>372</v>
      </c>
      <c r="H102" s="113" t="s">
        <v>1015</v>
      </c>
      <c r="I102" s="113" t="s">
        <v>384</v>
      </c>
      <c r="J102" s="113" t="s">
        <v>411</v>
      </c>
      <c r="K102" s="113" t="s">
        <v>386</v>
      </c>
      <c r="L102" s="113" t="s">
        <v>1016</v>
      </c>
      <c r="M102" s="114"/>
      <c r="N102" s="114"/>
      <c r="O102" s="113" t="s">
        <v>1017</v>
      </c>
      <c r="P102" s="113" t="s">
        <v>1018</v>
      </c>
      <c r="Q102" s="113" t="s">
        <v>1394</v>
      </c>
      <c r="R102" s="113" t="s">
        <v>1395</v>
      </c>
      <c r="S102" s="113" t="s">
        <v>1396</v>
      </c>
      <c r="T102" s="115">
        <v>44926</v>
      </c>
    </row>
    <row r="103" spans="1:20" ht="120" customHeight="1" x14ac:dyDescent="0.35">
      <c r="A103" s="113" t="s">
        <v>749</v>
      </c>
      <c r="B103" s="113" t="s">
        <v>814</v>
      </c>
      <c r="C103" s="113" t="s">
        <v>815</v>
      </c>
      <c r="D103" s="113" t="s">
        <v>380</v>
      </c>
      <c r="E103" s="113" t="s">
        <v>829</v>
      </c>
      <c r="F103" s="113" t="s">
        <v>351</v>
      </c>
      <c r="G103" s="113" t="s">
        <v>372</v>
      </c>
      <c r="H103" s="113" t="s">
        <v>830</v>
      </c>
      <c r="I103" s="113" t="s">
        <v>384</v>
      </c>
      <c r="J103" s="113" t="s">
        <v>411</v>
      </c>
      <c r="K103" s="113" t="s">
        <v>386</v>
      </c>
      <c r="L103" s="113"/>
      <c r="M103" s="114"/>
      <c r="N103" s="114"/>
      <c r="O103" s="113" t="s">
        <v>831</v>
      </c>
      <c r="P103" s="113" t="s">
        <v>832</v>
      </c>
      <c r="Q103" s="113" t="s">
        <v>833</v>
      </c>
      <c r="R103" s="113" t="s">
        <v>834</v>
      </c>
      <c r="S103" s="113" t="s">
        <v>833</v>
      </c>
      <c r="T103" s="115">
        <v>45103</v>
      </c>
    </row>
    <row r="105" spans="1:20" x14ac:dyDescent="0.35">
      <c r="A105" s="22" t="s">
        <v>178</v>
      </c>
      <c r="T105" s="107" t="s">
        <v>206</v>
      </c>
    </row>
    <row r="106" spans="1:20" x14ac:dyDescent="0.35">
      <c r="A106" s="21"/>
    </row>
    <row r="107" spans="1:20" x14ac:dyDescent="0.35">
      <c r="A107" s="132" t="s">
        <v>1431</v>
      </c>
      <c r="B107" s="132"/>
    </row>
    <row r="108" spans="1:20" x14ac:dyDescent="0.35">
      <c r="A108" s="133" t="s">
        <v>1604</v>
      </c>
      <c r="B108" s="132"/>
    </row>
  </sheetData>
  <autoFilter ref="A5:T103" xr:uid="{F8039AE6-F11A-4674-ACF7-AECBC7562849}"/>
  <mergeCells count="3">
    <mergeCell ref="A2:W2"/>
    <mergeCell ref="A3:C3"/>
    <mergeCell ref="S1:T1"/>
  </mergeCells>
  <hyperlinks>
    <hyperlink ref="A108" r:id="rId1" xr:uid="{0BFFCB8A-4528-4399-BCB1-E8E9BF470FDD}"/>
  </hyperlinks>
  <pageMargins left="0.25" right="0.25" top="0.75" bottom="0.75" header="0.3" footer="0.3"/>
  <pageSetup paperSize="9" scale="15"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EDA4C-459A-4E61-9AF5-2ACB03545506}">
  <sheetPr>
    <outlinePr summaryBelow="0"/>
    <pageSetUpPr fitToPage="1"/>
  </sheetPr>
  <dimension ref="A1:T61"/>
  <sheetViews>
    <sheetView showGridLines="0" view="pageBreakPreview" zoomScale="40" zoomScaleNormal="70" zoomScaleSheetLayoutView="40" workbookViewId="0"/>
  </sheetViews>
  <sheetFormatPr defaultColWidth="9.1796875" defaultRowHeight="15.5" x14ac:dyDescent="0.35"/>
  <cols>
    <col min="1" max="1" width="18.1796875" style="107" customWidth="1"/>
    <col min="2" max="2" width="15.26953125" style="107" customWidth="1"/>
    <col min="3" max="3" width="31" style="107" customWidth="1"/>
    <col min="4" max="4" width="14.1796875" style="107" customWidth="1"/>
    <col min="5" max="5" width="11.81640625" style="107" customWidth="1"/>
    <col min="6" max="6" width="14.7265625" style="107" customWidth="1"/>
    <col min="7" max="7" width="17.7265625" style="107" customWidth="1"/>
    <col min="8" max="8" width="23.81640625" style="107" customWidth="1"/>
    <col min="9" max="9" width="13.1796875" style="107" customWidth="1"/>
    <col min="10" max="10" width="14.81640625" style="107" customWidth="1"/>
    <col min="11" max="11" width="12.1796875" style="107" customWidth="1"/>
    <col min="12" max="12" width="26" style="107" customWidth="1"/>
    <col min="13" max="13" width="19.26953125" style="107" customWidth="1"/>
    <col min="14" max="14" width="16.7265625" style="107" bestFit="1" customWidth="1"/>
    <col min="15" max="15" width="31.7265625" style="107" customWidth="1"/>
    <col min="16" max="16" width="35.7265625" style="107" customWidth="1"/>
    <col min="17" max="17" width="86.08984375" style="107" customWidth="1"/>
    <col min="18" max="18" width="63.453125" style="107" customWidth="1"/>
    <col min="19" max="19" width="93" style="107" customWidth="1"/>
    <col min="20" max="20" width="17.7265625" style="107" customWidth="1"/>
    <col min="21" max="16384" width="9.1796875" style="107"/>
  </cols>
  <sheetData>
    <row r="1" spans="1:20" ht="83" customHeight="1" x14ac:dyDescent="0.35">
      <c r="S1" s="177" t="s">
        <v>1293</v>
      </c>
      <c r="T1" s="178"/>
    </row>
    <row r="2" spans="1:20" ht="18" x14ac:dyDescent="0.35">
      <c r="A2" s="179" t="s">
        <v>231</v>
      </c>
      <c r="B2" s="179"/>
      <c r="C2" s="179"/>
      <c r="D2" s="179"/>
      <c r="E2" s="179"/>
      <c r="F2" s="179"/>
      <c r="G2" s="179"/>
      <c r="H2" s="179"/>
      <c r="I2" s="179"/>
      <c r="J2" s="179"/>
      <c r="K2" s="179"/>
      <c r="L2" s="179"/>
      <c r="M2" s="179"/>
      <c r="N2" s="179"/>
      <c r="O2" s="179"/>
      <c r="P2" s="179"/>
      <c r="Q2" s="179"/>
      <c r="R2" s="179"/>
      <c r="S2" s="179"/>
      <c r="T2" s="179"/>
    </row>
    <row r="3" spans="1:20" x14ac:dyDescent="0.35">
      <c r="A3" s="107" t="s">
        <v>1557</v>
      </c>
    </row>
    <row r="4" spans="1:20" ht="46.5" x14ac:dyDescent="0.35">
      <c r="A4" s="109" t="s">
        <v>361</v>
      </c>
      <c r="B4" s="109" t="s">
        <v>1021</v>
      </c>
      <c r="C4" s="109" t="s">
        <v>1022</v>
      </c>
      <c r="D4" s="109" t="s">
        <v>1352</v>
      </c>
      <c r="E4" s="109" t="s">
        <v>3</v>
      </c>
      <c r="F4" s="109" t="s">
        <v>362</v>
      </c>
      <c r="G4" s="109" t="s">
        <v>2</v>
      </c>
      <c r="H4" s="109" t="s">
        <v>4</v>
      </c>
      <c r="I4" s="109" t="s">
        <v>227</v>
      </c>
      <c r="J4" s="109" t="s">
        <v>5</v>
      </c>
      <c r="K4" s="109" t="s">
        <v>363</v>
      </c>
      <c r="L4" s="109" t="s">
        <v>364</v>
      </c>
      <c r="M4" s="109" t="s">
        <v>1292</v>
      </c>
      <c r="N4" s="109" t="s">
        <v>6</v>
      </c>
      <c r="O4" s="109" t="s">
        <v>7</v>
      </c>
      <c r="P4" s="109" t="s">
        <v>8</v>
      </c>
      <c r="Q4" s="109" t="s">
        <v>9</v>
      </c>
      <c r="R4" s="109" t="s">
        <v>10</v>
      </c>
      <c r="S4" s="109" t="s">
        <v>11</v>
      </c>
      <c r="T4" s="109" t="s">
        <v>365</v>
      </c>
    </row>
    <row r="5" spans="1:20" s="123" customFormat="1" ht="14" x14ac:dyDescent="0.3">
      <c r="A5" s="116">
        <v>1</v>
      </c>
      <c r="B5" s="116">
        <v>2</v>
      </c>
      <c r="C5" s="116">
        <v>3</v>
      </c>
      <c r="D5" s="116">
        <v>4</v>
      </c>
      <c r="E5" s="116">
        <v>5</v>
      </c>
      <c r="F5" s="116">
        <v>6</v>
      </c>
      <c r="G5" s="116">
        <v>7</v>
      </c>
      <c r="H5" s="116">
        <v>8</v>
      </c>
      <c r="I5" s="116">
        <v>9</v>
      </c>
      <c r="J5" s="116">
        <v>10</v>
      </c>
      <c r="K5" s="116">
        <v>11</v>
      </c>
      <c r="L5" s="116">
        <v>12</v>
      </c>
      <c r="M5" s="116">
        <v>13</v>
      </c>
      <c r="N5" s="116">
        <v>14</v>
      </c>
      <c r="O5" s="116">
        <v>15</v>
      </c>
      <c r="P5" s="116"/>
      <c r="Q5" s="116">
        <v>16</v>
      </c>
      <c r="R5" s="116"/>
      <c r="S5" s="116">
        <v>17</v>
      </c>
      <c r="T5" s="116">
        <v>18</v>
      </c>
    </row>
    <row r="6" spans="1:20" ht="341" x14ac:dyDescent="0.35">
      <c r="A6" s="110" t="s">
        <v>366</v>
      </c>
      <c r="B6" s="110" t="s">
        <v>367</v>
      </c>
      <c r="C6" s="110" t="s">
        <v>368</v>
      </c>
      <c r="D6" s="110" t="s">
        <v>369</v>
      </c>
      <c r="E6" s="110" t="s">
        <v>1023</v>
      </c>
      <c r="F6" s="110" t="s">
        <v>371</v>
      </c>
      <c r="G6" s="110" t="s">
        <v>1024</v>
      </c>
      <c r="H6" s="110" t="s">
        <v>1025</v>
      </c>
      <c r="I6" s="110" t="s">
        <v>384</v>
      </c>
      <c r="J6" s="110" t="s">
        <v>411</v>
      </c>
      <c r="K6" s="110"/>
      <c r="L6" s="110" t="s">
        <v>1026</v>
      </c>
      <c r="M6" s="111"/>
      <c r="N6" s="111"/>
      <c r="O6" s="110" t="s">
        <v>1027</v>
      </c>
      <c r="P6" s="110" t="s">
        <v>1028</v>
      </c>
      <c r="Q6" s="110" t="s">
        <v>1029</v>
      </c>
      <c r="R6" s="110" t="s">
        <v>1030</v>
      </c>
      <c r="S6" s="110"/>
      <c r="T6" s="112">
        <v>44932</v>
      </c>
    </row>
    <row r="7" spans="1:20" ht="186" x14ac:dyDescent="0.35">
      <c r="A7" s="120" t="s">
        <v>366</v>
      </c>
      <c r="B7" s="120" t="s">
        <v>1031</v>
      </c>
      <c r="C7" s="120" t="s">
        <v>1032</v>
      </c>
      <c r="D7" s="120" t="s">
        <v>380</v>
      </c>
      <c r="E7" s="120" t="s">
        <v>1033</v>
      </c>
      <c r="F7" s="120" t="s">
        <v>371</v>
      </c>
      <c r="G7" s="120" t="s">
        <v>1024</v>
      </c>
      <c r="H7" s="120" t="s">
        <v>1034</v>
      </c>
      <c r="I7" s="120" t="s">
        <v>374</v>
      </c>
      <c r="J7" s="120" t="s">
        <v>375</v>
      </c>
      <c r="K7" s="120"/>
      <c r="L7" s="120" t="s">
        <v>1035</v>
      </c>
      <c r="M7" s="121"/>
      <c r="N7" s="121"/>
      <c r="O7" s="120" t="s">
        <v>1397</v>
      </c>
      <c r="P7" s="120" t="s">
        <v>1398</v>
      </c>
      <c r="Q7" s="120" t="s">
        <v>1397</v>
      </c>
      <c r="R7" s="120" t="s">
        <v>1398</v>
      </c>
      <c r="S7" s="120"/>
      <c r="T7" s="122">
        <v>45291</v>
      </c>
    </row>
    <row r="8" spans="1:20" ht="387.5" x14ac:dyDescent="0.35">
      <c r="A8" s="110" t="s">
        <v>366</v>
      </c>
      <c r="B8" s="110" t="s">
        <v>1031</v>
      </c>
      <c r="C8" s="110" t="s">
        <v>1032</v>
      </c>
      <c r="D8" s="110" t="s">
        <v>380</v>
      </c>
      <c r="E8" s="110" t="s">
        <v>1036</v>
      </c>
      <c r="F8" s="110" t="s">
        <v>371</v>
      </c>
      <c r="G8" s="110" t="s">
        <v>1024</v>
      </c>
      <c r="H8" s="110" t="s">
        <v>1037</v>
      </c>
      <c r="I8" s="110" t="s">
        <v>374</v>
      </c>
      <c r="J8" s="110" t="s">
        <v>375</v>
      </c>
      <c r="K8" s="110"/>
      <c r="L8" s="110"/>
      <c r="M8" s="111"/>
      <c r="N8" s="111"/>
      <c r="O8" s="110" t="s">
        <v>1399</v>
      </c>
      <c r="P8" s="110" t="s">
        <v>1400</v>
      </c>
      <c r="Q8" s="110" t="s">
        <v>1399</v>
      </c>
      <c r="R8" s="110" t="s">
        <v>1400</v>
      </c>
      <c r="S8" s="110"/>
      <c r="T8" s="112">
        <v>45291</v>
      </c>
    </row>
    <row r="9" spans="1:20" ht="108.5" x14ac:dyDescent="0.35">
      <c r="A9" s="110" t="s">
        <v>366</v>
      </c>
      <c r="B9" s="110" t="s">
        <v>378</v>
      </c>
      <c r="C9" s="110" t="s">
        <v>379</v>
      </c>
      <c r="D9" s="110" t="s">
        <v>380</v>
      </c>
      <c r="E9" s="110" t="s">
        <v>1038</v>
      </c>
      <c r="F9" s="110" t="s">
        <v>382</v>
      </c>
      <c r="G9" s="110" t="s">
        <v>1024</v>
      </c>
      <c r="H9" s="110" t="s">
        <v>1039</v>
      </c>
      <c r="I9" s="110" t="s">
        <v>421</v>
      </c>
      <c r="J9" s="110" t="s">
        <v>429</v>
      </c>
      <c r="K9" s="110"/>
      <c r="L9" s="110"/>
      <c r="M9" s="111" t="s">
        <v>1558</v>
      </c>
      <c r="N9" s="111">
        <v>3649182.31</v>
      </c>
      <c r="O9" s="110"/>
      <c r="P9" s="110"/>
      <c r="Q9" s="110" t="s">
        <v>1559</v>
      </c>
      <c r="R9" s="110" t="s">
        <v>1560</v>
      </c>
      <c r="S9" s="110" t="s">
        <v>1559</v>
      </c>
      <c r="T9" s="112">
        <v>45016</v>
      </c>
    </row>
    <row r="10" spans="1:20" ht="108.5" x14ac:dyDescent="0.35">
      <c r="A10" s="110" t="s">
        <v>366</v>
      </c>
      <c r="B10" s="110" t="s">
        <v>397</v>
      </c>
      <c r="C10" s="110" t="s">
        <v>398</v>
      </c>
      <c r="D10" s="110" t="s">
        <v>380</v>
      </c>
      <c r="E10" s="110" t="s">
        <v>1040</v>
      </c>
      <c r="F10" s="110" t="s">
        <v>382</v>
      </c>
      <c r="G10" s="110" t="s">
        <v>1024</v>
      </c>
      <c r="H10" s="110" t="s">
        <v>1041</v>
      </c>
      <c r="I10" s="110" t="s">
        <v>374</v>
      </c>
      <c r="J10" s="110" t="s">
        <v>375</v>
      </c>
      <c r="K10" s="110"/>
      <c r="L10" s="110"/>
      <c r="M10" s="111" t="s">
        <v>1561</v>
      </c>
      <c r="N10" s="111">
        <v>4104.78</v>
      </c>
      <c r="O10" s="110"/>
      <c r="P10" s="110"/>
      <c r="Q10" s="110" t="s">
        <v>1562</v>
      </c>
      <c r="R10" s="110" t="s">
        <v>1563</v>
      </c>
      <c r="S10" s="110" t="s">
        <v>1562</v>
      </c>
      <c r="T10" s="112">
        <v>45291</v>
      </c>
    </row>
    <row r="11" spans="1:20" ht="108.5" x14ac:dyDescent="0.35">
      <c r="A11" s="110" t="s">
        <v>366</v>
      </c>
      <c r="B11" s="110" t="s">
        <v>397</v>
      </c>
      <c r="C11" s="110" t="s">
        <v>398</v>
      </c>
      <c r="D11" s="110" t="s">
        <v>380</v>
      </c>
      <c r="E11" s="110" t="s">
        <v>1042</v>
      </c>
      <c r="F11" s="110" t="s">
        <v>382</v>
      </c>
      <c r="G11" s="110" t="s">
        <v>1024</v>
      </c>
      <c r="H11" s="110" t="s">
        <v>1043</v>
      </c>
      <c r="I11" s="110" t="s">
        <v>374</v>
      </c>
      <c r="J11" s="110" t="s">
        <v>375</v>
      </c>
      <c r="K11" s="110"/>
      <c r="L11" s="110"/>
      <c r="M11" s="111" t="s">
        <v>1564</v>
      </c>
      <c r="N11" s="111">
        <v>14435292.140000001</v>
      </c>
      <c r="O11" s="110"/>
      <c r="P11" s="110"/>
      <c r="Q11" s="110" t="s">
        <v>1562</v>
      </c>
      <c r="R11" s="110" t="s">
        <v>1563</v>
      </c>
      <c r="S11" s="110" t="s">
        <v>1562</v>
      </c>
      <c r="T11" s="112">
        <v>45291</v>
      </c>
    </row>
    <row r="12" spans="1:20" ht="155" x14ac:dyDescent="0.35">
      <c r="A12" s="110" t="s">
        <v>366</v>
      </c>
      <c r="B12" s="110" t="s">
        <v>406</v>
      </c>
      <c r="C12" s="110" t="s">
        <v>407</v>
      </c>
      <c r="D12" s="110" t="s">
        <v>380</v>
      </c>
      <c r="E12" s="110" t="s">
        <v>1044</v>
      </c>
      <c r="F12" s="110" t="s">
        <v>409</v>
      </c>
      <c r="G12" s="110" t="s">
        <v>1024</v>
      </c>
      <c r="H12" s="110" t="s">
        <v>1045</v>
      </c>
      <c r="I12" s="110" t="s">
        <v>374</v>
      </c>
      <c r="J12" s="110" t="s">
        <v>375</v>
      </c>
      <c r="K12" s="110"/>
      <c r="L12" s="110"/>
      <c r="M12" s="111" t="s">
        <v>1565</v>
      </c>
      <c r="N12" s="111"/>
      <c r="O12" s="110"/>
      <c r="P12" s="110"/>
      <c r="Q12" s="110" t="s">
        <v>1566</v>
      </c>
      <c r="R12" s="110" t="s">
        <v>1567</v>
      </c>
      <c r="S12" s="110"/>
      <c r="T12" s="112">
        <v>45291</v>
      </c>
    </row>
    <row r="13" spans="1:20" ht="155" x14ac:dyDescent="0.35">
      <c r="A13" s="110" t="s">
        <v>366</v>
      </c>
      <c r="B13" s="110" t="s">
        <v>418</v>
      </c>
      <c r="C13" s="110" t="s">
        <v>337</v>
      </c>
      <c r="D13" s="110" t="s">
        <v>380</v>
      </c>
      <c r="E13" s="110" t="s">
        <v>1046</v>
      </c>
      <c r="F13" s="110" t="s">
        <v>382</v>
      </c>
      <c r="G13" s="110" t="s">
        <v>1024</v>
      </c>
      <c r="H13" s="110" t="s">
        <v>1047</v>
      </c>
      <c r="I13" s="110" t="s">
        <v>374</v>
      </c>
      <c r="J13" s="110" t="s">
        <v>375</v>
      </c>
      <c r="K13" s="110"/>
      <c r="L13" s="110"/>
      <c r="M13" s="111" t="s">
        <v>1568</v>
      </c>
      <c r="N13" s="111">
        <v>0</v>
      </c>
      <c r="O13" s="110"/>
      <c r="P13" s="110"/>
      <c r="Q13" s="110" t="s">
        <v>1454</v>
      </c>
      <c r="R13" s="110" t="s">
        <v>1455</v>
      </c>
      <c r="S13" s="110" t="s">
        <v>1454</v>
      </c>
      <c r="T13" s="112">
        <v>45291</v>
      </c>
    </row>
    <row r="14" spans="1:20" ht="139.5" x14ac:dyDescent="0.35">
      <c r="A14" s="110" t="s">
        <v>366</v>
      </c>
      <c r="B14" s="110" t="s">
        <v>425</v>
      </c>
      <c r="C14" s="110" t="s">
        <v>426</v>
      </c>
      <c r="D14" s="110" t="s">
        <v>380</v>
      </c>
      <c r="E14" s="110" t="s">
        <v>1048</v>
      </c>
      <c r="F14" s="110" t="s">
        <v>382</v>
      </c>
      <c r="G14" s="110" t="s">
        <v>1024</v>
      </c>
      <c r="H14" s="110" t="s">
        <v>1049</v>
      </c>
      <c r="I14" s="110" t="s">
        <v>384</v>
      </c>
      <c r="J14" s="110" t="s">
        <v>462</v>
      </c>
      <c r="K14" s="110"/>
      <c r="L14" s="110" t="s">
        <v>1050</v>
      </c>
      <c r="M14" s="111"/>
      <c r="N14" s="111"/>
      <c r="O14" s="110" t="s">
        <v>1051</v>
      </c>
      <c r="P14" s="110" t="s">
        <v>1052</v>
      </c>
      <c r="Q14" s="110" t="s">
        <v>1053</v>
      </c>
      <c r="R14" s="110" t="s">
        <v>1054</v>
      </c>
      <c r="S14" s="110" t="s">
        <v>1053</v>
      </c>
      <c r="T14" s="112">
        <v>44883</v>
      </c>
    </row>
    <row r="15" spans="1:20" ht="409.5" x14ac:dyDescent="0.35">
      <c r="A15" s="110" t="s">
        <v>366</v>
      </c>
      <c r="B15" s="110" t="s">
        <v>425</v>
      </c>
      <c r="C15" s="110" t="s">
        <v>426</v>
      </c>
      <c r="D15" s="110" t="s">
        <v>380</v>
      </c>
      <c r="E15" s="110" t="s">
        <v>1055</v>
      </c>
      <c r="F15" s="110" t="s">
        <v>382</v>
      </c>
      <c r="G15" s="110" t="s">
        <v>1024</v>
      </c>
      <c r="H15" s="110" t="s">
        <v>1056</v>
      </c>
      <c r="I15" s="110" t="s">
        <v>384</v>
      </c>
      <c r="J15" s="110" t="s">
        <v>584</v>
      </c>
      <c r="K15" s="110"/>
      <c r="L15" s="110" t="s">
        <v>1057</v>
      </c>
      <c r="M15" s="111"/>
      <c r="N15" s="111"/>
      <c r="O15" s="110" t="s">
        <v>1058</v>
      </c>
      <c r="P15" s="110" t="s">
        <v>1059</v>
      </c>
      <c r="Q15" s="110" t="s">
        <v>1060</v>
      </c>
      <c r="R15" s="110" t="s">
        <v>1061</v>
      </c>
      <c r="S15" s="110" t="s">
        <v>1060</v>
      </c>
      <c r="T15" s="112">
        <v>45099</v>
      </c>
    </row>
    <row r="16" spans="1:20" ht="77.5" x14ac:dyDescent="0.35">
      <c r="A16" s="110" t="s">
        <v>366</v>
      </c>
      <c r="B16" s="110" t="s">
        <v>439</v>
      </c>
      <c r="C16" s="110" t="s">
        <v>440</v>
      </c>
      <c r="D16" s="110" t="s">
        <v>369</v>
      </c>
      <c r="E16" s="110" t="s">
        <v>1062</v>
      </c>
      <c r="F16" s="110" t="s">
        <v>442</v>
      </c>
      <c r="G16" s="110" t="s">
        <v>1024</v>
      </c>
      <c r="H16" s="110" t="s">
        <v>1063</v>
      </c>
      <c r="I16" s="110" t="s">
        <v>384</v>
      </c>
      <c r="J16" s="110" t="s">
        <v>429</v>
      </c>
      <c r="K16" s="110"/>
      <c r="L16" s="110"/>
      <c r="M16" s="111" t="s">
        <v>1569</v>
      </c>
      <c r="N16" s="111">
        <v>1430.57</v>
      </c>
      <c r="O16" s="110"/>
      <c r="P16" s="110"/>
      <c r="Q16" s="110" t="s">
        <v>1064</v>
      </c>
      <c r="R16" s="110" t="s">
        <v>1065</v>
      </c>
      <c r="S16" s="110" t="s">
        <v>1066</v>
      </c>
      <c r="T16" s="112">
        <v>44926</v>
      </c>
    </row>
    <row r="17" spans="1:20" ht="124" x14ac:dyDescent="0.35">
      <c r="A17" s="110" t="s">
        <v>366</v>
      </c>
      <c r="B17" s="110" t="s">
        <v>1067</v>
      </c>
      <c r="C17" s="110" t="s">
        <v>1068</v>
      </c>
      <c r="D17" s="110" t="s">
        <v>380</v>
      </c>
      <c r="E17" s="110" t="s">
        <v>1069</v>
      </c>
      <c r="F17" s="110" t="s">
        <v>442</v>
      </c>
      <c r="G17" s="110" t="s">
        <v>1024</v>
      </c>
      <c r="H17" s="110" t="s">
        <v>1070</v>
      </c>
      <c r="I17" s="110" t="s">
        <v>374</v>
      </c>
      <c r="J17" s="110" t="s">
        <v>375</v>
      </c>
      <c r="K17" s="110"/>
      <c r="L17" s="110"/>
      <c r="M17" s="111" t="s">
        <v>390</v>
      </c>
      <c r="N17" s="111">
        <v>7</v>
      </c>
      <c r="O17" s="110"/>
      <c r="P17" s="110"/>
      <c r="Q17" s="110" t="s">
        <v>1570</v>
      </c>
      <c r="R17" s="110" t="s">
        <v>1571</v>
      </c>
      <c r="S17" s="110"/>
      <c r="T17" s="112">
        <v>45291</v>
      </c>
    </row>
    <row r="18" spans="1:20" ht="93" x14ac:dyDescent="0.35">
      <c r="A18" s="110" t="s">
        <v>450</v>
      </c>
      <c r="B18" s="110" t="s">
        <v>519</v>
      </c>
      <c r="C18" s="110" t="s">
        <v>520</v>
      </c>
      <c r="D18" s="110" t="s">
        <v>380</v>
      </c>
      <c r="E18" s="110" t="s">
        <v>1071</v>
      </c>
      <c r="F18" s="110" t="s">
        <v>382</v>
      </c>
      <c r="G18" s="110" t="s">
        <v>1024</v>
      </c>
      <c r="H18" s="110" t="s">
        <v>1072</v>
      </c>
      <c r="I18" s="110" t="s">
        <v>384</v>
      </c>
      <c r="J18" s="110" t="s">
        <v>385</v>
      </c>
      <c r="K18" s="110"/>
      <c r="L18" s="110"/>
      <c r="M18" s="111"/>
      <c r="N18" s="111"/>
      <c r="O18" s="110" t="s">
        <v>1073</v>
      </c>
      <c r="P18" s="110" t="s">
        <v>1074</v>
      </c>
      <c r="Q18" s="110" t="s">
        <v>1073</v>
      </c>
      <c r="R18" s="110" t="s">
        <v>1074</v>
      </c>
      <c r="S18" s="110" t="s">
        <v>1075</v>
      </c>
      <c r="T18" s="112">
        <v>44651</v>
      </c>
    </row>
    <row r="19" spans="1:20" ht="248" x14ac:dyDescent="0.35">
      <c r="A19" s="110" t="s">
        <v>450</v>
      </c>
      <c r="B19" s="110" t="s">
        <v>523</v>
      </c>
      <c r="C19" s="110" t="s">
        <v>524</v>
      </c>
      <c r="D19" s="110" t="s">
        <v>380</v>
      </c>
      <c r="E19" s="110" t="s">
        <v>1076</v>
      </c>
      <c r="F19" s="110" t="s">
        <v>382</v>
      </c>
      <c r="G19" s="110" t="s">
        <v>1024</v>
      </c>
      <c r="H19" s="110" t="s">
        <v>526</v>
      </c>
      <c r="I19" s="110" t="s">
        <v>421</v>
      </c>
      <c r="J19" s="110" t="s">
        <v>584</v>
      </c>
      <c r="K19" s="110" t="s">
        <v>376</v>
      </c>
      <c r="L19" s="110"/>
      <c r="M19" s="111" t="s">
        <v>498</v>
      </c>
      <c r="N19" s="111"/>
      <c r="O19" s="110"/>
      <c r="P19" s="110"/>
      <c r="Q19" s="110" t="s">
        <v>1572</v>
      </c>
      <c r="R19" s="110" t="s">
        <v>1573</v>
      </c>
      <c r="S19" s="110" t="s">
        <v>1574</v>
      </c>
      <c r="T19" s="112">
        <v>45107</v>
      </c>
    </row>
    <row r="20" spans="1:20" ht="46.5" x14ac:dyDescent="0.35">
      <c r="A20" s="110" t="s">
        <v>450</v>
      </c>
      <c r="B20" s="110" t="s">
        <v>527</v>
      </c>
      <c r="C20" s="110" t="s">
        <v>336</v>
      </c>
      <c r="D20" s="110" t="s">
        <v>380</v>
      </c>
      <c r="E20" s="110" t="s">
        <v>1077</v>
      </c>
      <c r="F20" s="110" t="s">
        <v>382</v>
      </c>
      <c r="G20" s="110" t="s">
        <v>1024</v>
      </c>
      <c r="H20" s="110" t="s">
        <v>529</v>
      </c>
      <c r="I20" s="110" t="s">
        <v>421</v>
      </c>
      <c r="J20" s="110" t="s">
        <v>584</v>
      </c>
      <c r="K20" s="110"/>
      <c r="L20" s="110"/>
      <c r="M20" s="111" t="s">
        <v>390</v>
      </c>
      <c r="N20" s="111"/>
      <c r="O20" s="110"/>
      <c r="P20" s="110"/>
      <c r="Q20" s="110" t="s">
        <v>1575</v>
      </c>
      <c r="R20" s="110" t="s">
        <v>1576</v>
      </c>
      <c r="S20" s="110" t="s">
        <v>1575</v>
      </c>
      <c r="T20" s="112">
        <v>45107</v>
      </c>
    </row>
    <row r="21" spans="1:20" ht="325.5" x14ac:dyDescent="0.35">
      <c r="A21" s="110" t="s">
        <v>450</v>
      </c>
      <c r="B21" s="110" t="s">
        <v>530</v>
      </c>
      <c r="C21" s="110" t="s">
        <v>531</v>
      </c>
      <c r="D21" s="110" t="s">
        <v>380</v>
      </c>
      <c r="E21" s="110" t="s">
        <v>1078</v>
      </c>
      <c r="F21" s="110" t="s">
        <v>382</v>
      </c>
      <c r="G21" s="110" t="s">
        <v>1024</v>
      </c>
      <c r="H21" s="110" t="s">
        <v>1079</v>
      </c>
      <c r="I21" s="110" t="s">
        <v>384</v>
      </c>
      <c r="J21" s="110" t="s">
        <v>462</v>
      </c>
      <c r="K21" s="110"/>
      <c r="L21" s="110" t="s">
        <v>1080</v>
      </c>
      <c r="M21" s="111"/>
      <c r="N21" s="111"/>
      <c r="O21" s="110" t="s">
        <v>1081</v>
      </c>
      <c r="P21" s="110" t="s">
        <v>1082</v>
      </c>
      <c r="Q21" s="110" t="s">
        <v>1081</v>
      </c>
      <c r="R21" s="110" t="s">
        <v>1082</v>
      </c>
      <c r="S21" s="110" t="s">
        <v>1081</v>
      </c>
      <c r="T21" s="112">
        <v>44742</v>
      </c>
    </row>
    <row r="22" spans="1:20" ht="186" x14ac:dyDescent="0.35">
      <c r="A22" s="110" t="s">
        <v>450</v>
      </c>
      <c r="B22" s="110" t="s">
        <v>530</v>
      </c>
      <c r="C22" s="110" t="s">
        <v>531</v>
      </c>
      <c r="D22" s="110" t="s">
        <v>380</v>
      </c>
      <c r="E22" s="110" t="s">
        <v>1083</v>
      </c>
      <c r="F22" s="110" t="s">
        <v>382</v>
      </c>
      <c r="G22" s="110" t="s">
        <v>1024</v>
      </c>
      <c r="H22" s="110" t="s">
        <v>1084</v>
      </c>
      <c r="I22" s="110" t="s">
        <v>374</v>
      </c>
      <c r="J22" s="110" t="s">
        <v>375</v>
      </c>
      <c r="K22" s="110" t="s">
        <v>386</v>
      </c>
      <c r="L22" s="110"/>
      <c r="M22" s="111" t="s">
        <v>1577</v>
      </c>
      <c r="N22" s="111"/>
      <c r="O22" s="110"/>
      <c r="P22" s="110"/>
      <c r="Q22" s="110" t="s">
        <v>1578</v>
      </c>
      <c r="R22" s="110" t="s">
        <v>1579</v>
      </c>
      <c r="S22" s="110" t="s">
        <v>1578</v>
      </c>
      <c r="T22" s="112">
        <v>45291</v>
      </c>
    </row>
    <row r="23" spans="1:20" ht="62" x14ac:dyDescent="0.35">
      <c r="A23" s="110" t="s">
        <v>450</v>
      </c>
      <c r="B23" s="110" t="s">
        <v>1085</v>
      </c>
      <c r="C23" s="110" t="s">
        <v>1086</v>
      </c>
      <c r="D23" s="110" t="s">
        <v>380</v>
      </c>
      <c r="E23" s="110" t="s">
        <v>1087</v>
      </c>
      <c r="F23" s="110" t="s">
        <v>537</v>
      </c>
      <c r="G23" s="110" t="s">
        <v>1024</v>
      </c>
      <c r="H23" s="110" t="s">
        <v>1088</v>
      </c>
      <c r="I23" s="110" t="s">
        <v>374</v>
      </c>
      <c r="J23" s="110" t="s">
        <v>730</v>
      </c>
      <c r="K23" s="110"/>
      <c r="L23" s="110"/>
      <c r="M23" s="111" t="s">
        <v>399</v>
      </c>
      <c r="N23" s="111"/>
      <c r="O23" s="110"/>
      <c r="P23" s="110"/>
      <c r="Q23" s="110" t="s">
        <v>1089</v>
      </c>
      <c r="R23" s="110" t="s">
        <v>1090</v>
      </c>
      <c r="S23" s="110"/>
      <c r="T23" s="112">
        <v>45382</v>
      </c>
    </row>
    <row r="24" spans="1:20" ht="77.5" x14ac:dyDescent="0.35">
      <c r="A24" s="110" t="s">
        <v>450</v>
      </c>
      <c r="B24" s="110" t="s">
        <v>556</v>
      </c>
      <c r="C24" s="110" t="s">
        <v>557</v>
      </c>
      <c r="D24" s="110" t="s">
        <v>380</v>
      </c>
      <c r="E24" s="110" t="s">
        <v>1091</v>
      </c>
      <c r="F24" s="110"/>
      <c r="G24" s="110" t="s">
        <v>1024</v>
      </c>
      <c r="H24" s="110" t="s">
        <v>1092</v>
      </c>
      <c r="I24" s="110" t="s">
        <v>374</v>
      </c>
      <c r="J24" s="110" t="s">
        <v>375</v>
      </c>
      <c r="K24" s="110"/>
      <c r="L24" s="110"/>
      <c r="M24" s="111" t="s">
        <v>1580</v>
      </c>
      <c r="N24" s="111"/>
      <c r="O24" s="110"/>
      <c r="P24" s="110"/>
      <c r="Q24" s="110" t="s">
        <v>1093</v>
      </c>
      <c r="R24" s="110" t="s">
        <v>1094</v>
      </c>
      <c r="S24" s="110" t="s">
        <v>1093</v>
      </c>
      <c r="T24" s="112">
        <v>45291</v>
      </c>
    </row>
    <row r="25" spans="1:20" ht="124" x14ac:dyDescent="0.35">
      <c r="A25" s="110" t="s">
        <v>596</v>
      </c>
      <c r="B25" s="110" t="s">
        <v>597</v>
      </c>
      <c r="C25" s="110" t="s">
        <v>598</v>
      </c>
      <c r="D25" s="110" t="s">
        <v>369</v>
      </c>
      <c r="E25" s="110" t="s">
        <v>1095</v>
      </c>
      <c r="F25" s="110" t="s">
        <v>409</v>
      </c>
      <c r="G25" s="110" t="s">
        <v>1024</v>
      </c>
      <c r="H25" s="110" t="s">
        <v>1096</v>
      </c>
      <c r="I25" s="110" t="s">
        <v>384</v>
      </c>
      <c r="J25" s="110" t="s">
        <v>411</v>
      </c>
      <c r="K25" s="110"/>
      <c r="L25" s="110" t="s">
        <v>1097</v>
      </c>
      <c r="M25" s="111"/>
      <c r="N25" s="111"/>
      <c r="O25" s="110" t="s">
        <v>1097</v>
      </c>
      <c r="P25" s="110" t="s">
        <v>1098</v>
      </c>
      <c r="Q25" s="110" t="s">
        <v>1099</v>
      </c>
      <c r="R25" s="110" t="s">
        <v>1100</v>
      </c>
      <c r="S25" s="110" t="s">
        <v>1101</v>
      </c>
      <c r="T25" s="112">
        <v>44854</v>
      </c>
    </row>
    <row r="26" spans="1:20" ht="139.5" x14ac:dyDescent="0.35">
      <c r="A26" s="110" t="s">
        <v>596</v>
      </c>
      <c r="B26" s="110" t="s">
        <v>607</v>
      </c>
      <c r="C26" s="110" t="s">
        <v>608</v>
      </c>
      <c r="D26" s="110" t="s">
        <v>380</v>
      </c>
      <c r="E26" s="110" t="s">
        <v>1102</v>
      </c>
      <c r="F26" s="110" t="s">
        <v>409</v>
      </c>
      <c r="G26" s="110" t="s">
        <v>1024</v>
      </c>
      <c r="H26" s="110" t="s">
        <v>610</v>
      </c>
      <c r="I26" s="110" t="s">
        <v>374</v>
      </c>
      <c r="J26" s="110" t="s">
        <v>375</v>
      </c>
      <c r="K26" s="110"/>
      <c r="L26" s="110"/>
      <c r="M26" s="111" t="s">
        <v>728</v>
      </c>
      <c r="N26" s="111">
        <v>70</v>
      </c>
      <c r="O26" s="110"/>
      <c r="P26" s="110"/>
      <c r="Q26" s="110" t="s">
        <v>1103</v>
      </c>
      <c r="R26" s="110" t="s">
        <v>1104</v>
      </c>
      <c r="S26" s="110"/>
      <c r="T26" s="112">
        <v>45291</v>
      </c>
    </row>
    <row r="27" spans="1:20" ht="77.5" x14ac:dyDescent="0.35">
      <c r="A27" s="110" t="s">
        <v>596</v>
      </c>
      <c r="B27" s="110" t="s">
        <v>634</v>
      </c>
      <c r="C27" s="110" t="s">
        <v>635</v>
      </c>
      <c r="D27" s="110" t="s">
        <v>380</v>
      </c>
      <c r="E27" s="110" t="s">
        <v>1105</v>
      </c>
      <c r="F27" s="110" t="s">
        <v>382</v>
      </c>
      <c r="G27" s="110" t="s">
        <v>1024</v>
      </c>
      <c r="H27" s="110" t="s">
        <v>1106</v>
      </c>
      <c r="I27" s="110" t="s">
        <v>374</v>
      </c>
      <c r="J27" s="110" t="s">
        <v>375</v>
      </c>
      <c r="K27" s="110"/>
      <c r="L27" s="110"/>
      <c r="M27" s="111" t="s">
        <v>647</v>
      </c>
      <c r="N27" s="111"/>
      <c r="O27" s="110"/>
      <c r="P27" s="110"/>
      <c r="Q27" s="110" t="s">
        <v>1107</v>
      </c>
      <c r="R27" s="110" t="s">
        <v>1108</v>
      </c>
      <c r="S27" s="110" t="s">
        <v>1107</v>
      </c>
      <c r="T27" s="112">
        <v>45291</v>
      </c>
    </row>
    <row r="28" spans="1:20" ht="403" x14ac:dyDescent="0.35">
      <c r="A28" s="110" t="s">
        <v>596</v>
      </c>
      <c r="B28" s="110" t="s">
        <v>655</v>
      </c>
      <c r="C28" s="110" t="s">
        <v>656</v>
      </c>
      <c r="D28" s="110" t="s">
        <v>380</v>
      </c>
      <c r="E28" s="110" t="s">
        <v>1109</v>
      </c>
      <c r="F28" s="110" t="s">
        <v>409</v>
      </c>
      <c r="G28" s="110" t="s">
        <v>1024</v>
      </c>
      <c r="H28" s="110" t="s">
        <v>1110</v>
      </c>
      <c r="I28" s="110" t="s">
        <v>384</v>
      </c>
      <c r="J28" s="110" t="s">
        <v>375</v>
      </c>
      <c r="K28" s="110"/>
      <c r="L28" s="110" t="s">
        <v>1111</v>
      </c>
      <c r="M28" s="111"/>
      <c r="N28" s="111"/>
      <c r="O28" s="110" t="s">
        <v>1581</v>
      </c>
      <c r="P28" s="110" t="s">
        <v>1582</v>
      </c>
      <c r="Q28" s="110" t="s">
        <v>1583</v>
      </c>
      <c r="R28" s="110" t="s">
        <v>1584</v>
      </c>
      <c r="S28" s="110"/>
      <c r="T28" s="112">
        <v>45181</v>
      </c>
    </row>
    <row r="29" spans="1:20" ht="409.5" x14ac:dyDescent="0.35">
      <c r="A29" s="110" t="s">
        <v>596</v>
      </c>
      <c r="B29" s="110" t="s">
        <v>664</v>
      </c>
      <c r="C29" s="110" t="s">
        <v>665</v>
      </c>
      <c r="D29" s="110" t="s">
        <v>369</v>
      </c>
      <c r="E29" s="110" t="s">
        <v>1112</v>
      </c>
      <c r="F29" s="110" t="s">
        <v>666</v>
      </c>
      <c r="G29" s="110" t="s">
        <v>1024</v>
      </c>
      <c r="H29" s="110" t="s">
        <v>1113</v>
      </c>
      <c r="I29" s="110" t="s">
        <v>384</v>
      </c>
      <c r="J29" s="110" t="s">
        <v>411</v>
      </c>
      <c r="K29" s="110"/>
      <c r="L29" s="110" t="s">
        <v>1114</v>
      </c>
      <c r="M29" s="111"/>
      <c r="N29" s="111"/>
      <c r="O29" s="110" t="s">
        <v>1115</v>
      </c>
      <c r="P29" s="110" t="s">
        <v>1116</v>
      </c>
      <c r="Q29" s="110" t="s">
        <v>1117</v>
      </c>
      <c r="R29" s="110" t="s">
        <v>1118</v>
      </c>
      <c r="S29" s="110" t="s">
        <v>1119</v>
      </c>
      <c r="T29" s="112">
        <v>44628</v>
      </c>
    </row>
    <row r="30" spans="1:20" ht="263.5" x14ac:dyDescent="0.35">
      <c r="A30" s="110" t="s">
        <v>596</v>
      </c>
      <c r="B30" s="110" t="s">
        <v>720</v>
      </c>
      <c r="C30" s="110" t="s">
        <v>721</v>
      </c>
      <c r="D30" s="110" t="s">
        <v>380</v>
      </c>
      <c r="E30" s="110" t="s">
        <v>1120</v>
      </c>
      <c r="F30" s="110" t="s">
        <v>666</v>
      </c>
      <c r="G30" s="110" t="s">
        <v>1024</v>
      </c>
      <c r="H30" s="110" t="s">
        <v>1121</v>
      </c>
      <c r="I30" s="110" t="s">
        <v>384</v>
      </c>
      <c r="J30" s="110" t="s">
        <v>584</v>
      </c>
      <c r="K30" s="110"/>
      <c r="L30" s="110" t="s">
        <v>1122</v>
      </c>
      <c r="M30" s="111"/>
      <c r="N30" s="111"/>
      <c r="O30" s="110" t="s">
        <v>1123</v>
      </c>
      <c r="P30" s="110" t="s">
        <v>1124</v>
      </c>
      <c r="Q30" s="110" t="s">
        <v>1125</v>
      </c>
      <c r="R30" s="110" t="s">
        <v>1126</v>
      </c>
      <c r="S30" s="110" t="s">
        <v>1401</v>
      </c>
      <c r="T30" s="112">
        <v>45107</v>
      </c>
    </row>
    <row r="31" spans="1:20" ht="170.5" x14ac:dyDescent="0.35">
      <c r="A31" s="110" t="s">
        <v>749</v>
      </c>
      <c r="B31" s="110" t="s">
        <v>750</v>
      </c>
      <c r="C31" s="110" t="s">
        <v>751</v>
      </c>
      <c r="D31" s="110" t="s">
        <v>369</v>
      </c>
      <c r="E31" s="110" t="s">
        <v>1127</v>
      </c>
      <c r="F31" s="110" t="s">
        <v>351</v>
      </c>
      <c r="G31" s="110" t="s">
        <v>1024</v>
      </c>
      <c r="H31" s="110" t="s">
        <v>1128</v>
      </c>
      <c r="I31" s="110" t="s">
        <v>384</v>
      </c>
      <c r="J31" s="110" t="s">
        <v>411</v>
      </c>
      <c r="K31" s="110"/>
      <c r="L31" s="110" t="s">
        <v>1129</v>
      </c>
      <c r="M31" s="111"/>
      <c r="N31" s="111"/>
      <c r="O31" s="110" t="s">
        <v>1130</v>
      </c>
      <c r="P31" s="110" t="s">
        <v>1131</v>
      </c>
      <c r="Q31" s="110" t="s">
        <v>1132</v>
      </c>
      <c r="R31" s="110" t="s">
        <v>1133</v>
      </c>
      <c r="S31" s="110" t="s">
        <v>1134</v>
      </c>
      <c r="T31" s="112">
        <v>44926</v>
      </c>
    </row>
    <row r="32" spans="1:20" ht="124" x14ac:dyDescent="0.35">
      <c r="A32" s="110" t="s">
        <v>749</v>
      </c>
      <c r="B32" s="110" t="s">
        <v>750</v>
      </c>
      <c r="C32" s="110" t="s">
        <v>751</v>
      </c>
      <c r="D32" s="110" t="s">
        <v>369</v>
      </c>
      <c r="E32" s="110" t="s">
        <v>1135</v>
      </c>
      <c r="F32" s="110" t="s">
        <v>351</v>
      </c>
      <c r="G32" s="110" t="s">
        <v>1024</v>
      </c>
      <c r="H32" s="110" t="s">
        <v>1136</v>
      </c>
      <c r="I32" s="110" t="s">
        <v>374</v>
      </c>
      <c r="J32" s="110" t="s">
        <v>375</v>
      </c>
      <c r="K32" s="110"/>
      <c r="L32" s="110"/>
      <c r="M32" s="111" t="s">
        <v>1440</v>
      </c>
      <c r="N32" s="111">
        <v>192</v>
      </c>
      <c r="O32" s="110"/>
      <c r="P32" s="110"/>
      <c r="Q32" s="110" t="s">
        <v>1137</v>
      </c>
      <c r="R32" s="110" t="s">
        <v>1138</v>
      </c>
      <c r="S32" s="110" t="s">
        <v>1585</v>
      </c>
      <c r="T32" s="112">
        <v>45291</v>
      </c>
    </row>
    <row r="33" spans="1:20" ht="155" x14ac:dyDescent="0.35">
      <c r="A33" s="110" t="s">
        <v>749</v>
      </c>
      <c r="B33" s="110" t="s">
        <v>780</v>
      </c>
      <c r="C33" s="110" t="s">
        <v>781</v>
      </c>
      <c r="D33" s="110" t="s">
        <v>380</v>
      </c>
      <c r="E33" s="110" t="s">
        <v>1144</v>
      </c>
      <c r="F33" s="110" t="s">
        <v>351</v>
      </c>
      <c r="G33" s="110" t="s">
        <v>1024</v>
      </c>
      <c r="H33" s="110" t="s">
        <v>1145</v>
      </c>
      <c r="I33" s="110" t="s">
        <v>384</v>
      </c>
      <c r="J33" s="110" t="s">
        <v>385</v>
      </c>
      <c r="K33" s="110"/>
      <c r="L33" s="110" t="s">
        <v>1146</v>
      </c>
      <c r="M33" s="111"/>
      <c r="N33" s="111"/>
      <c r="O33" s="110" t="s">
        <v>1147</v>
      </c>
      <c r="P33" s="110" t="s">
        <v>1148</v>
      </c>
      <c r="Q33" s="110" t="s">
        <v>1149</v>
      </c>
      <c r="R33" s="110" t="s">
        <v>1150</v>
      </c>
      <c r="S33" s="110" t="s">
        <v>1151</v>
      </c>
      <c r="T33" s="112">
        <v>44651</v>
      </c>
    </row>
    <row r="34" spans="1:20" ht="124" x14ac:dyDescent="0.35">
      <c r="A34" s="110" t="s">
        <v>749</v>
      </c>
      <c r="B34" s="110" t="s">
        <v>780</v>
      </c>
      <c r="C34" s="110" t="s">
        <v>781</v>
      </c>
      <c r="D34" s="110" t="s">
        <v>380</v>
      </c>
      <c r="E34" s="110" t="s">
        <v>1152</v>
      </c>
      <c r="F34" s="110" t="s">
        <v>351</v>
      </c>
      <c r="G34" s="110" t="s">
        <v>1024</v>
      </c>
      <c r="H34" s="110" t="s">
        <v>1153</v>
      </c>
      <c r="I34" s="110" t="s">
        <v>384</v>
      </c>
      <c r="J34" s="110" t="s">
        <v>385</v>
      </c>
      <c r="K34" s="110"/>
      <c r="L34" s="110" t="s">
        <v>1154</v>
      </c>
      <c r="M34" s="111"/>
      <c r="N34" s="111"/>
      <c r="O34" s="110" t="s">
        <v>1155</v>
      </c>
      <c r="P34" s="110" t="s">
        <v>1156</v>
      </c>
      <c r="Q34" s="110" t="s">
        <v>1157</v>
      </c>
      <c r="R34" s="110" t="s">
        <v>1158</v>
      </c>
      <c r="S34" s="110" t="s">
        <v>1159</v>
      </c>
      <c r="T34" s="112">
        <v>44651</v>
      </c>
    </row>
    <row r="35" spans="1:20" ht="186" x14ac:dyDescent="0.35">
      <c r="A35" s="110" t="s">
        <v>749</v>
      </c>
      <c r="B35" s="110" t="s">
        <v>780</v>
      </c>
      <c r="C35" s="110" t="s">
        <v>781</v>
      </c>
      <c r="D35" s="110" t="s">
        <v>380</v>
      </c>
      <c r="E35" s="110" t="s">
        <v>1139</v>
      </c>
      <c r="F35" s="110" t="s">
        <v>351</v>
      </c>
      <c r="G35" s="110" t="s">
        <v>1024</v>
      </c>
      <c r="H35" s="110" t="s">
        <v>1140</v>
      </c>
      <c r="I35" s="110" t="s">
        <v>374</v>
      </c>
      <c r="J35" s="110" t="s">
        <v>375</v>
      </c>
      <c r="K35" s="110"/>
      <c r="L35" s="110"/>
      <c r="M35" s="111" t="s">
        <v>498</v>
      </c>
      <c r="N35" s="111">
        <v>23.58</v>
      </c>
      <c r="O35" s="110"/>
      <c r="P35" s="110"/>
      <c r="Q35" s="110" t="s">
        <v>1141</v>
      </c>
      <c r="R35" s="110" t="s">
        <v>1142</v>
      </c>
      <c r="S35" s="110" t="s">
        <v>1143</v>
      </c>
      <c r="T35" s="112">
        <v>45291</v>
      </c>
    </row>
    <row r="36" spans="1:20" ht="139.5" x14ac:dyDescent="0.35">
      <c r="A36" s="110" t="s">
        <v>749</v>
      </c>
      <c r="B36" s="110" t="s">
        <v>1160</v>
      </c>
      <c r="C36" s="110" t="s">
        <v>1161</v>
      </c>
      <c r="D36" s="110" t="s">
        <v>380</v>
      </c>
      <c r="E36" s="110" t="s">
        <v>1162</v>
      </c>
      <c r="F36" s="110" t="s">
        <v>351</v>
      </c>
      <c r="G36" s="110" t="s">
        <v>1024</v>
      </c>
      <c r="H36" s="110" t="s">
        <v>1163</v>
      </c>
      <c r="I36" s="110" t="s">
        <v>384</v>
      </c>
      <c r="J36" s="110" t="s">
        <v>385</v>
      </c>
      <c r="K36" s="110"/>
      <c r="L36" s="110" t="s">
        <v>1164</v>
      </c>
      <c r="M36" s="111"/>
      <c r="N36" s="111"/>
      <c r="O36" s="110" t="s">
        <v>1165</v>
      </c>
      <c r="P36" s="110" t="s">
        <v>1166</v>
      </c>
      <c r="Q36" s="110" t="s">
        <v>1167</v>
      </c>
      <c r="R36" s="110" t="s">
        <v>1168</v>
      </c>
      <c r="S36" s="110" t="s">
        <v>1169</v>
      </c>
      <c r="T36" s="112">
        <v>45097</v>
      </c>
    </row>
    <row r="37" spans="1:20" ht="124" x14ac:dyDescent="0.35">
      <c r="A37" s="110" t="s">
        <v>749</v>
      </c>
      <c r="B37" s="110" t="s">
        <v>1160</v>
      </c>
      <c r="C37" s="110" t="s">
        <v>1161</v>
      </c>
      <c r="D37" s="110" t="s">
        <v>380</v>
      </c>
      <c r="E37" s="110" t="s">
        <v>1170</v>
      </c>
      <c r="F37" s="110" t="s">
        <v>351</v>
      </c>
      <c r="G37" s="110" t="s">
        <v>1024</v>
      </c>
      <c r="H37" s="110" t="s">
        <v>1171</v>
      </c>
      <c r="I37" s="110" t="s">
        <v>384</v>
      </c>
      <c r="J37" s="110" t="s">
        <v>462</v>
      </c>
      <c r="K37" s="110"/>
      <c r="L37" s="110" t="s">
        <v>1172</v>
      </c>
      <c r="M37" s="111"/>
      <c r="N37" s="111"/>
      <c r="O37" s="110" t="s">
        <v>1402</v>
      </c>
      <c r="P37" s="110" t="s">
        <v>1403</v>
      </c>
      <c r="Q37" s="110" t="s">
        <v>1404</v>
      </c>
      <c r="R37" s="110" t="s">
        <v>1405</v>
      </c>
      <c r="S37" s="110" t="s">
        <v>1406</v>
      </c>
      <c r="T37" s="112">
        <v>44742</v>
      </c>
    </row>
    <row r="38" spans="1:20" ht="217" x14ac:dyDescent="0.35">
      <c r="A38" s="110" t="s">
        <v>749</v>
      </c>
      <c r="B38" s="110" t="s">
        <v>1160</v>
      </c>
      <c r="C38" s="110" t="s">
        <v>1161</v>
      </c>
      <c r="D38" s="110" t="s">
        <v>380</v>
      </c>
      <c r="E38" s="110" t="s">
        <v>1173</v>
      </c>
      <c r="F38" s="110" t="s">
        <v>351</v>
      </c>
      <c r="G38" s="110" t="s">
        <v>1024</v>
      </c>
      <c r="H38" s="110" t="s">
        <v>1174</v>
      </c>
      <c r="I38" s="110" t="s">
        <v>374</v>
      </c>
      <c r="J38" s="110" t="s">
        <v>375</v>
      </c>
      <c r="K38" s="110"/>
      <c r="L38" s="110"/>
      <c r="M38" s="111" t="s">
        <v>1586</v>
      </c>
      <c r="N38" s="111"/>
      <c r="O38" s="110"/>
      <c r="P38" s="110"/>
      <c r="Q38" s="110" t="s">
        <v>1175</v>
      </c>
      <c r="R38" s="110" t="s">
        <v>1176</v>
      </c>
      <c r="S38" s="110" t="s">
        <v>1177</v>
      </c>
      <c r="T38" s="112">
        <v>45291</v>
      </c>
    </row>
    <row r="39" spans="1:20" ht="108.5" x14ac:dyDescent="0.35">
      <c r="A39" s="110" t="s">
        <v>749</v>
      </c>
      <c r="B39" s="110" t="s">
        <v>787</v>
      </c>
      <c r="C39" s="110" t="s">
        <v>353</v>
      </c>
      <c r="D39" s="110" t="s">
        <v>369</v>
      </c>
      <c r="E39" s="110" t="s">
        <v>1178</v>
      </c>
      <c r="F39" s="110" t="s">
        <v>351</v>
      </c>
      <c r="G39" s="110" t="s">
        <v>1024</v>
      </c>
      <c r="H39" s="110" t="s">
        <v>1179</v>
      </c>
      <c r="I39" s="110" t="s">
        <v>421</v>
      </c>
      <c r="J39" s="110" t="s">
        <v>462</v>
      </c>
      <c r="K39" s="110"/>
      <c r="L39" s="110" t="s">
        <v>1180</v>
      </c>
      <c r="M39" s="111"/>
      <c r="N39" s="111"/>
      <c r="O39" s="110" t="s">
        <v>1181</v>
      </c>
      <c r="P39" s="110" t="s">
        <v>1182</v>
      </c>
      <c r="Q39" s="110" t="s">
        <v>1587</v>
      </c>
      <c r="R39" s="110" t="s">
        <v>1588</v>
      </c>
      <c r="S39" s="110" t="s">
        <v>1589</v>
      </c>
      <c r="T39" s="112">
        <v>44742</v>
      </c>
    </row>
    <row r="40" spans="1:20" ht="108.5" x14ac:dyDescent="0.35">
      <c r="A40" s="110" t="s">
        <v>749</v>
      </c>
      <c r="B40" s="110" t="s">
        <v>787</v>
      </c>
      <c r="C40" s="110" t="s">
        <v>353</v>
      </c>
      <c r="D40" s="110" t="s">
        <v>369</v>
      </c>
      <c r="E40" s="110" t="s">
        <v>1183</v>
      </c>
      <c r="F40" s="110" t="s">
        <v>351</v>
      </c>
      <c r="G40" s="110" t="s">
        <v>1024</v>
      </c>
      <c r="H40" s="110" t="s">
        <v>1184</v>
      </c>
      <c r="I40" s="110" t="s">
        <v>384</v>
      </c>
      <c r="J40" s="110" t="s">
        <v>462</v>
      </c>
      <c r="K40" s="110"/>
      <c r="L40" s="110" t="s">
        <v>1185</v>
      </c>
      <c r="M40" s="111"/>
      <c r="N40" s="111"/>
      <c r="O40" s="110" t="s">
        <v>1185</v>
      </c>
      <c r="P40" s="110" t="s">
        <v>1186</v>
      </c>
      <c r="Q40" s="110" t="s">
        <v>1187</v>
      </c>
      <c r="R40" s="110" t="s">
        <v>1188</v>
      </c>
      <c r="S40" s="110" t="s">
        <v>1189</v>
      </c>
      <c r="T40" s="112">
        <v>44747</v>
      </c>
    </row>
    <row r="41" spans="1:20" ht="93" x14ac:dyDescent="0.35">
      <c r="A41" s="110" t="s">
        <v>749</v>
      </c>
      <c r="B41" s="110" t="s">
        <v>787</v>
      </c>
      <c r="C41" s="110" t="s">
        <v>353</v>
      </c>
      <c r="D41" s="110" t="s">
        <v>369</v>
      </c>
      <c r="E41" s="110" t="s">
        <v>1190</v>
      </c>
      <c r="F41" s="110" t="s">
        <v>351</v>
      </c>
      <c r="G41" s="110" t="s">
        <v>1024</v>
      </c>
      <c r="H41" s="110" t="s">
        <v>1191</v>
      </c>
      <c r="I41" s="110" t="s">
        <v>384</v>
      </c>
      <c r="J41" s="110" t="s">
        <v>584</v>
      </c>
      <c r="K41" s="110"/>
      <c r="L41" s="110" t="s">
        <v>1192</v>
      </c>
      <c r="M41" s="111"/>
      <c r="N41" s="111"/>
      <c r="O41" s="110" t="s">
        <v>1193</v>
      </c>
      <c r="P41" s="110" t="s">
        <v>1194</v>
      </c>
      <c r="Q41" s="110" t="s">
        <v>1195</v>
      </c>
      <c r="R41" s="110" t="s">
        <v>1196</v>
      </c>
      <c r="S41" s="110" t="s">
        <v>1197</v>
      </c>
      <c r="T41" s="112">
        <v>44824</v>
      </c>
    </row>
    <row r="42" spans="1:20" ht="170.5" x14ac:dyDescent="0.35">
      <c r="A42" s="110" t="s">
        <v>749</v>
      </c>
      <c r="B42" s="110" t="s">
        <v>787</v>
      </c>
      <c r="C42" s="110" t="s">
        <v>353</v>
      </c>
      <c r="D42" s="110" t="s">
        <v>369</v>
      </c>
      <c r="E42" s="110" t="s">
        <v>1198</v>
      </c>
      <c r="F42" s="110" t="s">
        <v>351</v>
      </c>
      <c r="G42" s="110" t="s">
        <v>1024</v>
      </c>
      <c r="H42" s="110" t="s">
        <v>1199</v>
      </c>
      <c r="I42" s="110" t="s">
        <v>384</v>
      </c>
      <c r="J42" s="110" t="s">
        <v>472</v>
      </c>
      <c r="K42" s="110"/>
      <c r="L42" s="110" t="s">
        <v>1200</v>
      </c>
      <c r="M42" s="111"/>
      <c r="N42" s="111"/>
      <c r="O42" s="110" t="s">
        <v>1201</v>
      </c>
      <c r="P42" s="110" t="s">
        <v>1202</v>
      </c>
      <c r="Q42" s="110" t="s">
        <v>1201</v>
      </c>
      <c r="R42" s="110" t="s">
        <v>1202</v>
      </c>
      <c r="S42" s="110" t="s">
        <v>1407</v>
      </c>
      <c r="T42" s="112">
        <v>44939</v>
      </c>
    </row>
    <row r="43" spans="1:20" ht="170.5" x14ac:dyDescent="0.35">
      <c r="A43" s="110" t="s">
        <v>835</v>
      </c>
      <c r="B43" s="110" t="s">
        <v>843</v>
      </c>
      <c r="C43" s="110" t="s">
        <v>844</v>
      </c>
      <c r="D43" s="110" t="s">
        <v>380</v>
      </c>
      <c r="E43" s="110" t="s">
        <v>1203</v>
      </c>
      <c r="F43" s="110" t="s">
        <v>382</v>
      </c>
      <c r="G43" s="110" t="s">
        <v>1024</v>
      </c>
      <c r="H43" s="110" t="s">
        <v>846</v>
      </c>
      <c r="I43" s="110" t="s">
        <v>421</v>
      </c>
      <c r="J43" s="110" t="s">
        <v>411</v>
      </c>
      <c r="K43" s="110"/>
      <c r="L43" s="110"/>
      <c r="M43" s="111" t="s">
        <v>390</v>
      </c>
      <c r="N43" s="111"/>
      <c r="O43" s="110"/>
      <c r="P43" s="110"/>
      <c r="Q43" s="110" t="s">
        <v>1590</v>
      </c>
      <c r="R43" s="110" t="s">
        <v>1591</v>
      </c>
      <c r="S43" s="110" t="s">
        <v>1592</v>
      </c>
      <c r="T43" s="112">
        <v>44926</v>
      </c>
    </row>
    <row r="44" spans="1:20" ht="409.5" x14ac:dyDescent="0.35">
      <c r="A44" s="110" t="s">
        <v>835</v>
      </c>
      <c r="B44" s="110" t="s">
        <v>850</v>
      </c>
      <c r="C44" s="110" t="s">
        <v>851</v>
      </c>
      <c r="D44" s="110" t="s">
        <v>380</v>
      </c>
      <c r="E44" s="110" t="s">
        <v>1204</v>
      </c>
      <c r="F44" s="110" t="s">
        <v>382</v>
      </c>
      <c r="G44" s="110" t="s">
        <v>1024</v>
      </c>
      <c r="H44" s="110" t="s">
        <v>1205</v>
      </c>
      <c r="I44" s="110" t="s">
        <v>421</v>
      </c>
      <c r="J44" s="110" t="s">
        <v>506</v>
      </c>
      <c r="K44" s="110"/>
      <c r="L44" s="110" t="s">
        <v>1080</v>
      </c>
      <c r="M44" s="111"/>
      <c r="N44" s="111"/>
      <c r="O44" s="110" t="s">
        <v>1385</v>
      </c>
      <c r="P44" s="110" t="s">
        <v>1386</v>
      </c>
      <c r="Q44" s="110" t="s">
        <v>1385</v>
      </c>
      <c r="R44" s="110" t="s">
        <v>1386</v>
      </c>
      <c r="S44" s="110" t="s">
        <v>1385</v>
      </c>
      <c r="T44" s="112">
        <v>44834</v>
      </c>
    </row>
    <row r="45" spans="1:20" ht="77.5" x14ac:dyDescent="0.35">
      <c r="A45" s="110" t="s">
        <v>869</v>
      </c>
      <c r="B45" s="110" t="s">
        <v>908</v>
      </c>
      <c r="C45" s="110" t="s">
        <v>909</v>
      </c>
      <c r="D45" s="110" t="s">
        <v>380</v>
      </c>
      <c r="E45" s="110" t="s">
        <v>1206</v>
      </c>
      <c r="F45" s="110" t="s">
        <v>873</v>
      </c>
      <c r="G45" s="110" t="s">
        <v>1024</v>
      </c>
      <c r="H45" s="110" t="s">
        <v>1207</v>
      </c>
      <c r="I45" s="110" t="s">
        <v>384</v>
      </c>
      <c r="J45" s="110" t="s">
        <v>462</v>
      </c>
      <c r="K45" s="110" t="s">
        <v>386</v>
      </c>
      <c r="L45" s="110" t="s">
        <v>1208</v>
      </c>
      <c r="M45" s="111"/>
      <c r="N45" s="111"/>
      <c r="O45" s="110" t="s">
        <v>1209</v>
      </c>
      <c r="P45" s="110" t="s">
        <v>1210</v>
      </c>
      <c r="Q45" s="110" t="s">
        <v>1211</v>
      </c>
      <c r="R45" s="110" t="s">
        <v>1212</v>
      </c>
      <c r="S45" s="110" t="s">
        <v>1213</v>
      </c>
      <c r="T45" s="112">
        <v>44742</v>
      </c>
    </row>
    <row r="46" spans="1:20" ht="186" x14ac:dyDescent="0.35">
      <c r="A46" s="110" t="s">
        <v>869</v>
      </c>
      <c r="B46" s="110" t="s">
        <v>930</v>
      </c>
      <c r="C46" s="110" t="s">
        <v>931</v>
      </c>
      <c r="D46" s="110" t="s">
        <v>380</v>
      </c>
      <c r="E46" s="110" t="s">
        <v>1214</v>
      </c>
      <c r="F46" s="110" t="s">
        <v>873</v>
      </c>
      <c r="G46" s="110" t="s">
        <v>1024</v>
      </c>
      <c r="H46" s="110" t="s">
        <v>1215</v>
      </c>
      <c r="I46" s="110" t="s">
        <v>374</v>
      </c>
      <c r="J46" s="110" t="s">
        <v>375</v>
      </c>
      <c r="K46" s="110"/>
      <c r="L46" s="110" t="s">
        <v>1216</v>
      </c>
      <c r="M46" s="111"/>
      <c r="N46" s="111"/>
      <c r="O46" s="110" t="s">
        <v>1217</v>
      </c>
      <c r="P46" s="110" t="s">
        <v>1218</v>
      </c>
      <c r="Q46" s="110" t="s">
        <v>1219</v>
      </c>
      <c r="R46" s="110" t="s">
        <v>1220</v>
      </c>
      <c r="S46" s="110" t="s">
        <v>1219</v>
      </c>
      <c r="T46" s="112">
        <v>45291</v>
      </c>
    </row>
    <row r="47" spans="1:20" ht="232.5" x14ac:dyDescent="0.35">
      <c r="A47" s="110" t="s">
        <v>869</v>
      </c>
      <c r="B47" s="110" t="s">
        <v>1221</v>
      </c>
      <c r="C47" s="110" t="s">
        <v>1222</v>
      </c>
      <c r="D47" s="110" t="s">
        <v>380</v>
      </c>
      <c r="E47" s="110" t="s">
        <v>1223</v>
      </c>
      <c r="F47" s="110" t="s">
        <v>442</v>
      </c>
      <c r="G47" s="110" t="s">
        <v>1024</v>
      </c>
      <c r="H47" s="110" t="s">
        <v>1224</v>
      </c>
      <c r="I47" s="110" t="s">
        <v>421</v>
      </c>
      <c r="J47" s="110" t="s">
        <v>506</v>
      </c>
      <c r="K47" s="110"/>
      <c r="L47" s="110" t="s">
        <v>1225</v>
      </c>
      <c r="M47" s="111"/>
      <c r="N47" s="111"/>
      <c r="O47" s="110" t="s">
        <v>1226</v>
      </c>
      <c r="P47" s="110" t="s">
        <v>1227</v>
      </c>
      <c r="Q47" s="110" t="s">
        <v>1228</v>
      </c>
      <c r="R47" s="110" t="s">
        <v>1229</v>
      </c>
      <c r="S47" s="110" t="s">
        <v>1230</v>
      </c>
      <c r="T47" s="112">
        <v>44834</v>
      </c>
    </row>
    <row r="48" spans="1:20" ht="155" x14ac:dyDescent="0.35">
      <c r="A48" s="110" t="s">
        <v>869</v>
      </c>
      <c r="B48" s="110" t="s">
        <v>1231</v>
      </c>
      <c r="C48" s="110" t="s">
        <v>1232</v>
      </c>
      <c r="D48" s="110" t="s">
        <v>380</v>
      </c>
      <c r="E48" s="110" t="s">
        <v>1238</v>
      </c>
      <c r="F48" s="110" t="s">
        <v>442</v>
      </c>
      <c r="G48" s="110" t="s">
        <v>1024</v>
      </c>
      <c r="H48" s="110" t="s">
        <v>1239</v>
      </c>
      <c r="I48" s="110" t="s">
        <v>421</v>
      </c>
      <c r="J48" s="110" t="s">
        <v>429</v>
      </c>
      <c r="K48" s="110"/>
      <c r="L48" s="110" t="s">
        <v>1240</v>
      </c>
      <c r="M48" s="111"/>
      <c r="N48" s="111"/>
      <c r="O48" s="110" t="s">
        <v>1593</v>
      </c>
      <c r="P48" s="110" t="s">
        <v>1594</v>
      </c>
      <c r="Q48" s="110" t="s">
        <v>1241</v>
      </c>
      <c r="R48" s="110" t="s">
        <v>1242</v>
      </c>
      <c r="S48" s="110" t="s">
        <v>1593</v>
      </c>
      <c r="T48" s="112">
        <v>45016</v>
      </c>
    </row>
    <row r="49" spans="1:20" ht="248" x14ac:dyDescent="0.35">
      <c r="A49" s="110" t="s">
        <v>869</v>
      </c>
      <c r="B49" s="110" t="s">
        <v>1231</v>
      </c>
      <c r="C49" s="110" t="s">
        <v>1232</v>
      </c>
      <c r="D49" s="110" t="s">
        <v>380</v>
      </c>
      <c r="E49" s="110" t="s">
        <v>1233</v>
      </c>
      <c r="F49" s="110" t="s">
        <v>442</v>
      </c>
      <c r="G49" s="110" t="s">
        <v>1024</v>
      </c>
      <c r="H49" s="110" t="s">
        <v>1234</v>
      </c>
      <c r="I49" s="110" t="s">
        <v>384</v>
      </c>
      <c r="J49" s="110" t="s">
        <v>429</v>
      </c>
      <c r="K49" s="110"/>
      <c r="L49" s="110"/>
      <c r="M49" s="111" t="s">
        <v>1449</v>
      </c>
      <c r="N49" s="111">
        <v>5</v>
      </c>
      <c r="O49" s="110"/>
      <c r="P49" s="110"/>
      <c r="Q49" s="110" t="s">
        <v>1235</v>
      </c>
      <c r="R49" s="110" t="s">
        <v>1236</v>
      </c>
      <c r="S49" s="110" t="s">
        <v>1237</v>
      </c>
      <c r="T49" s="112">
        <v>45017</v>
      </c>
    </row>
    <row r="50" spans="1:20" ht="93" x14ac:dyDescent="0.35">
      <c r="A50" s="110" t="s">
        <v>869</v>
      </c>
      <c r="B50" s="110" t="s">
        <v>1231</v>
      </c>
      <c r="C50" s="110" t="s">
        <v>1232</v>
      </c>
      <c r="D50" s="110" t="s">
        <v>380</v>
      </c>
      <c r="E50" s="110" t="s">
        <v>1243</v>
      </c>
      <c r="F50" s="110" t="s">
        <v>442</v>
      </c>
      <c r="G50" s="110" t="s">
        <v>1024</v>
      </c>
      <c r="H50" s="110" t="s">
        <v>1244</v>
      </c>
      <c r="I50" s="110" t="s">
        <v>374</v>
      </c>
      <c r="J50" s="110" t="s">
        <v>375</v>
      </c>
      <c r="K50" s="110"/>
      <c r="L50" s="110" t="s">
        <v>1245</v>
      </c>
      <c r="M50" s="111"/>
      <c r="N50" s="111"/>
      <c r="O50" s="110" t="s">
        <v>1246</v>
      </c>
      <c r="P50" s="110" t="s">
        <v>1247</v>
      </c>
      <c r="Q50" s="110" t="s">
        <v>1248</v>
      </c>
      <c r="R50" s="110" t="s">
        <v>1249</v>
      </c>
      <c r="S50" s="110"/>
      <c r="T50" s="112">
        <v>45291</v>
      </c>
    </row>
    <row r="51" spans="1:20" ht="294.5" x14ac:dyDescent="0.35">
      <c r="A51" s="110" t="s">
        <v>869</v>
      </c>
      <c r="B51" s="110" t="s">
        <v>1250</v>
      </c>
      <c r="C51" s="110" t="s">
        <v>1251</v>
      </c>
      <c r="D51" s="110" t="s">
        <v>380</v>
      </c>
      <c r="E51" s="110" t="s">
        <v>1252</v>
      </c>
      <c r="F51" s="110" t="s">
        <v>1253</v>
      </c>
      <c r="G51" s="110" t="s">
        <v>1024</v>
      </c>
      <c r="H51" s="110" t="s">
        <v>1254</v>
      </c>
      <c r="I51" s="110" t="s">
        <v>421</v>
      </c>
      <c r="J51" s="110" t="s">
        <v>584</v>
      </c>
      <c r="K51" s="110"/>
      <c r="L51" s="110" t="s">
        <v>1255</v>
      </c>
      <c r="M51" s="111"/>
      <c r="N51" s="111"/>
      <c r="O51" s="110" t="s">
        <v>1256</v>
      </c>
      <c r="P51" s="110" t="s">
        <v>1257</v>
      </c>
      <c r="Q51" s="110" t="s">
        <v>1258</v>
      </c>
      <c r="R51" s="110" t="s">
        <v>1259</v>
      </c>
      <c r="S51" s="110" t="s">
        <v>1260</v>
      </c>
      <c r="T51" s="112">
        <v>45107</v>
      </c>
    </row>
    <row r="52" spans="1:20" ht="124" x14ac:dyDescent="0.35">
      <c r="A52" s="110" t="s">
        <v>869</v>
      </c>
      <c r="B52" s="110" t="s">
        <v>1250</v>
      </c>
      <c r="C52" s="110" t="s">
        <v>1251</v>
      </c>
      <c r="D52" s="110" t="s">
        <v>380</v>
      </c>
      <c r="E52" s="110" t="s">
        <v>1261</v>
      </c>
      <c r="F52" s="110" t="s">
        <v>1253</v>
      </c>
      <c r="G52" s="110" t="s">
        <v>1024</v>
      </c>
      <c r="H52" s="110" t="s">
        <v>1262</v>
      </c>
      <c r="I52" s="110" t="s">
        <v>374</v>
      </c>
      <c r="J52" s="110" t="s">
        <v>375</v>
      </c>
      <c r="K52" s="110"/>
      <c r="L52" s="110" t="s">
        <v>1263</v>
      </c>
      <c r="M52" s="111"/>
      <c r="N52" s="111"/>
      <c r="O52" s="110" t="s">
        <v>1264</v>
      </c>
      <c r="P52" s="110" t="s">
        <v>1265</v>
      </c>
      <c r="Q52" s="110" t="s">
        <v>1266</v>
      </c>
      <c r="R52" s="110" t="s">
        <v>1267</v>
      </c>
      <c r="S52" s="110"/>
      <c r="T52" s="112">
        <v>45291</v>
      </c>
    </row>
    <row r="53" spans="1:20" ht="124" x14ac:dyDescent="0.35">
      <c r="A53" s="110" t="s">
        <v>869</v>
      </c>
      <c r="B53" s="110" t="s">
        <v>1250</v>
      </c>
      <c r="C53" s="110" t="s">
        <v>1251</v>
      </c>
      <c r="D53" s="110" t="s">
        <v>380</v>
      </c>
      <c r="E53" s="110" t="s">
        <v>1268</v>
      </c>
      <c r="F53" s="110" t="s">
        <v>1253</v>
      </c>
      <c r="G53" s="110" t="s">
        <v>1024</v>
      </c>
      <c r="H53" s="110" t="s">
        <v>1262</v>
      </c>
      <c r="I53" s="110" t="s">
        <v>374</v>
      </c>
      <c r="J53" s="110" t="s">
        <v>375</v>
      </c>
      <c r="K53" s="110"/>
      <c r="L53" s="110" t="s">
        <v>1269</v>
      </c>
      <c r="M53" s="111"/>
      <c r="N53" s="111"/>
      <c r="O53" s="110" t="s">
        <v>1264</v>
      </c>
      <c r="P53" s="110" t="s">
        <v>1265</v>
      </c>
      <c r="Q53" s="110" t="s">
        <v>1266</v>
      </c>
      <c r="R53" s="110" t="s">
        <v>1267</v>
      </c>
      <c r="S53" s="110"/>
      <c r="T53" s="112">
        <v>45291</v>
      </c>
    </row>
    <row r="54" spans="1:20" ht="124" x14ac:dyDescent="0.35">
      <c r="A54" s="110" t="s">
        <v>869</v>
      </c>
      <c r="B54" s="110" t="s">
        <v>1250</v>
      </c>
      <c r="C54" s="110" t="s">
        <v>1251</v>
      </c>
      <c r="D54" s="110" t="s">
        <v>380</v>
      </c>
      <c r="E54" s="110" t="s">
        <v>1270</v>
      </c>
      <c r="F54" s="110" t="s">
        <v>1253</v>
      </c>
      <c r="G54" s="110" t="s">
        <v>1024</v>
      </c>
      <c r="H54" s="110" t="s">
        <v>1271</v>
      </c>
      <c r="I54" s="110" t="s">
        <v>384</v>
      </c>
      <c r="J54" s="110" t="s">
        <v>411</v>
      </c>
      <c r="K54" s="110"/>
      <c r="L54" s="110" t="s">
        <v>1272</v>
      </c>
      <c r="M54" s="111"/>
      <c r="N54" s="111"/>
      <c r="O54" s="110" t="s">
        <v>1273</v>
      </c>
      <c r="P54" s="110" t="s">
        <v>1274</v>
      </c>
      <c r="Q54" s="110" t="s">
        <v>1275</v>
      </c>
      <c r="R54" s="110" t="s">
        <v>1276</v>
      </c>
      <c r="S54" s="110"/>
      <c r="T54" s="112">
        <v>44926</v>
      </c>
    </row>
    <row r="55" spans="1:20" ht="217" x14ac:dyDescent="0.35">
      <c r="A55" s="110" t="s">
        <v>869</v>
      </c>
      <c r="B55" s="110" t="s">
        <v>1004</v>
      </c>
      <c r="C55" s="110" t="s">
        <v>1005</v>
      </c>
      <c r="D55" s="110" t="s">
        <v>369</v>
      </c>
      <c r="E55" s="110" t="s">
        <v>1277</v>
      </c>
      <c r="F55" s="110" t="s">
        <v>873</v>
      </c>
      <c r="G55" s="110" t="s">
        <v>1024</v>
      </c>
      <c r="H55" s="110" t="s">
        <v>1278</v>
      </c>
      <c r="I55" s="110" t="s">
        <v>384</v>
      </c>
      <c r="J55" s="110" t="s">
        <v>411</v>
      </c>
      <c r="K55" s="110" t="s">
        <v>386</v>
      </c>
      <c r="L55" s="110" t="s">
        <v>1279</v>
      </c>
      <c r="M55" s="111"/>
      <c r="N55" s="111"/>
      <c r="O55" s="110" t="s">
        <v>1280</v>
      </c>
      <c r="P55" s="110" t="s">
        <v>1281</v>
      </c>
      <c r="Q55" s="110" t="s">
        <v>1282</v>
      </c>
      <c r="R55" s="110" t="s">
        <v>1283</v>
      </c>
      <c r="S55" s="110" t="s">
        <v>1284</v>
      </c>
      <c r="T55" s="112">
        <v>44926</v>
      </c>
    </row>
    <row r="56" spans="1:20" ht="77.5" x14ac:dyDescent="0.35">
      <c r="A56" s="110" t="s">
        <v>869</v>
      </c>
      <c r="B56" s="110" t="s">
        <v>1019</v>
      </c>
      <c r="C56" s="110" t="s">
        <v>1020</v>
      </c>
      <c r="D56" s="110" t="s">
        <v>369</v>
      </c>
      <c r="E56" s="110" t="s">
        <v>1285</v>
      </c>
      <c r="F56" s="110" t="s">
        <v>873</v>
      </c>
      <c r="G56" s="110" t="s">
        <v>1024</v>
      </c>
      <c r="H56" s="110" t="s">
        <v>1286</v>
      </c>
      <c r="I56" s="110" t="s">
        <v>384</v>
      </c>
      <c r="J56" s="110" t="s">
        <v>411</v>
      </c>
      <c r="K56" s="110" t="s">
        <v>386</v>
      </c>
      <c r="L56" s="110" t="s">
        <v>1286</v>
      </c>
      <c r="M56" s="111"/>
      <c r="N56" s="111"/>
      <c r="O56" s="110" t="s">
        <v>1287</v>
      </c>
      <c r="P56" s="110" t="s">
        <v>1288</v>
      </c>
      <c r="Q56" s="110" t="s">
        <v>1289</v>
      </c>
      <c r="R56" s="110" t="s">
        <v>1290</v>
      </c>
      <c r="S56" s="110" t="s">
        <v>1291</v>
      </c>
      <c r="T56" s="112">
        <v>45097</v>
      </c>
    </row>
    <row r="58" spans="1:20" x14ac:dyDescent="0.35">
      <c r="A58" s="22" t="s">
        <v>178</v>
      </c>
      <c r="T58" s="107" t="s">
        <v>206</v>
      </c>
    </row>
    <row r="59" spans="1:20" x14ac:dyDescent="0.35">
      <c r="A59" s="21"/>
    </row>
    <row r="60" spans="1:20" x14ac:dyDescent="0.35">
      <c r="A60" s="132" t="s">
        <v>1431</v>
      </c>
    </row>
    <row r="61" spans="1:20" x14ac:dyDescent="0.35">
      <c r="A61" s="133" t="s">
        <v>1604</v>
      </c>
    </row>
  </sheetData>
  <autoFilter ref="A5:T56" xr:uid="{941EDA4C-459A-4E61-9AF5-2ACB03545506}"/>
  <mergeCells count="2">
    <mergeCell ref="A2:T2"/>
    <mergeCell ref="S1:T1"/>
  </mergeCells>
  <conditionalFormatting sqref="E1:E1048576">
    <cfRule type="duplicateValues" dxfId="0" priority="1"/>
  </conditionalFormatting>
  <hyperlinks>
    <hyperlink ref="A61" r:id="rId1" xr:uid="{BE496324-F3B9-430F-AAA1-515E717A2B8C}"/>
  </hyperlinks>
  <pageMargins left="0.25" right="0.25" top="0.75" bottom="0.75" header="0.3" footer="0.3"/>
  <pageSetup paperSize="9" scale="24" fitToHeight="0" orientation="landscape" r:id="rId2"/>
  <rowBreaks count="2" manualBreakCount="2">
    <brk id="33" max="19" man="1"/>
    <brk id="45" max="1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AC2B3-258C-4C80-AB06-7B20D3AEDA90}">
  <dimension ref="A1:I18"/>
  <sheetViews>
    <sheetView view="pageBreakPreview" zoomScale="60" zoomScaleNormal="85" workbookViewId="0">
      <selection activeCell="B19" sqref="B19"/>
    </sheetView>
  </sheetViews>
  <sheetFormatPr defaultColWidth="9.26953125" defaultRowHeight="14.5" x14ac:dyDescent="0.35"/>
  <cols>
    <col min="1" max="1" width="2.26953125" style="19" customWidth="1"/>
    <col min="2" max="2" width="5.453125" style="19" customWidth="1"/>
    <col min="3" max="3" width="9.26953125" style="19"/>
    <col min="4" max="4" width="32" style="20" customWidth="1"/>
    <col min="5" max="5" width="17.54296875" style="19" customWidth="1"/>
    <col min="6" max="6" width="14.1796875" style="19" customWidth="1"/>
    <col min="7" max="7" width="96.7265625" style="20" customWidth="1"/>
    <col min="8" max="8" width="17.453125" style="20" customWidth="1"/>
    <col min="9" max="9" width="65.1796875" style="20" customWidth="1"/>
    <col min="10" max="16384" width="9.26953125" style="19"/>
  </cols>
  <sheetData>
    <row r="1" spans="2:9" ht="74.25" customHeight="1" x14ac:dyDescent="0.35">
      <c r="I1" s="72" t="s">
        <v>1332</v>
      </c>
    </row>
    <row r="3" spans="2:9" ht="38.25" customHeight="1" x14ac:dyDescent="0.35">
      <c r="B3" s="180" t="s">
        <v>1328</v>
      </c>
      <c r="C3" s="180"/>
      <c r="D3" s="180"/>
      <c r="E3" s="180"/>
      <c r="F3" s="180"/>
      <c r="G3" s="180"/>
      <c r="H3" s="180"/>
      <c r="I3" s="180"/>
    </row>
    <row r="4" spans="2:9" x14ac:dyDescent="0.35">
      <c r="B4" s="181" t="s">
        <v>1605</v>
      </c>
      <c r="C4" s="181"/>
      <c r="D4" s="181"/>
      <c r="E4" s="134"/>
      <c r="F4" s="135"/>
      <c r="G4" s="136"/>
      <c r="H4" s="136"/>
      <c r="I4" s="137"/>
    </row>
    <row r="5" spans="2:9" ht="82.5" customHeight="1" x14ac:dyDescent="0.35">
      <c r="B5" s="138" t="s">
        <v>12</v>
      </c>
      <c r="C5" s="138" t="s">
        <v>192</v>
      </c>
      <c r="D5" s="138" t="s">
        <v>1410</v>
      </c>
      <c r="E5" s="138" t="s">
        <v>214</v>
      </c>
      <c r="F5" s="138" t="s">
        <v>1606</v>
      </c>
      <c r="G5" s="138" t="s">
        <v>193</v>
      </c>
      <c r="H5" s="138" t="s">
        <v>232</v>
      </c>
      <c r="I5" s="138" t="s">
        <v>215</v>
      </c>
    </row>
    <row r="6" spans="2:9" ht="10.5" customHeight="1" x14ac:dyDescent="0.35">
      <c r="B6" s="139">
        <v>1</v>
      </c>
      <c r="C6" s="139">
        <v>2</v>
      </c>
      <c r="D6" s="139">
        <v>3</v>
      </c>
      <c r="E6" s="139">
        <v>4</v>
      </c>
      <c r="F6" s="139">
        <v>5</v>
      </c>
      <c r="G6" s="139">
        <v>6</v>
      </c>
      <c r="H6" s="139">
        <v>7</v>
      </c>
      <c r="I6" s="140">
        <v>8</v>
      </c>
    </row>
    <row r="7" spans="2:9" ht="176.15" customHeight="1" x14ac:dyDescent="0.35">
      <c r="B7" s="106">
        <v>1</v>
      </c>
      <c r="C7" s="141" t="s">
        <v>194</v>
      </c>
      <c r="D7" s="26" t="s">
        <v>195</v>
      </c>
      <c r="E7" s="141" t="s">
        <v>196</v>
      </c>
      <c r="F7" s="141" t="s">
        <v>0</v>
      </c>
      <c r="G7" s="26" t="s">
        <v>1607</v>
      </c>
      <c r="H7" s="141" t="s">
        <v>233</v>
      </c>
      <c r="I7" s="182" t="s">
        <v>234</v>
      </c>
    </row>
    <row r="8" spans="2:9" ht="179.5" customHeight="1" x14ac:dyDescent="0.35">
      <c r="B8" s="106">
        <v>2</v>
      </c>
      <c r="C8" s="141" t="s">
        <v>194</v>
      </c>
      <c r="D8" s="26" t="s">
        <v>197</v>
      </c>
      <c r="E8" s="141" t="s">
        <v>1608</v>
      </c>
      <c r="F8" s="142" t="s">
        <v>0</v>
      </c>
      <c r="G8" s="26" t="s">
        <v>1609</v>
      </c>
      <c r="H8" s="141" t="s">
        <v>233</v>
      </c>
      <c r="I8" s="183"/>
    </row>
    <row r="9" spans="2:9" ht="163" customHeight="1" x14ac:dyDescent="0.35">
      <c r="B9" s="106">
        <v>3</v>
      </c>
      <c r="C9" s="141" t="s">
        <v>198</v>
      </c>
      <c r="D9" s="26" t="s">
        <v>199</v>
      </c>
      <c r="E9" s="141" t="s">
        <v>216</v>
      </c>
      <c r="F9" s="141" t="s">
        <v>0</v>
      </c>
      <c r="G9" s="26" t="s">
        <v>1412</v>
      </c>
      <c r="H9" s="141" t="s">
        <v>233</v>
      </c>
      <c r="I9" s="183"/>
    </row>
    <row r="10" spans="2:9" ht="202.5" customHeight="1" x14ac:dyDescent="0.35">
      <c r="B10" s="106">
        <v>4</v>
      </c>
      <c r="C10" s="141" t="s">
        <v>198</v>
      </c>
      <c r="D10" s="26" t="s">
        <v>200</v>
      </c>
      <c r="E10" s="141" t="s">
        <v>216</v>
      </c>
      <c r="F10" s="142" t="s">
        <v>0</v>
      </c>
      <c r="G10" s="143" t="s">
        <v>235</v>
      </c>
      <c r="H10" s="141" t="s">
        <v>233</v>
      </c>
      <c r="I10" s="183"/>
    </row>
    <row r="11" spans="2:9" ht="138.65" customHeight="1" x14ac:dyDescent="0.35">
      <c r="B11" s="106">
        <v>5</v>
      </c>
      <c r="C11" s="141" t="s">
        <v>201</v>
      </c>
      <c r="D11" s="26" t="s">
        <v>202</v>
      </c>
      <c r="E11" s="185" t="s">
        <v>1555</v>
      </c>
      <c r="F11" s="185" t="s">
        <v>1556</v>
      </c>
      <c r="G11" s="187" t="s">
        <v>1531</v>
      </c>
      <c r="H11" s="189" t="s">
        <v>233</v>
      </c>
      <c r="I11" s="183"/>
    </row>
    <row r="12" spans="2:9" ht="111.75" customHeight="1" x14ac:dyDescent="0.35">
      <c r="B12" s="106">
        <v>6</v>
      </c>
      <c r="C12" s="141" t="s">
        <v>201</v>
      </c>
      <c r="D12" s="26" t="s">
        <v>203</v>
      </c>
      <c r="E12" s="186"/>
      <c r="F12" s="186"/>
      <c r="G12" s="188"/>
      <c r="H12" s="190"/>
      <c r="I12" s="184"/>
    </row>
    <row r="13" spans="2:9" ht="189.75" customHeight="1" x14ac:dyDescent="0.35">
      <c r="B13" s="106">
        <v>7</v>
      </c>
      <c r="C13" s="141" t="s">
        <v>205</v>
      </c>
      <c r="D13" s="26" t="s">
        <v>228</v>
      </c>
      <c r="E13" s="141" t="s">
        <v>1551</v>
      </c>
      <c r="F13" s="142" t="s">
        <v>1550</v>
      </c>
      <c r="G13" s="26" t="s">
        <v>1610</v>
      </c>
      <c r="H13" s="141" t="s">
        <v>0</v>
      </c>
      <c r="I13" s="106" t="s">
        <v>1350</v>
      </c>
    </row>
    <row r="14" spans="2:9" x14ac:dyDescent="0.35">
      <c r="B14" s="134"/>
      <c r="C14" s="134"/>
      <c r="D14" s="136"/>
      <c r="E14" s="134"/>
      <c r="F14" s="134"/>
      <c r="G14" s="136"/>
      <c r="H14" s="136"/>
      <c r="I14" s="136"/>
    </row>
    <row r="15" spans="2:9" ht="15.5" x14ac:dyDescent="0.35">
      <c r="B15" s="144" t="s">
        <v>178</v>
      </c>
      <c r="C15" s="134"/>
      <c r="D15" s="136"/>
      <c r="E15" s="134"/>
      <c r="F15" s="134"/>
      <c r="G15" s="136"/>
      <c r="H15" s="136"/>
      <c r="I15" s="145" t="s">
        <v>206</v>
      </c>
    </row>
    <row r="16" spans="2:9" x14ac:dyDescent="0.35">
      <c r="B16" s="132"/>
      <c r="C16" s="134"/>
      <c r="D16" s="136"/>
      <c r="E16" s="134"/>
      <c r="F16" s="134"/>
      <c r="G16" s="136"/>
      <c r="H16" s="136"/>
      <c r="I16" s="136"/>
    </row>
    <row r="17" spans="1:9" x14ac:dyDescent="0.35">
      <c r="A17" s="129"/>
      <c r="B17" s="132" t="s">
        <v>1430</v>
      </c>
      <c r="C17" s="134"/>
      <c r="D17" s="136">
        <v>25696218</v>
      </c>
      <c r="E17" s="134"/>
      <c r="F17" s="134"/>
      <c r="G17" s="136"/>
      <c r="H17" s="136"/>
      <c r="I17" s="136"/>
    </row>
    <row r="18" spans="1:9" x14ac:dyDescent="0.35">
      <c r="A18" s="129"/>
      <c r="B18" s="133" t="s">
        <v>1611</v>
      </c>
      <c r="C18" s="134"/>
      <c r="D18" s="136"/>
      <c r="E18" s="134"/>
      <c r="F18" s="134"/>
      <c r="G18" s="136"/>
      <c r="H18" s="136"/>
      <c r="I18" s="136"/>
    </row>
  </sheetData>
  <autoFilter ref="B5:I14" xr:uid="{00000000-0009-0000-0000-000000000000}"/>
  <mergeCells count="7">
    <mergeCell ref="B3:I3"/>
    <mergeCell ref="B4:D4"/>
    <mergeCell ref="I7:I12"/>
    <mergeCell ref="E11:E12"/>
    <mergeCell ref="F11:F12"/>
    <mergeCell ref="G11:G12"/>
    <mergeCell ref="H11:H12"/>
  </mergeCells>
  <hyperlinks>
    <hyperlink ref="B18" r:id="rId1" xr:uid="{09EC3037-63E8-4C9D-B52E-038044510CBF}"/>
  </hyperlinks>
  <printOptions horizontalCentered="1" verticalCentered="1"/>
  <pageMargins left="0.39370078740157483" right="0.19685039370078741" top="0.39370078740157483" bottom="0.39370078740157483" header="0.31496062992125984" footer="0.31496062992125984"/>
  <pageSetup paperSize="9" scale="37" orientation="portrait" verticalDpi="90" r:id="rId2"/>
  <headerFooter>
    <oddFooter>&amp;L&amp;A&amp;R&amp;P no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4FA20-91B4-4B22-AE02-4EF8879D2BE6}">
  <sheetPr>
    <pageSetUpPr fitToPage="1"/>
  </sheetPr>
  <dimension ref="A1:I27"/>
  <sheetViews>
    <sheetView view="pageBreakPreview" zoomScale="70" zoomScaleNormal="85" zoomScaleSheetLayoutView="70" workbookViewId="0">
      <selection activeCell="G17" sqref="G17"/>
    </sheetView>
  </sheetViews>
  <sheetFormatPr defaultColWidth="9.26953125" defaultRowHeight="14.5" x14ac:dyDescent="0.35"/>
  <cols>
    <col min="1" max="1" width="4.54296875" style="19" customWidth="1"/>
    <col min="2" max="2" width="5.453125" style="19" customWidth="1"/>
    <col min="3" max="3" width="9.26953125" style="19"/>
    <col min="4" max="4" width="32" style="20" customWidth="1"/>
    <col min="5" max="5" width="17.54296875" style="19" customWidth="1"/>
    <col min="6" max="6" width="13.26953125" style="19" customWidth="1"/>
    <col min="7" max="7" width="79.453125" style="20" customWidth="1"/>
    <col min="8" max="8" width="21.7265625" style="20" customWidth="1"/>
    <col min="9" max="9" width="51" style="20" customWidth="1"/>
    <col min="10" max="16384" width="9.26953125" style="19"/>
  </cols>
  <sheetData>
    <row r="1" spans="1:9" ht="69" customHeight="1" x14ac:dyDescent="0.35">
      <c r="I1" s="72" t="s">
        <v>1333</v>
      </c>
    </row>
    <row r="3" spans="1:9" ht="36" customHeight="1" x14ac:dyDescent="0.35">
      <c r="B3" s="180" t="s">
        <v>1329</v>
      </c>
      <c r="C3" s="180"/>
      <c r="D3" s="180"/>
      <c r="E3" s="180"/>
      <c r="F3" s="180"/>
      <c r="G3" s="180"/>
      <c r="H3" s="180"/>
      <c r="I3" s="180"/>
    </row>
    <row r="4" spans="1:9" ht="14.5" customHeight="1" x14ac:dyDescent="0.35">
      <c r="A4" s="134"/>
      <c r="B4" s="181" t="s">
        <v>1612</v>
      </c>
      <c r="C4" s="181"/>
      <c r="D4" s="181"/>
      <c r="E4" s="146"/>
      <c r="F4" s="146"/>
      <c r="G4" s="146"/>
      <c r="H4" s="146"/>
      <c r="I4" s="146"/>
    </row>
    <row r="5" spans="1:9" ht="75" customHeight="1" x14ac:dyDescent="0.35">
      <c r="A5" s="134"/>
      <c r="B5" s="138" t="s">
        <v>12</v>
      </c>
      <c r="C5" s="138" t="s">
        <v>192</v>
      </c>
      <c r="D5" s="138" t="s">
        <v>1351</v>
      </c>
      <c r="E5" s="138" t="s">
        <v>214</v>
      </c>
      <c r="F5" s="138" t="s">
        <v>1613</v>
      </c>
      <c r="G5" s="138" t="s">
        <v>193</v>
      </c>
      <c r="H5" s="138" t="s">
        <v>236</v>
      </c>
      <c r="I5" s="138" t="s">
        <v>215</v>
      </c>
    </row>
    <row r="6" spans="1:9" s="27" customFormat="1" ht="12" x14ac:dyDescent="0.3">
      <c r="A6" s="147"/>
      <c r="B6" s="139">
        <v>1</v>
      </c>
      <c r="C6" s="139">
        <v>2</v>
      </c>
      <c r="D6" s="139">
        <v>3</v>
      </c>
      <c r="E6" s="139">
        <v>4</v>
      </c>
      <c r="F6" s="139">
        <v>5</v>
      </c>
      <c r="G6" s="139">
        <v>6</v>
      </c>
      <c r="H6" s="139">
        <v>7</v>
      </c>
      <c r="I6" s="140">
        <v>8</v>
      </c>
    </row>
    <row r="7" spans="1:9" ht="84" customHeight="1" x14ac:dyDescent="0.35">
      <c r="A7" s="134"/>
      <c r="B7" s="148">
        <v>1</v>
      </c>
      <c r="C7" s="148" t="s">
        <v>194</v>
      </c>
      <c r="D7" s="149" t="s">
        <v>210</v>
      </c>
      <c r="E7" s="150" t="s">
        <v>226</v>
      </c>
      <c r="F7" s="150" t="s">
        <v>0</v>
      </c>
      <c r="G7" s="149" t="s">
        <v>237</v>
      </c>
      <c r="H7" s="150" t="s">
        <v>233</v>
      </c>
      <c r="I7" s="191" t="s">
        <v>238</v>
      </c>
    </row>
    <row r="8" spans="1:9" ht="78.75" customHeight="1" x14ac:dyDescent="0.35">
      <c r="A8" s="134"/>
      <c r="B8" s="148">
        <v>2</v>
      </c>
      <c r="C8" s="148" t="s">
        <v>201</v>
      </c>
      <c r="D8" s="149" t="s">
        <v>239</v>
      </c>
      <c r="E8" s="150" t="s">
        <v>240</v>
      </c>
      <c r="F8" s="151" t="s">
        <v>0</v>
      </c>
      <c r="G8" s="152" t="s">
        <v>1614</v>
      </c>
      <c r="H8" s="153" t="s">
        <v>233</v>
      </c>
      <c r="I8" s="192"/>
    </row>
    <row r="9" spans="1:9" ht="114.65" customHeight="1" x14ac:dyDescent="0.35">
      <c r="A9" s="134"/>
      <c r="B9" s="148">
        <v>3</v>
      </c>
      <c r="C9" s="148" t="s">
        <v>194</v>
      </c>
      <c r="D9" s="149" t="s">
        <v>207</v>
      </c>
      <c r="E9" s="150" t="s">
        <v>217</v>
      </c>
      <c r="F9" s="150" t="s">
        <v>0</v>
      </c>
      <c r="G9" s="149" t="s">
        <v>1615</v>
      </c>
      <c r="H9" s="150" t="s">
        <v>233</v>
      </c>
      <c r="I9" s="192"/>
    </row>
    <row r="10" spans="1:9" ht="106.5" customHeight="1" x14ac:dyDescent="0.35">
      <c r="A10" s="134"/>
      <c r="B10" s="148">
        <v>4</v>
      </c>
      <c r="C10" s="148" t="s">
        <v>198</v>
      </c>
      <c r="D10" s="149" t="s">
        <v>218</v>
      </c>
      <c r="E10" s="150" t="s">
        <v>1342</v>
      </c>
      <c r="F10" s="150" t="s">
        <v>0</v>
      </c>
      <c r="G10" s="149" t="s">
        <v>1343</v>
      </c>
      <c r="H10" s="150" t="s">
        <v>233</v>
      </c>
      <c r="I10" s="192"/>
    </row>
    <row r="11" spans="1:9" ht="75" customHeight="1" x14ac:dyDescent="0.35">
      <c r="A11" s="154"/>
      <c r="B11" s="148">
        <v>5</v>
      </c>
      <c r="C11" s="148" t="s">
        <v>201</v>
      </c>
      <c r="D11" s="149" t="s">
        <v>1344</v>
      </c>
      <c r="E11" s="150" t="s">
        <v>219</v>
      </c>
      <c r="F11" s="151" t="s">
        <v>1345</v>
      </c>
      <c r="G11" s="149" t="s">
        <v>1616</v>
      </c>
      <c r="H11" s="150" t="s">
        <v>233</v>
      </c>
      <c r="I11" s="192"/>
    </row>
    <row r="12" spans="1:9" ht="112" x14ac:dyDescent="0.35">
      <c r="A12" s="154"/>
      <c r="B12" s="148">
        <v>6</v>
      </c>
      <c r="C12" s="148" t="s">
        <v>201</v>
      </c>
      <c r="D12" s="149" t="s">
        <v>220</v>
      </c>
      <c r="E12" s="150" t="s">
        <v>1432</v>
      </c>
      <c r="F12" s="150" t="s">
        <v>1552</v>
      </c>
      <c r="G12" s="149" t="s">
        <v>1433</v>
      </c>
      <c r="H12" s="150" t="s">
        <v>0</v>
      </c>
      <c r="I12" s="192"/>
    </row>
    <row r="13" spans="1:9" ht="79.5" customHeight="1" x14ac:dyDescent="0.35">
      <c r="A13" s="154"/>
      <c r="B13" s="148">
        <v>7</v>
      </c>
      <c r="C13" s="148" t="s">
        <v>204</v>
      </c>
      <c r="D13" s="149" t="s">
        <v>1411</v>
      </c>
      <c r="E13" s="150" t="s">
        <v>221</v>
      </c>
      <c r="F13" s="150" t="s">
        <v>0</v>
      </c>
      <c r="G13" s="149" t="s">
        <v>1349</v>
      </c>
      <c r="H13" s="150" t="s">
        <v>0</v>
      </c>
      <c r="I13" s="192"/>
    </row>
    <row r="14" spans="1:9" ht="42.75" customHeight="1" x14ac:dyDescent="0.35">
      <c r="A14" s="154"/>
      <c r="B14" s="148">
        <v>8</v>
      </c>
      <c r="C14" s="148" t="s">
        <v>204</v>
      </c>
      <c r="D14" s="149" t="s">
        <v>222</v>
      </c>
      <c r="E14" s="150" t="s">
        <v>223</v>
      </c>
      <c r="F14" s="150" t="s">
        <v>0</v>
      </c>
      <c r="G14" s="149" t="s">
        <v>1409</v>
      </c>
      <c r="H14" s="150" t="s">
        <v>0</v>
      </c>
      <c r="I14" s="192"/>
    </row>
    <row r="15" spans="1:9" ht="182" x14ac:dyDescent="0.35">
      <c r="A15" s="154"/>
      <c r="B15" s="148">
        <v>9</v>
      </c>
      <c r="C15" s="148" t="s">
        <v>194</v>
      </c>
      <c r="D15" s="149" t="s">
        <v>211</v>
      </c>
      <c r="E15" s="150" t="s">
        <v>223</v>
      </c>
      <c r="F15" s="150" t="s">
        <v>0</v>
      </c>
      <c r="G15" s="149" t="s">
        <v>1348</v>
      </c>
      <c r="H15" s="150" t="s">
        <v>0</v>
      </c>
      <c r="I15" s="193"/>
    </row>
    <row r="16" spans="1:9" ht="110.25" customHeight="1" x14ac:dyDescent="0.35">
      <c r="A16" s="134"/>
      <c r="B16" s="155">
        <v>10</v>
      </c>
      <c r="C16" s="155" t="s">
        <v>198</v>
      </c>
      <c r="D16" s="156" t="s">
        <v>209</v>
      </c>
      <c r="E16" s="157" t="s">
        <v>208</v>
      </c>
      <c r="F16" s="157" t="s">
        <v>0</v>
      </c>
      <c r="G16" s="156" t="s">
        <v>1408</v>
      </c>
      <c r="H16" s="157" t="s">
        <v>0</v>
      </c>
      <c r="I16" s="194" t="s">
        <v>229</v>
      </c>
    </row>
    <row r="17" spans="1:9" ht="224" customHeight="1" x14ac:dyDescent="0.35">
      <c r="A17" s="134"/>
      <c r="B17" s="155">
        <v>11</v>
      </c>
      <c r="C17" s="155" t="s">
        <v>213</v>
      </c>
      <c r="D17" s="156" t="s">
        <v>224</v>
      </c>
      <c r="E17" s="157" t="s">
        <v>1347</v>
      </c>
      <c r="F17" s="158" t="s">
        <v>1553</v>
      </c>
      <c r="G17" s="156" t="s">
        <v>1458</v>
      </c>
      <c r="H17" s="157" t="s">
        <v>0</v>
      </c>
      <c r="I17" s="195"/>
    </row>
    <row r="18" spans="1:9" ht="110" customHeight="1" x14ac:dyDescent="0.35">
      <c r="A18" s="159"/>
      <c r="B18" s="155">
        <v>12</v>
      </c>
      <c r="C18" s="155" t="s">
        <v>213</v>
      </c>
      <c r="D18" s="156" t="s">
        <v>241</v>
      </c>
      <c r="E18" s="157" t="s">
        <v>208</v>
      </c>
      <c r="F18" s="158" t="s">
        <v>0</v>
      </c>
      <c r="G18" s="156" t="s">
        <v>1617</v>
      </c>
      <c r="H18" s="157" t="s">
        <v>0</v>
      </c>
      <c r="I18" s="195"/>
    </row>
    <row r="19" spans="1:9" ht="85.5" customHeight="1" x14ac:dyDescent="0.35">
      <c r="A19" s="159"/>
      <c r="B19" s="155">
        <v>13</v>
      </c>
      <c r="C19" s="155" t="s">
        <v>205</v>
      </c>
      <c r="D19" s="156" t="s">
        <v>1346</v>
      </c>
      <c r="E19" s="157" t="s">
        <v>1347</v>
      </c>
      <c r="F19" s="158" t="s">
        <v>0</v>
      </c>
      <c r="G19" s="156" t="s">
        <v>1434</v>
      </c>
      <c r="H19" s="157" t="s">
        <v>0</v>
      </c>
      <c r="I19" s="195"/>
    </row>
    <row r="20" spans="1:9" ht="42.75" customHeight="1" x14ac:dyDescent="0.35">
      <c r="A20" s="159"/>
      <c r="B20" s="155">
        <v>14</v>
      </c>
      <c r="C20" s="155" t="s">
        <v>213</v>
      </c>
      <c r="D20" s="156" t="s">
        <v>1548</v>
      </c>
      <c r="E20" s="157" t="s">
        <v>1545</v>
      </c>
      <c r="F20" s="158" t="s">
        <v>1553</v>
      </c>
      <c r="G20" s="156" t="s">
        <v>1546</v>
      </c>
      <c r="H20" s="157" t="s">
        <v>0</v>
      </c>
      <c r="I20" s="195"/>
    </row>
    <row r="21" spans="1:9" ht="73.5" customHeight="1" x14ac:dyDescent="0.35">
      <c r="A21" s="159"/>
      <c r="B21" s="155">
        <v>15</v>
      </c>
      <c r="C21" s="155" t="s">
        <v>213</v>
      </c>
      <c r="D21" s="156" t="s">
        <v>1549</v>
      </c>
      <c r="E21" s="157" t="s">
        <v>1544</v>
      </c>
      <c r="F21" s="158" t="s">
        <v>1554</v>
      </c>
      <c r="G21" s="156" t="s">
        <v>1547</v>
      </c>
      <c r="H21" s="157" t="s">
        <v>0</v>
      </c>
      <c r="I21" s="196"/>
    </row>
    <row r="22" spans="1:9" x14ac:dyDescent="0.35">
      <c r="A22" s="134"/>
      <c r="B22" s="132" t="s">
        <v>225</v>
      </c>
      <c r="C22" s="160"/>
      <c r="D22" s="161"/>
      <c r="E22" s="162"/>
      <c r="F22" s="162"/>
      <c r="G22" s="161"/>
      <c r="H22" s="162"/>
      <c r="I22" s="162"/>
    </row>
    <row r="23" spans="1:9" s="21" customFormat="1" ht="14" x14ac:dyDescent="0.3">
      <c r="A23" s="132"/>
      <c r="B23" s="132"/>
      <c r="C23" s="132"/>
      <c r="D23" s="163"/>
      <c r="E23" s="132"/>
      <c r="F23" s="132"/>
      <c r="G23" s="163"/>
      <c r="H23" s="163"/>
      <c r="I23" s="163"/>
    </row>
    <row r="24" spans="1:9" s="22" customFormat="1" ht="13.15" customHeight="1" x14ac:dyDescent="0.35">
      <c r="A24" s="144"/>
      <c r="B24" s="144" t="s">
        <v>178</v>
      </c>
      <c r="C24" s="144"/>
      <c r="D24" s="164"/>
      <c r="E24" s="144"/>
      <c r="F24" s="144"/>
      <c r="G24" s="164"/>
      <c r="H24" s="164"/>
      <c r="I24" s="165" t="s">
        <v>206</v>
      </c>
    </row>
    <row r="25" spans="1:9" s="21" customFormat="1" ht="14" x14ac:dyDescent="0.3">
      <c r="A25" s="132"/>
      <c r="B25" s="132"/>
      <c r="C25" s="132"/>
      <c r="D25" s="163"/>
      <c r="E25" s="132"/>
      <c r="F25" s="132"/>
      <c r="G25" s="163"/>
      <c r="H25" s="163"/>
      <c r="I25" s="163"/>
    </row>
    <row r="26" spans="1:9" s="21" customFormat="1" ht="14" x14ac:dyDescent="0.3">
      <c r="A26" s="132"/>
      <c r="B26" s="132" t="s">
        <v>1431</v>
      </c>
      <c r="C26" s="132"/>
      <c r="D26" s="163"/>
      <c r="E26" s="132"/>
      <c r="F26" s="132"/>
      <c r="G26" s="163"/>
      <c r="H26" s="163"/>
      <c r="I26" s="163"/>
    </row>
    <row r="27" spans="1:9" s="21" customFormat="1" x14ac:dyDescent="0.35">
      <c r="A27" s="132"/>
      <c r="B27" s="133" t="s">
        <v>1611</v>
      </c>
      <c r="C27" s="132"/>
      <c r="D27" s="163"/>
      <c r="E27" s="132"/>
      <c r="F27" s="132"/>
      <c r="G27" s="163"/>
      <c r="H27" s="163"/>
      <c r="I27" s="163"/>
    </row>
  </sheetData>
  <autoFilter ref="B5:I22" xr:uid="{00000000-0009-0000-0000-000001000000}"/>
  <mergeCells count="4">
    <mergeCell ref="B3:I3"/>
    <mergeCell ref="B4:D4"/>
    <mergeCell ref="I7:I15"/>
    <mergeCell ref="I16:I21"/>
  </mergeCells>
  <hyperlinks>
    <hyperlink ref="B27" r:id="rId1" xr:uid="{C1566E84-F4A0-44F4-B852-BFF288DB1AA4}"/>
  </hyperlinks>
  <printOptions horizontalCentered="1" verticalCentered="1"/>
  <pageMargins left="0.25" right="0.25" top="0.75" bottom="0.75" header="0.3" footer="0.3"/>
  <pageSetup paperSize="9" scale="38" orientation="portrait" verticalDpi="90" r:id="rId2"/>
  <headerFooter>
    <oddFooter>&amp;L&amp;A&amp;R&amp;P no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8D6EF-7C51-4751-B4ED-9B0BA89FA542}">
  <sheetPr>
    <pageSetUpPr fitToPage="1"/>
  </sheetPr>
  <dimension ref="B1:K99"/>
  <sheetViews>
    <sheetView view="pageBreakPreview" zoomScale="60" zoomScaleNormal="70" workbookViewId="0">
      <pane ySplit="7" topLeftCell="A8" activePane="bottomLeft" state="frozen"/>
      <selection pane="bottomLeft" activeCell="C74" sqref="C74"/>
    </sheetView>
  </sheetViews>
  <sheetFormatPr defaultColWidth="8.7265625" defaultRowHeight="14" x14ac:dyDescent="0.3"/>
  <cols>
    <col min="1" max="1" width="2.54296875" style="28" customWidth="1"/>
    <col min="2" max="2" width="13" style="28" customWidth="1"/>
    <col min="3" max="3" width="50.81640625" style="28" customWidth="1"/>
    <col min="4" max="4" width="32.453125" style="28" customWidth="1"/>
    <col min="5" max="5" width="22.81640625" style="28" customWidth="1"/>
    <col min="6" max="6" width="18.1796875" style="28" customWidth="1"/>
    <col min="7" max="7" width="23.453125" style="28" customWidth="1"/>
    <col min="8" max="8" width="25.453125" style="28" customWidth="1"/>
    <col min="9" max="9" width="27.26953125" style="28" customWidth="1"/>
    <col min="10" max="11" width="27.1796875" style="28" customWidth="1"/>
    <col min="12" max="16384" width="8.7265625" style="28"/>
  </cols>
  <sheetData>
    <row r="1" spans="2:11" ht="70.5" customHeight="1" x14ac:dyDescent="0.3">
      <c r="I1" s="197" t="s">
        <v>1334</v>
      </c>
      <c r="J1" s="198"/>
      <c r="K1" s="198"/>
    </row>
    <row r="3" spans="2:11" ht="20" x14ac:dyDescent="0.4">
      <c r="B3" s="199" t="s">
        <v>182</v>
      </c>
      <c r="C3" s="199"/>
      <c r="D3" s="199"/>
      <c r="E3" s="199"/>
      <c r="F3" s="199"/>
      <c r="G3" s="199"/>
      <c r="H3" s="199"/>
      <c r="I3" s="199"/>
      <c r="J3" s="199"/>
      <c r="K3" s="199"/>
    </row>
    <row r="5" spans="2:11" ht="17.5" x14ac:dyDescent="0.3">
      <c r="B5" s="200" t="s">
        <v>242</v>
      </c>
      <c r="C5" s="200" t="s">
        <v>4</v>
      </c>
      <c r="D5" s="200" t="s">
        <v>243</v>
      </c>
      <c r="E5" s="200" t="s">
        <v>307</v>
      </c>
      <c r="F5" s="200" t="s">
        <v>244</v>
      </c>
      <c r="G5" s="201" t="s">
        <v>245</v>
      </c>
      <c r="H5" s="201"/>
      <c r="I5" s="201"/>
      <c r="J5" s="201"/>
      <c r="K5" s="201"/>
    </row>
    <row r="6" spans="2:11" ht="106.5" customHeight="1" x14ac:dyDescent="0.3">
      <c r="B6" s="200"/>
      <c r="C6" s="200"/>
      <c r="D6" s="200"/>
      <c r="E6" s="200"/>
      <c r="F6" s="200"/>
      <c r="G6" s="25" t="s">
        <v>246</v>
      </c>
      <c r="H6" s="25" t="s">
        <v>1340</v>
      </c>
      <c r="I6" s="25" t="s">
        <v>1341</v>
      </c>
      <c r="J6" s="25" t="s">
        <v>1339</v>
      </c>
      <c r="K6" s="25" t="s">
        <v>247</v>
      </c>
    </row>
    <row r="7" spans="2:11" ht="12.65" customHeight="1" x14ac:dyDescent="0.3">
      <c r="B7" s="29">
        <v>1</v>
      </c>
      <c r="C7" s="29">
        <v>2</v>
      </c>
      <c r="D7" s="29">
        <v>3</v>
      </c>
      <c r="E7" s="29">
        <v>4</v>
      </c>
      <c r="F7" s="29">
        <v>5</v>
      </c>
      <c r="G7" s="29">
        <v>6</v>
      </c>
      <c r="H7" s="29">
        <v>7</v>
      </c>
      <c r="I7" s="29">
        <v>8</v>
      </c>
      <c r="J7" s="29">
        <v>9</v>
      </c>
      <c r="K7" s="29">
        <v>10</v>
      </c>
    </row>
    <row r="8" spans="2:11" ht="15.5" x14ac:dyDescent="0.3">
      <c r="B8" s="30" t="s">
        <v>183</v>
      </c>
      <c r="C8" s="30" t="s">
        <v>248</v>
      </c>
      <c r="D8" s="30" t="s">
        <v>23</v>
      </c>
      <c r="E8" s="30" t="s">
        <v>23</v>
      </c>
      <c r="F8" s="30" t="s">
        <v>249</v>
      </c>
      <c r="G8" s="31">
        <v>0</v>
      </c>
      <c r="H8" s="31">
        <v>0</v>
      </c>
      <c r="I8" s="31">
        <v>0</v>
      </c>
      <c r="J8" s="31">
        <v>0</v>
      </c>
      <c r="K8" s="32">
        <f>SUM(G8:J8)</f>
        <v>0</v>
      </c>
    </row>
    <row r="9" spans="2:11" ht="72.650000000000006" customHeight="1" x14ac:dyDescent="0.3">
      <c r="B9" s="202" t="s">
        <v>184</v>
      </c>
      <c r="C9" s="202" t="s">
        <v>250</v>
      </c>
      <c r="D9" s="30" t="s">
        <v>251</v>
      </c>
      <c r="E9" s="30" t="s">
        <v>23</v>
      </c>
      <c r="F9" s="30" t="s">
        <v>252</v>
      </c>
      <c r="G9" s="31">
        <v>0</v>
      </c>
      <c r="H9" s="31">
        <v>0</v>
      </c>
      <c r="I9" s="31">
        <v>0</v>
      </c>
      <c r="J9" s="31">
        <v>0</v>
      </c>
      <c r="K9" s="32">
        <f t="shared" ref="K9:K69" si="0">SUM(G9:J9)</f>
        <v>0</v>
      </c>
    </row>
    <row r="10" spans="2:11" ht="15.5" x14ac:dyDescent="0.3">
      <c r="B10" s="202"/>
      <c r="C10" s="202"/>
      <c r="D10" s="30" t="s">
        <v>253</v>
      </c>
      <c r="E10" s="30" t="s">
        <v>23</v>
      </c>
      <c r="F10" s="30" t="s">
        <v>252</v>
      </c>
      <c r="G10" s="31">
        <v>0</v>
      </c>
      <c r="H10" s="31">
        <v>0</v>
      </c>
      <c r="I10" s="31">
        <v>0</v>
      </c>
      <c r="J10" s="31">
        <v>0</v>
      </c>
      <c r="K10" s="32">
        <f t="shared" si="0"/>
        <v>0</v>
      </c>
    </row>
    <row r="11" spans="2:11" ht="58" customHeight="1" x14ac:dyDescent="0.3">
      <c r="B11" s="202" t="s">
        <v>185</v>
      </c>
      <c r="C11" s="202" t="s">
        <v>254</v>
      </c>
      <c r="D11" s="30" t="s">
        <v>255</v>
      </c>
      <c r="E11" s="30" t="s">
        <v>23</v>
      </c>
      <c r="F11" s="30" t="s">
        <v>256</v>
      </c>
      <c r="G11" s="31">
        <v>0</v>
      </c>
      <c r="H11" s="31">
        <v>0</v>
      </c>
      <c r="I11" s="31">
        <v>0</v>
      </c>
      <c r="J11" s="31">
        <v>0</v>
      </c>
      <c r="K11" s="32">
        <f t="shared" si="0"/>
        <v>0</v>
      </c>
    </row>
    <row r="12" spans="2:11" ht="31" x14ac:dyDescent="0.3">
      <c r="B12" s="202"/>
      <c r="C12" s="202"/>
      <c r="D12" s="30" t="s">
        <v>257</v>
      </c>
      <c r="E12" s="30" t="s">
        <v>23</v>
      </c>
      <c r="F12" s="30" t="s">
        <v>256</v>
      </c>
      <c r="G12" s="31">
        <v>0</v>
      </c>
      <c r="H12" s="31">
        <v>0</v>
      </c>
      <c r="I12" s="31">
        <v>0</v>
      </c>
      <c r="J12" s="31">
        <v>0</v>
      </c>
      <c r="K12" s="32">
        <f t="shared" si="0"/>
        <v>0</v>
      </c>
    </row>
    <row r="13" spans="2:11" ht="31" x14ac:dyDescent="0.3">
      <c r="B13" s="202"/>
      <c r="C13" s="202"/>
      <c r="D13" s="30" t="s">
        <v>258</v>
      </c>
      <c r="E13" s="30" t="s">
        <v>23</v>
      </c>
      <c r="F13" s="30" t="s">
        <v>256</v>
      </c>
      <c r="G13" s="31">
        <v>0</v>
      </c>
      <c r="H13" s="31">
        <v>0</v>
      </c>
      <c r="I13" s="31">
        <v>0</v>
      </c>
      <c r="J13" s="31">
        <v>0</v>
      </c>
      <c r="K13" s="32">
        <f t="shared" si="0"/>
        <v>0</v>
      </c>
    </row>
    <row r="14" spans="2:11" ht="46.5" x14ac:dyDescent="0.3">
      <c r="B14" s="30" t="s">
        <v>186</v>
      </c>
      <c r="C14" s="30" t="s">
        <v>259</v>
      </c>
      <c r="D14" s="30" t="s">
        <v>23</v>
      </c>
      <c r="E14" s="30" t="s">
        <v>23</v>
      </c>
      <c r="F14" s="30" t="s">
        <v>260</v>
      </c>
      <c r="G14" s="31">
        <v>0</v>
      </c>
      <c r="H14" s="31">
        <v>0</v>
      </c>
      <c r="I14" s="31">
        <v>0</v>
      </c>
      <c r="J14" s="31">
        <v>0</v>
      </c>
      <c r="K14" s="32">
        <f t="shared" si="0"/>
        <v>0</v>
      </c>
    </row>
    <row r="15" spans="2:11" ht="31" x14ac:dyDescent="0.3">
      <c r="B15" s="30" t="s">
        <v>187</v>
      </c>
      <c r="C15" s="30" t="s">
        <v>261</v>
      </c>
      <c r="D15" s="30" t="s">
        <v>23</v>
      </c>
      <c r="E15" s="30" t="s">
        <v>23</v>
      </c>
      <c r="F15" s="30" t="s">
        <v>262</v>
      </c>
      <c r="G15" s="31">
        <v>0</v>
      </c>
      <c r="H15" s="31">
        <v>0</v>
      </c>
      <c r="I15" s="31">
        <v>0</v>
      </c>
      <c r="J15" s="31">
        <v>0</v>
      </c>
      <c r="K15" s="32">
        <f t="shared" si="0"/>
        <v>0</v>
      </c>
    </row>
    <row r="16" spans="2:11" ht="43.5" customHeight="1" x14ac:dyDescent="0.3">
      <c r="B16" s="202" t="s">
        <v>188</v>
      </c>
      <c r="C16" s="202" t="s">
        <v>263</v>
      </c>
      <c r="D16" s="202" t="s">
        <v>264</v>
      </c>
      <c r="E16" s="30" t="s">
        <v>265</v>
      </c>
      <c r="F16" s="30" t="s">
        <v>266</v>
      </c>
      <c r="G16" s="31">
        <v>0</v>
      </c>
      <c r="H16" s="31">
        <v>0</v>
      </c>
      <c r="I16" s="31">
        <v>0</v>
      </c>
      <c r="J16" s="31">
        <v>0</v>
      </c>
      <c r="K16" s="32">
        <f t="shared" si="0"/>
        <v>0</v>
      </c>
    </row>
    <row r="17" spans="2:11" ht="15.5" x14ac:dyDescent="0.3">
      <c r="B17" s="202"/>
      <c r="C17" s="202"/>
      <c r="D17" s="202"/>
      <c r="E17" s="30" t="s">
        <v>267</v>
      </c>
      <c r="F17" s="30" t="s">
        <v>266</v>
      </c>
      <c r="G17" s="31">
        <v>0</v>
      </c>
      <c r="H17" s="31">
        <v>0</v>
      </c>
      <c r="I17" s="31">
        <v>0</v>
      </c>
      <c r="J17" s="31">
        <v>0</v>
      </c>
      <c r="K17" s="32">
        <f t="shared" si="0"/>
        <v>0</v>
      </c>
    </row>
    <row r="18" spans="2:11" ht="15.5" x14ac:dyDescent="0.3">
      <c r="B18" s="202"/>
      <c r="C18" s="202"/>
      <c r="D18" s="202"/>
      <c r="E18" s="30" t="s">
        <v>268</v>
      </c>
      <c r="F18" s="30" t="s">
        <v>266</v>
      </c>
      <c r="G18" s="31">
        <v>0</v>
      </c>
      <c r="H18" s="31">
        <v>0</v>
      </c>
      <c r="I18" s="31">
        <v>0</v>
      </c>
      <c r="J18" s="31">
        <v>0</v>
      </c>
      <c r="K18" s="32">
        <f t="shared" si="0"/>
        <v>0</v>
      </c>
    </row>
    <row r="19" spans="2:11" ht="58" customHeight="1" x14ac:dyDescent="0.3">
      <c r="B19" s="202"/>
      <c r="C19" s="202"/>
      <c r="D19" s="202" t="s">
        <v>269</v>
      </c>
      <c r="E19" s="30" t="s">
        <v>265</v>
      </c>
      <c r="F19" s="30" t="s">
        <v>266</v>
      </c>
      <c r="G19" s="31">
        <v>0</v>
      </c>
      <c r="H19" s="31">
        <v>0</v>
      </c>
      <c r="I19" s="31">
        <v>0</v>
      </c>
      <c r="J19" s="31">
        <v>0</v>
      </c>
      <c r="K19" s="32">
        <f t="shared" si="0"/>
        <v>0</v>
      </c>
    </row>
    <row r="20" spans="2:11" ht="15.5" x14ac:dyDescent="0.3">
      <c r="B20" s="202"/>
      <c r="C20" s="202"/>
      <c r="D20" s="202"/>
      <c r="E20" s="30" t="s">
        <v>267</v>
      </c>
      <c r="F20" s="30" t="s">
        <v>266</v>
      </c>
      <c r="G20" s="31">
        <v>0</v>
      </c>
      <c r="H20" s="31">
        <v>0</v>
      </c>
      <c r="I20" s="31">
        <v>0</v>
      </c>
      <c r="J20" s="31">
        <v>0</v>
      </c>
      <c r="K20" s="32">
        <f t="shared" si="0"/>
        <v>0</v>
      </c>
    </row>
    <row r="21" spans="2:11" ht="15.5" x14ac:dyDescent="0.3">
      <c r="B21" s="202"/>
      <c r="C21" s="202"/>
      <c r="D21" s="202"/>
      <c r="E21" s="30" t="s">
        <v>268</v>
      </c>
      <c r="F21" s="30" t="s">
        <v>266</v>
      </c>
      <c r="G21" s="31">
        <v>0</v>
      </c>
      <c r="H21" s="31">
        <v>0</v>
      </c>
      <c r="I21" s="31">
        <v>0</v>
      </c>
      <c r="J21" s="31">
        <v>0</v>
      </c>
      <c r="K21" s="32">
        <f t="shared" si="0"/>
        <v>0</v>
      </c>
    </row>
    <row r="22" spans="2:11" ht="31" x14ac:dyDescent="0.3">
      <c r="B22" s="30" t="s">
        <v>189</v>
      </c>
      <c r="C22" s="30" t="s">
        <v>270</v>
      </c>
      <c r="D22" s="30" t="s">
        <v>23</v>
      </c>
      <c r="E22" s="30" t="s">
        <v>23</v>
      </c>
      <c r="F22" s="30" t="s">
        <v>271</v>
      </c>
      <c r="G22" s="31">
        <v>0</v>
      </c>
      <c r="H22" s="31">
        <v>0</v>
      </c>
      <c r="I22" s="31">
        <v>0</v>
      </c>
      <c r="J22" s="31">
        <v>858</v>
      </c>
      <c r="K22" s="32">
        <f t="shared" si="0"/>
        <v>858</v>
      </c>
    </row>
    <row r="23" spans="2:11" ht="31" x14ac:dyDescent="0.3">
      <c r="B23" s="202" t="s">
        <v>190</v>
      </c>
      <c r="C23" s="202" t="s">
        <v>272</v>
      </c>
      <c r="D23" s="30" t="s">
        <v>273</v>
      </c>
      <c r="E23" s="30" t="s">
        <v>23</v>
      </c>
      <c r="F23" s="30" t="s">
        <v>274</v>
      </c>
      <c r="G23" s="31">
        <v>0</v>
      </c>
      <c r="H23" s="31">
        <v>0</v>
      </c>
      <c r="I23" s="31">
        <v>0</v>
      </c>
      <c r="J23" s="31">
        <v>0</v>
      </c>
      <c r="K23" s="32">
        <f t="shared" si="0"/>
        <v>0</v>
      </c>
    </row>
    <row r="24" spans="2:11" ht="31" x14ac:dyDescent="0.3">
      <c r="B24" s="202"/>
      <c r="C24" s="202"/>
      <c r="D24" s="30" t="s">
        <v>275</v>
      </c>
      <c r="E24" s="30" t="s">
        <v>23</v>
      </c>
      <c r="F24" s="30" t="s">
        <v>274</v>
      </c>
      <c r="G24" s="31">
        <v>0</v>
      </c>
      <c r="H24" s="31">
        <v>0</v>
      </c>
      <c r="I24" s="31">
        <v>0</v>
      </c>
      <c r="J24" s="31">
        <v>0</v>
      </c>
      <c r="K24" s="32">
        <f t="shared" si="0"/>
        <v>0</v>
      </c>
    </row>
    <row r="25" spans="2:11" ht="31" x14ac:dyDescent="0.3">
      <c r="B25" s="202"/>
      <c r="C25" s="202"/>
      <c r="D25" s="30" t="s">
        <v>276</v>
      </c>
      <c r="E25" s="30" t="s">
        <v>23</v>
      </c>
      <c r="F25" s="30" t="s">
        <v>274</v>
      </c>
      <c r="G25" s="31">
        <v>0</v>
      </c>
      <c r="H25" s="31">
        <v>0</v>
      </c>
      <c r="I25" s="31">
        <v>0</v>
      </c>
      <c r="J25" s="31">
        <v>0</v>
      </c>
      <c r="K25" s="32">
        <f t="shared" si="0"/>
        <v>0</v>
      </c>
    </row>
    <row r="26" spans="2:11" ht="15.5" x14ac:dyDescent="0.3">
      <c r="B26" s="202" t="s">
        <v>191</v>
      </c>
      <c r="C26" s="202" t="s">
        <v>277</v>
      </c>
      <c r="D26" s="30" t="s">
        <v>265</v>
      </c>
      <c r="E26" s="30" t="s">
        <v>23</v>
      </c>
      <c r="F26" s="30" t="s">
        <v>266</v>
      </c>
      <c r="G26" s="31">
        <v>0</v>
      </c>
      <c r="H26" s="31">
        <v>0</v>
      </c>
      <c r="I26" s="31">
        <v>0</v>
      </c>
      <c r="J26" s="31">
        <v>11</v>
      </c>
      <c r="K26" s="32">
        <f t="shared" si="0"/>
        <v>11</v>
      </c>
    </row>
    <row r="27" spans="2:11" ht="15.5" x14ac:dyDescent="0.3">
      <c r="B27" s="202"/>
      <c r="C27" s="202"/>
      <c r="D27" s="30" t="s">
        <v>267</v>
      </c>
      <c r="E27" s="30" t="s">
        <v>23</v>
      </c>
      <c r="F27" s="30" t="s">
        <v>266</v>
      </c>
      <c r="G27" s="31">
        <v>0</v>
      </c>
      <c r="H27" s="31">
        <v>0</v>
      </c>
      <c r="I27" s="31">
        <v>0</v>
      </c>
      <c r="J27" s="31">
        <v>4</v>
      </c>
      <c r="K27" s="32">
        <f t="shared" si="0"/>
        <v>4</v>
      </c>
    </row>
    <row r="28" spans="2:11" ht="15.5" x14ac:dyDescent="0.3">
      <c r="B28" s="202"/>
      <c r="C28" s="202"/>
      <c r="D28" s="30" t="s">
        <v>268</v>
      </c>
      <c r="E28" s="30" t="s">
        <v>23</v>
      </c>
      <c r="F28" s="30" t="s">
        <v>266</v>
      </c>
      <c r="G28" s="31">
        <v>0</v>
      </c>
      <c r="H28" s="31">
        <v>0</v>
      </c>
      <c r="I28" s="31">
        <v>0</v>
      </c>
      <c r="J28" s="31">
        <v>3</v>
      </c>
      <c r="K28" s="32">
        <f t="shared" si="0"/>
        <v>3</v>
      </c>
    </row>
    <row r="29" spans="2:11" ht="15.5" x14ac:dyDescent="0.3">
      <c r="B29" s="202" t="s">
        <v>278</v>
      </c>
      <c r="C29" s="202" t="s">
        <v>279</v>
      </c>
      <c r="D29" s="30" t="s">
        <v>280</v>
      </c>
      <c r="E29" s="30" t="s">
        <v>23</v>
      </c>
      <c r="F29" s="30" t="s">
        <v>260</v>
      </c>
      <c r="G29" s="31">
        <v>0</v>
      </c>
      <c r="H29" s="31">
        <v>0</v>
      </c>
      <c r="I29" s="31">
        <v>0</v>
      </c>
      <c r="J29" s="31">
        <v>0</v>
      </c>
      <c r="K29" s="32">
        <f t="shared" si="0"/>
        <v>0</v>
      </c>
    </row>
    <row r="30" spans="2:11" ht="31" x14ac:dyDescent="0.3">
      <c r="B30" s="202"/>
      <c r="C30" s="202"/>
      <c r="D30" s="30" t="s">
        <v>281</v>
      </c>
      <c r="E30" s="30" t="s">
        <v>23</v>
      </c>
      <c r="F30" s="30" t="s">
        <v>260</v>
      </c>
      <c r="G30" s="31">
        <v>0</v>
      </c>
      <c r="H30" s="31">
        <v>0</v>
      </c>
      <c r="I30" s="31">
        <v>0</v>
      </c>
      <c r="J30" s="31">
        <v>0</v>
      </c>
      <c r="K30" s="32">
        <f t="shared" si="0"/>
        <v>0</v>
      </c>
    </row>
    <row r="31" spans="2:11" ht="15.5" x14ac:dyDescent="0.3">
      <c r="B31" s="202"/>
      <c r="C31" s="202"/>
      <c r="D31" s="30" t="s">
        <v>282</v>
      </c>
      <c r="E31" s="30" t="s">
        <v>23</v>
      </c>
      <c r="F31" s="30" t="s">
        <v>260</v>
      </c>
      <c r="G31" s="31">
        <v>0</v>
      </c>
      <c r="H31" s="31">
        <v>0</v>
      </c>
      <c r="I31" s="31">
        <v>0</v>
      </c>
      <c r="J31" s="31">
        <v>0</v>
      </c>
      <c r="K31" s="32">
        <f t="shared" si="0"/>
        <v>0</v>
      </c>
    </row>
    <row r="32" spans="2:11" ht="31" x14ac:dyDescent="0.3">
      <c r="B32" s="202"/>
      <c r="C32" s="202"/>
      <c r="D32" s="30" t="s">
        <v>281</v>
      </c>
      <c r="E32" s="30" t="s">
        <v>23</v>
      </c>
      <c r="F32" s="30" t="s">
        <v>260</v>
      </c>
      <c r="G32" s="31">
        <v>0</v>
      </c>
      <c r="H32" s="31">
        <v>0</v>
      </c>
      <c r="I32" s="31">
        <v>0</v>
      </c>
      <c r="J32" s="31">
        <v>0</v>
      </c>
      <c r="K32" s="32">
        <f t="shared" si="0"/>
        <v>0</v>
      </c>
    </row>
    <row r="33" spans="2:11" ht="15.5" x14ac:dyDescent="0.3">
      <c r="B33" s="202"/>
      <c r="C33" s="202"/>
      <c r="D33" s="30" t="s">
        <v>283</v>
      </c>
      <c r="E33" s="30" t="s">
        <v>23</v>
      </c>
      <c r="F33" s="30" t="s">
        <v>260</v>
      </c>
      <c r="G33" s="31">
        <v>0</v>
      </c>
      <c r="H33" s="31">
        <v>0</v>
      </c>
      <c r="I33" s="31">
        <v>0</v>
      </c>
      <c r="J33" s="31">
        <v>2</v>
      </c>
      <c r="K33" s="32">
        <f t="shared" si="0"/>
        <v>2</v>
      </c>
    </row>
    <row r="34" spans="2:11" ht="31" x14ac:dyDescent="0.3">
      <c r="B34" s="202"/>
      <c r="C34" s="202"/>
      <c r="D34" s="30" t="s">
        <v>281</v>
      </c>
      <c r="E34" s="30" t="s">
        <v>23</v>
      </c>
      <c r="F34" s="30" t="s">
        <v>260</v>
      </c>
      <c r="G34" s="31">
        <v>0</v>
      </c>
      <c r="H34" s="31">
        <v>0</v>
      </c>
      <c r="I34" s="31">
        <v>0</v>
      </c>
      <c r="J34" s="31">
        <v>0</v>
      </c>
      <c r="K34" s="32">
        <f t="shared" si="0"/>
        <v>0</v>
      </c>
    </row>
    <row r="35" spans="2:11" ht="15.5" x14ac:dyDescent="0.3">
      <c r="B35" s="202"/>
      <c r="C35" s="202"/>
      <c r="D35" s="30" t="s">
        <v>284</v>
      </c>
      <c r="E35" s="30" t="s">
        <v>23</v>
      </c>
      <c r="F35" s="30" t="s">
        <v>260</v>
      </c>
      <c r="G35" s="31">
        <v>0</v>
      </c>
      <c r="H35" s="31">
        <v>0</v>
      </c>
      <c r="I35" s="31">
        <v>0</v>
      </c>
      <c r="J35" s="31">
        <v>0</v>
      </c>
      <c r="K35" s="32">
        <f t="shared" si="0"/>
        <v>0</v>
      </c>
    </row>
    <row r="36" spans="2:11" ht="31" x14ac:dyDescent="0.3">
      <c r="B36" s="202"/>
      <c r="C36" s="202"/>
      <c r="D36" s="30" t="s">
        <v>281</v>
      </c>
      <c r="E36" s="30" t="s">
        <v>23</v>
      </c>
      <c r="F36" s="30" t="s">
        <v>260</v>
      </c>
      <c r="G36" s="31">
        <v>0</v>
      </c>
      <c r="H36" s="31">
        <v>0</v>
      </c>
      <c r="I36" s="31">
        <v>0</v>
      </c>
      <c r="J36" s="31">
        <v>0</v>
      </c>
      <c r="K36" s="32">
        <f t="shared" si="0"/>
        <v>0</v>
      </c>
    </row>
    <row r="37" spans="2:11" ht="15.5" x14ac:dyDescent="0.3">
      <c r="B37" s="202"/>
      <c r="C37" s="202"/>
      <c r="D37" s="30" t="s">
        <v>285</v>
      </c>
      <c r="E37" s="30" t="s">
        <v>23</v>
      </c>
      <c r="F37" s="30" t="s">
        <v>260</v>
      </c>
      <c r="G37" s="31">
        <v>0</v>
      </c>
      <c r="H37" s="31">
        <v>0</v>
      </c>
      <c r="I37" s="31">
        <v>0</v>
      </c>
      <c r="J37" s="31">
        <v>0</v>
      </c>
      <c r="K37" s="32">
        <f t="shared" si="0"/>
        <v>0</v>
      </c>
    </row>
    <row r="38" spans="2:11" ht="31" x14ac:dyDescent="0.3">
      <c r="B38" s="202"/>
      <c r="C38" s="202"/>
      <c r="D38" s="30" t="s">
        <v>281</v>
      </c>
      <c r="E38" s="30" t="s">
        <v>23</v>
      </c>
      <c r="F38" s="30" t="s">
        <v>260</v>
      </c>
      <c r="G38" s="31">
        <v>0</v>
      </c>
      <c r="H38" s="31">
        <v>0</v>
      </c>
      <c r="I38" s="31">
        <v>0</v>
      </c>
      <c r="J38" s="31">
        <v>0</v>
      </c>
      <c r="K38" s="32">
        <f t="shared" si="0"/>
        <v>0</v>
      </c>
    </row>
    <row r="39" spans="2:11" ht="15.5" x14ac:dyDescent="0.3">
      <c r="B39" s="202"/>
      <c r="C39" s="202"/>
      <c r="D39" s="30" t="s">
        <v>286</v>
      </c>
      <c r="E39" s="30" t="s">
        <v>23</v>
      </c>
      <c r="F39" s="30" t="s">
        <v>260</v>
      </c>
      <c r="G39" s="31">
        <v>0</v>
      </c>
      <c r="H39" s="31">
        <v>0</v>
      </c>
      <c r="I39" s="31">
        <v>0</v>
      </c>
      <c r="J39" s="31">
        <v>1</v>
      </c>
      <c r="K39" s="32">
        <f t="shared" si="0"/>
        <v>1</v>
      </c>
    </row>
    <row r="40" spans="2:11" ht="31" x14ac:dyDescent="0.3">
      <c r="B40" s="202"/>
      <c r="C40" s="202"/>
      <c r="D40" s="30" t="s">
        <v>281</v>
      </c>
      <c r="E40" s="30" t="s">
        <v>23</v>
      </c>
      <c r="F40" s="30" t="s">
        <v>260</v>
      </c>
      <c r="G40" s="31">
        <v>0</v>
      </c>
      <c r="H40" s="31">
        <v>0</v>
      </c>
      <c r="I40" s="31">
        <v>0</v>
      </c>
      <c r="J40" s="31">
        <v>0</v>
      </c>
      <c r="K40" s="32">
        <f t="shared" si="0"/>
        <v>0</v>
      </c>
    </row>
    <row r="41" spans="2:11" ht="15.5" x14ac:dyDescent="0.3">
      <c r="B41" s="202"/>
      <c r="C41" s="202"/>
      <c r="D41" s="30" t="s">
        <v>287</v>
      </c>
      <c r="E41" s="30" t="s">
        <v>23</v>
      </c>
      <c r="F41" s="30" t="s">
        <v>260</v>
      </c>
      <c r="G41" s="31">
        <v>0</v>
      </c>
      <c r="H41" s="31">
        <v>0</v>
      </c>
      <c r="I41" s="31">
        <v>0</v>
      </c>
      <c r="J41" s="31">
        <v>5</v>
      </c>
      <c r="K41" s="32">
        <f t="shared" si="0"/>
        <v>5</v>
      </c>
    </row>
    <row r="42" spans="2:11" ht="31" x14ac:dyDescent="0.3">
      <c r="B42" s="202"/>
      <c r="C42" s="202"/>
      <c r="D42" s="30" t="s">
        <v>281</v>
      </c>
      <c r="E42" s="30" t="s">
        <v>23</v>
      </c>
      <c r="F42" s="30" t="s">
        <v>260</v>
      </c>
      <c r="G42" s="31">
        <v>0</v>
      </c>
      <c r="H42" s="31">
        <v>0</v>
      </c>
      <c r="I42" s="31">
        <v>0</v>
      </c>
      <c r="J42" s="31">
        <v>0</v>
      </c>
      <c r="K42" s="32">
        <f t="shared" si="0"/>
        <v>0</v>
      </c>
    </row>
    <row r="43" spans="2:11" ht="15.5" x14ac:dyDescent="0.3">
      <c r="B43" s="202"/>
      <c r="C43" s="202"/>
      <c r="D43" s="30" t="s">
        <v>288</v>
      </c>
      <c r="E43" s="30" t="s">
        <v>23</v>
      </c>
      <c r="F43" s="30" t="s">
        <v>260</v>
      </c>
      <c r="G43" s="31">
        <v>0</v>
      </c>
      <c r="H43" s="31">
        <v>0</v>
      </c>
      <c r="I43" s="31">
        <v>0</v>
      </c>
      <c r="J43" s="31">
        <v>0</v>
      </c>
      <c r="K43" s="32">
        <f t="shared" si="0"/>
        <v>0</v>
      </c>
    </row>
    <row r="44" spans="2:11" ht="31" x14ac:dyDescent="0.3">
      <c r="B44" s="202"/>
      <c r="C44" s="202"/>
      <c r="D44" s="30" t="s">
        <v>281</v>
      </c>
      <c r="E44" s="30" t="s">
        <v>23</v>
      </c>
      <c r="F44" s="30" t="s">
        <v>260</v>
      </c>
      <c r="G44" s="31">
        <v>0</v>
      </c>
      <c r="H44" s="31">
        <v>0</v>
      </c>
      <c r="I44" s="31">
        <v>0</v>
      </c>
      <c r="J44" s="31">
        <v>0</v>
      </c>
      <c r="K44" s="32">
        <f t="shared" si="0"/>
        <v>0</v>
      </c>
    </row>
    <row r="45" spans="2:11" ht="15.5" x14ac:dyDescent="0.3">
      <c r="B45" s="202"/>
      <c r="C45" s="202"/>
      <c r="D45" s="30" t="s">
        <v>289</v>
      </c>
      <c r="E45" s="30" t="s">
        <v>23</v>
      </c>
      <c r="F45" s="30" t="s">
        <v>260</v>
      </c>
      <c r="G45" s="31">
        <v>0</v>
      </c>
      <c r="H45" s="31">
        <v>0</v>
      </c>
      <c r="I45" s="31">
        <v>0</v>
      </c>
      <c r="J45" s="31">
        <v>0</v>
      </c>
      <c r="K45" s="32">
        <f t="shared" si="0"/>
        <v>0</v>
      </c>
    </row>
    <row r="46" spans="2:11" ht="31" x14ac:dyDescent="0.3">
      <c r="B46" s="202"/>
      <c r="C46" s="202"/>
      <c r="D46" s="30" t="s">
        <v>281</v>
      </c>
      <c r="E46" s="30" t="s">
        <v>23</v>
      </c>
      <c r="F46" s="30" t="s">
        <v>260</v>
      </c>
      <c r="G46" s="31">
        <v>0</v>
      </c>
      <c r="H46" s="31">
        <v>0</v>
      </c>
      <c r="I46" s="31">
        <v>0</v>
      </c>
      <c r="J46" s="31">
        <v>0</v>
      </c>
      <c r="K46" s="32">
        <f t="shared" si="0"/>
        <v>0</v>
      </c>
    </row>
    <row r="47" spans="2:11" ht="15.5" x14ac:dyDescent="0.3">
      <c r="B47" s="202"/>
      <c r="C47" s="202"/>
      <c r="D47" s="30" t="s">
        <v>290</v>
      </c>
      <c r="E47" s="30" t="s">
        <v>23</v>
      </c>
      <c r="F47" s="30" t="s">
        <v>260</v>
      </c>
      <c r="G47" s="31">
        <v>0</v>
      </c>
      <c r="H47" s="31">
        <v>0</v>
      </c>
      <c r="I47" s="31">
        <v>0</v>
      </c>
      <c r="J47" s="31">
        <v>0</v>
      </c>
      <c r="K47" s="32">
        <f t="shared" si="0"/>
        <v>0</v>
      </c>
    </row>
    <row r="48" spans="2:11" ht="31" x14ac:dyDescent="0.3">
      <c r="B48" s="202"/>
      <c r="C48" s="202"/>
      <c r="D48" s="30" t="s">
        <v>281</v>
      </c>
      <c r="E48" s="30" t="s">
        <v>23</v>
      </c>
      <c r="F48" s="30" t="s">
        <v>260</v>
      </c>
      <c r="G48" s="31">
        <v>0</v>
      </c>
      <c r="H48" s="31">
        <v>0</v>
      </c>
      <c r="I48" s="31">
        <v>0</v>
      </c>
      <c r="J48" s="31">
        <v>0</v>
      </c>
      <c r="K48" s="32">
        <f t="shared" si="0"/>
        <v>0</v>
      </c>
    </row>
    <row r="49" spans="2:11" ht="15.5" x14ac:dyDescent="0.3">
      <c r="B49" s="202"/>
      <c r="C49" s="202"/>
      <c r="D49" s="30" t="s">
        <v>291</v>
      </c>
      <c r="E49" s="30" t="s">
        <v>23</v>
      </c>
      <c r="F49" s="30" t="s">
        <v>260</v>
      </c>
      <c r="G49" s="31">
        <v>0</v>
      </c>
      <c r="H49" s="31">
        <v>0</v>
      </c>
      <c r="I49" s="31">
        <v>0</v>
      </c>
      <c r="J49" s="31">
        <v>0</v>
      </c>
      <c r="K49" s="32">
        <f t="shared" si="0"/>
        <v>0</v>
      </c>
    </row>
    <row r="50" spans="2:11" ht="31" x14ac:dyDescent="0.3">
      <c r="B50" s="202"/>
      <c r="C50" s="202"/>
      <c r="D50" s="30" t="s">
        <v>281</v>
      </c>
      <c r="E50" s="30" t="s">
        <v>23</v>
      </c>
      <c r="F50" s="30" t="s">
        <v>260</v>
      </c>
      <c r="G50" s="31">
        <v>0</v>
      </c>
      <c r="H50" s="31">
        <v>0</v>
      </c>
      <c r="I50" s="31">
        <v>0</v>
      </c>
      <c r="J50" s="31">
        <v>0</v>
      </c>
      <c r="K50" s="32">
        <f t="shared" si="0"/>
        <v>0</v>
      </c>
    </row>
    <row r="51" spans="2:11" ht="15.5" x14ac:dyDescent="0.3">
      <c r="B51" s="202"/>
      <c r="C51" s="202"/>
      <c r="D51" s="30" t="s">
        <v>292</v>
      </c>
      <c r="E51" s="30" t="s">
        <v>23</v>
      </c>
      <c r="F51" s="30" t="s">
        <v>260</v>
      </c>
      <c r="G51" s="31">
        <v>0</v>
      </c>
      <c r="H51" s="31">
        <v>0</v>
      </c>
      <c r="I51" s="31">
        <v>0</v>
      </c>
      <c r="J51" s="31">
        <v>0</v>
      </c>
      <c r="K51" s="32">
        <f t="shared" si="0"/>
        <v>0</v>
      </c>
    </row>
    <row r="52" spans="2:11" ht="31" x14ac:dyDescent="0.3">
      <c r="B52" s="202"/>
      <c r="C52" s="202"/>
      <c r="D52" s="30" t="s">
        <v>281</v>
      </c>
      <c r="E52" s="30" t="s">
        <v>23</v>
      </c>
      <c r="F52" s="30" t="s">
        <v>260</v>
      </c>
      <c r="G52" s="31">
        <v>0</v>
      </c>
      <c r="H52" s="31">
        <v>0</v>
      </c>
      <c r="I52" s="31">
        <v>0</v>
      </c>
      <c r="J52" s="31">
        <v>0</v>
      </c>
      <c r="K52" s="32">
        <f t="shared" si="0"/>
        <v>0</v>
      </c>
    </row>
    <row r="53" spans="2:11" ht="29.15" customHeight="1" x14ac:dyDescent="0.3">
      <c r="B53" s="202" t="s">
        <v>293</v>
      </c>
      <c r="C53" s="202" t="s">
        <v>294</v>
      </c>
      <c r="D53" s="30" t="s">
        <v>280</v>
      </c>
      <c r="E53" s="30" t="s">
        <v>23</v>
      </c>
      <c r="F53" s="30" t="s">
        <v>260</v>
      </c>
      <c r="G53" s="31">
        <v>0</v>
      </c>
      <c r="H53" s="31">
        <v>0</v>
      </c>
      <c r="I53" s="31">
        <v>0</v>
      </c>
      <c r="J53" s="31">
        <v>0</v>
      </c>
      <c r="K53" s="32">
        <f t="shared" si="0"/>
        <v>0</v>
      </c>
    </row>
    <row r="54" spans="2:11" ht="15.5" x14ac:dyDescent="0.3">
      <c r="B54" s="202"/>
      <c r="C54" s="202"/>
      <c r="D54" s="30" t="s">
        <v>282</v>
      </c>
      <c r="E54" s="30" t="s">
        <v>23</v>
      </c>
      <c r="F54" s="30" t="s">
        <v>260</v>
      </c>
      <c r="G54" s="31">
        <v>0</v>
      </c>
      <c r="H54" s="31">
        <v>0</v>
      </c>
      <c r="I54" s="31">
        <v>0</v>
      </c>
      <c r="J54" s="31">
        <v>0</v>
      </c>
      <c r="K54" s="32">
        <f t="shared" si="0"/>
        <v>0</v>
      </c>
    </row>
    <row r="55" spans="2:11" ht="15.5" x14ac:dyDescent="0.3">
      <c r="B55" s="202"/>
      <c r="C55" s="202"/>
      <c r="D55" s="30" t="s">
        <v>283</v>
      </c>
      <c r="E55" s="30" t="s">
        <v>23</v>
      </c>
      <c r="F55" s="30" t="s">
        <v>260</v>
      </c>
      <c r="G55" s="31">
        <v>0</v>
      </c>
      <c r="H55" s="31">
        <v>0</v>
      </c>
      <c r="I55" s="31">
        <v>0</v>
      </c>
      <c r="J55" s="31">
        <v>0</v>
      </c>
      <c r="K55" s="32">
        <f t="shared" si="0"/>
        <v>0</v>
      </c>
    </row>
    <row r="56" spans="2:11" ht="15.5" x14ac:dyDescent="0.3">
      <c r="B56" s="202"/>
      <c r="C56" s="202"/>
      <c r="D56" s="30" t="s">
        <v>295</v>
      </c>
      <c r="E56" s="30" t="s">
        <v>23</v>
      </c>
      <c r="F56" s="30" t="s">
        <v>260</v>
      </c>
      <c r="G56" s="31">
        <v>0</v>
      </c>
      <c r="H56" s="31">
        <v>0</v>
      </c>
      <c r="I56" s="31">
        <v>0</v>
      </c>
      <c r="J56" s="31">
        <v>0</v>
      </c>
      <c r="K56" s="32">
        <f t="shared" si="0"/>
        <v>0</v>
      </c>
    </row>
    <row r="57" spans="2:11" ht="15.5" x14ac:dyDescent="0.3">
      <c r="B57" s="202"/>
      <c r="C57" s="202"/>
      <c r="D57" s="30" t="s">
        <v>285</v>
      </c>
      <c r="E57" s="30" t="s">
        <v>23</v>
      </c>
      <c r="F57" s="30" t="s">
        <v>260</v>
      </c>
      <c r="G57" s="31">
        <v>0</v>
      </c>
      <c r="H57" s="31">
        <v>0</v>
      </c>
      <c r="I57" s="31">
        <v>0</v>
      </c>
      <c r="J57" s="31">
        <v>0</v>
      </c>
      <c r="K57" s="32">
        <f t="shared" si="0"/>
        <v>0</v>
      </c>
    </row>
    <row r="58" spans="2:11" ht="15.5" x14ac:dyDescent="0.3">
      <c r="B58" s="202"/>
      <c r="C58" s="202"/>
      <c r="D58" s="30" t="s">
        <v>286</v>
      </c>
      <c r="E58" s="30" t="s">
        <v>23</v>
      </c>
      <c r="F58" s="30" t="s">
        <v>260</v>
      </c>
      <c r="G58" s="31">
        <v>0</v>
      </c>
      <c r="H58" s="31">
        <v>0</v>
      </c>
      <c r="I58" s="31">
        <v>0</v>
      </c>
      <c r="J58" s="31">
        <v>0</v>
      </c>
      <c r="K58" s="32">
        <f t="shared" si="0"/>
        <v>0</v>
      </c>
    </row>
    <row r="59" spans="2:11" ht="15.5" x14ac:dyDescent="0.3">
      <c r="B59" s="202"/>
      <c r="C59" s="202"/>
      <c r="D59" s="30" t="s">
        <v>287</v>
      </c>
      <c r="E59" s="30" t="s">
        <v>23</v>
      </c>
      <c r="F59" s="30" t="s">
        <v>260</v>
      </c>
      <c r="G59" s="31">
        <v>0</v>
      </c>
      <c r="H59" s="31">
        <v>0</v>
      </c>
      <c r="I59" s="31">
        <v>0</v>
      </c>
      <c r="J59" s="31">
        <v>0</v>
      </c>
      <c r="K59" s="32">
        <f t="shared" si="0"/>
        <v>0</v>
      </c>
    </row>
    <row r="60" spans="2:11" ht="15.5" x14ac:dyDescent="0.3">
      <c r="B60" s="202"/>
      <c r="C60" s="202"/>
      <c r="D60" s="30" t="s">
        <v>296</v>
      </c>
      <c r="E60" s="30" t="s">
        <v>23</v>
      </c>
      <c r="F60" s="30" t="s">
        <v>260</v>
      </c>
      <c r="G60" s="31">
        <v>0</v>
      </c>
      <c r="H60" s="31">
        <v>0</v>
      </c>
      <c r="I60" s="31">
        <v>0</v>
      </c>
      <c r="J60" s="31">
        <v>0</v>
      </c>
      <c r="K60" s="32">
        <f t="shared" si="0"/>
        <v>0</v>
      </c>
    </row>
    <row r="61" spans="2:11" ht="15.5" x14ac:dyDescent="0.3">
      <c r="B61" s="202"/>
      <c r="C61" s="202"/>
      <c r="D61" s="30" t="s">
        <v>289</v>
      </c>
      <c r="E61" s="30" t="s">
        <v>23</v>
      </c>
      <c r="F61" s="30" t="s">
        <v>260</v>
      </c>
      <c r="G61" s="31">
        <v>0</v>
      </c>
      <c r="H61" s="31">
        <v>0</v>
      </c>
      <c r="I61" s="31">
        <v>0</v>
      </c>
      <c r="J61" s="31">
        <v>0</v>
      </c>
      <c r="K61" s="32">
        <f t="shared" si="0"/>
        <v>0</v>
      </c>
    </row>
    <row r="62" spans="2:11" ht="15.5" x14ac:dyDescent="0.3">
      <c r="B62" s="202"/>
      <c r="C62" s="202"/>
      <c r="D62" s="30" t="s">
        <v>290</v>
      </c>
      <c r="E62" s="30" t="s">
        <v>23</v>
      </c>
      <c r="F62" s="30" t="s">
        <v>260</v>
      </c>
      <c r="G62" s="31">
        <v>0</v>
      </c>
      <c r="H62" s="31">
        <v>0</v>
      </c>
      <c r="I62" s="31">
        <v>0</v>
      </c>
      <c r="J62" s="31">
        <v>0</v>
      </c>
      <c r="K62" s="32">
        <f t="shared" si="0"/>
        <v>0</v>
      </c>
    </row>
    <row r="63" spans="2:11" ht="15.5" x14ac:dyDescent="0.3">
      <c r="B63" s="202"/>
      <c r="C63" s="202"/>
      <c r="D63" s="30" t="s">
        <v>291</v>
      </c>
      <c r="E63" s="30" t="s">
        <v>23</v>
      </c>
      <c r="F63" s="30" t="s">
        <v>260</v>
      </c>
      <c r="G63" s="31">
        <v>0</v>
      </c>
      <c r="H63" s="31">
        <v>0</v>
      </c>
      <c r="I63" s="31">
        <v>0</v>
      </c>
      <c r="J63" s="31">
        <v>0</v>
      </c>
      <c r="K63" s="32">
        <f t="shared" si="0"/>
        <v>0</v>
      </c>
    </row>
    <row r="64" spans="2:11" ht="15.5" x14ac:dyDescent="0.3">
      <c r="B64" s="202"/>
      <c r="C64" s="202"/>
      <c r="D64" s="30" t="s">
        <v>297</v>
      </c>
      <c r="E64" s="30" t="s">
        <v>23</v>
      </c>
      <c r="F64" s="30" t="s">
        <v>260</v>
      </c>
      <c r="G64" s="31">
        <v>0</v>
      </c>
      <c r="H64" s="31">
        <v>0</v>
      </c>
      <c r="I64" s="31">
        <v>0</v>
      </c>
      <c r="J64" s="31">
        <v>0</v>
      </c>
      <c r="K64" s="32">
        <f t="shared" si="0"/>
        <v>0</v>
      </c>
    </row>
    <row r="65" spans="2:11" ht="31" x14ac:dyDescent="0.3">
      <c r="B65" s="30" t="s">
        <v>298</v>
      </c>
      <c r="C65" s="30" t="s">
        <v>299</v>
      </c>
      <c r="D65" s="30" t="s">
        <v>23</v>
      </c>
      <c r="E65" s="30" t="s">
        <v>23</v>
      </c>
      <c r="F65" s="30" t="s">
        <v>300</v>
      </c>
      <c r="G65" s="31">
        <v>0</v>
      </c>
      <c r="H65" s="31">
        <v>0</v>
      </c>
      <c r="I65" s="31">
        <v>239</v>
      </c>
      <c r="J65" s="31">
        <v>0</v>
      </c>
      <c r="K65" s="32">
        <f t="shared" si="0"/>
        <v>239</v>
      </c>
    </row>
    <row r="66" spans="2:11" ht="31" x14ac:dyDescent="0.3">
      <c r="B66" s="30" t="s">
        <v>301</v>
      </c>
      <c r="C66" s="30" t="s">
        <v>302</v>
      </c>
      <c r="D66" s="30" t="s">
        <v>23</v>
      </c>
      <c r="E66" s="30" t="s">
        <v>23</v>
      </c>
      <c r="F66" s="30" t="s">
        <v>260</v>
      </c>
      <c r="G66" s="31">
        <v>0</v>
      </c>
      <c r="H66" s="31">
        <v>0</v>
      </c>
      <c r="I66" s="31">
        <v>0</v>
      </c>
      <c r="J66" s="31">
        <v>0</v>
      </c>
      <c r="K66" s="32">
        <f t="shared" si="0"/>
        <v>0</v>
      </c>
    </row>
    <row r="67" spans="2:11" ht="29.15" customHeight="1" x14ac:dyDescent="0.3">
      <c r="B67" s="202" t="s">
        <v>303</v>
      </c>
      <c r="C67" s="202" t="s">
        <v>304</v>
      </c>
      <c r="D67" s="30" t="s">
        <v>273</v>
      </c>
      <c r="E67" s="30" t="s">
        <v>23</v>
      </c>
      <c r="F67" s="30" t="s">
        <v>260</v>
      </c>
      <c r="G67" s="31">
        <v>0</v>
      </c>
      <c r="H67" s="31">
        <v>0</v>
      </c>
      <c r="I67" s="31">
        <v>0</v>
      </c>
      <c r="J67" s="31">
        <v>0</v>
      </c>
      <c r="K67" s="32">
        <f t="shared" si="0"/>
        <v>0</v>
      </c>
    </row>
    <row r="68" spans="2:11" ht="15.5" x14ac:dyDescent="0.3">
      <c r="B68" s="202"/>
      <c r="C68" s="202"/>
      <c r="D68" s="30" t="s">
        <v>305</v>
      </c>
      <c r="E68" s="30" t="s">
        <v>23</v>
      </c>
      <c r="F68" s="30" t="s">
        <v>260</v>
      </c>
      <c r="G68" s="31">
        <v>0</v>
      </c>
      <c r="H68" s="31">
        <v>0</v>
      </c>
      <c r="I68" s="31">
        <v>0</v>
      </c>
      <c r="J68" s="31">
        <v>0</v>
      </c>
      <c r="K68" s="32">
        <f t="shared" si="0"/>
        <v>0</v>
      </c>
    </row>
    <row r="69" spans="2:11" ht="15.5" x14ac:dyDescent="0.3">
      <c r="B69" s="202"/>
      <c r="C69" s="202"/>
      <c r="D69" s="30" t="s">
        <v>276</v>
      </c>
      <c r="E69" s="30" t="s">
        <v>23</v>
      </c>
      <c r="F69" s="30" t="s">
        <v>260</v>
      </c>
      <c r="G69" s="31">
        <v>0</v>
      </c>
      <c r="H69" s="31">
        <v>0</v>
      </c>
      <c r="I69" s="31">
        <v>0</v>
      </c>
      <c r="J69" s="31">
        <v>0</v>
      </c>
      <c r="K69" s="32">
        <f t="shared" si="0"/>
        <v>0</v>
      </c>
    </row>
    <row r="70" spans="2:11" x14ac:dyDescent="0.3">
      <c r="B70" s="203" t="s">
        <v>306</v>
      </c>
      <c r="C70" s="203"/>
      <c r="D70" s="203"/>
      <c r="E70" s="203"/>
      <c r="F70" s="203"/>
      <c r="G70" s="203"/>
      <c r="H70" s="203"/>
      <c r="I70" s="203"/>
      <c r="J70" s="203"/>
      <c r="K70" s="203"/>
    </row>
    <row r="71" spans="2:11" x14ac:dyDescent="0.3">
      <c r="C71" s="33"/>
      <c r="D71" s="33"/>
      <c r="E71" s="33"/>
    </row>
    <row r="72" spans="2:11" ht="20.5" x14ac:dyDescent="0.45">
      <c r="B72" s="34" t="s">
        <v>178</v>
      </c>
      <c r="C72" s="33"/>
      <c r="D72" s="33"/>
      <c r="E72" s="33"/>
      <c r="K72" s="35" t="s">
        <v>179</v>
      </c>
    </row>
    <row r="73" spans="2:11" ht="18" x14ac:dyDescent="0.3">
      <c r="B73" s="34"/>
      <c r="C73" s="33"/>
      <c r="D73" s="33"/>
      <c r="E73" s="33"/>
    </row>
    <row r="74" spans="2:11" x14ac:dyDescent="0.3">
      <c r="B74" s="132" t="s">
        <v>1431</v>
      </c>
      <c r="C74" s="33"/>
      <c r="D74" s="33"/>
      <c r="E74" s="33"/>
    </row>
    <row r="75" spans="2:11" ht="14.5" x14ac:dyDescent="0.35">
      <c r="B75" s="133" t="s">
        <v>1611</v>
      </c>
      <c r="C75" s="33"/>
      <c r="D75" s="33"/>
      <c r="E75" s="33"/>
    </row>
    <row r="76" spans="2:11" x14ac:dyDescent="0.3">
      <c r="C76" s="33"/>
      <c r="D76" s="33"/>
      <c r="E76" s="33"/>
    </row>
    <row r="77" spans="2:11" x14ac:dyDescent="0.3">
      <c r="C77" s="33"/>
      <c r="D77" s="33"/>
      <c r="E77" s="33"/>
    </row>
    <row r="78" spans="2:11" x14ac:dyDescent="0.3">
      <c r="C78" s="33"/>
      <c r="D78" s="33"/>
      <c r="E78" s="33"/>
    </row>
    <row r="79" spans="2:11" x14ac:dyDescent="0.3">
      <c r="C79" s="33"/>
      <c r="D79" s="33"/>
      <c r="E79" s="33"/>
    </row>
    <row r="80" spans="2:11" x14ac:dyDescent="0.3">
      <c r="C80" s="33"/>
      <c r="D80" s="33"/>
      <c r="E80" s="33"/>
    </row>
    <row r="81" spans="3:5" x14ac:dyDescent="0.3">
      <c r="C81" s="33"/>
      <c r="D81" s="33"/>
      <c r="E81" s="33"/>
    </row>
    <row r="82" spans="3:5" x14ac:dyDescent="0.3">
      <c r="C82" s="33"/>
      <c r="D82" s="33"/>
      <c r="E82" s="33"/>
    </row>
    <row r="83" spans="3:5" x14ac:dyDescent="0.3">
      <c r="C83" s="33"/>
      <c r="D83" s="33"/>
      <c r="E83" s="33"/>
    </row>
    <row r="84" spans="3:5" x14ac:dyDescent="0.3">
      <c r="C84" s="33"/>
      <c r="D84" s="33"/>
      <c r="E84" s="33"/>
    </row>
    <row r="85" spans="3:5" x14ac:dyDescent="0.3">
      <c r="C85" s="33"/>
      <c r="D85" s="33"/>
      <c r="E85" s="33"/>
    </row>
    <row r="86" spans="3:5" x14ac:dyDescent="0.3">
      <c r="C86" s="33"/>
      <c r="D86" s="33"/>
      <c r="E86" s="33"/>
    </row>
    <row r="87" spans="3:5" x14ac:dyDescent="0.3">
      <c r="C87" s="33"/>
      <c r="D87" s="33"/>
      <c r="E87" s="33"/>
    </row>
    <row r="88" spans="3:5" x14ac:dyDescent="0.3">
      <c r="C88" s="33"/>
      <c r="D88" s="33"/>
      <c r="E88" s="33"/>
    </row>
    <row r="89" spans="3:5" x14ac:dyDescent="0.3">
      <c r="C89" s="33"/>
      <c r="D89" s="33"/>
      <c r="E89" s="33"/>
    </row>
    <row r="90" spans="3:5" x14ac:dyDescent="0.3">
      <c r="C90" s="33"/>
      <c r="D90" s="33"/>
      <c r="E90" s="33"/>
    </row>
    <row r="91" spans="3:5" x14ac:dyDescent="0.3">
      <c r="C91" s="33"/>
      <c r="D91" s="33"/>
      <c r="E91" s="33"/>
    </row>
    <row r="92" spans="3:5" x14ac:dyDescent="0.3">
      <c r="C92" s="33"/>
      <c r="D92" s="33"/>
      <c r="E92" s="33"/>
    </row>
    <row r="93" spans="3:5" x14ac:dyDescent="0.3">
      <c r="C93" s="33"/>
      <c r="D93" s="33"/>
      <c r="E93" s="33"/>
    </row>
    <row r="94" spans="3:5" x14ac:dyDescent="0.3">
      <c r="C94" s="33"/>
      <c r="D94" s="33"/>
      <c r="E94" s="33"/>
    </row>
    <row r="95" spans="3:5" x14ac:dyDescent="0.3">
      <c r="C95" s="33"/>
      <c r="D95" s="33"/>
      <c r="E95" s="33"/>
    </row>
    <row r="96" spans="3:5" x14ac:dyDescent="0.3">
      <c r="C96" s="33"/>
      <c r="D96" s="33"/>
      <c r="E96" s="33"/>
    </row>
    <row r="97" spans="3:5" x14ac:dyDescent="0.3">
      <c r="C97" s="33"/>
      <c r="D97" s="33"/>
      <c r="E97" s="33"/>
    </row>
    <row r="98" spans="3:5" x14ac:dyDescent="0.3">
      <c r="C98" s="33"/>
      <c r="D98" s="33"/>
      <c r="E98" s="33"/>
    </row>
    <row r="99" spans="3:5" x14ac:dyDescent="0.3">
      <c r="C99" s="33"/>
      <c r="D99" s="33"/>
      <c r="E99" s="33"/>
    </row>
  </sheetData>
  <autoFilter ref="B7:K7" xr:uid="{EF58D6EF-7C51-4751-B4ED-9B0BA89FA542}"/>
  <mergeCells count="27">
    <mergeCell ref="B70:K70"/>
    <mergeCell ref="B29:B52"/>
    <mergeCell ref="C29:C52"/>
    <mergeCell ref="B53:B64"/>
    <mergeCell ref="C53:C64"/>
    <mergeCell ref="B67:B69"/>
    <mergeCell ref="C67:C69"/>
    <mergeCell ref="D16:D18"/>
    <mergeCell ref="D19:D21"/>
    <mergeCell ref="B23:B25"/>
    <mergeCell ref="C23:C25"/>
    <mergeCell ref="B26:B28"/>
    <mergeCell ref="C26:C28"/>
    <mergeCell ref="B9:B10"/>
    <mergeCell ref="C9:C10"/>
    <mergeCell ref="B11:B13"/>
    <mergeCell ref="C11:C13"/>
    <mergeCell ref="B16:B21"/>
    <mergeCell ref="C16:C21"/>
    <mergeCell ref="I1:K1"/>
    <mergeCell ref="B3:K3"/>
    <mergeCell ref="B5:B6"/>
    <mergeCell ref="C5:C6"/>
    <mergeCell ref="D5:D6"/>
    <mergeCell ref="E5:E6"/>
    <mergeCell ref="F5:F6"/>
    <mergeCell ref="G5:K5"/>
  </mergeCells>
  <hyperlinks>
    <hyperlink ref="B75" r:id="rId1" xr:uid="{8B695BB9-9DC4-44B4-B1CF-52D5F1A45C2A}"/>
  </hyperlinks>
  <printOptions horizontalCentered="1" verticalCentered="1"/>
  <pageMargins left="0.39370078740157483" right="0.19685039370078741" top="0.74803149606299213" bottom="0.74803149606299213" header="0.31496062992125984" footer="0.31496062992125984"/>
  <pageSetup paperSize="9" scale="36" orientation="portrait" horizontalDpi="90" verticalDpi="9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90521-58B0-4FAA-A5D5-A11764A5DA31}">
  <sheetPr>
    <outlinePr summaryBelow="0" summaryRight="0"/>
    <pageSetUpPr fitToPage="1"/>
  </sheetPr>
  <dimension ref="A1:M119"/>
  <sheetViews>
    <sheetView showGridLines="0" view="pageBreakPreview" zoomScale="50" zoomScaleNormal="60" zoomScaleSheetLayoutView="50" workbookViewId="0">
      <pane ySplit="5" topLeftCell="A6" activePane="bottomLeft" state="frozen"/>
      <selection pane="bottomLeft" activeCell="M12" sqref="M12"/>
    </sheetView>
  </sheetViews>
  <sheetFormatPr defaultColWidth="9.26953125" defaultRowHeight="15.5" x14ac:dyDescent="0.3"/>
  <cols>
    <col min="1" max="1" width="10.54296875" style="1" customWidth="1"/>
    <col min="2" max="2" width="17.453125" style="2" customWidth="1"/>
    <col min="3" max="3" width="43.7265625" style="3" customWidth="1"/>
    <col min="4" max="4" width="20.54296875" style="1" customWidth="1"/>
    <col min="5" max="8" width="20.54296875" style="4" customWidth="1"/>
    <col min="9" max="9" width="20.54296875" style="10" customWidth="1"/>
    <col min="10" max="10" width="32.453125" style="15" customWidth="1"/>
    <col min="11" max="12" width="20.54296875" style="15" customWidth="1"/>
    <col min="13" max="13" width="30.54296875" style="15" customWidth="1"/>
    <col min="14" max="16384" width="9.26953125" style="15"/>
  </cols>
  <sheetData>
    <row r="1" spans="1:13" ht="95.5" customHeight="1" x14ac:dyDescent="0.3">
      <c r="L1" s="221" t="s">
        <v>1335</v>
      </c>
      <c r="M1" s="221"/>
    </row>
    <row r="2" spans="1:13" ht="23" x14ac:dyDescent="0.3">
      <c r="A2" s="233" t="s">
        <v>1326</v>
      </c>
      <c r="B2" s="234"/>
      <c r="C2" s="234"/>
      <c r="D2" s="234"/>
      <c r="E2" s="234"/>
      <c r="F2" s="234"/>
      <c r="G2" s="234"/>
      <c r="H2" s="234"/>
      <c r="I2" s="234"/>
    </row>
    <row r="3" spans="1:13" ht="20" x14ac:dyDescent="0.3">
      <c r="A3" s="235" t="s">
        <v>12</v>
      </c>
      <c r="B3" s="235" t="s">
        <v>1</v>
      </c>
      <c r="C3" s="235" t="s">
        <v>13</v>
      </c>
      <c r="D3" s="237" t="s">
        <v>14</v>
      </c>
      <c r="E3" s="238"/>
      <c r="F3" s="239" t="s">
        <v>309</v>
      </c>
      <c r="G3" s="239"/>
      <c r="H3" s="239"/>
      <c r="I3" s="239"/>
      <c r="J3" s="240" t="s">
        <v>308</v>
      </c>
      <c r="K3" s="240"/>
      <c r="L3" s="240"/>
      <c r="M3" s="240"/>
    </row>
    <row r="4" spans="1:13" ht="105" x14ac:dyDescent="0.3">
      <c r="A4" s="236"/>
      <c r="B4" s="235"/>
      <c r="C4" s="236"/>
      <c r="D4" s="36" t="s">
        <v>15</v>
      </c>
      <c r="E4" s="36" t="s">
        <v>16</v>
      </c>
      <c r="F4" s="5" t="s">
        <v>17</v>
      </c>
      <c r="G4" s="5" t="s">
        <v>18</v>
      </c>
      <c r="H4" s="5" t="s">
        <v>19</v>
      </c>
      <c r="I4" s="6" t="s">
        <v>20</v>
      </c>
      <c r="J4" s="38" t="s">
        <v>17</v>
      </c>
      <c r="K4" s="38" t="s">
        <v>18</v>
      </c>
      <c r="L4" s="38" t="s">
        <v>19</v>
      </c>
      <c r="M4" s="39" t="s">
        <v>20</v>
      </c>
    </row>
    <row r="5" spans="1:13" ht="14" x14ac:dyDescent="0.3">
      <c r="A5" s="7">
        <v>1</v>
      </c>
      <c r="B5" s="74">
        <v>2</v>
      </c>
      <c r="C5" s="7">
        <v>3</v>
      </c>
      <c r="D5" s="37">
        <v>4</v>
      </c>
      <c r="E5" s="37">
        <v>5</v>
      </c>
      <c r="F5" s="8">
        <v>6</v>
      </c>
      <c r="G5" s="8">
        <v>7</v>
      </c>
      <c r="H5" s="8">
        <v>8</v>
      </c>
      <c r="I5" s="9">
        <v>9</v>
      </c>
      <c r="J5" s="40">
        <v>10</v>
      </c>
      <c r="K5" s="40">
        <v>11</v>
      </c>
      <c r="L5" s="40">
        <v>12</v>
      </c>
      <c r="M5" s="41">
        <v>13</v>
      </c>
    </row>
    <row r="6" spans="1:13" s="125" customFormat="1" ht="195" x14ac:dyDescent="0.3">
      <c r="A6" s="124">
        <v>1</v>
      </c>
      <c r="B6" s="75" t="s">
        <v>21</v>
      </c>
      <c r="C6" s="76" t="s">
        <v>1294</v>
      </c>
      <c r="D6" s="77"/>
      <c r="E6" s="77"/>
      <c r="F6" s="78"/>
      <c r="G6" s="78"/>
      <c r="H6" s="78"/>
      <c r="I6" s="79"/>
      <c r="J6" s="80" t="s">
        <v>1295</v>
      </c>
      <c r="K6" s="81">
        <v>1000000</v>
      </c>
      <c r="L6" s="81">
        <v>1000000</v>
      </c>
      <c r="M6" s="80" t="s">
        <v>1296</v>
      </c>
    </row>
    <row r="7" spans="1:13" s="125" customFormat="1" ht="39" x14ac:dyDescent="0.3">
      <c r="A7" s="124">
        <v>2</v>
      </c>
      <c r="B7" s="75" t="s">
        <v>21</v>
      </c>
      <c r="C7" s="76" t="s">
        <v>1297</v>
      </c>
      <c r="D7" s="77"/>
      <c r="E7" s="77"/>
      <c r="F7" s="78"/>
      <c r="G7" s="78"/>
      <c r="H7" s="78"/>
      <c r="I7" s="79"/>
      <c r="J7" s="82"/>
      <c r="K7" s="82"/>
      <c r="L7" s="82"/>
      <c r="M7" s="83"/>
    </row>
    <row r="8" spans="1:13" s="125" customFormat="1" ht="409.5" x14ac:dyDescent="0.3">
      <c r="A8" s="75">
        <v>3</v>
      </c>
      <c r="B8" s="75" t="s">
        <v>21</v>
      </c>
      <c r="C8" s="103" t="s">
        <v>22</v>
      </c>
      <c r="D8" s="85">
        <v>0</v>
      </c>
      <c r="E8" s="86" t="s">
        <v>23</v>
      </c>
      <c r="F8" s="87" t="s">
        <v>24</v>
      </c>
      <c r="G8" s="87">
        <v>18094768</v>
      </c>
      <c r="H8" s="87">
        <v>18094768</v>
      </c>
      <c r="I8" s="87" t="s">
        <v>25</v>
      </c>
      <c r="J8" s="88"/>
      <c r="K8" s="88"/>
      <c r="L8" s="88"/>
      <c r="M8" s="88"/>
    </row>
    <row r="9" spans="1:13" s="125" customFormat="1" ht="39" x14ac:dyDescent="0.3">
      <c r="A9" s="89">
        <v>4</v>
      </c>
      <c r="B9" s="89" t="s">
        <v>21</v>
      </c>
      <c r="C9" s="90" t="s">
        <v>26</v>
      </c>
      <c r="D9" s="85">
        <v>0</v>
      </c>
      <c r="E9" s="86" t="s">
        <v>23</v>
      </c>
      <c r="F9" s="87" t="s">
        <v>23</v>
      </c>
      <c r="G9" s="87" t="s">
        <v>23</v>
      </c>
      <c r="H9" s="87" t="s">
        <v>23</v>
      </c>
      <c r="I9" s="87" t="s">
        <v>23</v>
      </c>
      <c r="J9" s="88"/>
      <c r="K9" s="88"/>
      <c r="L9" s="88"/>
      <c r="M9" s="88"/>
    </row>
    <row r="10" spans="1:13" s="125" customFormat="1" ht="39" x14ac:dyDescent="0.3">
      <c r="A10" s="89">
        <v>5</v>
      </c>
      <c r="B10" s="89" t="s">
        <v>21</v>
      </c>
      <c r="C10" s="90" t="s">
        <v>1298</v>
      </c>
      <c r="D10" s="85">
        <v>0</v>
      </c>
      <c r="E10" s="86" t="s">
        <v>23</v>
      </c>
      <c r="F10" s="87" t="s">
        <v>23</v>
      </c>
      <c r="G10" s="87" t="s">
        <v>23</v>
      </c>
      <c r="H10" s="87" t="s">
        <v>23</v>
      </c>
      <c r="I10" s="87" t="s">
        <v>23</v>
      </c>
      <c r="J10" s="88"/>
      <c r="K10" s="88"/>
      <c r="L10" s="88"/>
      <c r="M10" s="88"/>
    </row>
    <row r="11" spans="1:13" s="125" customFormat="1" ht="26" x14ac:dyDescent="0.3">
      <c r="A11" s="89">
        <v>6</v>
      </c>
      <c r="B11" s="89" t="s">
        <v>21</v>
      </c>
      <c r="C11" s="90" t="s">
        <v>1299</v>
      </c>
      <c r="D11" s="85"/>
      <c r="E11" s="86"/>
      <c r="F11" s="87"/>
      <c r="G11" s="87"/>
      <c r="H11" s="87"/>
      <c r="I11" s="87"/>
      <c r="J11" s="91"/>
      <c r="K11" s="91"/>
      <c r="L11" s="91"/>
      <c r="M11" s="91"/>
    </row>
    <row r="12" spans="1:13" s="125" customFormat="1" ht="143" x14ac:dyDescent="0.3">
      <c r="A12" s="89">
        <v>7</v>
      </c>
      <c r="B12" s="89" t="s">
        <v>21</v>
      </c>
      <c r="C12" s="104" t="s">
        <v>27</v>
      </c>
      <c r="D12" s="85">
        <v>0</v>
      </c>
      <c r="E12" s="86" t="s">
        <v>23</v>
      </c>
      <c r="F12" s="87" t="s">
        <v>23</v>
      </c>
      <c r="G12" s="87" t="s">
        <v>23</v>
      </c>
      <c r="H12" s="87" t="s">
        <v>23</v>
      </c>
      <c r="I12" s="87" t="s">
        <v>23</v>
      </c>
      <c r="J12" s="91" t="s">
        <v>1295</v>
      </c>
      <c r="K12" s="91">
        <v>18171264</v>
      </c>
      <c r="L12" s="91">
        <v>18171264</v>
      </c>
      <c r="M12" s="91" t="s">
        <v>1300</v>
      </c>
    </row>
    <row r="13" spans="1:13" s="125" customFormat="1" ht="26" x14ac:dyDescent="0.3">
      <c r="A13" s="89">
        <v>8</v>
      </c>
      <c r="B13" s="89" t="s">
        <v>21</v>
      </c>
      <c r="C13" s="90" t="s">
        <v>28</v>
      </c>
      <c r="D13" s="92">
        <v>0</v>
      </c>
      <c r="E13" s="93" t="s">
        <v>23</v>
      </c>
      <c r="F13" s="87" t="s">
        <v>23</v>
      </c>
      <c r="G13" s="87" t="s">
        <v>23</v>
      </c>
      <c r="H13" s="87" t="s">
        <v>23</v>
      </c>
      <c r="I13" s="87" t="s">
        <v>23</v>
      </c>
      <c r="J13" s="88"/>
      <c r="K13" s="88"/>
      <c r="L13" s="88"/>
      <c r="M13" s="88"/>
    </row>
    <row r="14" spans="1:13" s="125" customFormat="1" ht="182" x14ac:dyDescent="0.3">
      <c r="A14" s="75">
        <v>9</v>
      </c>
      <c r="B14" s="75" t="s">
        <v>21</v>
      </c>
      <c r="C14" s="103" t="s">
        <v>29</v>
      </c>
      <c r="D14" s="92">
        <v>0</v>
      </c>
      <c r="E14" s="93" t="s">
        <v>23</v>
      </c>
      <c r="F14" s="87" t="s">
        <v>30</v>
      </c>
      <c r="G14" s="87">
        <v>73900000</v>
      </c>
      <c r="H14" s="87">
        <v>73900000</v>
      </c>
      <c r="I14" s="87" t="s">
        <v>31</v>
      </c>
      <c r="J14" s="88"/>
      <c r="K14" s="88"/>
      <c r="L14" s="88"/>
      <c r="M14" s="88"/>
    </row>
    <row r="15" spans="1:13" s="125" customFormat="1" ht="14" x14ac:dyDescent="0.3">
      <c r="A15" s="89">
        <v>10</v>
      </c>
      <c r="B15" s="89" t="s">
        <v>21</v>
      </c>
      <c r="C15" s="90" t="s">
        <v>32</v>
      </c>
      <c r="D15" s="85">
        <v>0</v>
      </c>
      <c r="E15" s="86" t="s">
        <v>23</v>
      </c>
      <c r="F15" s="87" t="s">
        <v>23</v>
      </c>
      <c r="G15" s="87" t="s">
        <v>23</v>
      </c>
      <c r="H15" s="87" t="s">
        <v>23</v>
      </c>
      <c r="I15" s="87" t="s">
        <v>23</v>
      </c>
      <c r="J15" s="88"/>
      <c r="K15" s="88"/>
      <c r="L15" s="88"/>
      <c r="M15" s="88"/>
    </row>
    <row r="16" spans="1:13" s="125" customFormat="1" ht="14" x14ac:dyDescent="0.3">
      <c r="A16" s="224">
        <v>11</v>
      </c>
      <c r="B16" s="224" t="s">
        <v>21</v>
      </c>
      <c r="C16" s="231" t="s">
        <v>33</v>
      </c>
      <c r="D16" s="213">
        <v>137840625</v>
      </c>
      <c r="E16" s="219" t="s">
        <v>34</v>
      </c>
      <c r="F16" s="87" t="s">
        <v>35</v>
      </c>
      <c r="G16" s="87">
        <v>35000000</v>
      </c>
      <c r="H16" s="210">
        <v>182235431</v>
      </c>
      <c r="I16" s="210" t="s">
        <v>36</v>
      </c>
      <c r="J16" s="88"/>
      <c r="K16" s="88"/>
      <c r="L16" s="205"/>
      <c r="M16" s="205"/>
    </row>
    <row r="17" spans="1:13" s="125" customFormat="1" ht="14" x14ac:dyDescent="0.3">
      <c r="A17" s="224"/>
      <c r="B17" s="224"/>
      <c r="C17" s="231"/>
      <c r="D17" s="213"/>
      <c r="E17" s="219"/>
      <c r="F17" s="87" t="s">
        <v>24</v>
      </c>
      <c r="G17" s="87">
        <v>147235431</v>
      </c>
      <c r="H17" s="210"/>
      <c r="I17" s="210"/>
      <c r="J17" s="88"/>
      <c r="K17" s="88"/>
      <c r="L17" s="205"/>
      <c r="M17" s="205"/>
    </row>
    <row r="18" spans="1:13" s="125" customFormat="1" ht="26" x14ac:dyDescent="0.3">
      <c r="A18" s="224">
        <v>12</v>
      </c>
      <c r="B18" s="224" t="s">
        <v>21</v>
      </c>
      <c r="C18" s="225" t="s">
        <v>37</v>
      </c>
      <c r="D18" s="218">
        <v>85360560</v>
      </c>
      <c r="E18" s="219" t="s">
        <v>38</v>
      </c>
      <c r="F18" s="87" t="s">
        <v>39</v>
      </c>
      <c r="G18" s="87">
        <v>35298850</v>
      </c>
      <c r="H18" s="210">
        <v>72273850</v>
      </c>
      <c r="I18" s="210" t="s">
        <v>40</v>
      </c>
      <c r="J18" s="88"/>
      <c r="K18" s="88"/>
      <c r="L18" s="205"/>
      <c r="M18" s="205"/>
    </row>
    <row r="19" spans="1:13" s="125" customFormat="1" ht="14" x14ac:dyDescent="0.3">
      <c r="A19" s="224"/>
      <c r="B19" s="224"/>
      <c r="C19" s="225"/>
      <c r="D19" s="218"/>
      <c r="E19" s="219"/>
      <c r="F19" s="87" t="s">
        <v>24</v>
      </c>
      <c r="G19" s="87">
        <v>36975000</v>
      </c>
      <c r="H19" s="210"/>
      <c r="I19" s="210"/>
      <c r="J19" s="88"/>
      <c r="K19" s="88"/>
      <c r="L19" s="205"/>
      <c r="M19" s="205"/>
    </row>
    <row r="20" spans="1:13" s="125" customFormat="1" ht="14" x14ac:dyDescent="0.3">
      <c r="A20" s="224">
        <v>13</v>
      </c>
      <c r="B20" s="224" t="s">
        <v>21</v>
      </c>
      <c r="C20" s="225" t="s">
        <v>41</v>
      </c>
      <c r="D20" s="213">
        <v>22317054</v>
      </c>
      <c r="E20" s="226" t="s">
        <v>42</v>
      </c>
      <c r="F20" s="87" t="s">
        <v>35</v>
      </c>
      <c r="G20" s="87">
        <v>28808246</v>
      </c>
      <c r="H20" s="210">
        <v>55218961</v>
      </c>
      <c r="I20" s="210" t="s">
        <v>212</v>
      </c>
      <c r="J20" s="91"/>
      <c r="K20" s="91"/>
      <c r="L20" s="232"/>
      <c r="M20" s="232"/>
    </row>
    <row r="21" spans="1:13" s="125" customFormat="1" ht="14" x14ac:dyDescent="0.3">
      <c r="A21" s="224"/>
      <c r="B21" s="224"/>
      <c r="C21" s="225"/>
      <c r="D21" s="213"/>
      <c r="E21" s="226"/>
      <c r="F21" s="87" t="s">
        <v>24</v>
      </c>
      <c r="G21" s="87">
        <f>26410715</f>
        <v>26410715</v>
      </c>
      <c r="H21" s="210"/>
      <c r="I21" s="210"/>
      <c r="J21" s="91"/>
      <c r="K21" s="91"/>
      <c r="L21" s="232"/>
      <c r="M21" s="232"/>
    </row>
    <row r="22" spans="1:13" s="125" customFormat="1" ht="409.5" x14ac:dyDescent="0.3">
      <c r="A22" s="75">
        <v>14</v>
      </c>
      <c r="B22" s="75" t="s">
        <v>21</v>
      </c>
      <c r="C22" s="103" t="s">
        <v>43</v>
      </c>
      <c r="D22" s="85">
        <v>104400000</v>
      </c>
      <c r="E22" s="93" t="s">
        <v>44</v>
      </c>
      <c r="F22" s="87" t="s">
        <v>24</v>
      </c>
      <c r="G22" s="87">
        <v>86441736</v>
      </c>
      <c r="H22" s="87">
        <v>86441736</v>
      </c>
      <c r="I22" s="87" t="s">
        <v>45</v>
      </c>
      <c r="J22" s="88"/>
      <c r="K22" s="88"/>
      <c r="L22" s="88"/>
      <c r="M22" s="88"/>
    </row>
    <row r="23" spans="1:13" s="125" customFormat="1" ht="26" x14ac:dyDescent="0.3">
      <c r="A23" s="89">
        <v>15</v>
      </c>
      <c r="B23" s="89" t="s">
        <v>21</v>
      </c>
      <c r="C23" s="90" t="s">
        <v>46</v>
      </c>
      <c r="D23" s="92">
        <v>0</v>
      </c>
      <c r="E23" s="86" t="s">
        <v>23</v>
      </c>
      <c r="F23" s="87" t="s">
        <v>23</v>
      </c>
      <c r="G23" s="87" t="s">
        <v>23</v>
      </c>
      <c r="H23" s="87" t="s">
        <v>23</v>
      </c>
      <c r="I23" s="87" t="s">
        <v>23</v>
      </c>
      <c r="J23" s="88"/>
      <c r="K23" s="88"/>
      <c r="L23" s="88"/>
      <c r="M23" s="88"/>
    </row>
    <row r="24" spans="1:13" s="125" customFormat="1" ht="39" x14ac:dyDescent="0.3">
      <c r="A24" s="89">
        <v>16</v>
      </c>
      <c r="B24" s="89" t="s">
        <v>21</v>
      </c>
      <c r="C24" s="90" t="s">
        <v>1301</v>
      </c>
      <c r="D24" s="92"/>
      <c r="E24" s="86"/>
      <c r="F24" s="87"/>
      <c r="G24" s="87"/>
      <c r="H24" s="87"/>
      <c r="I24" s="87"/>
      <c r="J24" s="88"/>
      <c r="K24" s="88"/>
      <c r="L24" s="88"/>
      <c r="M24" s="88"/>
    </row>
    <row r="25" spans="1:13" s="125" customFormat="1" ht="39" x14ac:dyDescent="0.3">
      <c r="A25" s="89">
        <v>17</v>
      </c>
      <c r="B25" s="89" t="s">
        <v>21</v>
      </c>
      <c r="C25" s="90" t="s">
        <v>47</v>
      </c>
      <c r="D25" s="92">
        <v>0</v>
      </c>
      <c r="E25" s="86" t="s">
        <v>23</v>
      </c>
      <c r="F25" s="87" t="s">
        <v>23</v>
      </c>
      <c r="G25" s="87" t="s">
        <v>23</v>
      </c>
      <c r="H25" s="87" t="s">
        <v>23</v>
      </c>
      <c r="I25" s="87" t="s">
        <v>23</v>
      </c>
      <c r="J25" s="88"/>
      <c r="K25" s="88"/>
      <c r="L25" s="88"/>
      <c r="M25" s="88"/>
    </row>
    <row r="26" spans="1:13" s="125" customFormat="1" ht="26" x14ac:dyDescent="0.3">
      <c r="A26" s="89">
        <v>18</v>
      </c>
      <c r="B26" s="89" t="s">
        <v>21</v>
      </c>
      <c r="C26" s="90" t="s">
        <v>48</v>
      </c>
      <c r="D26" s="92">
        <v>0</v>
      </c>
      <c r="E26" s="93" t="s">
        <v>23</v>
      </c>
      <c r="F26" s="87" t="s">
        <v>23</v>
      </c>
      <c r="G26" s="87" t="s">
        <v>23</v>
      </c>
      <c r="H26" s="87" t="s">
        <v>23</v>
      </c>
      <c r="I26" s="87" t="s">
        <v>23</v>
      </c>
      <c r="J26" s="88"/>
      <c r="K26" s="88"/>
      <c r="L26" s="88"/>
      <c r="M26" s="88"/>
    </row>
    <row r="27" spans="1:13" s="125" customFormat="1" ht="26" x14ac:dyDescent="0.3">
      <c r="A27" s="89">
        <v>19</v>
      </c>
      <c r="B27" s="75" t="s">
        <v>49</v>
      </c>
      <c r="C27" s="104" t="s">
        <v>1302</v>
      </c>
      <c r="D27" s="92"/>
      <c r="E27" s="93"/>
      <c r="F27" s="87"/>
      <c r="G27" s="87"/>
      <c r="H27" s="87"/>
      <c r="I27" s="87"/>
      <c r="J27" s="91"/>
      <c r="K27" s="91"/>
      <c r="L27" s="91"/>
      <c r="M27" s="94"/>
    </row>
    <row r="28" spans="1:13" s="125" customFormat="1" ht="409.5" x14ac:dyDescent="0.3">
      <c r="A28" s="75">
        <v>20</v>
      </c>
      <c r="B28" s="75" t="s">
        <v>49</v>
      </c>
      <c r="C28" s="103" t="s">
        <v>50</v>
      </c>
      <c r="D28" s="85">
        <v>152022491</v>
      </c>
      <c r="E28" s="86" t="s">
        <v>51</v>
      </c>
      <c r="F28" s="87" t="s">
        <v>24</v>
      </c>
      <c r="G28" s="87">
        <v>37440772</v>
      </c>
      <c r="H28" s="87">
        <v>37440772</v>
      </c>
      <c r="I28" s="87" t="s">
        <v>52</v>
      </c>
      <c r="J28" s="88"/>
      <c r="K28" s="91"/>
      <c r="L28" s="91"/>
      <c r="M28" s="91" t="s">
        <v>1603</v>
      </c>
    </row>
    <row r="29" spans="1:13" s="125" customFormat="1" ht="26" x14ac:dyDescent="0.3">
      <c r="A29" s="75">
        <v>21</v>
      </c>
      <c r="B29" s="75" t="s">
        <v>49</v>
      </c>
      <c r="C29" s="84" t="s">
        <v>1303</v>
      </c>
      <c r="D29" s="85"/>
      <c r="E29" s="86"/>
      <c r="F29" s="87"/>
      <c r="G29" s="87"/>
      <c r="H29" s="87"/>
      <c r="I29" s="87"/>
      <c r="J29" s="91"/>
      <c r="K29" s="91"/>
      <c r="L29" s="91"/>
      <c r="M29" s="94"/>
    </row>
    <row r="30" spans="1:13" s="125" customFormat="1" ht="409.5" x14ac:dyDescent="0.3">
      <c r="A30" s="75">
        <v>22</v>
      </c>
      <c r="B30" s="75" t="s">
        <v>49</v>
      </c>
      <c r="C30" s="103" t="s">
        <v>53</v>
      </c>
      <c r="D30" s="85">
        <v>152022491</v>
      </c>
      <c r="E30" s="86" t="s">
        <v>51</v>
      </c>
      <c r="F30" s="87" t="s">
        <v>24</v>
      </c>
      <c r="G30" s="87">
        <v>37440772</v>
      </c>
      <c r="H30" s="87">
        <v>37440772</v>
      </c>
      <c r="I30" s="87" t="s">
        <v>54</v>
      </c>
      <c r="J30" s="88"/>
      <c r="K30" s="91"/>
      <c r="L30" s="91"/>
      <c r="M30" s="91" t="s">
        <v>1603</v>
      </c>
    </row>
    <row r="31" spans="1:13" s="125" customFormat="1" ht="409.5" x14ac:dyDescent="0.3">
      <c r="A31" s="75">
        <v>23</v>
      </c>
      <c r="B31" s="75" t="s">
        <v>49</v>
      </c>
      <c r="C31" s="103" t="s">
        <v>55</v>
      </c>
      <c r="D31" s="85">
        <v>152022491</v>
      </c>
      <c r="E31" s="86" t="s">
        <v>51</v>
      </c>
      <c r="F31" s="87" t="s">
        <v>24</v>
      </c>
      <c r="G31" s="87">
        <v>37440772</v>
      </c>
      <c r="H31" s="87">
        <v>37440772</v>
      </c>
      <c r="I31" s="87" t="s">
        <v>56</v>
      </c>
      <c r="J31" s="88"/>
      <c r="K31" s="91"/>
      <c r="L31" s="91"/>
      <c r="M31" s="91" t="s">
        <v>1603</v>
      </c>
    </row>
    <row r="32" spans="1:13" s="125" customFormat="1" ht="26" x14ac:dyDescent="0.3">
      <c r="A32" s="75">
        <v>24</v>
      </c>
      <c r="B32" s="89" t="s">
        <v>49</v>
      </c>
      <c r="C32" s="84" t="s">
        <v>1304</v>
      </c>
      <c r="D32" s="85"/>
      <c r="E32" s="86"/>
      <c r="F32" s="87"/>
      <c r="G32" s="87"/>
      <c r="H32" s="87"/>
      <c r="I32" s="87"/>
      <c r="J32" s="91"/>
      <c r="K32" s="91"/>
      <c r="L32" s="91"/>
      <c r="M32" s="94"/>
    </row>
    <row r="33" spans="1:13" s="125" customFormat="1" ht="409.5" x14ac:dyDescent="0.3">
      <c r="A33" s="75">
        <v>25</v>
      </c>
      <c r="B33" s="75" t="s">
        <v>49</v>
      </c>
      <c r="C33" s="103" t="s">
        <v>57</v>
      </c>
      <c r="D33" s="85">
        <v>152022491</v>
      </c>
      <c r="E33" s="86" t="s">
        <v>51</v>
      </c>
      <c r="F33" s="87" t="s">
        <v>24</v>
      </c>
      <c r="G33" s="87">
        <v>37440772</v>
      </c>
      <c r="H33" s="87">
        <v>37440772</v>
      </c>
      <c r="I33" s="87" t="s">
        <v>58</v>
      </c>
      <c r="J33" s="88"/>
      <c r="K33" s="91"/>
      <c r="L33" s="91"/>
      <c r="M33" s="91" t="s">
        <v>1603</v>
      </c>
    </row>
    <row r="34" spans="1:13" s="125" customFormat="1" ht="26" x14ac:dyDescent="0.3">
      <c r="A34" s="75">
        <v>26</v>
      </c>
      <c r="B34" s="75" t="s">
        <v>49</v>
      </c>
      <c r="C34" s="84" t="s">
        <v>1305</v>
      </c>
      <c r="D34" s="85"/>
      <c r="E34" s="86"/>
      <c r="F34" s="87"/>
      <c r="G34" s="87"/>
      <c r="H34" s="87"/>
      <c r="I34" s="87"/>
      <c r="J34" s="88"/>
      <c r="K34" s="88"/>
      <c r="L34" s="88"/>
      <c r="M34" s="91"/>
    </row>
    <row r="35" spans="1:13" s="125" customFormat="1" ht="409.5" x14ac:dyDescent="0.3">
      <c r="A35" s="75">
        <v>27</v>
      </c>
      <c r="B35" s="75" t="s">
        <v>49</v>
      </c>
      <c r="C35" s="103" t="s">
        <v>59</v>
      </c>
      <c r="D35" s="85">
        <v>5000000</v>
      </c>
      <c r="E35" s="93" t="s">
        <v>60</v>
      </c>
      <c r="F35" s="87" t="s">
        <v>24</v>
      </c>
      <c r="G35" s="87">
        <v>6800000</v>
      </c>
      <c r="H35" s="87">
        <v>6800000</v>
      </c>
      <c r="I35" s="87" t="s">
        <v>61</v>
      </c>
      <c r="J35" s="130"/>
      <c r="K35" s="91"/>
      <c r="L35" s="91"/>
      <c r="M35" s="91"/>
    </row>
    <row r="36" spans="1:13" s="125" customFormat="1" ht="14" x14ac:dyDescent="0.3">
      <c r="A36" s="89">
        <v>28</v>
      </c>
      <c r="B36" s="89" t="s">
        <v>49</v>
      </c>
      <c r="C36" s="90" t="s">
        <v>62</v>
      </c>
      <c r="D36" s="92">
        <v>0</v>
      </c>
      <c r="E36" s="86" t="s">
        <v>23</v>
      </c>
      <c r="F36" s="87" t="s">
        <v>23</v>
      </c>
      <c r="G36" s="87" t="s">
        <v>23</v>
      </c>
      <c r="H36" s="87" t="s">
        <v>23</v>
      </c>
      <c r="I36" s="87" t="s">
        <v>23</v>
      </c>
      <c r="J36" s="88"/>
      <c r="K36" s="88"/>
      <c r="L36" s="88"/>
      <c r="M36" s="91"/>
    </row>
    <row r="37" spans="1:13" s="125" customFormat="1" ht="409.5" x14ac:dyDescent="0.3">
      <c r="A37" s="75">
        <v>29</v>
      </c>
      <c r="B37" s="75" t="s">
        <v>49</v>
      </c>
      <c r="C37" s="103" t="s">
        <v>63</v>
      </c>
      <c r="D37" s="85">
        <v>21150000</v>
      </c>
      <c r="E37" s="93" t="s">
        <v>64</v>
      </c>
      <c r="F37" s="87" t="s">
        <v>24</v>
      </c>
      <c r="G37" s="87">
        <v>0</v>
      </c>
      <c r="H37" s="87">
        <v>0</v>
      </c>
      <c r="I37" s="87" t="s">
        <v>65</v>
      </c>
      <c r="J37" s="130"/>
      <c r="K37" s="88"/>
      <c r="L37" s="88"/>
      <c r="M37" s="91" t="s">
        <v>1327</v>
      </c>
    </row>
    <row r="38" spans="1:13" s="125" customFormat="1" ht="14" x14ac:dyDescent="0.3">
      <c r="A38" s="211">
        <v>30</v>
      </c>
      <c r="B38" s="211" t="s">
        <v>49</v>
      </c>
      <c r="C38" s="212" t="s">
        <v>66</v>
      </c>
      <c r="D38" s="218">
        <v>0</v>
      </c>
      <c r="E38" s="226" t="s">
        <v>23</v>
      </c>
      <c r="F38" s="87" t="s">
        <v>35</v>
      </c>
      <c r="G38" s="87">
        <v>21059282</v>
      </c>
      <c r="H38" s="210">
        <v>86859282</v>
      </c>
      <c r="I38" s="210" t="s">
        <v>67</v>
      </c>
      <c r="J38" s="88"/>
      <c r="K38" s="88"/>
      <c r="L38" s="205"/>
      <c r="M38" s="205"/>
    </row>
    <row r="39" spans="1:13" s="125" customFormat="1" ht="14" x14ac:dyDescent="0.3">
      <c r="A39" s="211"/>
      <c r="B39" s="211"/>
      <c r="C39" s="212"/>
      <c r="D39" s="218"/>
      <c r="E39" s="226"/>
      <c r="F39" s="87" t="s">
        <v>68</v>
      </c>
      <c r="G39" s="87">
        <f>43800000+7000000+15000000</f>
        <v>65800000</v>
      </c>
      <c r="H39" s="210"/>
      <c r="I39" s="210"/>
      <c r="J39" s="88"/>
      <c r="K39" s="88"/>
      <c r="L39" s="205"/>
      <c r="M39" s="205"/>
    </row>
    <row r="40" spans="1:13" s="125" customFormat="1" ht="26" x14ac:dyDescent="0.3">
      <c r="A40" s="89">
        <v>31</v>
      </c>
      <c r="B40" s="89" t="s">
        <v>49</v>
      </c>
      <c r="C40" s="90" t="s">
        <v>69</v>
      </c>
      <c r="D40" s="93">
        <v>0</v>
      </c>
      <c r="E40" s="93" t="s">
        <v>23</v>
      </c>
      <c r="F40" s="87" t="s">
        <v>23</v>
      </c>
      <c r="G40" s="87" t="s">
        <v>23</v>
      </c>
      <c r="H40" s="87" t="s">
        <v>23</v>
      </c>
      <c r="I40" s="87" t="s">
        <v>23</v>
      </c>
      <c r="J40" s="88"/>
      <c r="K40" s="88"/>
      <c r="L40" s="88"/>
      <c r="M40" s="88"/>
    </row>
    <row r="41" spans="1:13" s="125" customFormat="1" ht="26" x14ac:dyDescent="0.3">
      <c r="A41" s="89">
        <v>32</v>
      </c>
      <c r="B41" s="89" t="s">
        <v>49</v>
      </c>
      <c r="C41" s="90" t="s">
        <v>1306</v>
      </c>
      <c r="D41" s="93"/>
      <c r="E41" s="93"/>
      <c r="F41" s="87"/>
      <c r="G41" s="87"/>
      <c r="H41" s="87"/>
      <c r="I41" s="87"/>
      <c r="J41" s="88"/>
      <c r="K41" s="88"/>
      <c r="L41" s="88"/>
      <c r="M41" s="88"/>
    </row>
    <row r="42" spans="1:13" s="125" customFormat="1" ht="14" x14ac:dyDescent="0.3">
      <c r="A42" s="224">
        <v>33</v>
      </c>
      <c r="B42" s="224" t="s">
        <v>49</v>
      </c>
      <c r="C42" s="231" t="s">
        <v>70</v>
      </c>
      <c r="D42" s="229">
        <v>41008242</v>
      </c>
      <c r="E42" s="230" t="s">
        <v>71</v>
      </c>
      <c r="F42" s="87" t="s">
        <v>35</v>
      </c>
      <c r="G42" s="87">
        <v>5000000</v>
      </c>
      <c r="H42" s="210">
        <v>40864012</v>
      </c>
      <c r="I42" s="210" t="s">
        <v>72</v>
      </c>
      <c r="J42" s="88"/>
      <c r="K42" s="88"/>
      <c r="L42" s="205"/>
      <c r="M42" s="205"/>
    </row>
    <row r="43" spans="1:13" s="125" customFormat="1" ht="26" x14ac:dyDescent="0.3">
      <c r="A43" s="224"/>
      <c r="B43" s="224"/>
      <c r="C43" s="231"/>
      <c r="D43" s="229"/>
      <c r="E43" s="230"/>
      <c r="F43" s="87" t="s">
        <v>73</v>
      </c>
      <c r="G43" s="87">
        <f>9764012+26100000</f>
        <v>35864012</v>
      </c>
      <c r="H43" s="210"/>
      <c r="I43" s="210"/>
      <c r="J43" s="88"/>
      <c r="K43" s="88"/>
      <c r="L43" s="205"/>
      <c r="M43" s="205"/>
    </row>
    <row r="44" spans="1:13" s="125" customFormat="1" ht="409.5" x14ac:dyDescent="0.3">
      <c r="A44" s="75">
        <v>34</v>
      </c>
      <c r="B44" s="75" t="s">
        <v>49</v>
      </c>
      <c r="C44" s="103" t="s">
        <v>74</v>
      </c>
      <c r="D44" s="85">
        <v>13000000</v>
      </c>
      <c r="E44" s="93" t="s">
        <v>75</v>
      </c>
      <c r="F44" s="87" t="s">
        <v>24</v>
      </c>
      <c r="G44" s="87">
        <v>8500000</v>
      </c>
      <c r="H44" s="87">
        <v>8500000</v>
      </c>
      <c r="I44" s="87" t="s">
        <v>76</v>
      </c>
      <c r="J44" s="130"/>
      <c r="K44" s="88"/>
      <c r="L44" s="88"/>
      <c r="M44" s="88"/>
    </row>
    <row r="45" spans="1:13" s="125" customFormat="1" ht="26" x14ac:dyDescent="0.3">
      <c r="A45" s="89">
        <v>35</v>
      </c>
      <c r="B45" s="89" t="s">
        <v>49</v>
      </c>
      <c r="C45" s="90" t="s">
        <v>77</v>
      </c>
      <c r="D45" s="97">
        <v>0</v>
      </c>
      <c r="E45" s="98" t="s">
        <v>23</v>
      </c>
      <c r="F45" s="87" t="s">
        <v>23</v>
      </c>
      <c r="G45" s="87" t="s">
        <v>23</v>
      </c>
      <c r="H45" s="87" t="s">
        <v>23</v>
      </c>
      <c r="I45" s="87" t="s">
        <v>23</v>
      </c>
      <c r="J45" s="88"/>
      <c r="K45" s="88"/>
      <c r="L45" s="88"/>
      <c r="M45" s="88"/>
    </row>
    <row r="46" spans="1:13" s="125" customFormat="1" ht="14" x14ac:dyDescent="0.3">
      <c r="A46" s="89">
        <v>36</v>
      </c>
      <c r="B46" s="89" t="s">
        <v>49</v>
      </c>
      <c r="C46" s="90" t="s">
        <v>78</v>
      </c>
      <c r="D46" s="97">
        <v>0</v>
      </c>
      <c r="E46" s="98" t="s">
        <v>23</v>
      </c>
      <c r="F46" s="87" t="s">
        <v>23</v>
      </c>
      <c r="G46" s="87" t="s">
        <v>23</v>
      </c>
      <c r="H46" s="87" t="s">
        <v>23</v>
      </c>
      <c r="I46" s="87" t="s">
        <v>23</v>
      </c>
      <c r="J46" s="88"/>
      <c r="K46" s="88"/>
      <c r="L46" s="88"/>
      <c r="M46" s="88"/>
    </row>
    <row r="47" spans="1:13" s="125" customFormat="1" ht="26" x14ac:dyDescent="0.3">
      <c r="A47" s="89">
        <v>37</v>
      </c>
      <c r="B47" s="89" t="s">
        <v>49</v>
      </c>
      <c r="C47" s="90" t="s">
        <v>1307</v>
      </c>
      <c r="D47" s="97"/>
      <c r="E47" s="98"/>
      <c r="F47" s="87"/>
      <c r="G47" s="87"/>
      <c r="H47" s="87"/>
      <c r="I47" s="87"/>
      <c r="J47" s="88"/>
      <c r="K47" s="88"/>
      <c r="L47" s="88"/>
      <c r="M47" s="88"/>
    </row>
    <row r="48" spans="1:13" s="125" customFormat="1" ht="409.5" x14ac:dyDescent="0.3">
      <c r="A48" s="89">
        <v>38</v>
      </c>
      <c r="B48" s="89" t="s">
        <v>49</v>
      </c>
      <c r="C48" s="104" t="s">
        <v>79</v>
      </c>
      <c r="D48" s="85">
        <v>3948930</v>
      </c>
      <c r="E48" s="93" t="s">
        <v>80</v>
      </c>
      <c r="F48" s="87"/>
      <c r="G48" s="87"/>
      <c r="H48" s="87">
        <v>3948930</v>
      </c>
      <c r="I48" s="87" t="s">
        <v>81</v>
      </c>
      <c r="J48" s="88"/>
      <c r="K48" s="88"/>
      <c r="L48" s="88"/>
      <c r="M48" s="88"/>
    </row>
    <row r="49" spans="1:13" s="125" customFormat="1" ht="409.5" x14ac:dyDescent="0.3">
      <c r="A49" s="89">
        <v>39</v>
      </c>
      <c r="B49" s="89" t="s">
        <v>49</v>
      </c>
      <c r="C49" s="104" t="s">
        <v>82</v>
      </c>
      <c r="D49" s="92">
        <v>3948930</v>
      </c>
      <c r="E49" s="93" t="s">
        <v>83</v>
      </c>
      <c r="F49" s="87"/>
      <c r="G49" s="87"/>
      <c r="H49" s="87">
        <v>3948930</v>
      </c>
      <c r="I49" s="87" t="s">
        <v>81</v>
      </c>
      <c r="J49" s="88"/>
      <c r="K49" s="88"/>
      <c r="L49" s="88"/>
      <c r="M49" s="91" t="s">
        <v>1602</v>
      </c>
    </row>
    <row r="50" spans="1:13" s="125" customFormat="1" ht="14" x14ac:dyDescent="0.3">
      <c r="A50" s="211">
        <v>40</v>
      </c>
      <c r="B50" s="211" t="s">
        <v>49</v>
      </c>
      <c r="C50" s="228" t="s">
        <v>84</v>
      </c>
      <c r="D50" s="229">
        <v>10560000</v>
      </c>
      <c r="E50" s="230" t="s">
        <v>85</v>
      </c>
      <c r="F50" s="87" t="s">
        <v>35</v>
      </c>
      <c r="G50" s="87">
        <v>7560960</v>
      </c>
      <c r="H50" s="210">
        <v>54310960</v>
      </c>
      <c r="I50" s="210" t="s">
        <v>86</v>
      </c>
      <c r="J50" s="88"/>
      <c r="K50" s="88"/>
      <c r="L50" s="205"/>
      <c r="M50" s="205"/>
    </row>
    <row r="51" spans="1:13" s="125" customFormat="1" ht="14" x14ac:dyDescent="0.3">
      <c r="A51" s="211"/>
      <c r="B51" s="211"/>
      <c r="C51" s="228"/>
      <c r="D51" s="229"/>
      <c r="E51" s="230"/>
      <c r="F51" s="87" t="s">
        <v>87</v>
      </c>
      <c r="G51" s="87">
        <f>46750000</f>
        <v>46750000</v>
      </c>
      <c r="H51" s="210"/>
      <c r="I51" s="210"/>
      <c r="J51" s="88"/>
      <c r="K51" s="88"/>
      <c r="L51" s="205"/>
      <c r="M51" s="205"/>
    </row>
    <row r="52" spans="1:13" s="125" customFormat="1" ht="14" x14ac:dyDescent="0.3">
      <c r="A52" s="89">
        <v>41</v>
      </c>
      <c r="B52" s="75" t="s">
        <v>49</v>
      </c>
      <c r="C52" s="90" t="s">
        <v>1308</v>
      </c>
      <c r="D52" s="95"/>
      <c r="E52" s="96"/>
      <c r="F52" s="87"/>
      <c r="G52" s="87"/>
      <c r="H52" s="87"/>
      <c r="I52" s="87"/>
      <c r="J52" s="88"/>
      <c r="K52" s="88"/>
      <c r="L52" s="88"/>
      <c r="M52" s="88"/>
    </row>
    <row r="53" spans="1:13" s="125" customFormat="1" ht="208" x14ac:dyDescent="0.3">
      <c r="A53" s="75">
        <v>42</v>
      </c>
      <c r="B53" s="75" t="s">
        <v>49</v>
      </c>
      <c r="C53" s="103" t="s">
        <v>88</v>
      </c>
      <c r="D53" s="126">
        <v>3967000</v>
      </c>
      <c r="E53" s="86" t="s">
        <v>89</v>
      </c>
      <c r="F53" s="87" t="s">
        <v>24</v>
      </c>
      <c r="G53" s="87">
        <v>10722750</v>
      </c>
      <c r="H53" s="87">
        <v>10722750</v>
      </c>
      <c r="I53" s="87" t="s">
        <v>90</v>
      </c>
      <c r="J53" s="88"/>
      <c r="K53" s="88"/>
      <c r="L53" s="88"/>
      <c r="M53" s="88"/>
    </row>
    <row r="54" spans="1:13" s="125" customFormat="1" ht="247" x14ac:dyDescent="0.3">
      <c r="A54" s="89">
        <v>43</v>
      </c>
      <c r="B54" s="89" t="s">
        <v>49</v>
      </c>
      <c r="C54" s="104" t="s">
        <v>91</v>
      </c>
      <c r="D54" s="126">
        <v>7395000</v>
      </c>
      <c r="E54" s="86" t="s">
        <v>89</v>
      </c>
      <c r="F54" s="87" t="s">
        <v>24</v>
      </c>
      <c r="G54" s="87">
        <v>7395000</v>
      </c>
      <c r="H54" s="87">
        <v>7395000</v>
      </c>
      <c r="I54" s="87" t="s">
        <v>92</v>
      </c>
      <c r="J54" s="88"/>
      <c r="K54" s="88"/>
      <c r="L54" s="88"/>
      <c r="M54" s="88"/>
    </row>
    <row r="55" spans="1:13" s="125" customFormat="1" ht="26" x14ac:dyDescent="0.3">
      <c r="A55" s="89">
        <v>44</v>
      </c>
      <c r="B55" s="89" t="s">
        <v>93</v>
      </c>
      <c r="C55" s="90" t="s">
        <v>1309</v>
      </c>
      <c r="D55" s="126">
        <v>0</v>
      </c>
      <c r="E55" s="98"/>
      <c r="F55" s="87"/>
      <c r="G55" s="87"/>
      <c r="H55" s="87"/>
      <c r="I55" s="87"/>
      <c r="J55" s="91"/>
      <c r="K55" s="91"/>
      <c r="L55" s="91"/>
      <c r="M55" s="91"/>
    </row>
    <row r="56" spans="1:13" s="125" customFormat="1" ht="260" x14ac:dyDescent="0.3">
      <c r="A56" s="89">
        <v>45</v>
      </c>
      <c r="B56" s="89" t="s">
        <v>93</v>
      </c>
      <c r="C56" s="104" t="s">
        <v>94</v>
      </c>
      <c r="D56" s="92">
        <v>0</v>
      </c>
      <c r="E56" s="86" t="s">
        <v>23</v>
      </c>
      <c r="F56" s="87" t="s">
        <v>68</v>
      </c>
      <c r="G56" s="87">
        <v>235477563</v>
      </c>
      <c r="H56" s="87">
        <v>235477563</v>
      </c>
      <c r="I56" s="87" t="s">
        <v>95</v>
      </c>
      <c r="J56" s="88"/>
      <c r="K56" s="88"/>
      <c r="L56" s="88"/>
      <c r="M56" s="88"/>
    </row>
    <row r="57" spans="1:13" s="125" customFormat="1" ht="14" x14ac:dyDescent="0.3">
      <c r="A57" s="211">
        <v>46</v>
      </c>
      <c r="B57" s="211" t="s">
        <v>93</v>
      </c>
      <c r="C57" s="228" t="s">
        <v>96</v>
      </c>
      <c r="D57" s="213">
        <v>377296</v>
      </c>
      <c r="E57" s="226" t="s">
        <v>97</v>
      </c>
      <c r="F57" s="87" t="s">
        <v>24</v>
      </c>
      <c r="G57" s="87">
        <v>377295</v>
      </c>
      <c r="H57" s="210">
        <v>1910215</v>
      </c>
      <c r="I57" s="210" t="s">
        <v>98</v>
      </c>
      <c r="J57" s="88"/>
      <c r="K57" s="88"/>
      <c r="L57" s="205"/>
      <c r="M57" s="205"/>
    </row>
    <row r="58" spans="1:13" s="125" customFormat="1" ht="26" x14ac:dyDescent="0.3">
      <c r="A58" s="211"/>
      <c r="B58" s="211"/>
      <c r="C58" s="228"/>
      <c r="D58" s="213"/>
      <c r="E58" s="226"/>
      <c r="F58" s="87" t="s">
        <v>99</v>
      </c>
      <c r="G58" s="87">
        <v>1532920</v>
      </c>
      <c r="H58" s="210"/>
      <c r="I58" s="210"/>
      <c r="J58" s="88"/>
      <c r="K58" s="88"/>
      <c r="L58" s="205"/>
      <c r="M58" s="205"/>
    </row>
    <row r="59" spans="1:13" s="125" customFormat="1" ht="14" x14ac:dyDescent="0.3">
      <c r="A59" s="224">
        <v>47</v>
      </c>
      <c r="B59" s="224" t="s">
        <v>93</v>
      </c>
      <c r="C59" s="225" t="s">
        <v>100</v>
      </c>
      <c r="D59" s="213">
        <v>132327000</v>
      </c>
      <c r="E59" s="226" t="s">
        <v>101</v>
      </c>
      <c r="F59" s="87" t="s">
        <v>35</v>
      </c>
      <c r="G59" s="87">
        <v>24165500</v>
      </c>
      <c r="H59" s="210">
        <f>133110000+49279779+24165500</f>
        <v>206555279</v>
      </c>
      <c r="I59" s="210" t="s">
        <v>102</v>
      </c>
      <c r="J59" s="88"/>
      <c r="K59" s="88"/>
      <c r="L59" s="205"/>
      <c r="M59" s="227"/>
    </row>
    <row r="60" spans="1:13" s="125" customFormat="1" ht="14" x14ac:dyDescent="0.3">
      <c r="A60" s="224"/>
      <c r="B60" s="224"/>
      <c r="C60" s="225"/>
      <c r="D60" s="213"/>
      <c r="E60" s="226"/>
      <c r="F60" s="87" t="s">
        <v>103</v>
      </c>
      <c r="G60" s="87">
        <v>133110000</v>
      </c>
      <c r="H60" s="210"/>
      <c r="I60" s="210"/>
      <c r="J60" s="88"/>
      <c r="K60" s="88"/>
      <c r="L60" s="205"/>
      <c r="M60" s="205"/>
    </row>
    <row r="61" spans="1:13" s="125" customFormat="1" ht="26" x14ac:dyDescent="0.3">
      <c r="A61" s="224"/>
      <c r="B61" s="224"/>
      <c r="C61" s="225"/>
      <c r="D61" s="213"/>
      <c r="E61" s="226"/>
      <c r="F61" s="87" t="s">
        <v>99</v>
      </c>
      <c r="G61" s="87">
        <v>49279779</v>
      </c>
      <c r="H61" s="210"/>
      <c r="I61" s="210"/>
      <c r="J61" s="88"/>
      <c r="K61" s="88"/>
      <c r="L61" s="205"/>
      <c r="M61" s="205"/>
    </row>
    <row r="62" spans="1:13" s="125" customFormat="1" ht="26" x14ac:dyDescent="0.3">
      <c r="A62" s="89">
        <v>48</v>
      </c>
      <c r="B62" s="89" t="s">
        <v>93</v>
      </c>
      <c r="C62" s="90" t="s">
        <v>104</v>
      </c>
      <c r="D62" s="85">
        <v>0</v>
      </c>
      <c r="E62" s="86" t="s">
        <v>23</v>
      </c>
      <c r="F62" s="87" t="s">
        <v>23</v>
      </c>
      <c r="G62" s="87" t="s">
        <v>23</v>
      </c>
      <c r="H62" s="87" t="s">
        <v>23</v>
      </c>
      <c r="I62" s="87" t="s">
        <v>23</v>
      </c>
      <c r="J62" s="88"/>
      <c r="K62" s="88"/>
      <c r="L62" s="88"/>
      <c r="M62" s="88"/>
    </row>
    <row r="63" spans="1:13" s="125" customFormat="1" ht="409.5" x14ac:dyDescent="0.3">
      <c r="A63" s="75">
        <v>49</v>
      </c>
      <c r="B63" s="75" t="s">
        <v>93</v>
      </c>
      <c r="C63" s="103" t="s">
        <v>105</v>
      </c>
      <c r="D63" s="97">
        <v>0</v>
      </c>
      <c r="E63" s="96" t="s">
        <v>106</v>
      </c>
      <c r="F63" s="87" t="s">
        <v>24</v>
      </c>
      <c r="G63" s="87">
        <v>20998595</v>
      </c>
      <c r="H63" s="87">
        <v>20998595</v>
      </c>
      <c r="I63" s="87" t="s">
        <v>107</v>
      </c>
      <c r="J63" s="88"/>
      <c r="K63" s="88"/>
      <c r="L63" s="88"/>
      <c r="M63" s="88"/>
    </row>
    <row r="64" spans="1:13" s="125" customFormat="1" ht="409.5" x14ac:dyDescent="0.3">
      <c r="A64" s="75">
        <v>50</v>
      </c>
      <c r="B64" s="75" t="s">
        <v>93</v>
      </c>
      <c r="C64" s="103" t="s">
        <v>108</v>
      </c>
      <c r="D64" s="92">
        <v>29031336</v>
      </c>
      <c r="E64" s="93" t="s">
        <v>109</v>
      </c>
      <c r="F64" s="87" t="s">
        <v>99</v>
      </c>
      <c r="G64" s="87">
        <v>21179311</v>
      </c>
      <c r="H64" s="87">
        <v>21179311</v>
      </c>
      <c r="I64" s="87" t="s">
        <v>110</v>
      </c>
      <c r="J64" s="91"/>
      <c r="K64" s="91"/>
      <c r="L64" s="91"/>
      <c r="M64" s="91"/>
    </row>
    <row r="65" spans="1:13" s="125" customFormat="1" ht="26" x14ac:dyDescent="0.3">
      <c r="A65" s="75">
        <v>51</v>
      </c>
      <c r="B65" s="89" t="s">
        <v>93</v>
      </c>
      <c r="C65" s="84" t="s">
        <v>1310</v>
      </c>
      <c r="D65" s="92"/>
      <c r="E65" s="93"/>
      <c r="F65" s="87"/>
      <c r="G65" s="87"/>
      <c r="H65" s="87"/>
      <c r="I65" s="87"/>
      <c r="J65" s="88"/>
      <c r="K65" s="88"/>
      <c r="L65" s="88"/>
      <c r="M65" s="88"/>
    </row>
    <row r="66" spans="1:13" s="125" customFormat="1" ht="39" x14ac:dyDescent="0.3">
      <c r="A66" s="89">
        <v>52</v>
      </c>
      <c r="B66" s="89" t="s">
        <v>93</v>
      </c>
      <c r="C66" s="90" t="s">
        <v>111</v>
      </c>
      <c r="D66" s="85">
        <v>0</v>
      </c>
      <c r="E66" s="86" t="s">
        <v>23</v>
      </c>
      <c r="F66" s="87" t="s">
        <v>112</v>
      </c>
      <c r="G66" s="87" t="s">
        <v>112</v>
      </c>
      <c r="H66" s="87" t="s">
        <v>112</v>
      </c>
      <c r="I66" s="87" t="s">
        <v>23</v>
      </c>
      <c r="J66" s="88"/>
      <c r="K66" s="88"/>
      <c r="L66" s="88"/>
      <c r="M66" s="88"/>
    </row>
    <row r="67" spans="1:13" s="125" customFormat="1" ht="26" x14ac:dyDescent="0.3">
      <c r="A67" s="89">
        <v>53</v>
      </c>
      <c r="B67" s="89" t="s">
        <v>93</v>
      </c>
      <c r="C67" s="90" t="s">
        <v>113</v>
      </c>
      <c r="D67" s="85">
        <v>0</v>
      </c>
      <c r="E67" s="86" t="s">
        <v>23</v>
      </c>
      <c r="F67" s="87" t="s">
        <v>112</v>
      </c>
      <c r="G67" s="87" t="s">
        <v>112</v>
      </c>
      <c r="H67" s="87" t="s">
        <v>112</v>
      </c>
      <c r="I67" s="87" t="s">
        <v>23</v>
      </c>
      <c r="J67" s="88"/>
      <c r="K67" s="88"/>
      <c r="L67" s="88"/>
      <c r="M67" s="88"/>
    </row>
    <row r="68" spans="1:13" s="125" customFormat="1" ht="409.5" x14ac:dyDescent="0.3">
      <c r="A68" s="89">
        <v>54</v>
      </c>
      <c r="B68" s="89" t="s">
        <v>93</v>
      </c>
      <c r="C68" s="104" t="s">
        <v>114</v>
      </c>
      <c r="D68" s="85">
        <v>0</v>
      </c>
      <c r="E68" s="86" t="s">
        <v>23</v>
      </c>
      <c r="F68" s="87" t="s">
        <v>115</v>
      </c>
      <c r="G68" s="87">
        <f>43101670+480886+22185000+9977402</f>
        <v>75744958</v>
      </c>
      <c r="H68" s="87">
        <v>75744958</v>
      </c>
      <c r="I68" s="87" t="s">
        <v>116</v>
      </c>
      <c r="J68" s="88"/>
      <c r="K68" s="88"/>
      <c r="L68" s="88"/>
      <c r="M68" s="88"/>
    </row>
    <row r="69" spans="1:13" s="125" customFormat="1" ht="14" x14ac:dyDescent="0.3">
      <c r="A69" s="211">
        <v>55</v>
      </c>
      <c r="B69" s="211" t="s">
        <v>93</v>
      </c>
      <c r="C69" s="212" t="s">
        <v>117</v>
      </c>
      <c r="D69" s="213">
        <v>0</v>
      </c>
      <c r="E69" s="226" t="s">
        <v>23</v>
      </c>
      <c r="F69" s="87" t="s">
        <v>118</v>
      </c>
      <c r="G69" s="87">
        <v>1486320</v>
      </c>
      <c r="H69" s="210">
        <f>1486320+5950000</f>
        <v>7436320</v>
      </c>
      <c r="I69" s="210" t="s">
        <v>119</v>
      </c>
      <c r="J69" s="88"/>
      <c r="K69" s="88"/>
      <c r="L69" s="205"/>
      <c r="M69" s="205"/>
    </row>
    <row r="70" spans="1:13" s="125" customFormat="1" ht="14" x14ac:dyDescent="0.3">
      <c r="A70" s="211"/>
      <c r="B70" s="211"/>
      <c r="C70" s="212"/>
      <c r="D70" s="213"/>
      <c r="E70" s="226"/>
      <c r="F70" s="87" t="s">
        <v>120</v>
      </c>
      <c r="G70" s="87">
        <v>5950000</v>
      </c>
      <c r="H70" s="210"/>
      <c r="I70" s="210"/>
      <c r="J70" s="88"/>
      <c r="K70" s="88"/>
      <c r="L70" s="205"/>
      <c r="M70" s="205"/>
    </row>
    <row r="71" spans="1:13" s="125" customFormat="1" ht="14" x14ac:dyDescent="0.3">
      <c r="A71" s="211">
        <v>56</v>
      </c>
      <c r="B71" s="211" t="s">
        <v>93</v>
      </c>
      <c r="C71" s="212" t="s">
        <v>121</v>
      </c>
      <c r="D71" s="218">
        <v>0</v>
      </c>
      <c r="E71" s="219" t="s">
        <v>23</v>
      </c>
      <c r="F71" s="87" t="s">
        <v>35</v>
      </c>
      <c r="G71" s="87">
        <v>11527850</v>
      </c>
      <c r="H71" s="210">
        <v>139538786</v>
      </c>
      <c r="I71" s="210" t="s">
        <v>122</v>
      </c>
      <c r="J71" s="222"/>
      <c r="K71" s="223"/>
      <c r="L71" s="223"/>
      <c r="M71" s="99"/>
    </row>
    <row r="72" spans="1:13" s="125" customFormat="1" ht="14" x14ac:dyDescent="0.3">
      <c r="A72" s="211"/>
      <c r="B72" s="211"/>
      <c r="C72" s="212"/>
      <c r="D72" s="218"/>
      <c r="E72" s="219"/>
      <c r="F72" s="87" t="s">
        <v>118</v>
      </c>
      <c r="G72" s="87">
        <v>87338436</v>
      </c>
      <c r="H72" s="210"/>
      <c r="I72" s="210"/>
      <c r="J72" s="222"/>
      <c r="K72" s="223"/>
      <c r="L72" s="223"/>
      <c r="M72" s="99"/>
    </row>
    <row r="73" spans="1:13" s="125" customFormat="1" ht="14" x14ac:dyDescent="0.3">
      <c r="A73" s="211"/>
      <c r="B73" s="211"/>
      <c r="C73" s="212"/>
      <c r="D73" s="218"/>
      <c r="E73" s="219"/>
      <c r="F73" s="87" t="s">
        <v>120</v>
      </c>
      <c r="G73" s="87">
        <v>40672500</v>
      </c>
      <c r="H73" s="210"/>
      <c r="I73" s="210"/>
      <c r="J73" s="222"/>
      <c r="K73" s="223"/>
      <c r="L73" s="223"/>
      <c r="M73" s="99"/>
    </row>
    <row r="74" spans="1:13" s="125" customFormat="1" ht="286" x14ac:dyDescent="0.3">
      <c r="A74" s="75">
        <v>57</v>
      </c>
      <c r="B74" s="75" t="s">
        <v>123</v>
      </c>
      <c r="C74" s="103" t="s">
        <v>124</v>
      </c>
      <c r="D74" s="92">
        <v>3045000</v>
      </c>
      <c r="E74" s="93" t="s">
        <v>125</v>
      </c>
      <c r="F74" s="87" t="s">
        <v>120</v>
      </c>
      <c r="G74" s="87">
        <v>2588250</v>
      </c>
      <c r="H74" s="87">
        <v>2588250</v>
      </c>
      <c r="I74" s="87" t="s">
        <v>126</v>
      </c>
      <c r="J74" s="88"/>
      <c r="K74" s="88"/>
      <c r="L74" s="88"/>
      <c r="M74" s="88"/>
    </row>
    <row r="75" spans="1:13" s="125" customFormat="1" ht="286" x14ac:dyDescent="0.3">
      <c r="A75" s="75">
        <v>58</v>
      </c>
      <c r="B75" s="75" t="s">
        <v>123</v>
      </c>
      <c r="C75" s="103" t="s">
        <v>127</v>
      </c>
      <c r="D75" s="92">
        <v>32633700</v>
      </c>
      <c r="E75" s="93" t="s">
        <v>128</v>
      </c>
      <c r="F75" s="87" t="s">
        <v>129</v>
      </c>
      <c r="G75" s="87">
        <v>27738645</v>
      </c>
      <c r="H75" s="87">
        <v>27738645</v>
      </c>
      <c r="I75" s="87" t="s">
        <v>130</v>
      </c>
      <c r="J75" s="88" t="s">
        <v>129</v>
      </c>
      <c r="K75" s="100">
        <v>15162708</v>
      </c>
      <c r="L75" s="100">
        <v>15162708</v>
      </c>
      <c r="M75" s="91" t="s">
        <v>1311</v>
      </c>
    </row>
    <row r="76" spans="1:13" s="125" customFormat="1" ht="14" x14ac:dyDescent="0.3">
      <c r="A76" s="224">
        <v>59</v>
      </c>
      <c r="B76" s="224" t="s">
        <v>123</v>
      </c>
      <c r="C76" s="225" t="s">
        <v>131</v>
      </c>
      <c r="D76" s="218">
        <v>257523480</v>
      </c>
      <c r="E76" s="219" t="s">
        <v>132</v>
      </c>
      <c r="F76" s="87" t="s">
        <v>133</v>
      </c>
      <c r="G76" s="87">
        <v>67600000</v>
      </c>
      <c r="H76" s="210">
        <f>218402225+67600000</f>
        <v>286002225</v>
      </c>
      <c r="I76" s="210" t="s">
        <v>134</v>
      </c>
      <c r="J76" s="88" t="s">
        <v>1601</v>
      </c>
      <c r="K76" s="88"/>
      <c r="L76" s="204">
        <v>288127225</v>
      </c>
      <c r="M76" s="205"/>
    </row>
    <row r="77" spans="1:13" s="125" customFormat="1" ht="14" x14ac:dyDescent="0.3">
      <c r="A77" s="224"/>
      <c r="B77" s="224"/>
      <c r="C77" s="225"/>
      <c r="D77" s="218"/>
      <c r="E77" s="219"/>
      <c r="F77" s="87" t="s">
        <v>24</v>
      </c>
      <c r="G77" s="87">
        <v>218402225</v>
      </c>
      <c r="H77" s="210"/>
      <c r="I77" s="210"/>
      <c r="J77" s="88" t="s">
        <v>24</v>
      </c>
      <c r="K77" s="91">
        <v>220527225</v>
      </c>
      <c r="L77" s="205"/>
      <c r="M77" s="205"/>
    </row>
    <row r="78" spans="1:13" s="125" customFormat="1" ht="409.5" x14ac:dyDescent="0.3">
      <c r="A78" s="75">
        <v>60</v>
      </c>
      <c r="B78" s="75" t="s">
        <v>123</v>
      </c>
      <c r="C78" s="103" t="s">
        <v>135</v>
      </c>
      <c r="D78" s="92">
        <v>17400000</v>
      </c>
      <c r="E78" s="93" t="s">
        <v>136</v>
      </c>
      <c r="F78" s="87" t="s">
        <v>137</v>
      </c>
      <c r="G78" s="87">
        <v>14680557</v>
      </c>
      <c r="H78" s="87">
        <v>14680557</v>
      </c>
      <c r="I78" s="87" t="s">
        <v>138</v>
      </c>
      <c r="J78" s="88" t="s">
        <v>137</v>
      </c>
      <c r="K78" s="100">
        <v>13618057</v>
      </c>
      <c r="L78" s="100">
        <v>13618057</v>
      </c>
      <c r="M78" s="88"/>
    </row>
    <row r="79" spans="1:13" s="125" customFormat="1" ht="26" x14ac:dyDescent="0.3">
      <c r="A79" s="89">
        <v>61</v>
      </c>
      <c r="B79" s="89" t="s">
        <v>123</v>
      </c>
      <c r="C79" s="90" t="s">
        <v>139</v>
      </c>
      <c r="D79" s="85">
        <v>0</v>
      </c>
      <c r="E79" s="93" t="s">
        <v>23</v>
      </c>
      <c r="F79" s="87" t="s">
        <v>112</v>
      </c>
      <c r="G79" s="87" t="s">
        <v>112</v>
      </c>
      <c r="H79" s="87" t="s">
        <v>112</v>
      </c>
      <c r="I79" s="87" t="s">
        <v>23</v>
      </c>
      <c r="J79" s="88"/>
      <c r="K79" s="88"/>
      <c r="L79" s="88"/>
      <c r="M79" s="88"/>
    </row>
    <row r="80" spans="1:13" s="125" customFormat="1" ht="26" x14ac:dyDescent="0.3">
      <c r="A80" s="89">
        <v>62</v>
      </c>
      <c r="B80" s="89" t="s">
        <v>123</v>
      </c>
      <c r="C80" s="90" t="s">
        <v>140</v>
      </c>
      <c r="D80" s="85">
        <v>0</v>
      </c>
      <c r="E80" s="93" t="s">
        <v>23</v>
      </c>
      <c r="F80" s="87" t="s">
        <v>112</v>
      </c>
      <c r="G80" s="87" t="s">
        <v>112</v>
      </c>
      <c r="H80" s="87" t="s">
        <v>112</v>
      </c>
      <c r="I80" s="87" t="s">
        <v>23</v>
      </c>
      <c r="J80" s="88"/>
      <c r="K80" s="88"/>
      <c r="L80" s="88"/>
      <c r="M80" s="88"/>
    </row>
    <row r="81" spans="1:13" s="125" customFormat="1" ht="52" x14ac:dyDescent="0.3">
      <c r="A81" s="89">
        <v>63</v>
      </c>
      <c r="B81" s="89" t="s">
        <v>123</v>
      </c>
      <c r="C81" s="90" t="s">
        <v>141</v>
      </c>
      <c r="D81" s="85">
        <v>0</v>
      </c>
      <c r="E81" s="93" t="s">
        <v>23</v>
      </c>
      <c r="F81" s="87" t="s">
        <v>112</v>
      </c>
      <c r="G81" s="87" t="s">
        <v>112</v>
      </c>
      <c r="H81" s="87" t="s">
        <v>112</v>
      </c>
      <c r="I81" s="87" t="s">
        <v>23</v>
      </c>
      <c r="J81" s="88"/>
      <c r="K81" s="88"/>
      <c r="L81" s="88"/>
      <c r="M81" s="88"/>
    </row>
    <row r="82" spans="1:13" s="125" customFormat="1" ht="409.5" x14ac:dyDescent="0.3">
      <c r="A82" s="89">
        <v>64</v>
      </c>
      <c r="B82" s="89" t="s">
        <v>123</v>
      </c>
      <c r="C82" s="104" t="s">
        <v>142</v>
      </c>
      <c r="D82" s="92">
        <v>0</v>
      </c>
      <c r="E82" s="93" t="s">
        <v>136</v>
      </c>
      <c r="F82" s="87" t="s">
        <v>24</v>
      </c>
      <c r="G82" s="87">
        <v>0</v>
      </c>
      <c r="H82" s="87">
        <v>0</v>
      </c>
      <c r="I82" s="87" t="s">
        <v>143</v>
      </c>
      <c r="J82" s="88"/>
      <c r="K82" s="88"/>
      <c r="L82" s="88"/>
      <c r="M82" s="88"/>
    </row>
    <row r="83" spans="1:13" s="125" customFormat="1" ht="39" x14ac:dyDescent="0.3">
      <c r="A83" s="89">
        <v>65</v>
      </c>
      <c r="B83" s="75" t="s">
        <v>144</v>
      </c>
      <c r="C83" s="90" t="s">
        <v>1312</v>
      </c>
      <c r="D83" s="92"/>
      <c r="E83" s="93"/>
      <c r="F83" s="87"/>
      <c r="G83" s="87"/>
      <c r="H83" s="87"/>
      <c r="I83" s="87"/>
      <c r="J83" s="88"/>
      <c r="K83" s="88"/>
      <c r="L83" s="88"/>
      <c r="M83" s="88"/>
    </row>
    <row r="84" spans="1:13" s="125" customFormat="1" ht="143" x14ac:dyDescent="0.3">
      <c r="A84" s="75">
        <v>66</v>
      </c>
      <c r="B84" s="75" t="s">
        <v>144</v>
      </c>
      <c r="C84" s="103" t="s">
        <v>145</v>
      </c>
      <c r="D84" s="85">
        <v>2742000</v>
      </c>
      <c r="E84" s="86" t="s">
        <v>146</v>
      </c>
      <c r="F84" s="87">
        <v>0</v>
      </c>
      <c r="G84" s="87">
        <v>0</v>
      </c>
      <c r="H84" s="87">
        <v>0</v>
      </c>
      <c r="I84" s="87" t="s">
        <v>147</v>
      </c>
      <c r="J84" s="131" t="s">
        <v>24</v>
      </c>
      <c r="K84" s="91">
        <v>7000000</v>
      </c>
      <c r="L84" s="91">
        <v>7000000</v>
      </c>
      <c r="M84" s="91" t="s">
        <v>1600</v>
      </c>
    </row>
    <row r="85" spans="1:13" s="125" customFormat="1" ht="169" x14ac:dyDescent="0.3">
      <c r="A85" s="75">
        <v>67</v>
      </c>
      <c r="B85" s="75" t="s">
        <v>144</v>
      </c>
      <c r="C85" s="103" t="s">
        <v>148</v>
      </c>
      <c r="D85" s="85">
        <v>51760000</v>
      </c>
      <c r="E85" s="86" t="s">
        <v>149</v>
      </c>
      <c r="F85" s="87" t="s">
        <v>24</v>
      </c>
      <c r="G85" s="87">
        <v>61973500</v>
      </c>
      <c r="H85" s="87">
        <v>61973500</v>
      </c>
      <c r="I85" s="87" t="s">
        <v>150</v>
      </c>
      <c r="J85" s="130"/>
      <c r="K85" s="91">
        <v>54973500</v>
      </c>
      <c r="L85" s="91">
        <v>54973500</v>
      </c>
      <c r="M85" s="91" t="s">
        <v>1599</v>
      </c>
    </row>
    <row r="86" spans="1:13" s="125" customFormat="1" ht="39" x14ac:dyDescent="0.3">
      <c r="A86" s="75">
        <v>68</v>
      </c>
      <c r="B86" s="75" t="s">
        <v>144</v>
      </c>
      <c r="C86" s="84" t="s">
        <v>1313</v>
      </c>
      <c r="D86" s="85"/>
      <c r="E86" s="86"/>
      <c r="F86" s="87"/>
      <c r="G86" s="87"/>
      <c r="H86" s="87"/>
      <c r="I86" s="87"/>
      <c r="J86" s="88"/>
      <c r="K86" s="88"/>
      <c r="L86" s="88"/>
      <c r="M86" s="88"/>
    </row>
    <row r="87" spans="1:13" s="125" customFormat="1" ht="409.5" x14ac:dyDescent="0.3">
      <c r="A87" s="75">
        <v>69</v>
      </c>
      <c r="B87" s="75" t="s">
        <v>144</v>
      </c>
      <c r="C87" s="103" t="s">
        <v>151</v>
      </c>
      <c r="D87" s="97">
        <v>270294453</v>
      </c>
      <c r="E87" s="96" t="s">
        <v>152</v>
      </c>
      <c r="F87" s="87" t="s">
        <v>115</v>
      </c>
      <c r="G87" s="87">
        <f>52279610+174706875</f>
        <v>226986485</v>
      </c>
      <c r="H87" s="87">
        <f>174706875+52279610</f>
        <v>226986485</v>
      </c>
      <c r="I87" s="105" t="s">
        <v>153</v>
      </c>
      <c r="J87" s="88"/>
      <c r="K87" s="88"/>
      <c r="L87" s="88"/>
      <c r="M87" s="88"/>
    </row>
    <row r="88" spans="1:13" s="125" customFormat="1" ht="26" x14ac:dyDescent="0.3">
      <c r="A88" s="75">
        <v>70</v>
      </c>
      <c r="B88" s="89" t="s">
        <v>154</v>
      </c>
      <c r="C88" s="84" t="s">
        <v>1314</v>
      </c>
      <c r="D88" s="97"/>
      <c r="E88" s="96"/>
      <c r="F88" s="87"/>
      <c r="G88" s="87"/>
      <c r="H88" s="87"/>
      <c r="I88" s="87"/>
      <c r="J88" s="88"/>
      <c r="K88" s="88"/>
      <c r="L88" s="88"/>
      <c r="M88" s="88"/>
    </row>
    <row r="89" spans="1:13" s="125" customFormat="1" ht="14" x14ac:dyDescent="0.3">
      <c r="A89" s="89">
        <v>71</v>
      </c>
      <c r="B89" s="89" t="s">
        <v>154</v>
      </c>
      <c r="C89" s="90" t="s">
        <v>155</v>
      </c>
      <c r="D89" s="93">
        <v>0</v>
      </c>
      <c r="E89" s="93" t="s">
        <v>23</v>
      </c>
      <c r="F89" s="87" t="s">
        <v>112</v>
      </c>
      <c r="G89" s="87" t="s">
        <v>112</v>
      </c>
      <c r="H89" s="87" t="s">
        <v>112</v>
      </c>
      <c r="I89" s="87" t="s">
        <v>23</v>
      </c>
      <c r="J89" s="88"/>
      <c r="K89" s="88"/>
      <c r="L89" s="88"/>
      <c r="M89" s="88"/>
    </row>
    <row r="90" spans="1:13" s="125" customFormat="1" ht="14" x14ac:dyDescent="0.3">
      <c r="A90" s="89">
        <v>72</v>
      </c>
      <c r="B90" s="89" t="s">
        <v>154</v>
      </c>
      <c r="C90" s="90" t="s">
        <v>156</v>
      </c>
      <c r="D90" s="93">
        <v>0</v>
      </c>
      <c r="E90" s="93" t="s">
        <v>23</v>
      </c>
      <c r="F90" s="87" t="s">
        <v>112</v>
      </c>
      <c r="G90" s="87" t="s">
        <v>112</v>
      </c>
      <c r="H90" s="87" t="s">
        <v>112</v>
      </c>
      <c r="I90" s="87" t="s">
        <v>23</v>
      </c>
      <c r="J90" s="88"/>
      <c r="K90" s="88"/>
      <c r="L90" s="88"/>
      <c r="M90" s="88"/>
    </row>
    <row r="91" spans="1:13" s="125" customFormat="1" ht="26" x14ac:dyDescent="0.3">
      <c r="A91" s="89">
        <v>73</v>
      </c>
      <c r="B91" s="89" t="s">
        <v>154</v>
      </c>
      <c r="C91" s="90" t="s">
        <v>157</v>
      </c>
      <c r="D91" s="93">
        <v>0</v>
      </c>
      <c r="E91" s="93" t="s">
        <v>23</v>
      </c>
      <c r="F91" s="87" t="s">
        <v>112</v>
      </c>
      <c r="G91" s="87" t="s">
        <v>112</v>
      </c>
      <c r="H91" s="87" t="s">
        <v>112</v>
      </c>
      <c r="I91" s="87" t="s">
        <v>23</v>
      </c>
      <c r="J91" s="88"/>
      <c r="K91" s="88"/>
      <c r="L91" s="88"/>
      <c r="M91" s="88"/>
    </row>
    <row r="92" spans="1:13" s="125" customFormat="1" ht="26" x14ac:dyDescent="0.3">
      <c r="A92" s="89">
        <v>74</v>
      </c>
      <c r="B92" s="89" t="s">
        <v>154</v>
      </c>
      <c r="C92" s="90" t="s">
        <v>1315</v>
      </c>
      <c r="D92" s="93"/>
      <c r="E92" s="93"/>
      <c r="F92" s="87"/>
      <c r="G92" s="87"/>
      <c r="H92" s="87"/>
      <c r="I92" s="87"/>
      <c r="J92" s="88"/>
      <c r="K92" s="88"/>
      <c r="L92" s="88"/>
      <c r="M92" s="88"/>
    </row>
    <row r="93" spans="1:13" s="125" customFormat="1" ht="39" x14ac:dyDescent="0.3">
      <c r="A93" s="89">
        <v>75</v>
      </c>
      <c r="B93" s="89" t="s">
        <v>154</v>
      </c>
      <c r="C93" s="90" t="s">
        <v>158</v>
      </c>
      <c r="D93" s="85">
        <v>0</v>
      </c>
      <c r="E93" s="86" t="s">
        <v>23</v>
      </c>
      <c r="F93" s="87" t="s">
        <v>112</v>
      </c>
      <c r="G93" s="87" t="s">
        <v>112</v>
      </c>
      <c r="H93" s="87" t="s">
        <v>112</v>
      </c>
      <c r="I93" s="87" t="s">
        <v>23</v>
      </c>
      <c r="J93" s="88"/>
      <c r="K93" s="88"/>
      <c r="L93" s="88"/>
      <c r="M93" s="88"/>
    </row>
    <row r="94" spans="1:13" s="125" customFormat="1" ht="409.5" x14ac:dyDescent="0.3">
      <c r="A94" s="75">
        <v>76</v>
      </c>
      <c r="B94" s="75" t="s">
        <v>154</v>
      </c>
      <c r="C94" s="103" t="s">
        <v>159</v>
      </c>
      <c r="D94" s="85">
        <v>0</v>
      </c>
      <c r="E94" s="86" t="s">
        <v>23</v>
      </c>
      <c r="F94" s="87" t="s">
        <v>160</v>
      </c>
      <c r="G94" s="87">
        <v>654800</v>
      </c>
      <c r="H94" s="87" t="s">
        <v>161</v>
      </c>
      <c r="I94" s="87" t="s">
        <v>162</v>
      </c>
      <c r="J94" s="88"/>
      <c r="K94" s="88"/>
      <c r="L94" s="88"/>
      <c r="M94" s="88"/>
    </row>
    <row r="95" spans="1:13" s="125" customFormat="1" ht="26" x14ac:dyDescent="0.3">
      <c r="A95" s="89">
        <v>77</v>
      </c>
      <c r="B95" s="89" t="s">
        <v>154</v>
      </c>
      <c r="C95" s="90" t="s">
        <v>163</v>
      </c>
      <c r="D95" s="92">
        <v>0</v>
      </c>
      <c r="E95" s="86" t="s">
        <v>23</v>
      </c>
      <c r="F95" s="87" t="s">
        <v>112</v>
      </c>
      <c r="G95" s="87" t="s">
        <v>112</v>
      </c>
      <c r="H95" s="87" t="s">
        <v>112</v>
      </c>
      <c r="I95" s="87" t="s">
        <v>23</v>
      </c>
      <c r="J95" s="88"/>
      <c r="K95" s="88"/>
      <c r="L95" s="88"/>
      <c r="M95" s="88"/>
    </row>
    <row r="96" spans="1:13" s="125" customFormat="1" ht="26" x14ac:dyDescent="0.3">
      <c r="A96" s="89">
        <v>78</v>
      </c>
      <c r="B96" s="89" t="s">
        <v>154</v>
      </c>
      <c r="C96" s="90" t="s">
        <v>164</v>
      </c>
      <c r="D96" s="85">
        <v>0</v>
      </c>
      <c r="E96" s="86" t="s">
        <v>23</v>
      </c>
      <c r="F96" s="87" t="s">
        <v>112</v>
      </c>
      <c r="G96" s="87" t="s">
        <v>112</v>
      </c>
      <c r="H96" s="87" t="s">
        <v>112</v>
      </c>
      <c r="I96" s="87" t="s">
        <v>23</v>
      </c>
      <c r="J96" s="88"/>
      <c r="K96" s="88"/>
      <c r="L96" s="88"/>
      <c r="M96" s="88"/>
    </row>
    <row r="97" spans="1:13" s="125" customFormat="1" ht="39" x14ac:dyDescent="0.3">
      <c r="A97" s="89">
        <v>79</v>
      </c>
      <c r="B97" s="89" t="s">
        <v>154</v>
      </c>
      <c r="C97" s="90" t="s">
        <v>1316</v>
      </c>
      <c r="D97" s="85"/>
      <c r="E97" s="86"/>
      <c r="F97" s="87"/>
      <c r="G97" s="87"/>
      <c r="H97" s="87"/>
      <c r="I97" s="87"/>
      <c r="J97" s="88"/>
      <c r="K97" s="88"/>
      <c r="L97" s="88"/>
      <c r="M97" s="88"/>
    </row>
    <row r="98" spans="1:13" s="125" customFormat="1" ht="26" x14ac:dyDescent="0.3">
      <c r="A98" s="89">
        <v>80</v>
      </c>
      <c r="B98" s="89" t="s">
        <v>154</v>
      </c>
      <c r="C98" s="90" t="s">
        <v>165</v>
      </c>
      <c r="D98" s="92">
        <v>0</v>
      </c>
      <c r="E98" s="86" t="s">
        <v>23</v>
      </c>
      <c r="F98" s="87" t="s">
        <v>112</v>
      </c>
      <c r="G98" s="87" t="s">
        <v>112</v>
      </c>
      <c r="H98" s="87" t="s">
        <v>112</v>
      </c>
      <c r="I98" s="87" t="s">
        <v>23</v>
      </c>
      <c r="J98" s="88"/>
      <c r="K98" s="88"/>
      <c r="L98" s="88"/>
      <c r="M98" s="88"/>
    </row>
    <row r="99" spans="1:13" s="125" customFormat="1" ht="409.5" x14ac:dyDescent="0.3">
      <c r="A99" s="89">
        <v>81</v>
      </c>
      <c r="B99" s="89" t="s">
        <v>154</v>
      </c>
      <c r="C99" s="104" t="s">
        <v>166</v>
      </c>
      <c r="D99" s="92">
        <v>6325501</v>
      </c>
      <c r="E99" s="93" t="s">
        <v>167</v>
      </c>
      <c r="F99" s="87" t="s">
        <v>167</v>
      </c>
      <c r="G99" s="87">
        <v>3655443</v>
      </c>
      <c r="H99" s="87">
        <v>3655443</v>
      </c>
      <c r="I99" s="87" t="s">
        <v>168</v>
      </c>
      <c r="J99" s="88" t="s">
        <v>167</v>
      </c>
      <c r="K99" s="91" t="s">
        <v>1317</v>
      </c>
      <c r="L99" s="91" t="s">
        <v>1317</v>
      </c>
      <c r="M99" s="88" t="s">
        <v>168</v>
      </c>
    </row>
    <row r="100" spans="1:13" s="125" customFormat="1" ht="52" x14ac:dyDescent="0.3">
      <c r="A100" s="89">
        <v>82</v>
      </c>
      <c r="B100" s="89" t="s">
        <v>154</v>
      </c>
      <c r="C100" s="90" t="s">
        <v>169</v>
      </c>
      <c r="D100" s="92">
        <v>0</v>
      </c>
      <c r="E100" s="86" t="s">
        <v>112</v>
      </c>
      <c r="F100" s="87" t="s">
        <v>112</v>
      </c>
      <c r="G100" s="87" t="s">
        <v>112</v>
      </c>
      <c r="H100" s="87" t="s">
        <v>112</v>
      </c>
      <c r="I100" s="87" t="s">
        <v>23</v>
      </c>
      <c r="J100" s="88"/>
      <c r="K100" s="88"/>
      <c r="L100" s="88"/>
      <c r="M100" s="88"/>
    </row>
    <row r="101" spans="1:13" s="125" customFormat="1" ht="14" x14ac:dyDescent="0.3">
      <c r="A101" s="89">
        <v>83</v>
      </c>
      <c r="B101" s="89" t="s">
        <v>154</v>
      </c>
      <c r="C101" s="90" t="s">
        <v>1318</v>
      </c>
      <c r="D101" s="92"/>
      <c r="E101" s="86"/>
      <c r="F101" s="87"/>
      <c r="G101" s="87"/>
      <c r="H101" s="87"/>
      <c r="I101" s="87"/>
      <c r="J101" s="88"/>
      <c r="K101" s="88"/>
      <c r="L101" s="88"/>
      <c r="M101" s="88"/>
    </row>
    <row r="102" spans="1:13" s="125" customFormat="1" ht="26" x14ac:dyDescent="0.3">
      <c r="A102" s="89">
        <v>84</v>
      </c>
      <c r="B102" s="89" t="s">
        <v>154</v>
      </c>
      <c r="C102" s="90" t="s">
        <v>170</v>
      </c>
      <c r="D102" s="92">
        <v>0</v>
      </c>
      <c r="E102" s="93" t="s">
        <v>23</v>
      </c>
      <c r="F102" s="87" t="s">
        <v>112</v>
      </c>
      <c r="G102" s="87" t="s">
        <v>112</v>
      </c>
      <c r="H102" s="87" t="s">
        <v>112</v>
      </c>
      <c r="I102" s="87" t="s">
        <v>23</v>
      </c>
      <c r="J102" s="88"/>
      <c r="K102" s="88"/>
      <c r="L102" s="88"/>
      <c r="M102" s="88"/>
    </row>
    <row r="103" spans="1:13" s="125" customFormat="1" ht="26" x14ac:dyDescent="0.3">
      <c r="A103" s="89">
        <v>85</v>
      </c>
      <c r="B103" s="89" t="s">
        <v>154</v>
      </c>
      <c r="C103" s="90" t="s">
        <v>171</v>
      </c>
      <c r="D103" s="92">
        <v>0</v>
      </c>
      <c r="E103" s="93" t="s">
        <v>23</v>
      </c>
      <c r="F103" s="87" t="s">
        <v>112</v>
      </c>
      <c r="G103" s="87" t="s">
        <v>112</v>
      </c>
      <c r="H103" s="87" t="s">
        <v>112</v>
      </c>
      <c r="I103" s="87" t="s">
        <v>23</v>
      </c>
      <c r="J103" s="88"/>
      <c r="K103" s="88"/>
      <c r="L103" s="88"/>
      <c r="M103" s="88"/>
    </row>
    <row r="104" spans="1:13" s="125" customFormat="1" ht="409.5" x14ac:dyDescent="0.3">
      <c r="A104" s="75">
        <v>86</v>
      </c>
      <c r="B104" s="75" t="s">
        <v>154</v>
      </c>
      <c r="C104" s="103" t="s">
        <v>172</v>
      </c>
      <c r="D104" s="85">
        <v>1500000</v>
      </c>
      <c r="E104" s="86" t="s">
        <v>173</v>
      </c>
      <c r="F104" s="87" t="s">
        <v>24</v>
      </c>
      <c r="G104" s="87">
        <v>1109250</v>
      </c>
      <c r="H104" s="87">
        <v>1109250</v>
      </c>
      <c r="I104" s="87" t="s">
        <v>174</v>
      </c>
      <c r="J104" s="88"/>
      <c r="K104" s="88"/>
      <c r="L104" s="88"/>
      <c r="M104" s="88"/>
    </row>
    <row r="105" spans="1:13" s="125" customFormat="1" ht="409.5" x14ac:dyDescent="0.3">
      <c r="A105" s="75">
        <v>87</v>
      </c>
      <c r="B105" s="75" t="s">
        <v>154</v>
      </c>
      <c r="C105" s="103" t="s">
        <v>175</v>
      </c>
      <c r="D105" s="85">
        <v>1740000</v>
      </c>
      <c r="E105" s="86" t="s">
        <v>176</v>
      </c>
      <c r="F105" s="87" t="s">
        <v>129</v>
      </c>
      <c r="G105" s="87">
        <v>1479000</v>
      </c>
      <c r="H105" s="87">
        <v>1479000</v>
      </c>
      <c r="I105" s="87" t="s">
        <v>177</v>
      </c>
      <c r="J105" s="88"/>
      <c r="K105" s="88"/>
      <c r="L105" s="88"/>
      <c r="M105" s="88"/>
    </row>
    <row r="106" spans="1:13" s="125" customFormat="1" ht="14" x14ac:dyDescent="0.3">
      <c r="A106" s="75">
        <v>88</v>
      </c>
      <c r="B106" s="75" t="s">
        <v>154</v>
      </c>
      <c r="C106" s="84" t="s">
        <v>1319</v>
      </c>
      <c r="D106" s="85"/>
      <c r="E106" s="86"/>
      <c r="F106" s="87"/>
      <c r="G106" s="87"/>
      <c r="H106" s="87"/>
      <c r="I106" s="87"/>
      <c r="J106" s="101"/>
      <c r="K106" s="102" t="s">
        <v>1320</v>
      </c>
      <c r="L106" s="102" t="s">
        <v>1320</v>
      </c>
      <c r="M106" s="102" t="s">
        <v>1320</v>
      </c>
    </row>
    <row r="107" spans="1:13" s="125" customFormat="1" ht="14" x14ac:dyDescent="0.3">
      <c r="A107" s="75">
        <v>89</v>
      </c>
      <c r="B107" s="75" t="s">
        <v>154</v>
      </c>
      <c r="C107" s="84" t="s">
        <v>1321</v>
      </c>
      <c r="D107" s="85"/>
      <c r="E107" s="86"/>
      <c r="F107" s="87"/>
      <c r="G107" s="87"/>
      <c r="H107" s="87"/>
      <c r="I107" s="87"/>
      <c r="J107" s="101"/>
      <c r="K107" s="102" t="s">
        <v>1320</v>
      </c>
      <c r="L107" s="102" t="s">
        <v>1320</v>
      </c>
      <c r="M107" s="102" t="s">
        <v>1320</v>
      </c>
    </row>
    <row r="108" spans="1:13" s="125" customFormat="1" ht="234" x14ac:dyDescent="0.3">
      <c r="A108" s="75"/>
      <c r="B108" s="75"/>
      <c r="C108" s="214" t="s">
        <v>1322</v>
      </c>
      <c r="D108" s="216"/>
      <c r="E108" s="206"/>
      <c r="F108" s="208"/>
      <c r="G108" s="208"/>
      <c r="H108" s="208"/>
      <c r="I108" s="208"/>
      <c r="J108" s="101" t="s">
        <v>68</v>
      </c>
      <c r="K108" s="101">
        <v>8262.2800000000007</v>
      </c>
      <c r="L108" s="101">
        <v>8262.2800000000007</v>
      </c>
      <c r="M108" s="101" t="s">
        <v>1598</v>
      </c>
    </row>
    <row r="109" spans="1:13" s="125" customFormat="1" ht="409.5" x14ac:dyDescent="0.3">
      <c r="A109" s="75">
        <v>90</v>
      </c>
      <c r="B109" s="75" t="s">
        <v>154</v>
      </c>
      <c r="C109" s="215"/>
      <c r="D109" s="217"/>
      <c r="E109" s="207"/>
      <c r="F109" s="209"/>
      <c r="G109" s="209"/>
      <c r="H109" s="209"/>
      <c r="I109" s="209"/>
      <c r="J109" s="101" t="s">
        <v>118</v>
      </c>
      <c r="K109" s="101">
        <v>56985.880000000005</v>
      </c>
      <c r="L109" s="101">
        <v>56985.880000000005</v>
      </c>
      <c r="M109" s="101" t="s">
        <v>1597</v>
      </c>
    </row>
    <row r="110" spans="1:13" s="125" customFormat="1" ht="65" x14ac:dyDescent="0.3">
      <c r="A110" s="75">
        <v>91</v>
      </c>
      <c r="B110" s="75" t="s">
        <v>154</v>
      </c>
      <c r="C110" s="84" t="s">
        <v>1323</v>
      </c>
      <c r="D110" s="85"/>
      <c r="E110" s="86"/>
      <c r="F110" s="87"/>
      <c r="G110" s="87"/>
      <c r="H110" s="87"/>
      <c r="I110" s="87"/>
      <c r="J110" s="101" t="s">
        <v>1596</v>
      </c>
      <c r="K110" s="101" t="s">
        <v>1324</v>
      </c>
      <c r="L110" s="101" t="s">
        <v>1324</v>
      </c>
      <c r="M110" s="101" t="s">
        <v>1595</v>
      </c>
    </row>
    <row r="111" spans="1:13" x14ac:dyDescent="0.3">
      <c r="A111" s="2" t="s">
        <v>1325</v>
      </c>
    </row>
    <row r="112" spans="1:13" x14ac:dyDescent="0.3">
      <c r="A112" s="2"/>
    </row>
    <row r="113" spans="1:13" x14ac:dyDescent="0.3">
      <c r="A113" s="11" t="s">
        <v>178</v>
      </c>
      <c r="I113" s="12"/>
      <c r="M113" s="12" t="s">
        <v>206</v>
      </c>
    </row>
    <row r="114" spans="1:13" x14ac:dyDescent="0.3">
      <c r="A114" s="13"/>
    </row>
    <row r="115" spans="1:13" x14ac:dyDescent="0.3">
      <c r="A115" s="220" t="s">
        <v>180</v>
      </c>
      <c r="B115" s="220"/>
    </row>
    <row r="116" spans="1:13" x14ac:dyDescent="0.3">
      <c r="A116" s="17" t="s">
        <v>181</v>
      </c>
      <c r="B116" s="18"/>
    </row>
    <row r="118" spans="1:13" x14ac:dyDescent="0.3">
      <c r="A118" s="2"/>
    </row>
    <row r="119" spans="1:13" x14ac:dyDescent="0.3">
      <c r="A119" s="14"/>
    </row>
  </sheetData>
  <autoFilter ref="A4:I111" xr:uid="{00000000-0009-0000-0000-000004000000}"/>
  <mergeCells count="116">
    <mergeCell ref="A2:I2"/>
    <mergeCell ref="A3:A4"/>
    <mergeCell ref="B3:B4"/>
    <mergeCell ref="C3:C4"/>
    <mergeCell ref="D3:E3"/>
    <mergeCell ref="F3:I3"/>
    <mergeCell ref="J3:M3"/>
    <mergeCell ref="A16:A17"/>
    <mergeCell ref="B16:B17"/>
    <mergeCell ref="C16:C17"/>
    <mergeCell ref="D16:D17"/>
    <mergeCell ref="E16:E17"/>
    <mergeCell ref="H16:H17"/>
    <mergeCell ref="I16:I17"/>
    <mergeCell ref="L16:L17"/>
    <mergeCell ref="M16:M17"/>
    <mergeCell ref="A18:A19"/>
    <mergeCell ref="B18:B19"/>
    <mergeCell ref="C18:C19"/>
    <mergeCell ref="D18:D19"/>
    <mergeCell ref="E18:E19"/>
    <mergeCell ref="H18:H19"/>
    <mergeCell ref="I18:I19"/>
    <mergeCell ref="L18:L19"/>
    <mergeCell ref="M18:M19"/>
    <mergeCell ref="L20:L21"/>
    <mergeCell ref="M20:M21"/>
    <mergeCell ref="A38:A39"/>
    <mergeCell ref="B38:B39"/>
    <mergeCell ref="C38:C39"/>
    <mergeCell ref="D38:D39"/>
    <mergeCell ref="E38:E39"/>
    <mergeCell ref="H38:H39"/>
    <mergeCell ref="I38:I39"/>
    <mergeCell ref="L38:L39"/>
    <mergeCell ref="A20:A21"/>
    <mergeCell ref="B20:B21"/>
    <mergeCell ref="C20:C21"/>
    <mergeCell ref="D20:D21"/>
    <mergeCell ref="E20:E21"/>
    <mergeCell ref="H20:H21"/>
    <mergeCell ref="I20:I21"/>
    <mergeCell ref="M38:M39"/>
    <mergeCell ref="A42:A43"/>
    <mergeCell ref="B42:B43"/>
    <mergeCell ref="C42:C43"/>
    <mergeCell ref="D42:D43"/>
    <mergeCell ref="E42:E43"/>
    <mergeCell ref="H42:H43"/>
    <mergeCell ref="I42:I43"/>
    <mergeCell ref="L42:L43"/>
    <mergeCell ref="M42:M43"/>
    <mergeCell ref="L59:L61"/>
    <mergeCell ref="M59:M61"/>
    <mergeCell ref="A50:A51"/>
    <mergeCell ref="B50:B51"/>
    <mergeCell ref="C50:C51"/>
    <mergeCell ref="D50:D51"/>
    <mergeCell ref="E50:E51"/>
    <mergeCell ref="H50:H51"/>
    <mergeCell ref="I50:I51"/>
    <mergeCell ref="L50:L51"/>
    <mergeCell ref="M50:M51"/>
    <mergeCell ref="A57:A58"/>
    <mergeCell ref="B57:B58"/>
    <mergeCell ref="C57:C58"/>
    <mergeCell ref="D57:D58"/>
    <mergeCell ref="E57:E58"/>
    <mergeCell ref="H57:H58"/>
    <mergeCell ref="I57:I58"/>
    <mergeCell ref="M76:M77"/>
    <mergeCell ref="A115:B115"/>
    <mergeCell ref="L1:M1"/>
    <mergeCell ref="I71:I73"/>
    <mergeCell ref="J71:J73"/>
    <mergeCell ref="K71:K73"/>
    <mergeCell ref="L71:L73"/>
    <mergeCell ref="A76:A77"/>
    <mergeCell ref="B76:B77"/>
    <mergeCell ref="C76:C77"/>
    <mergeCell ref="A59:A61"/>
    <mergeCell ref="B59:B61"/>
    <mergeCell ref="C59:C61"/>
    <mergeCell ref="D59:D61"/>
    <mergeCell ref="E59:E61"/>
    <mergeCell ref="H59:H61"/>
    <mergeCell ref="E69:E70"/>
    <mergeCell ref="H69:H70"/>
    <mergeCell ref="I69:I70"/>
    <mergeCell ref="L69:L70"/>
    <mergeCell ref="M69:M70"/>
    <mergeCell ref="L57:L58"/>
    <mergeCell ref="M57:M58"/>
    <mergeCell ref="I59:I61"/>
    <mergeCell ref="L76:L77"/>
    <mergeCell ref="E108:E109"/>
    <mergeCell ref="F108:F109"/>
    <mergeCell ref="H108:H109"/>
    <mergeCell ref="I108:I109"/>
    <mergeCell ref="G108:G109"/>
    <mergeCell ref="I76:I77"/>
    <mergeCell ref="A69:A70"/>
    <mergeCell ref="B69:B70"/>
    <mergeCell ref="C69:C70"/>
    <mergeCell ref="D69:D70"/>
    <mergeCell ref="C108:C109"/>
    <mergeCell ref="D108:D109"/>
    <mergeCell ref="D76:D77"/>
    <mergeCell ref="E76:E77"/>
    <mergeCell ref="H76:H77"/>
    <mergeCell ref="A71:A73"/>
    <mergeCell ref="B71:B73"/>
    <mergeCell ref="C71:C73"/>
    <mergeCell ref="D71:D73"/>
    <mergeCell ref="E71:E73"/>
    <mergeCell ref="H71:H73"/>
  </mergeCells>
  <dataValidations count="4">
    <dataValidation type="list" allowBlank="1" showInputMessage="1" showErrorMessage="1" sqref="C63 C42 C35:C38 C22 C48:C49 C84:C86 C89:C90 C94:C104 C31:C32 C28:C29 C15:C16 C20 C66:C69 C71" xr:uid="{7C8D2F79-3BDC-450F-AAA8-3502D97AABCE}">
      <formula1>#REF!</formula1>
    </dataValidation>
    <dataValidation allowBlank="1" showErrorMessage="1" sqref="H87:H88 L87:L88" xr:uid="{79BA8006-2E80-442E-B313-E3C1D3D3C4C5}"/>
    <dataValidation type="decimal" allowBlank="1" showInputMessage="1" showErrorMessage="1" sqref="H111:H1048576 H94 H84 H8 H48:H49 L94 L8 L48:L49" xr:uid="{B85F4C6C-3339-4482-94E8-4782722BD720}">
      <formula1>0</formula1>
      <formula2>100000</formula2>
    </dataValidation>
    <dataValidation type="decimal" allowBlank="1" showInputMessage="1" showErrorMessage="1" sqref="H28:H34 L34" xr:uid="{5441B3AF-6CE0-4824-9EAC-00758CAA097C}">
      <formula1>0</formula1>
      <formula2>100000000</formula2>
    </dataValidation>
  </dataValidations>
  <hyperlinks>
    <hyperlink ref="A116" r:id="rId1" xr:uid="{2F4A28DF-D3C3-4386-8BCB-F8799429F404}"/>
  </hyperlinks>
  <printOptions horizontalCentered="1" verticalCentered="1"/>
  <pageMargins left="0.31496062992125984" right="0.19685039370078741" top="0.15748031496062992" bottom="0.35433070866141736" header="0.11811023622047245" footer="0.11811023622047245"/>
  <pageSetup paperSize="9" scale="47" fitToHeight="0" orientation="landscape" r:id="rId2"/>
  <headerFooter>
    <oddFooter>&amp;L&amp;F&amp;A&amp;R&amp;P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13</vt:i4>
      </vt:variant>
    </vt:vector>
  </HeadingPairs>
  <TitlesOfParts>
    <vt:vector size="20" baseType="lpstr">
      <vt:lpstr>Piel.Nr.3_Laika_grafiks_AF</vt:lpstr>
      <vt:lpstr>Piel.Nr.4 AF atskaites p.,mērķ</vt:lpstr>
      <vt:lpstr>Piel.Nr.5 AF uzraudzības rādīt.</vt:lpstr>
      <vt:lpstr>Piel.Nr.6 Izpildes proc 2022.g.</vt:lpstr>
      <vt:lpstr>Piel.Nr.7 Kavējumi 2023.g.</vt:lpstr>
      <vt:lpstr>Piel.Nr.8 AF kopējie rādītāji</vt:lpstr>
      <vt:lpstr>Piel.Nr.9 AF citi fin avoti</vt:lpstr>
      <vt:lpstr>'Piel.Nr.6 Izpildes proc 2022.g.'!_ftn1</vt:lpstr>
      <vt:lpstr>'Piel.Nr.7 Kavējumi 2023.g.'!_ftn1</vt:lpstr>
      <vt:lpstr>'Piel.Nr.6 Izpildes proc 2022.g.'!_ftnref1</vt:lpstr>
      <vt:lpstr>Piel.Nr.3_Laika_grafiks_AF!Print_Area</vt:lpstr>
      <vt:lpstr>'Piel.Nr.4 AF atskaites p.,mērķ'!Print_Area</vt:lpstr>
      <vt:lpstr>'Piel.Nr.5 AF uzraudzības rādīt.'!Print_Area</vt:lpstr>
      <vt:lpstr>'Piel.Nr.6 Izpildes proc 2022.g.'!Print_Area</vt:lpstr>
      <vt:lpstr>'Piel.Nr.7 Kavējumi 2023.g.'!Print_Area</vt:lpstr>
      <vt:lpstr>'Piel.Nr.9 AF citi fin avoti'!Print_Area</vt:lpstr>
      <vt:lpstr>Piel.Nr.3_Laika_grafiks_AF!Print_Titles</vt:lpstr>
      <vt:lpstr>'Piel.Nr.6 Izpildes proc 2022.g.'!Print_Titles</vt:lpstr>
      <vt:lpstr>'Piel.Nr.7 Kavējumi 2023.g.'!Print_Titles</vt:lpstr>
      <vt:lpstr>'Piel.Nr.9 AF citi fin avoti'!Print_Titles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Līva Jirgensone</cp:lastModifiedBy>
  <cp:lastPrinted>2023-10-23T07:31:40Z</cp:lastPrinted>
  <dcterms:created xsi:type="dcterms:W3CDTF">2023-01-27T06:53:58Z</dcterms:created>
  <dcterms:modified xsi:type="dcterms:W3CDTF">2023-10-23T10:13:53Z</dcterms:modified>
</cp:coreProperties>
</file>