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fk\fud\IEVIEŠANAS UZRAUDZĪBA\ZIŅOJUMI\MK_zinojumi\2022.gads\43_01.10.2022_pusgada ziņojums\"/>
    </mc:Choice>
  </mc:AlternateContent>
  <xr:revisionPtr revIDLastSave="0" documentId="13_ncr:1_{AE87635D-7776-4EE9-8476-581B3FF6BABE}" xr6:coauthVersionLast="47" xr6:coauthVersionMax="47" xr10:uidLastSave="{00000000-0000-0000-0000-000000000000}"/>
  <bookViews>
    <workbookView xWindow="-108" yWindow="-108" windowWidth="23256" windowHeight="12576" tabRatio="602" xr2:uid="{00000000-000D-0000-FFFF-FFFF00000000}"/>
  </bookViews>
  <sheets>
    <sheet name="Piel. Nr.4 Kopējie rādītāji" sheetId="7" r:id="rId1"/>
    <sheet name="Piel. Nr.5 Atskaites p.&amp;mērķi" sheetId="3" r:id="rId2"/>
    <sheet name="Piel Nr.6 Uzraudzības rādītāji" sheetId="4" r:id="rId3"/>
    <sheet name="Piel.N.7 AF citi fin avoti" sheetId="8" r:id="rId4"/>
    <sheet name="Piel. Nr.8 AF MKN_Ziņ. laika gr" sheetId="10" r:id="rId5"/>
  </sheets>
  <definedNames>
    <definedName name="_xlnm._FilterDatabase" localSheetId="2" hidden="1">'Piel Nr.6 Uzraudzības rādītāji'!$A$6:$N$33</definedName>
    <definedName name="_xlnm._FilterDatabase" localSheetId="1" hidden="1">'Piel. Nr.5 Atskaites p.&amp;mērķi'!$A$6:$N$79</definedName>
    <definedName name="_xlnm._FilterDatabase" localSheetId="3" hidden="1">'Piel.N.7 AF citi fin avoti'!$A$7:$AA$76</definedName>
    <definedName name="_ftn1" localSheetId="4">'Piel. Nr.8 AF MKN_Ziņ. laika gr'!#REF!</definedName>
    <definedName name="_ftn2" localSheetId="4">'Piel. Nr.8 AF MKN_Ziņ. laika gr'!#REF!</definedName>
    <definedName name="_ftnref1" localSheetId="4">'Piel. Nr.8 AF MKN_Ziņ. laika gr'!#REF!</definedName>
    <definedName name="_ftnref2" localSheetId="4">'Piel. Nr.8 AF MKN_Ziņ. laika gr'!#REF!</definedName>
    <definedName name="_xlnm.Print_Area" localSheetId="2">'Piel Nr.6 Uzraudzības rādītāji'!$A$1:$N$38</definedName>
    <definedName name="_xlnm.Print_Area" localSheetId="0">'Piel. Nr.4 Kopējie rādītāji'!$A$1:$P$96</definedName>
    <definedName name="_xlnm.Print_Area" localSheetId="1">'Piel. Nr.5 Atskaites p.&amp;mērķi'!$A$1:$N$84</definedName>
    <definedName name="_xlnm.Print_Area" localSheetId="4">'Piel. Nr.8 AF MKN_Ziņ. laika gr'!$A$1:$O$89</definedName>
    <definedName name="_xlnm.Print_Area" localSheetId="3">'Piel.N.7 AF citi fin avoti'!$A$1:$AA$81</definedName>
    <definedName name="_xlnm.Print_Titles" localSheetId="2">'Piel Nr.6 Uzraudzības rādītāji'!$5:$6</definedName>
    <definedName name="_xlnm.Print_Titles" localSheetId="0">'Piel. Nr.4 Kopējie rādītāji'!$4:$6</definedName>
    <definedName name="_xlnm.Print_Titles" localSheetId="1">'Piel. Nr.5 Atskaites p.&amp;mērķi'!$5:$6</definedName>
    <definedName name="_xlnm.Print_Titles" localSheetId="4">'Piel. Nr.8 AF MKN_Ziņ. laika gr'!$6:$7</definedName>
    <definedName name="_xlnm.Print_Titles" localSheetId="3">'Piel.N.7 AF citi fin avoti'!$3:$7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2" i="10" l="1"/>
  <c r="AA75" i="8" l="1"/>
  <c r="Z75" i="8"/>
  <c r="T75" i="8"/>
  <c r="AA74" i="8"/>
  <c r="Z74" i="8"/>
  <c r="T74" i="8"/>
  <c r="AA73" i="8"/>
  <c r="Z73" i="8"/>
  <c r="T73" i="8"/>
  <c r="AA72" i="8"/>
  <c r="Z72" i="8"/>
  <c r="T72" i="8"/>
  <c r="AA71" i="8"/>
  <c r="Z71" i="8"/>
  <c r="T71" i="8"/>
  <c r="AA70" i="8"/>
  <c r="Z70" i="8"/>
  <c r="T70" i="8"/>
  <c r="AA68" i="8"/>
  <c r="T68" i="8"/>
  <c r="AA67" i="8"/>
  <c r="Z67" i="8"/>
  <c r="T67" i="8"/>
  <c r="AA66" i="8"/>
  <c r="Z66" i="8"/>
  <c r="T66" i="8"/>
  <c r="AA65" i="8"/>
  <c r="Z65" i="8"/>
  <c r="T65" i="8"/>
  <c r="AA64" i="8"/>
  <c r="Z64" i="8"/>
  <c r="L64" i="8"/>
  <c r="AA63" i="8"/>
  <c r="Z63" i="8"/>
  <c r="L63" i="8"/>
  <c r="AA62" i="8"/>
  <c r="Z62" i="8"/>
  <c r="L62" i="8"/>
  <c r="AA61" i="8"/>
  <c r="Z61" i="8"/>
  <c r="T61" i="8"/>
  <c r="AA60" i="8"/>
  <c r="Z60" i="8"/>
  <c r="T60" i="8"/>
  <c r="AA59" i="8"/>
  <c r="Z59" i="8"/>
  <c r="T59" i="8"/>
  <c r="AA58" i="8"/>
  <c r="Z58" i="8"/>
  <c r="AA57" i="8"/>
  <c r="Z57" i="8"/>
  <c r="AA56" i="8"/>
  <c r="Z56" i="8"/>
  <c r="AA55" i="8"/>
  <c r="Z55" i="8"/>
  <c r="T55" i="8"/>
  <c r="AA54" i="8"/>
  <c r="Z54" i="8"/>
  <c r="F53" i="8"/>
  <c r="Z53" i="8" s="1"/>
  <c r="AA53" i="8"/>
  <c r="AA52" i="8"/>
  <c r="Z52" i="8"/>
  <c r="T52" i="8"/>
  <c r="AA51" i="8"/>
  <c r="Z51" i="8"/>
  <c r="T51" i="8"/>
  <c r="AA50" i="8"/>
  <c r="Z50" i="8"/>
  <c r="T50" i="8"/>
  <c r="AA49" i="8"/>
  <c r="Z49" i="8"/>
  <c r="T49" i="8"/>
  <c r="AA48" i="8"/>
  <c r="Z48" i="8"/>
  <c r="T48" i="8"/>
  <c r="AA47" i="8"/>
  <c r="Z47" i="8"/>
  <c r="T47" i="8"/>
  <c r="F46" i="8"/>
  <c r="AA46" i="8" s="1"/>
  <c r="Z46" i="8"/>
  <c r="T46" i="8"/>
  <c r="AA45" i="8"/>
  <c r="Z45" i="8"/>
  <c r="AA44" i="8"/>
  <c r="Z44" i="8"/>
  <c r="T44" i="8"/>
  <c r="AA43" i="8"/>
  <c r="Z43" i="8"/>
  <c r="T43" i="8"/>
  <c r="AA42" i="8"/>
  <c r="Z42" i="8"/>
  <c r="T42" i="8"/>
  <c r="AA40" i="8"/>
  <c r="Z40" i="8"/>
  <c r="T40" i="8"/>
  <c r="AA39" i="8"/>
  <c r="Z39" i="8"/>
  <c r="T39" i="8"/>
  <c r="AA38" i="8"/>
  <c r="Z38" i="8"/>
  <c r="T38" i="8"/>
  <c r="AA37" i="8"/>
  <c r="AA36" i="8"/>
  <c r="Z36" i="8"/>
  <c r="T36" i="8"/>
  <c r="AA34" i="8"/>
  <c r="AA33" i="8"/>
  <c r="AA32" i="8"/>
  <c r="Z32" i="8"/>
  <c r="T32" i="8"/>
  <c r="AA31" i="8"/>
  <c r="Z31" i="8"/>
  <c r="AA30" i="8"/>
  <c r="Z30" i="8"/>
  <c r="AA29" i="8"/>
  <c r="Z29" i="8"/>
  <c r="T29" i="8"/>
  <c r="AA28" i="8"/>
  <c r="Z28" i="8"/>
  <c r="T28" i="8"/>
  <c r="AA27" i="8"/>
  <c r="Z27" i="8"/>
  <c r="T27" i="8"/>
  <c r="AA26" i="8"/>
  <c r="Z26" i="8"/>
  <c r="T26" i="8"/>
  <c r="AA25" i="8"/>
  <c r="Z25" i="8"/>
  <c r="T25" i="8"/>
  <c r="AA24" i="8"/>
  <c r="Z24" i="8"/>
  <c r="T24" i="8"/>
  <c r="AA23" i="8"/>
  <c r="Z23" i="8"/>
  <c r="T23" i="8"/>
  <c r="AA22" i="8"/>
  <c r="Z22" i="8"/>
  <c r="T22" i="8"/>
  <c r="AA21" i="8"/>
  <c r="Z21" i="8"/>
  <c r="T21" i="8"/>
  <c r="AA20" i="8"/>
  <c r="Z20" i="8"/>
  <c r="Z19" i="8"/>
  <c r="AA18" i="8"/>
  <c r="Z18" i="8"/>
  <c r="T18" i="8"/>
  <c r="AA17" i="8"/>
  <c r="Z17" i="8"/>
  <c r="T17" i="8"/>
  <c r="AA16" i="8"/>
  <c r="Z16" i="8"/>
  <c r="T16" i="8"/>
  <c r="AA15" i="8"/>
  <c r="Z15" i="8"/>
  <c r="T15" i="8"/>
  <c r="AA14" i="8"/>
  <c r="Z14" i="8"/>
  <c r="T14" i="8"/>
  <c r="F12" i="8"/>
  <c r="Z12" i="8"/>
  <c r="AA10" i="8"/>
  <c r="Z10" i="8"/>
  <c r="T10" i="8"/>
  <c r="AA9" i="8"/>
  <c r="Z9" i="8"/>
  <c r="T9" i="8"/>
  <c r="AA8" i="8"/>
  <c r="Z8" i="8"/>
  <c r="T8" i="8"/>
  <c r="T53" i="8" l="1"/>
</calcChain>
</file>

<file path=xl/sharedStrings.xml><?xml version="1.0" encoding="utf-8"?>
<sst xmlns="http://schemas.openxmlformats.org/spreadsheetml/2006/main" count="3564" uniqueCount="1364">
  <si>
    <t>Atbildīgā iestāde</t>
  </si>
  <si>
    <t>Atbalsts jaunu produktu un pakalpojumu ieviešanai uzņēmējdarbībā</t>
  </si>
  <si>
    <t>Komponentes numurs</t>
  </si>
  <si>
    <t>Reformas vai investīcijas numurs</t>
  </si>
  <si>
    <t>Reformas vai investīcijas nosaukums</t>
  </si>
  <si>
    <t>ANM finansējums</t>
  </si>
  <si>
    <t>n/a</t>
  </si>
  <si>
    <t>likuma vara</t>
  </si>
  <si>
    <t>ekonomikas transformācija un produktivitāte</t>
  </si>
  <si>
    <t>veselība</t>
  </si>
  <si>
    <t>nevienlīdzības mazināšana</t>
  </si>
  <si>
    <t>digitālā transformācija</t>
  </si>
  <si>
    <t>klimata pārmaiņas</t>
  </si>
  <si>
    <t>Komponentes nosaukums</t>
  </si>
  <si>
    <t xml:space="preserve">1.1.1.1.i.1. </t>
  </si>
  <si>
    <t>Konkurētspējīgs dzelzceļa pasažieru transports kopējā Rīgas pilsētas sabiedriskā transporta sistēmā</t>
  </si>
  <si>
    <t xml:space="preserve">1.1.1.1.i.2. </t>
  </si>
  <si>
    <t xml:space="preserve">1.1.1.1.i.3.  </t>
  </si>
  <si>
    <t xml:space="preserve">1.1.1.2.i.1. </t>
  </si>
  <si>
    <t>Videi draudzīgi uzlabojumi Rīgas pilsētas sabiedriskā transporta sistēmā</t>
  </si>
  <si>
    <t xml:space="preserve">1.1.1.2.i.2. </t>
  </si>
  <si>
    <t xml:space="preserve">1.1.1.2.i.3. </t>
  </si>
  <si>
    <t xml:space="preserve">6.3.1.4.i. </t>
  </si>
  <si>
    <t>Nevalstisko organizāciju izaugsme sociālās drošības pārstāvniecības stiprināšanai un  sabiedrības interešu uzraudzībai</t>
  </si>
  <si>
    <t xml:space="preserve">6.3.1.3.i. </t>
  </si>
  <si>
    <t xml:space="preserve">Publiskās pārvaldes inovācijas eko-sistēmas attīstība </t>
  </si>
  <si>
    <t xml:space="preserve">6.3.1.2.i. </t>
  </si>
  <si>
    <t>Publiskās pārvaldes profesionalizācija un administratīvās un kapacitātes stiprināšana</t>
  </si>
  <si>
    <t xml:space="preserve">6.3.1.1.i. </t>
  </si>
  <si>
    <t>Atvērta, caurskatāma, godprātīga un atbildīga publiskā pārvalde</t>
  </si>
  <si>
    <t xml:space="preserve">6.2.1.3.i. </t>
  </si>
  <si>
    <t>Vienota tiesnešu, tiesu darbinieku, prokuroru, prokuroru palīgu un specializēto izmeklētāju (starpdisciplināros jautājumos) kvalifikācijas pilnveides mācību centra izveide</t>
  </si>
  <si>
    <t xml:space="preserve">6.2.1.2.i. </t>
  </si>
  <si>
    <t>Ekonomisko noziegumu izmeklēšanas kapacitātes stiprināšana</t>
  </si>
  <si>
    <t xml:space="preserve">6.2.1.1.i. </t>
  </si>
  <si>
    <t>AML inovāciju centra izveide noziedzīgi iegūtu līdzekļu legalizācijas identificēšanas uzlabošanai</t>
  </si>
  <si>
    <t xml:space="preserve">6.1.2.4.i. </t>
  </si>
  <si>
    <t>Infrastruktūras izveide kontroles dienestu funkciju īstenošanai Kundziņsalā</t>
  </si>
  <si>
    <t xml:space="preserve">6.1.2.3.i. </t>
  </si>
  <si>
    <t>Saņemto pasta sūtījumu muitas kontroles pilnveidošana Lidostas MKP</t>
  </si>
  <si>
    <t xml:space="preserve">6.1.2.2.i. </t>
  </si>
  <si>
    <t>Muitas laboratorijas kapacitātes stiprināšana</t>
  </si>
  <si>
    <t xml:space="preserve">6.1.2.1.i. </t>
  </si>
  <si>
    <t>Dzelzceļa rentgeniekārtu  sasaiste ar BAXE un mākslīgā intelekta izmantošana dzelzceļu kravu skenēšanas attēlu analīzei</t>
  </si>
  <si>
    <t xml:space="preserve">6.1.1.3.i. </t>
  </si>
  <si>
    <t>Personāla apmācības darbam ar analītisko platformu un konsultācijas</t>
  </si>
  <si>
    <t xml:space="preserve">6.1.1.2.i. </t>
  </si>
  <si>
    <t>Jaunu analīzes sistēmu izstrāde</t>
  </si>
  <si>
    <t xml:space="preserve">6.1.1.1.i. </t>
  </si>
  <si>
    <t>Esošo analītisko risinājumu modernizācija</t>
  </si>
  <si>
    <t xml:space="preserve">5.2.1.1.i.                                                                      </t>
  </si>
  <si>
    <t xml:space="preserve">5.1.1.2.i. </t>
  </si>
  <si>
    <t>Atbalsta instruments inovāciju klasteru attīstībai</t>
  </si>
  <si>
    <t xml:space="preserve">5.1.1.1.i. </t>
  </si>
  <si>
    <t>Pilnvērtīga inovāciju sistēmas pārvaldības modeļa izstrāde un tā nepārtraukta darbināšana</t>
  </si>
  <si>
    <t xml:space="preserve">4.3.1.1.i. </t>
  </si>
  <si>
    <t>Atbalsts sekundārās ambulatorās veselības aprūpes kvalitātes un pieejamības novērtēšanai un uzlabošanai</t>
  </si>
  <si>
    <t xml:space="preserve">4.3.1.r. </t>
  </si>
  <si>
    <t>Veselības aprūpes ilgtspēja, pārvaldības stiprināšana, efektīva veselības aprūpes resursu izlietošana, kopējā valsts budžeta veselības aprūpes nozarē palielinājums</t>
  </si>
  <si>
    <t xml:space="preserve">4.2.1.1.i. </t>
  </si>
  <si>
    <t>Atbalsts cilvēkresursu attīstības sistēmas ieviešanai</t>
  </si>
  <si>
    <t xml:space="preserve">4.2.1.r. </t>
  </si>
  <si>
    <t>Cilvēkresursu nodrošinājums un prasmju pilnveide</t>
  </si>
  <si>
    <t xml:space="preserve">4.1.1.3.i. </t>
  </si>
  <si>
    <t>Atbalsts sekundāro ambulatoro pakalpojumu sniedzēju veselības aprūpes infrastruktūras stiprināšanai</t>
  </si>
  <si>
    <t xml:space="preserve">4.1.1.2.i. </t>
  </si>
  <si>
    <t>Atbalsts universitātes un reģionālo slimnīcu veselības aprūpes infrastruktūras stiprināšanai</t>
  </si>
  <si>
    <t xml:space="preserve">4.1.1.1.i. </t>
  </si>
  <si>
    <t>Atbalsts sabiedrības veselības pētījumu veikšanai</t>
  </si>
  <si>
    <t xml:space="preserve">4.1.1.r. </t>
  </si>
  <si>
    <t xml:space="preserve">3.1.2.5.i. </t>
  </si>
  <si>
    <t xml:space="preserve">Bezdarbnieku, darba meklētāju un bezdarba riskam pakļauto iedzīvotāju iesaiste darba tirgū </t>
  </si>
  <si>
    <t xml:space="preserve">3.1.2.4.i. </t>
  </si>
  <si>
    <t xml:space="preserve">3.1.2.3.i. </t>
  </si>
  <si>
    <t xml:space="preserve">3.1.2.2.i. </t>
  </si>
  <si>
    <t>Prognozēšanas rīka izstrāde</t>
  </si>
  <si>
    <t xml:space="preserve">3.1.2.1.i. </t>
  </si>
  <si>
    <t xml:space="preserve">3.1.1.6.i. </t>
  </si>
  <si>
    <t xml:space="preserve">3.1.1.5.i. </t>
  </si>
  <si>
    <t>Izglītības iestāžu infrastruktūras pilnveide un aprīkošana</t>
  </si>
  <si>
    <t xml:space="preserve">3.1.1.4.i. </t>
  </si>
  <si>
    <t>Finansēšanas fonda izveide zemas īres mājokļu būvniecībai</t>
  </si>
  <si>
    <t xml:space="preserve">3.1.1.3.i. </t>
  </si>
  <si>
    <t xml:space="preserve">Investīcijas uzņēmējdarbības publiskajā infrastruktūrā industriālo parku un teritoriju attīstīšanai reģionos </t>
  </si>
  <si>
    <t xml:space="preserve">3.1.1.2.i.  </t>
  </si>
  <si>
    <t>Pašvaldību kapacitātes stiprināšana to darbības efektivitātes un kvalitātes uzlabošanai</t>
  </si>
  <si>
    <t xml:space="preserve">3.1.1.1.i. </t>
  </si>
  <si>
    <t>Valsts reģionālo un vietējo autoceļu tīkla uzlabošana</t>
  </si>
  <si>
    <t xml:space="preserve">2.4.1.2.i. </t>
  </si>
  <si>
    <t>Platjoslas jeb ļoti augstas veiktspējas tīklu “pēdējās jūdzes” infrastruktūras attīstībā</t>
  </si>
  <si>
    <t xml:space="preserve">2.4.1.1.i. </t>
  </si>
  <si>
    <t>Pasīvās infrastruktūras izbūve Via Baltica koridorā 5G pārklājuma nodrošināšanai</t>
  </si>
  <si>
    <t xml:space="preserve">2.3.2.3.i. </t>
  </si>
  <si>
    <t xml:space="preserve">Digitālās plaisas mazināšana sociāli neaizsargātajiem izglītojamajiem un izglītības iestādēs </t>
  </si>
  <si>
    <t xml:space="preserve">2.3.2.2.i. </t>
  </si>
  <si>
    <t>Valsts un pašvaldību digitālās transformācijas prasmju un spēju attīstība</t>
  </si>
  <si>
    <t xml:space="preserve">2.3.2.1.i. </t>
  </si>
  <si>
    <t>Digitālās prasmes iedzīvotājiem, t.sk. jauniešiem</t>
  </si>
  <si>
    <t xml:space="preserve">2.3.1.4.i. </t>
  </si>
  <si>
    <t xml:space="preserve">Individuālo mācību kontu pieejas attīstība </t>
  </si>
  <si>
    <t xml:space="preserve">2.3.1.3.i. </t>
  </si>
  <si>
    <t>Pašvadītas IKT speciālistu mācību pieejas attīstība</t>
  </si>
  <si>
    <t xml:space="preserve">2.3.1.2.i. </t>
  </si>
  <si>
    <t>Uzņēmumu digitālo pamatprasmju attīstība</t>
  </si>
  <si>
    <t xml:space="preserve">2.3.1.1.i. </t>
  </si>
  <si>
    <t>Augsta līmeņa digitālo prasmju apguves nodrošināšana</t>
  </si>
  <si>
    <t xml:space="preserve">2.2.1.5.i. </t>
  </si>
  <si>
    <t>Mediju nozares uzņēmumu digitālās transformācijas veicināšana</t>
  </si>
  <si>
    <t xml:space="preserve">2.2.1.4.i. </t>
  </si>
  <si>
    <t>Finanšu instrumenti komersantu digitālās transformācijas veicināšanai</t>
  </si>
  <si>
    <t xml:space="preserve">2.2.1.3.i. </t>
  </si>
  <si>
    <t xml:space="preserve">2.2.1.2.i. </t>
  </si>
  <si>
    <t>Atbalsts procesu digitalizācijai komercdarbībā</t>
  </si>
  <si>
    <t xml:space="preserve">2.2.1.1.i.  </t>
  </si>
  <si>
    <t>Atbalsts Digitālo inovāciju centru un reģionālo kontaktpunktu izveidei</t>
  </si>
  <si>
    <t xml:space="preserve">2.1.3.1.i. </t>
  </si>
  <si>
    <t>Datu pieejamība, koplietošana un analītika</t>
  </si>
  <si>
    <t xml:space="preserve">2.1.2.2.i. </t>
  </si>
  <si>
    <t>Latvijas nacionālais federētais mākonis</t>
  </si>
  <si>
    <t xml:space="preserve">2.1.2.1.i. </t>
  </si>
  <si>
    <t>Pārvaldes centrālizētās platformas un sistēmas</t>
  </si>
  <si>
    <t>2.1.1.1.i.</t>
  </si>
  <si>
    <t xml:space="preserve">1.3.1.2.i. </t>
  </si>
  <si>
    <t>Investīcijas plūdu risku mazināšanas infrastruktūrā</t>
  </si>
  <si>
    <t>Glābšanas dienestu kapacitātes stiprināšana, īpaši VUGD infrastruktūras un materiāltehniskās bāzes modernizācija</t>
  </si>
  <si>
    <t xml:space="preserve">1.2.1.5.i. </t>
  </si>
  <si>
    <t>Elektroenerģijas pārvades un sadales tīklu modernizācija</t>
  </si>
  <si>
    <t xml:space="preserve">1.2.1.4.i. </t>
  </si>
  <si>
    <t>Energoefektivitātes uzlabošana valsts sektora ēkās, t.sk. vēsturiskajās ēkās</t>
  </si>
  <si>
    <t xml:space="preserve">1.2.1.3.i. </t>
  </si>
  <si>
    <t>Pašvaldību ēku un infrastruktūras uzlabošana, veicinot pāreju uz atjaunojamo energoresursu tehnoloģiju izmantošanu un uzlabojot energoefektivitāti</t>
  </si>
  <si>
    <t xml:space="preserve">1.2.1.2.i. </t>
  </si>
  <si>
    <t>Energoefektivitātes paaugstināšana uzņēmējdarbībā, ko nacionāli plānots ieviest kombinētā finanšu instrumenta veidā</t>
  </si>
  <si>
    <t xml:space="preserve">1.2.1.1.i. </t>
  </si>
  <si>
    <t>Daudzdzīvokļu māju energoefektivitātes uzlabošana un pāreja uz atjaunojamo energoresursu tehnoloģiju izmantošanu</t>
  </si>
  <si>
    <t>1.1.1.3.i.</t>
  </si>
  <si>
    <t>Atlases kārtas numurs (ja attiecināms)</t>
  </si>
  <si>
    <t>EM</t>
  </si>
  <si>
    <t>Pilnveidota veloceļu infrastruktūra</t>
  </si>
  <si>
    <t>LM</t>
  </si>
  <si>
    <t>-</t>
  </si>
  <si>
    <t xml:space="preserve">Ilgstošas sociālās aprūpes pakalpojuma noturība un nepārtrauktība: jaunu ģimeniskai videi pietuvinātu aprūpes institūciju attīstība </t>
  </si>
  <si>
    <t>FM</t>
  </si>
  <si>
    <t>Valsts kanceleja</t>
  </si>
  <si>
    <t>IZM</t>
  </si>
  <si>
    <t>VARAM</t>
  </si>
  <si>
    <t>VARAM, EM</t>
  </si>
  <si>
    <t>SM</t>
  </si>
  <si>
    <t>ZM</t>
  </si>
  <si>
    <t>2022.g. I cet.</t>
  </si>
  <si>
    <t>Veselības ministrija</t>
  </si>
  <si>
    <t>Rekomendāciju izstrāde integrētās un epidemioloģiski drošas veselības aprūpes īstenošanai</t>
  </si>
  <si>
    <t>Vienotu principu pieejas ieviešana onkoloģijas jomā</t>
  </si>
  <si>
    <t>Latvijas iedzīvotāju genoma references izveide (Latvijas dalība Genome for Europe projektā - GoLatvia projekts)</t>
  </si>
  <si>
    <t>IeM</t>
  </si>
  <si>
    <t>2021.g. IV cet.</t>
  </si>
  <si>
    <t>2022.g. II cet.</t>
  </si>
  <si>
    <t>2022.g. IV cet.</t>
  </si>
  <si>
    <t>2023.g. I cet.</t>
  </si>
  <si>
    <t xml:space="preserve">1
</t>
  </si>
  <si>
    <t>KM</t>
  </si>
  <si>
    <t xml:space="preserve">1 atlase </t>
  </si>
  <si>
    <t>1 atlase</t>
  </si>
  <si>
    <t>1 atlase ar 2 tematiskajiem virzieniem</t>
  </si>
  <si>
    <t>Valsts kanceleja / Sabiedrības integrācijas fonds</t>
  </si>
  <si>
    <t>2022.g. III cet.</t>
  </si>
  <si>
    <t>Pārvaldes modernizācija un pakalpojumu digitālā transformācija, tai skaitā uzņēmējdarbības vide</t>
  </si>
  <si>
    <t>VARAM/VK/VAS</t>
  </si>
  <si>
    <t>Iem/FID</t>
  </si>
  <si>
    <t>TM</t>
  </si>
  <si>
    <t>2022.g. II cet. (atlase ilgst vismaz 1 gadu)</t>
  </si>
  <si>
    <t>Noziedzīgi iegūtu līdzekļu legalizācijas novēršanas grants</t>
  </si>
  <si>
    <t>2021.g. III cet.</t>
  </si>
  <si>
    <t>2023.g. II cet</t>
  </si>
  <si>
    <t>2022.g. II cet. (atlase ilgst līdz 2022.gada beigām)</t>
  </si>
  <si>
    <t xml:space="preserve">2022.g. III cet. </t>
  </si>
  <si>
    <t>Datums, kad iesūtīts saskaņošanai FM (dd.mm.gggg.)</t>
  </si>
  <si>
    <t>Datums, kad sniegts FM atzinums (dd.mm.gggg.)</t>
  </si>
  <si>
    <t>Datums, kad nosūtīts saskaņošanai EK (dd.mm.gggg.)</t>
  </si>
  <si>
    <t>Datums, kad saņemts EK viedoklis (dd.mm.gggg.)</t>
  </si>
  <si>
    <t xml:space="preserve"> - </t>
  </si>
  <si>
    <t>01.10.2021.</t>
  </si>
  <si>
    <t>03.09.2021.</t>
  </si>
  <si>
    <t>12.11.2021.</t>
  </si>
  <si>
    <t>25.11.2021.</t>
  </si>
  <si>
    <t>Sociālās un profesionālās rehabilitācijas pakalpojumu sinerģiska attīstība cilvēku ar funkcionāliem traucējumiem drošumspējas veicināšanai</t>
  </si>
  <si>
    <t xml:space="preserve">Stratēģiskās P&amp;A izcilības iniciatīvas </t>
  </si>
  <si>
    <t>2023.g. II cet.</t>
  </si>
  <si>
    <t>Konsolidācijas un pārvaldības izmaiņu ieviešanas granti</t>
  </si>
  <si>
    <t>06.01.2022.</t>
  </si>
  <si>
    <t>23.12.2021.</t>
  </si>
  <si>
    <t>12.01.2022.</t>
  </si>
  <si>
    <t>N/A</t>
  </si>
  <si>
    <r>
      <t xml:space="preserve">Publisko pakalpojumu un nodarbinātības pieejamības veicināšanas pasākumi cilvēkiem ar funkcionāliem traucējumiem: </t>
    </r>
    <r>
      <rPr>
        <i/>
        <sz val="10"/>
        <rFont val="Times New Roman"/>
        <family val="1"/>
        <charset val="186"/>
      </rPr>
      <t>Valsts un pašvaldību ēku vides pieejamības nodrošināšanas pasākumi</t>
    </r>
  </si>
  <si>
    <r>
      <t xml:space="preserve">Publisko pakalpojumu un nodarbinātības pieejamības veicināšanas pasākumi cilvēkiem ar funkcionāliem traucējumiem: </t>
    </r>
    <r>
      <rPr>
        <i/>
        <sz val="10"/>
        <rFont val="Times New Roman"/>
        <family val="1"/>
        <charset val="186"/>
      </rPr>
      <t>Atbalsta pasākumi cilvēkiem ar invaliditāti mājokļu vides pieejamība</t>
    </r>
  </si>
  <si>
    <t>09.03.2022.</t>
  </si>
  <si>
    <t>11.02.2022.</t>
  </si>
  <si>
    <t>17.03.2022.</t>
  </si>
  <si>
    <t>19.01.2022.</t>
  </si>
  <si>
    <t>28.02.2022.</t>
  </si>
  <si>
    <t>15.02.2022.</t>
  </si>
  <si>
    <t>17.02.2022.</t>
  </si>
  <si>
    <t>25.02.2022.</t>
  </si>
  <si>
    <t>EK viedoklis saņemts</t>
  </si>
  <si>
    <t>23.03.2022.</t>
  </si>
  <si>
    <t>Atzinums TAP - 01.04.2022.</t>
  </si>
  <si>
    <t>14.04.2022.</t>
  </si>
  <si>
    <t>Datums, kad apstiprināts MK (dd.mm.gggg.)+links</t>
  </si>
  <si>
    <t>12.04.2022.</t>
  </si>
  <si>
    <t>19.04.2022.</t>
  </si>
  <si>
    <t>05.05.2022.</t>
  </si>
  <si>
    <t>10.05.2022.</t>
  </si>
  <si>
    <t>29.12.2021. TAP
08.03.2022. TAP
01.04.2022. TAP</t>
  </si>
  <si>
    <t>18.01.2022.
15.03.2022.
08.04.2022.</t>
  </si>
  <si>
    <t>08.02.2022. TAP
28.04.2022. TAP
17.05.2022. TAP
27.05.2022. TAP</t>
  </si>
  <si>
    <t>1.versija 17.08.2021.;
2.versija 09.09.2021.;
3.versija 08.10.2021.; 4.versija 09.11.2021.; 5.versija 20.12.2021.; 6.versija 31.01.2022. (TAP);                   7.versija 28.02.2022. (neoficiāli);              8.versija 29.03.2022. (neoficiāli);            9.versija 03.05.2022. (TAP);               10.versija 16.05.2022. (neoficiāli);          11.versija 19.05.2022. (neoficiāli);          12.versija 24.05.2022. (neoficiāli);                         13.versija 02.06.2022. (TAP)</t>
  </si>
  <si>
    <t>1.versija 20.05.2022. (TAP)</t>
  </si>
  <si>
    <t>1.atzinums 02.06.2022. (TAP)</t>
  </si>
  <si>
    <t>1.komentāri 28.10.2021.; 2.komentāri 04.02.2022.</t>
  </si>
  <si>
    <t>1.reize 15.10.2021.; 2.reize 31.12.2021.</t>
  </si>
  <si>
    <t>21.02.2022.
06.05.2022.
24.05.2022.
02.06.2022.</t>
  </si>
  <si>
    <t>1.atzinums 31.08.2021.; 
2.atzinums 23.09.2021.;
3.atzinums 15.09.2021.;
4.atzinums 22.11.2021.; 
5.atzinums 04.01.2022.; 
6.atzinums 11.02.2022. (TAP); 
7.atzinums 03.03.2022. (neoficiāli);  
8.atzinums 08.04.2022. (neoficiāli); 
9.atzinums 11.05.2022. (TAP); 
10.atzinums 19.05.2022. (neoficiāli);
11.atzinums 24.05.2022 (neoficiāli); 
12.atzinums 26.05.2022. (neoficiāli); 
13.atzinums 08.06.2022. (TAP)</t>
  </si>
  <si>
    <t>1.versija 08.04.2022. (neoficiāli)</t>
  </si>
  <si>
    <t>1.atzinums 26.04.2022. (neoficiāli)</t>
  </si>
  <si>
    <t>1.versija 13.10.2021. (neoficiāli);
2.versija 15.11.2021. (neoficiāli);
3.versija 23.12.2021. (oficiāli);
4.versija 02.03.2022. (oficiāli);
5.versija 16.03.2022. (oficiāli)</t>
  </si>
  <si>
    <t>1.atzinums 27.10.2021. (neoficiāli);
2.atzinums 06.12.2021. (neoficiāli);
3.atzinums 05.01.2022. (oficiāli);
4.atzinums 14.03.2022. (oficiāli);
5.atzinums 22.03.2022. (oficiāli)</t>
  </si>
  <si>
    <t>1.komentari 25.02.2022</t>
  </si>
  <si>
    <t>1.reize 22.11.2021.</t>
  </si>
  <si>
    <t>1.komentari 06.12.2021.</t>
  </si>
  <si>
    <t>1.versija 20.04.2022. (neoficiāli)</t>
  </si>
  <si>
    <t>1.atzinums 09.05.2022. (neoficiāli)</t>
  </si>
  <si>
    <t>1.reize 29.04.2022.</t>
  </si>
  <si>
    <t>1.komentari 24.05.2022.</t>
  </si>
  <si>
    <t>1.reize 31.03.2022.</t>
  </si>
  <si>
    <t>1.versija 18.01.2022. (TAP)
2.versija 29.03.2022. (TAP)
3.versija 03.05.2022. (TAP)
4.versija 03.06.2022. (TAP)</t>
  </si>
  <si>
    <t>1.atzinums 25.01.2022. (TAP)
2.atzinums 05.04.2022. (TAP)
3.atzinums 10.05.2022. (TAP)
4.atzinums 10.06.2022. (TAP)</t>
  </si>
  <si>
    <t>1.komentāri 03.05.2022.</t>
  </si>
  <si>
    <t>1.versija - 03.02.2022. (neoficiāli)
2.versija - 24.03.2022.(neoficiāli)</t>
  </si>
  <si>
    <t>1.versija - 18.03.2022.(neoficiāli)
2.versija - 28.04.2022.(neoficiāli)</t>
  </si>
  <si>
    <t>1.atzinums - 18.02.2022. (neoficiāli)
2.atzinums - 31.03.2022. (neoficiāli)</t>
  </si>
  <si>
    <t>1.atzinums - 04.04.2022. (neoficiāli)
2.atzinums - 09.05.2022. (neoficiāli)</t>
  </si>
  <si>
    <t>1.versija 09.11.2021. (TAP)</t>
  </si>
  <si>
    <t>1.atzinums 26.11.2021. (TAP)</t>
  </si>
  <si>
    <t>1.reize 25.11.2021.</t>
  </si>
  <si>
    <t>1.versija 03.11.2021. (TAP)
2.versija 03.01.2022. (neoficiāli)
3.versija 28.01.2022. (neoficiāli)
4.versija 03.02.2022. (neoficiāli)
5.versija 22.02.2022. (TAP)</t>
  </si>
  <si>
    <t>1.atzinums 23.11.2021. (TAP)
2.atzinums 26.01.2022. (neoficiāli)
3.atzinums 02.02.2022. (neoficiāli)
4.atzinums 10.02.2022. (neoficiāli)
2.atzinums 04.03.2022. (TAP)</t>
  </si>
  <si>
    <t>1.reize 11.11.2021.
2.reize 24.02.2022.</t>
  </si>
  <si>
    <t>1.versija 01.11.2021. (TAP)
2.versija 30.11.2021. (neoficiāli)
3.versija 22.12.2021. (neoficiāli)
4.versija 24.01.2022. (neoficiāli)
5.versija 02.02.2022. (neoficiāli)
6.versija 17.02.2022. (neoficiāli)
7.versija 15.03.2022. (TAP)</t>
  </si>
  <si>
    <t>1.reize 10.11.2021.
2.reize 16.03.2022.</t>
  </si>
  <si>
    <t>1.reize 27.05.2022</t>
  </si>
  <si>
    <t>1.versija 12.04.2022. (TAP)
2.versija 02.06.2022. (TAP)</t>
  </si>
  <si>
    <t>1.atzinums 28.04.2022. (TAP)
2.atzinums 08.06.2022. (TAP)</t>
  </si>
  <si>
    <t>1.reize 25.04.2022.
2.reize 13.06.2022.</t>
  </si>
  <si>
    <t>1.komentāri 24.11.2021.
 2.komentāri 31.02.2022.</t>
  </si>
  <si>
    <t>1.komentāri 24.11.2021.
2.atbilde10.03.2022.</t>
  </si>
  <si>
    <t>1.atbilde 02.12.2021.</t>
  </si>
  <si>
    <t>1.versija 05.11.2021. (TAP)
2.versija 06.04.2022. (TAP)
3.versija 13.06.2022. (TAP)</t>
  </si>
  <si>
    <t>1.atzinums 13.11.2021. (TAP)
2.atzinums 22.04.2022. (TAP)
3.atzinums 20.06.2022. (TAP)</t>
  </si>
  <si>
    <t>1.atzinums 11.03.2022. (TAP)
2.atzinums 30.03.2022. (neoficiāli);
3.atzinums 12.04.2022. (TAP)</t>
  </si>
  <si>
    <t>1.versija 25.02.2022. (TAP);
2.versija 25.03.2022. (neoficiāli);
3.versija 05.04.2022. (TAP)</t>
  </si>
  <si>
    <t>1.versija 03.02.2022. (TAP), 
2.versija 04.03.2022. (neoficiāli); 
3.versija 11.03.2022. (neoficiāli); 
18.03.2022.</t>
  </si>
  <si>
    <t>1.atzinums 18.02.2022. (TAP)
2.atzinums 09.03.2022. (neoficiāli); 
3.atzinums 17.03.2022. (neoficiāli); 
25.03.2022.</t>
  </si>
  <si>
    <t>1.reize 16.02.2022.;
2.reize 25.03.2022.</t>
  </si>
  <si>
    <t>1.komentāri 04.03.2022.
2.komentāri 04.04.2022.</t>
  </si>
  <si>
    <t>1.versija - 07.03.2022.(neoficiāli)</t>
  </si>
  <si>
    <t>1.atzinums 18.03.2022. (neoficiāli)</t>
  </si>
  <si>
    <t>1.reize 09.02.2022.
2.reize 31.05.2022.</t>
  </si>
  <si>
    <t>1.versija 30.07.2021. (neoficiāli)</t>
  </si>
  <si>
    <t xml:space="preserve">1.versija 15.07.2021. (neoficiāli) </t>
  </si>
  <si>
    <t>1. komentāri 14.06.2022.</t>
  </si>
  <si>
    <t>1.atbilde 04.05.2022.
2.atbilde 14.06.2022.</t>
  </si>
  <si>
    <t>21.06.2022.</t>
  </si>
  <si>
    <t>06.05.2021. (neof.)
27.10.2021. TAP
07.02.2022. TAP
27.04.2022. TAP
09.06.2022. (neof.)
17.06.2022. TAP</t>
  </si>
  <si>
    <t>1.versija 20.10.2021. (neoficiāli)
2.versija 02.11.2021. (neoficiāli)
3.versija 23.12.2021. (TAP)
4.versija 03.02.2022. (TAP)
5.versija 28.02.2022. (TAP)
6.versija 04.04.2022. (TAP)
7.versija 18.05.2022. (TAP)
8.versija 08.06.2022. (TAP)
9.versija 20.06.2022. (TAP)</t>
  </si>
  <si>
    <t>1.atzinums 25.10.2021. (neoficiāli)
2.atzinums -
3.atzinums 07.01.2022. (TAP)
4.atzinums 09.02.2022. (TAP)
5.atzinums 04.03.2022. (TAP)                                                                                                                                                                                                                                                                                                                                                                                                                                                                                                                                               6.atzinums 11.04.2022. (TAP)
7.atzinums 25.05.2022. (TAP)
8.atzinums 15.06.2022. (TAP)
9.atzinums 28.06.2022. (TAP)</t>
  </si>
  <si>
    <t>07.06.2022.</t>
  </si>
  <si>
    <t xml:space="preserve">24.05.2022.
</t>
  </si>
  <si>
    <t xml:space="preserve">10.05.2022.
</t>
  </si>
  <si>
    <t>11.04.2022.</t>
  </si>
  <si>
    <t>06.05.2022.</t>
  </si>
  <si>
    <t>27.05.2022.</t>
  </si>
  <si>
    <t>16.06.2022.</t>
  </si>
  <si>
    <t>29.04.2022.</t>
  </si>
  <si>
    <t>16.03.2022.</t>
  </si>
  <si>
    <t>01.03.2022.</t>
  </si>
  <si>
    <t>11.03.2022.</t>
  </si>
  <si>
    <t>13.05.2022.</t>
  </si>
  <si>
    <t>14.03.2022.</t>
  </si>
  <si>
    <t>24.03.2022.</t>
  </si>
  <si>
    <t>27.06.2022.</t>
  </si>
  <si>
    <t xml:space="preserve">1.versija 13.06.2021. (neoficiāli);
2.versija 05.10.2021. (TAP);
3.versija 13.12.2021. (TAP);
4.versija 09.02.2022. (TAP);
5.versija 29.04.2022. (TAP);
6.versija 06.06.2022. (TAP).
7.versija 16.06.2022. (neoficiāli)
8.versija 22.06.2022. (neoficiāli)
</t>
  </si>
  <si>
    <t>1.atzinums 30.06.2021. (neoficiāli);
2.atzinums 19.10.2021. (TAP);
3.atzinums 20.12.2021. (TAP);
4.atizinums 15.02.2022. (TAP);
5.atzinums 09.05.2022. (TAP);
6.atzinums 13.06.2022. (TAP).
7.atzinums 17.06.2022. (neoficiāli)
8.atzinums 29.06.2022. (neoficiāli)</t>
  </si>
  <si>
    <t>30.06.2022.</t>
  </si>
  <si>
    <t>04.07.2022.</t>
  </si>
  <si>
    <t>1.versija 29.03.2022. (neoficiāli)
2.versija 29.04.2022. (neoficiāli)
3.versija 12.05.2022. (neoficiāli)
4.versija 15.06.2022. (TAP)
5.versija 29.06.2022. (TAP)</t>
  </si>
  <si>
    <t xml:space="preserve">1.atzinums 12.04.2022. (neoficiāli)
2.atzinums 12.05.2022. (neoficiāli)
3.atzinums 24.05.2022. (neoficiāli)
4.atzinums 20.05.2022. (TAP)
5.atzinums 01.07.2022. (TAP)
</t>
  </si>
  <si>
    <t>05.07.2022.</t>
  </si>
  <si>
    <t>1.versija 13.12.2021. (neoficiāli)
2.versija 02.02.2022. (neoficiāli)
3.versija 03.05.2022. (TAP)
4.versija 30.05.2022. (TAP)
5.versija 27.06.2022. (neoficiāli)</t>
  </si>
  <si>
    <t>1.atzinums 05.01.2022. (neoficiāli)
2.atzinums 15.02.2022. (neoficiāli)
3.atzinums 09.05.2022. (TAP)
4.atzinums 03.06.2022. (TAP)
5.atzinums 30.06.2022. (neoficiāli)</t>
  </si>
  <si>
    <t xml:space="preserve">1.versija 7.12.2021. (neoficiāli);
2.versija 03.02.2022. (neoficiāli);
3.verisju 25.04.2022. (neoficāli);
4.versija 06.05.2022. (neoficiāli);
5.versija 20.05.2022. (neoficiāli);
6.versija 15.06.2022. (TAP);
7.versija 30.06.2022. (TAP).
</t>
  </si>
  <si>
    <t>1.atzinums 22.12.2022. (neoficiāli);
2.atzinums  11.02.2022. (neoficiāli);
3.atzinums 02.05.2022. (neoficiāli);
4.atzinums 16.05.2022. (neoficiāli);
5.atzinums 27.05.2022. (neoficiāli).
6.atzinums 20.06.2022. (TAP);
7.atzinums 01.07.2022. (TAP).</t>
  </si>
  <si>
    <t>14.05.2021. (neof.)
10.11.2021.
10.02.2022.
05.05.2022.
13.06.2022. (neof.)
28.06.2022.</t>
  </si>
  <si>
    <t>05.11.2021. TAP
15.12.2022. (neof)
08.03.2022. TAP
11.04.2022. TAP
10.06.2022. TAP
28.06.2022. TAP</t>
  </si>
  <si>
    <t>22.11.2021.
- (sanāksme)
16.03.2022.
19.04.2022.
16.06.2022.
05.07.2022.</t>
  </si>
  <si>
    <t>06.07.2022.</t>
  </si>
  <si>
    <t>1.versija 15.07.2021. (neoficiāli);
2.versija 07.02.2022. (TAP);
3.versija 06.04.2022. (TAP);
4.versija 03.05.2022. (TAP);
5.versija 01.07.2022. (TAP);
6.versija 06.07.2022. (neoficiāli).</t>
  </si>
  <si>
    <t>1.atzinums 30.07.2021. (neoficiāli);
2.atzinums 21.02.2022. (TAP);
3.atzinums 13.04.2022. (TAP);
4.atzinums 10.05.2022. (TAP);
5.atzinums 05.07.2022. (TAP);
6.atzinums 08.07.2022. (neoficiāli).</t>
  </si>
  <si>
    <t>1.versija 23.12.2021. (TAP)
2.versija 22.02.2022. (TAP)
3.versija 17.03.2022. (TAP)
4.versija 19.04.2022. (TAP)
5.versija 25.05.2022. (TAP)
6.versija 06.07.2022. (TAP)</t>
  </si>
  <si>
    <t>1.atzinums 10.01.2022. (TAP)
2.atzinums 28.02.2022. (TAP)
3.atzinums 24.03.2022. (TAP)
4.atzinums 03.05.2022. (TAP)
5.atzinums 01.06.2022. (TAP)
6.atzinums 11.07.2022. (TAP)</t>
  </si>
  <si>
    <t>14.07.2022.</t>
  </si>
  <si>
    <t>11.04.2022. (pirmo reizi)
15.06.2022. (otro reizi)</t>
  </si>
  <si>
    <t>06.05.2022. (pirmo reizi)
13.07.2022. (otro reizi)</t>
  </si>
  <si>
    <t>12.04.2022. (jautājums izskatīts MK slēgtajā daļā; informatīvajam ziņojumam IP statuss)</t>
  </si>
  <si>
    <t>1.3.1.1.i.</t>
  </si>
  <si>
    <t>1.reize 26.08.2021.
2.reize 
01.07.2022.</t>
  </si>
  <si>
    <t>1.komentari 23.03.2022.
2.komentāri
16.06.2022.</t>
  </si>
  <si>
    <t>08.07.2022.</t>
  </si>
  <si>
    <t>28.06.2022.</t>
  </si>
  <si>
    <t>1.versija 27.04.2022. (TAP)
2.versija 14.06.2022. (TAP)
3.versija 06.07.2022. (TAP)
3.versija 06.07.2022. (TAP)</t>
  </si>
  <si>
    <t>1.atzinums 12.05.2022. (TAP)
2.atzinums 20.06.2022. (TAP)
3.atzinums 12.07.2022. (TAP)
3.atzinums 13.07.2022. (TAP)</t>
  </si>
  <si>
    <t>1.versija 20.05.2022. (TAP)
2.versija 20.06. 2022. (TAP)</t>
  </si>
  <si>
    <t>1.atzinums 03.06.2022. (TAP)
2.atzinums 27.06.2022. (TAP)</t>
  </si>
  <si>
    <t>1.reize 31.05.2022.
2.reize 04.07.2022.</t>
  </si>
  <si>
    <t>1.versija 18.02.2022. (neoficiāli);
2.versija 17.06.2022. (neoficiāli).
3.versija
19.07.2022. (neoficiāli)
4.versija 02.08.2022. (neoficiāli)</t>
  </si>
  <si>
    <t>03.08.2022.</t>
  </si>
  <si>
    <t>1.versija 20.05.2022. (neoficiali);
2.versija 01.07.2022. (TAP);
3.versija 08.08.2022. (TAP).</t>
  </si>
  <si>
    <t>1.atzinums 04.03.2022. (neoficiāli);
2.atzinums 29.06.2022. (neoficiāli);
3.atzinums 27.07.2022. (neoficiāli);
4.atzinums 08.08.2022. (neoficiāli).</t>
  </si>
  <si>
    <t>1.versija 07.02.2022. (neoficiāli)
2.versija 21.06.2022. (neoficiāli)
3.versija 04.08.2022. (neoficiāli)</t>
  </si>
  <si>
    <t>1.atzinums 21.02.2022. (neoficiāli)
2.atzinums 04.07.2022. (neoficiāli)
3.atzinums 12.08.2022. (neoficiāli)</t>
  </si>
  <si>
    <t>16.08.2022.</t>
  </si>
  <si>
    <t>21.07.2022.</t>
  </si>
  <si>
    <t>1.atzinums 01.06.2022. (neoficiali);
2.atzinums 15.07.2022. (TAP);
3.atzinums 15.08.2022. (TAP)</t>
  </si>
  <si>
    <t xml:space="preserve">1.verisja 29.11.2021. (neoficiāli);
2.versija 26.04.2022. (TAP).
3.versija 16.08.2022. (TAP)
</t>
  </si>
  <si>
    <t>27.06.2022. (pirmo reizi)
16.08.2022. (otro reizi)</t>
  </si>
  <si>
    <t>16.08.2022. (TAP)</t>
  </si>
  <si>
    <t>1.versija 29.07.2022. (TAP)</t>
  </si>
  <si>
    <t>1.atzinums 11.08.2022. (TAP)</t>
  </si>
  <si>
    <t>1.reize 12.08.2022.</t>
  </si>
  <si>
    <t>1.versija 29.04.2022. (TAP)
2.versija 11.07.2022. (TAP)
3.versija 05.08.2022. (saskaņošans sanāksme)
4.versija 18.08.2022. (TAP)</t>
  </si>
  <si>
    <t>1.komentari 15.09.2021.
2.komentāri 18.08.2022.</t>
  </si>
  <si>
    <t>19.08.2022.</t>
  </si>
  <si>
    <t xml:space="preserve">1.atzinums 06.12.2021. (neoficiāli);
2.atzinums 11.05.2022. (TAP).
3.atzinums 22.08.2022. (TAP) </t>
  </si>
  <si>
    <t>Pašvaldību funkciju īstenošanai un pakalpojumu sniegšanai nepieciešamo bezemisiju transportlīdzekļu iegāde</t>
  </si>
  <si>
    <t>1.versija 11.07.2022. (neoficiāli)
2.versija  15.08.2022. (neoficiāli)</t>
  </si>
  <si>
    <t>1.atzinums 22.07.2022. (neoficiāli)
2.atzinums 22.08.2022. (neoficiāli)</t>
  </si>
  <si>
    <t>22.08.2022.</t>
  </si>
  <si>
    <t>1.versija - 01.11.2021. (neoficiāli); 
2.versija - 12.01.2022. (neoficiāli);
3.versija  - 28.03.2022. (TAP);
4.versija  - 09.05.2022. (TAP);
5.versija - 09.06.2022. (TAP);
6.versija - 27.06.2022. (neoficiāli);
7.versija - 18.07.2022. (TAP);
8.versija - 04.08.2022. (TAP);
9.versija - 16.08.2022. (neoficiāli);
10.versija - 19.08.2022. (TAP).</t>
  </si>
  <si>
    <t>06.06.2022.
28.07.2022. (jaut)</t>
  </si>
  <si>
    <t>04.07.2022.
24.08.2022. (atb)</t>
  </si>
  <si>
    <t>24.08.2022.</t>
  </si>
  <si>
    <t>1.versija 27.05.2022. (neoficiāli), 2. versija 01.08.22</t>
  </si>
  <si>
    <t>1.atzinums 17.05.2022. (TAP)
2.atzinums 15.07.2022. (TAP)
3.atzinums 11.08.2022. (neoficiāli)
4.atzinums 24.08.2022. (TAP)</t>
  </si>
  <si>
    <t>02.08.2022.</t>
  </si>
  <si>
    <t xml:space="preserve">1.versija 22.03.2022. (neoficiāli);
2.versija 19.05.2022. (neoficiāli);
3.versija 03.06.2022. (neoficiāli).
4.versija TAP 13.07.2022.
5.versija TAP
10.08.2022.
6.versija 30.08.2022.(neoficiāli pirms MK)
</t>
  </si>
  <si>
    <t>30.08.2022.</t>
  </si>
  <si>
    <t xml:space="preserve">21.06.2022.
04.08.2022
</t>
  </si>
  <si>
    <t>26.07.2022.</t>
  </si>
  <si>
    <t>2023.g I cet.</t>
  </si>
  <si>
    <t xml:space="preserve">2023.g. I cet. </t>
  </si>
  <si>
    <t>30.08.2022. (TAP)</t>
  </si>
  <si>
    <t>1.atzinums 16.11.2021. (neoficiāli);
2.atzinums 21.01.2022. (neoficiāli);
3.atzinums 08.04.2022. (TAP);
4.atzinums 16.05.2022. (TAP);
5.atzinums 16.06.2022. (TAP);
6.atzinums 01.07.2022. (neoficiāli);
7.atzinums 22.07.2022. (TAP);
8.atzinums 11.08.2022. (TAP);
9.atzinums 18.08.2022. (neoficiāli);
10.atzinums 26.08.2022. (TAP)</t>
  </si>
  <si>
    <t>Finanšu ministrs</t>
  </si>
  <si>
    <t xml:space="preserve"> laura.naudina@fm.gov.lv</t>
  </si>
  <si>
    <t>J. Reirs</t>
  </si>
  <si>
    <t>Laura Naudiņa  28320492</t>
  </si>
  <si>
    <t>Joma</t>
  </si>
  <si>
    <t>Rādītāja veids</t>
  </si>
  <si>
    <t>Rādītāja nosaukums</t>
  </si>
  <si>
    <t>Sākotnējā mērķa datums</t>
  </si>
  <si>
    <t>Rādītāja statuss</t>
  </si>
  <si>
    <t>Bāzes vērtība</t>
  </si>
  <si>
    <t>Sasniedzamais rezultāts</t>
  </si>
  <si>
    <t>Aktuālās vērtības pamatojums</t>
  </si>
  <si>
    <t>Ziņa MK pusgada ziņojumam</t>
  </si>
  <si>
    <t>Klimata pārmaiņas</t>
  </si>
  <si>
    <t>1.2.1.1.i</t>
  </si>
  <si>
    <t>Ekonomikas ministrija</t>
  </si>
  <si>
    <t>x</t>
  </si>
  <si>
    <t>Atskaites punkts</t>
  </si>
  <si>
    <t>Dzīvojamo ēku energoefektivitātes uzlabošanas atbalsta programmas stāšanās spēkā</t>
  </si>
  <si>
    <t>2022Q1</t>
  </si>
  <si>
    <t>Nav pabeigts</t>
  </si>
  <si>
    <t>Atskaites punktu plānots izpildīt līdz 2022.gada oktobrim. Eiropas Savienības Atveseļošanas un noturības mehānisma plāna  1.2.1.1.i. investīcijas "Daudzdzīvokļu māju energoefektivitātes uzlabošana un pāreja uz atjaunojamo energoresursu tehnoloģiju izmantošanu" MK noteikumi ir apstiprināti Ministru kabinetā 14.07.2022. Noteikumu gala redakcija 01.07.2022 ir nosūtīta saskaņošanai Eiropas Komisijai, lai varētu atzīmēt šo atskaites punktu kā izpildītu.</t>
  </si>
  <si>
    <t>Atskaites punktu plānots izpildīt līdz 2022.gada oktobrim. Eiropas Savienības Atveseļošanas un noturības mehānisma 1.2.1.1.i. investīcijas "Daudzdzīvokļu māju energoefektivitātes uzlabošana un pāreja uz atjaunojamo energoresursu tehnoloģiju izmantošanu" Ministru kabineta noteikumi ir apstiprināti Ministru kabinetā 14.07.2022. Noteikumu gala redakcija 01.07.2022 ir nosūtīta saskaņošanai Eiropas Komisijai, lai varētu atzīmēt šo atskaites punktu kā izpildītu.</t>
  </si>
  <si>
    <t>1.2.1.2.i</t>
  </si>
  <si>
    <t>Uzņēmējdarbības energoefektivitātes atbalsta programmas stāšanās spēkā</t>
  </si>
  <si>
    <t>Noteikumu stāšanās spēkā</t>
  </si>
  <si>
    <t>Atskaites punktu plānots izpildīt līdz 2022.gada oktobrim. Eiropas Savienības Atveseļošanas un noturības mehānisma plāna  1.2.1.2.i.1. pasākuma "Energoefektivitātes paaugstināšana uzņēmējdarbībā (ietverot pāreju uz atjaunojamo energoresursu tehnoloģiju izmantošanu siltumapgādē)" MK noteikumi ir apstiprināti Ministru kabinetā 07.06.2022. Noteikumu gala redakcija ir nosūtīta saskaņošanai Eiropas Komisijai, 01.08.2022. nosūtīti papildus skaidrojumi un komentāri. Lai varētu atzīmēt šo atskaites punktu kā izpildītu, jāpanāk saskaņojums ar Eiropas Komisiju.</t>
  </si>
  <si>
    <t>Atskaites punktu plānots izpildīt līdz 2022.gada oktobrim. Eiropas Savienības Atveseļošanas un noturības mehānisma plāna  1.2.1.2.i.1. pasākuma "Energoefektivitātes paaugstināšana uzņēmējdarbībā (ietverot pāreju uz atjaunojamo energoresursu tehnoloģiju izmantošanu siltumapgādē)" MK noteikumi ir apstiprināti Ministru kabinetā 07.06.2022. Noteikumu gala redakcija ir nosūtīta saskaņošanai Eiropas Komisijai, šobrīd norit komunikācija ar Eiropas Komisiju, 01.08.2022. nosūtīti papildus skaidrojumi un komentāri. Lai varētu atzīmēt šo atskaites punktu kā izpildītu, jāpanāk saskaņojums ar Eiropas Komisiju.</t>
  </si>
  <si>
    <t>1.2.1.3.i</t>
  </si>
  <si>
    <t xml:space="preserve">Vides aizsardzības un reģionālās attīstības ministrija </t>
  </si>
  <si>
    <t>Stājas spēkā tiesiskais regulējums atbalsta programmai pašvaldību infrastruktūras energoefektivitātes uzlabošanai, kas atbalsta projektus ar plānoto primārās enerģijas vai CO2 emisiju samazinājumu vismaz par 30 %</t>
  </si>
  <si>
    <t>2022Q4</t>
  </si>
  <si>
    <t>Procesā</t>
  </si>
  <si>
    <t>Ministru kabineta noteikumu spēkā stāšanās</t>
  </si>
  <si>
    <t>Turpinās Ministru kabineta noteikumu izstrāde un saskaņošana, lai nodrošinātu spēkā stāšanos Ministru kabineta noteikumiem atbalsta programmai pašvaldību ēku un infrastruktūras energoefektivitātes uzlabošanai, kas atbalsta projektus ar plānoto primārās enerģijas samazinājumu vismaz par 30 %.</t>
  </si>
  <si>
    <t>Progresa statuss: Procesā - izstrādāts MK noteikumu projekts un projektu atlases kritēriji un uzsākta MK noteikumu projekta sabiedriskā apspriešana Latvijas Tiesību aktu projektu portālā (no 2022.gada 18.maija līdz 2022. gada 2. jūnijam) un ir uzsāktas pastāvīgas konsultācijas ar ieinteresētajiem pusēm (t.sk. sociālajiem partneriem, nozaru ministrijām un citiem sadarbības partneriem).  Notiek nepārtraukts darbs pie MK noteikumu pilnveidošanas, kur 2022.gada 8.augustā MK noteikumu projekts tika nodots starpinstitūcijām atkārtotai 5 dienu saskaņošanai. Noteikumu apstiprināšana saskaņā ar AF plānu ir gaidāma 2022. gada 4. ceturksnī.  Šis sniegums atbilst atskaites punktam, kas noteikts PADOMES ĪSTENOŠANAS LĒMUMĀ par Latvijas AF plāna novērtējuma apstiprināšanu.</t>
  </si>
  <si>
    <t>1.2.1.4.i</t>
  </si>
  <si>
    <t>Valsts un vēsturisko ēku energoefektivitātes uzlabošanas atbalsta programmas stāšanās spēkā</t>
  </si>
  <si>
    <t xml:space="preserve">Ministru kabineta apstiprinātas valsts un vēsturisko ēku energoefektivitātes uzlabošanas atbalsta programmas stāšanās spēkā </t>
  </si>
  <si>
    <t>Ministru kabineta noteikumi projekts par Eiropas Savienības Atveseļošanas un noturības mehānisma plāna 1.2.1.4.i. investīciju “Energoefektivitātes uzlabošana valsts sektora ēkās, t.sk. vēsturiskajās ēkās” ir ievietots TAP portālā (26.04.2022) un tiek skaņots ar sadarbības partneriem ņemot vērā izteiktos komentārus.</t>
  </si>
  <si>
    <t>Ministru kabineta noteikumus par Eiropas Savienības Atveseļošanas un noturības mehānisma plāna 1.2.1.4.i. investīciju “Energoefektivitātes uzlabošana valsts sektora ēkās, t.sk. vēsturiskajās ēkās” ir plānots apstiprināt līdz 2022.gada beigām.</t>
  </si>
  <si>
    <t>1.2.1.5.i</t>
  </si>
  <si>
    <t>Mērķis</t>
  </si>
  <si>
    <t>Paziņojums par līgumu slēgšanas tiesību piešķiršanu apstiprinātiem projektiem 80 000 000 EUR apmērā</t>
  </si>
  <si>
    <t>2023Q1</t>
  </si>
  <si>
    <t>Mērķi ir plānots sasniegt noteiktajā termiņā Q1/2023. Lai sasniegtu mērķi "Paziņojums par līgumu slēgšanas tiesību piešķiršanu apstiprinātiem projektiem 80 000 000 EUR apmērā", šobrīd notiek darbs pie Elektroenerģijas pārvades un sadales tīklu modernizācijas atbalsta programmas Ministru kabineta noteikumu saskaņošanas ar sadarbības partneriem. Par MK noteikumu projektu 24.08.2022 ir saņemti arī komentāri no Eiropas Komisijas.</t>
  </si>
  <si>
    <t>1.3.1.r</t>
  </si>
  <si>
    <t>Iekšlietu ministrija</t>
  </si>
  <si>
    <t>Ziņojuma publicēšana par katastrofu riska pārvaldības sistēmas ieviešanu</t>
  </si>
  <si>
    <t>Pabeigts</t>
  </si>
  <si>
    <t>Informatīva ziņojuma publicēšana par Ministru kabineta apstiprinātas katastrofu riska pārvaldības sistēmas ieviešanu</t>
  </si>
  <si>
    <t>Ziņojums tika apstiprināts Ministru kabinetā</t>
  </si>
  <si>
    <t>Informatīvajais ziņojums ietver pārskatu par plānotajām darbībām, finansēšanas avotiem un katastrofu riska pārvaldības sistēmas reformas ieviešanas laika grafiku. Tajā ietverta arī pamatinformācija par katru plānoto pasākumu.  Informatīvais ziņojums aptver vairākus reformu komponentus, tostarp:  • katastrofu pārvaldības centru būvniecība, izmantojot gan valsts budžeta finansējumu, AF līdzekļis. Dokumentā ir ietverta informācija par būvniecības platībām katrā objektā un norādītas plānotās AF ietvaros būvējamo ēku izmaksas un valsts budžeta finansējuma ietvaros būvējamo ēku plānotās un faktiskās izmaksas. Dokumentā iekļauts arī būvniecības procesu grafiks;  • tehniskās kapacitātes veidošanas apraksts, piemēram, specializēto transportlīdzekļu modernizācija Valsts ugunsdzēsības un glābšanas dienestam un jauna ugunsdzēsības, loģistikas un remonta bāzes kompleksa izveide;  • ar katastrofu pārvaldību saistīto IKT risinājumu ieviešanas grafiks, piemēram, 112 platforma, agrīnās brīdināšanas sistēmas modernizācija, katastrofas zaudējumu datubāzes izveide, informācija par vienotu ugunsdrošības un civilās aizsardzības platformu un ugunsdrošības un civilās aizsardzības riska novērtēšanas rīku;  • progresu mācību un preventīvo pasākumu īstenošanā.   Informatīvā ziņojuma pēdējā sadaļā aprakstīta mobilu un stacionāru drošības klašu izveide preventīviem pasākumiem, Ugunsdrošības un civilās aizsardzības koledžas mācību kompleksa modernizācija, amatpersonu ikdienas teorētisko mācību organizēšana un poligona izveide praktiskajām mācībām.</t>
  </si>
  <si>
    <t>Informatīvais ziņojums atspoguļo daļu no plānotajām reformām Katastrofu risku pārvaldības sistēmā, kuru mērķis ir nodrošināt vienlīdzīgi efektīvu, ātru un kvalitatīvu katastrofu pārvaldībā iesaistīto dienestu darbu visā Latvijas teritorijā, uzlabojot reaģēšanā un katastrofu pārvaldībā iesaistīto dienestu infrastruktūru, sadarbību un koordināciju. Informatīvā ziņojumā ir iekļauti reformu elementu īstenošanas laika grafiks, vispārēja informācija par katru no aktivitātēm, atbildīgās iestādes, kā arī finansējuma avotu. Tas sniedz skaidru izpratni par to, kas tiek darīts civilās aizsardzības jomā, nodrošinot aizsargātu un drošu vidi Latvijas iedzīvotājiem, dabai un dzīvniekiem.</t>
  </si>
  <si>
    <t>Digitālā transformācija</t>
  </si>
  <si>
    <t>2.1.1.1.i</t>
  </si>
  <si>
    <t>Izstrādāto un saskaņoto IKT risinājumu izstrādes darbību apraksti</t>
  </si>
  <si>
    <t>2023Q3</t>
  </si>
  <si>
    <t>Tiesiskajā regulējumā ir noteikts IKT risinājumu izstrādes darbību aprakstu formāts un termiņš katra IKT risinājumu izstrādes aktivitātes apraksta saskaņošanai investīcijas 2.1.1.1.i ietvaros, proti, līdz līguma vai vienošanās par projekta īstenošanu noslēgšanai.  2022.gada 14.jūlijā ir apstiprināti Ministru kabineta noteikumi Nr.435 "Eiropas Savienības Atveseļošanas un noturības mehānisma plāna 2. komponentes "Digitālā transformācija" 2.1. reformu un investīciju virziena "Valsts pārvaldes, tai skaitā pašvaldību, digitālā transformācija" īstenošanas noteikumi", kas nosaka, ka ministrijas ir atbildīgas par tās pārziņā nodoto investīciju mērķu sasniegšanu, izmantojot piešķirto finansējumu saskaņā ar noteiktajiem nosacījumiem un termiņiem, par to projektu pases apstiprināšanu Ministru kabinetā, ar kuriem īsteno ministrijas atbildībai piešķirtos mērķus, sagatavojot un iesniedzot Ministru kabineta rīkojumus par projektu pases apstiprināšanu līdz 2022. gada 31. decembrim, lai nodrošinātu paredzamos IKT attīstības aprakstus atbilstoši Latvijas Atveseļošanas un noturības mehānisma plānam līdz 2023.gada 3.ceturksnim.  Šis sasniedzamais mērķis atbilst PADOMES ĪSTENOŠANAS LĒMUMĀ noteiktajam mērķim par Latvijas Atveseļošanas un noturības plāna novērtējuma apstiprināšanu.</t>
  </si>
  <si>
    <t>2.1.1.r</t>
  </si>
  <si>
    <t>Regulējuma izveide IKT attīstības pasākumu vienotai pārvaldībai publiskajā pārvaldē</t>
  </si>
  <si>
    <t xml:space="preserve">Tiesiskā regulējuma stāšanās spēkā </t>
  </si>
  <si>
    <t>Tiesiskā regulējuma stāšanās spēkā</t>
  </si>
  <si>
    <t>Stājās spēkā Ministru kabineta noteikumi, ar ko nosaka vienotu kārtību IKT attīstības pasākumu uzraudzībai:  1.1. Ministru kabinets 2021. gada 31. augustā apstiprināja grozījumus noteikumos Nr. 764 “Valsts informācijas sistēmu vispārējās tehniskās prasības” un noteikumus Nr. 597 “Valsts informācijas sistēmu attīstības projektu uzraudzības kārtība”.  1.2. Saeima 2022. gada 17. maijā ir apstiprinājusi un prezidents izsludināja grozījumus Valsts informācijas sistēmu likumā, kas stājās spēkā 2022. gada 1. jūnijā.  Saites uz publikāciju Oficiālajā Vēstnesī:  1) grozījumi Noteikumos Nr. 764 “Valsts informācijas sistēmu vispārējās tehniskās prasības”: https://www.vestnesis.lv/op/2021/169.14;  2) Noteikumi Nr. 597 “Valsts informācijas sistēmu attīstības projektu uzraudzības kārtība”: https://www.vestnesis.lv/op/2021/169.13;  3) Grozījumi Valsts informācijas sistēmu likumā: https://www.vestnesis.lv/op/2022/94.11.  Šis atskaites punkts ir saskaņā ar PADOMES ĪSTENOŠANAS lēmumā par Latvijas ekonomikas ATVESEĻOŠANAS un noturības plāna novērtējuma APSTIPRINĀŠANU noteikto atskaites punktu.</t>
  </si>
  <si>
    <t>Stājās spēkā Ministru kabineta noteikumi, ar ko nosaka vienotu kārtību IKT attīstības pasākumu uzraudzībai, kas piemērojama visiem IKT attīstības pasākumiem Latvijas atveseļošanas un noturības plāna pasākumu ietvaros (t. sk. pašvaldībās).</t>
  </si>
  <si>
    <t>Normatīvā regulējuma izveide atbalsta saņemšanai publiskās pārvaldes procesu un pakalpojumu digitālās transformācijas jomā</t>
  </si>
  <si>
    <t>2022Q2</t>
  </si>
  <si>
    <t>Tiesiskā regulējuma stāšanās spēkā 2022.gada 14.jūlijā.</t>
  </si>
  <si>
    <t>2022.gada 14.jūlijā ir apstiprināti Ministru kabineta noteikumi Nr.435 "Eiropas Savienības Atveseļošanas un noturības mehānisma plāna 2. komponentes "Digitālā transformācija" 2.1. reformu un investīciju virziena "Valsts pārvaldes, tai skaitā pašvaldību, digitālā transformācija" īstenošanas noteikumi".</t>
  </si>
  <si>
    <t>2022.gada 14.jūlijā Ministru kabinets apstiprināja Vides aizsardzības un reģionālās attīstības ministrijas sagatavotos noteikumus "Eiropas Savienības Atveseļošanas un noturības mehānisma plāna 2. komponentes "Digitālā transformācija" 2.1. reformu un investīciju virziena "Valsts pārvaldes, t. sk. pašvaldību digitālā transformācija" īstenošanas noteikumi" Atveseļošanas fonda investīciju programmas atvēršanai, ar kuru tiks sniegts atbalsts publiskās pārvaldes procesu un pakalpojumu digitālās transformācijas jomā.</t>
  </si>
  <si>
    <t>2.1.2.1.i</t>
  </si>
  <si>
    <t>Koordinētu plānu apstiprināšana centralizētu funkciju vai pakalpojumu izveidei, pārveidei vai ieviešanai</t>
  </si>
  <si>
    <t>Tiesiskajā regulējumā ir noteikts centralizētas funkcijas vai koplietošanas pakalpojumu attīstības plāna formāts un iesniegšanas termiņš,  kā arī atbildīgā institūcija, kurai tas ir jāizstrādā un jāiesniedz.  2022.gada 14.jūlijā ir apstiprināti Ministru kabineta noteikumi Nr.435 "Eiropas Savienības Atveseļošanas un noturības mehānisma plāna 2. komponentes "Digitālā transformācija" 2.1. reformu un investīciju virziena "Valsts pārvaldes, tai skaitā pašvaldību, digitālā transformācija" īstenošanas noteikumi", kas nosaka, ka ministrijas ir atbildīgas par tās pārziņā nodoto investīciju mērķu sasniegšanu, izmantojot piešķirto finansējumu saskaņā ar noteiktajiem nosacījumiem un termiņiem, par to projektu pases apstiprināšanu Ministru kabinetā, ar kuriem īsteno ministrijas atbildībai piešķirtos mērķus, sagatavojot un iesniedzot Ministru kabineta rīkojumus par projektu pases apstiprināšanu līdz 2022. gada 31. decembrim, lai nodrošinātu paredzamos IKT attīstības aprakstus atbilstoši Latvijas Atveseļošanas un noturības mehānisma plānam līdz 2023.gada 3.ceturksnim.  Šis sasniedzamais mērķis atbilst PADOMES ĪSTENOŠANAS LĒMUMĀ noteiktajam mērķim par Latvijas Atveseļošanas un noturības plāna novērtējuma apstiprināšanu.</t>
  </si>
  <si>
    <t>Saskaņotu aprakstu pieņemšana attiecībā uz centralizētu IKT risinājumu izstrādes darbībām</t>
  </si>
  <si>
    <t>2.1.2.r</t>
  </si>
  <si>
    <t>Tiesiskā regulējuma izveide atbalsta saņemšanai publiskās pārvaldes centrālo sistēmu un platformu attīstības un datošanas infrastruktūras pakalpojumu konsolidācijas jomā</t>
  </si>
  <si>
    <t>Tiesiskā regulējuma stāšanās spēkā 2022.gada 14.jūlijā</t>
  </si>
  <si>
    <t>2022.gada 14.jūlijā Ministru kabinets apstiprināja Vides aizsardzības un reģionālās attīstības ministrijas sagatavotos noteikumus "Eiropas Savienības Atveseļošanas un noturības mehānisma plāna 2. komponentes "Digitālā transformācija" 2.1. reformu un investīciju virziena "Valsts pārvaldes, t. sk. pašvaldību digitālā transformācija" īstenošanas noteikumi" Atveseļošanas fonda investīciju programmas atvēršanai, ar kuru tiks sniegts atbalsts valsts informācijas un komunikācijas tehnoloģiju (IKT) resursu izmantošanas efektivitātes un sadarbspējas paaugstināšanā.</t>
  </si>
  <si>
    <t>2.1.3.r</t>
  </si>
  <si>
    <t>Normatīvā regulējuma stāšanās spēkā attiecībā uz atbalsta saņemšanu tautsaimniecības datu pārvaldības pārveides jomā</t>
  </si>
  <si>
    <t>2022.gada 14.jūlijā Ministru kabinets apstiprināja Vides aizsardzības un reģionālās attīstības ministrijas sagatavotos noteikumus "Eiropas Savienības Atveseļošanas un noturības mehānisma plāna 2. komponentes "Digitālā transformācija" 2.1. reformu un investīciju virziena "Valsts pārvaldes, t. sk. pašvaldību digitālā transformācija" īstenošanas noteikumi" Atveseļošanas fonda investīciju programmas atvēršanai, ar kuru tiks sniegts atbalsts datu ekonomikas attīstībā, nodrošinot datu pieejamību un koplietošanu tautsaimniecībā.</t>
  </si>
  <si>
    <t>2.2.1.r</t>
  </si>
  <si>
    <t>Izveidots Eiropas Digitālās inovācijas centrs (EDIC)</t>
  </si>
  <si>
    <t xml:space="preserve">Izveidots Eiropas Digitālās inovācijas centrs (EDIC) </t>
  </si>
  <si>
    <t xml:space="preserve">Eiropas Komisija atlases procedūrā ir apstiprinājusi abus Latvijas izvirzītos kandidātus. EDIC līgumi tiek saskaņoti ar Eiropas Komisiju. Ministru kabineta noteikumi par EDIC darbību ir izstrādāti un iesniegti apstiprināšanai Ministru kabinetā. </t>
  </si>
  <si>
    <t xml:space="preserve">2022. gada 1. jūnijā ir saņemta informācija no Vides aizsardzības un reģionālās ministrijas, kas ir programmas "Digitālā Eiropa" nacionālais kontaktpunkts Latvijā, ka Eiropas Komisija ir apstipinājusi abus Latvijas izvirzītos kandidātus. 2022. gada 16. jūnijā Eiropas Komisija ir informējusi abus Latvijas izvirzītos kandidātus par EDIC atlases rezultātiem un abu Latvijas izvirzīto kandidātu apstiprināšanu un līdzfinansējuma piešķiršanu no programmas “Digitālā Eiropa". EDIC plāno noslēgt līgumus ar Eiropas Komisiju līdz 2022. gada 30.septembrim. Ministru kabineta noteikumus par EDIC darbību plānots apstiprināt Ministru kabineta 2022. gada 13. septembra sēdē. </t>
  </si>
  <si>
    <t>Reģionālie uzņēmējdarbības atbalsta centri nodrošina jaunas digitālās transformācijas atbalsta funkcijas</t>
  </si>
  <si>
    <t>2022Q3</t>
  </si>
  <si>
    <t xml:space="preserve">Reģionālie uzņēmējdarbības atbalsta centri nodrošina digitālās pārveides atbalsta funkcijas </t>
  </si>
  <si>
    <t>Reģionālo kontaktpunktu izveide ir uzsākta, bet nav pilnībā pabeigta.</t>
  </si>
  <si>
    <t>Ņemot vērā, ka programmas "Digitālā Eiropa" ietvaros uzsaukums EDIC atlasei aizkavējās, Eiropas Komisijai precizējot atlases nosacījumus, reģionālo kontaktpunktu izveide ir uzsākta, bet nav pilnībā pabeigta, balstoties uz to, ka EDIC nav vēl noslēguši līgumu ar Eiropas Komisiju. Indikatīvi EDIC līgumu noslēgšana ar Eiropas Komisiju tiek plānota 2022. gada 3. vai 4. ceturksnī. Finanšu ministrijai ir iesniegti priekšlikumi par nepieciešamajiem grozījumiem Atveseļošanas fonda plānā, pārceļot izpildes termiņu uz 2023. gada 2. ceturksni.</t>
  </si>
  <si>
    <t>Reģionālo kontaktpunktu izveide ir procesā. EDIC nav vēl noslēguši līgumu ar Eiropas Komisiju. Indikatīvi EDIC līgumu noslēgšana ar Eiropas Komisiju tiek plānota 2022. gada 3. vai 4. ceturksnī.</t>
  </si>
  <si>
    <t>Digitālā brieduma testa sistēmas izveide uzņēmumiem, lai noteiktu uzņēmumiem nepieciešamās darbības un valsts atbalstu</t>
  </si>
  <si>
    <t xml:space="preserve">Ieviesta digitālā brieduma testa sistēma </t>
  </si>
  <si>
    <t>Eiropas Komisija ir izstrādājusi digitālā brieduma testa rīku testa režīmā, kas nav pilnībā pabeigts.</t>
  </si>
  <si>
    <t>Programmas "Digitālā Eiropa" ietvaros uzsaukums EDIC atlasei aizkavējās, jo Eiropas Komisija veica precizējumus atlases nolikumā. Eiropas Komisija ir izstrādājusi digitālā brieduma testa rīku testa režīmā, kas nav pilnībā pabeigts. Eiropas Komisija digitālā brieduma testa gala versiju plāno nodrošināt EDIC 2022. gada 4. ceturksnī. Finanšu ministrijai ir iesniegti priekšlikumi grozījumiem Atveseļošanas fonda plānā, paredzot pārcelt izpildes termiņu uz 2023. gada 1. ceturksni.</t>
  </si>
  <si>
    <t>Digitālā brieduma testa izstrāde ir procesā. EDIC nav vēl noslēguši līgumu ar Eiropas Komisiju. Indikatīvi EDIC līgumu noslēgšana ar Eiropas Komisiju tiek plānota 2022. gada 3. vai 4. ceturksnī.</t>
  </si>
  <si>
    <t>2.3.1.r</t>
  </si>
  <si>
    <t>Izglītības un zinātnes ministrija</t>
  </si>
  <si>
    <t>Kritēriji un kārtība attiecībā uz stimuliem un pienākumiem uzņēmumiem izglītot to darbiniekus un radīt vairāk iespēju un tiesību darbiniekiem izglītoties</t>
  </si>
  <si>
    <t xml:space="preserve">Stājušies spēkā Ministru kabineta noteikumi </t>
  </si>
  <si>
    <t>Notiek MK noteikumu projekta izstrāde, to ir paredzēts izsludināt sabiedriskajai apspriešanai un saskaņošanai ar ministrijām, sociālajiem un sadarbības partneriem 2022.gada septembrī</t>
  </si>
  <si>
    <t>Ir notikusi MK projekta iekšējā saskaņošana ministrijā un 2022.gada 17.augustā ir plānota sabiedriskā apspriede ar sociālajiem un sadarbības partneriem par MK noteikumu projekta saturu.</t>
  </si>
  <si>
    <t>2.3.2.2.i</t>
  </si>
  <si>
    <t>Līdz 2023. gada jūnijam izstrādāts digitālo prasmju un kompetenču satvars</t>
  </si>
  <si>
    <t>2023Q2</t>
  </si>
  <si>
    <t>Sasniedzamais atskaites punkts atbilst PADOMES ĪSTENOŠANAS LĒMUMĀ par Latvijas Atveseļošanas un noturības plāna apstiprināšanu noteiktajam atskaites punktam, kas sasniedzams secīgi pēc tam, kad informatīvais ziņojums tiks apstiprināts Ministru kabinetā.  Notiek darbs pie šīs Atveseļošanas un noturības mehānisma plāna investīcijas informatīvā ziņojuma izstrādes.  2022. gada 29. jūlijā informatīvā ziņojuma projekts par investīcijas 2.3.2.2.i. īstenošanu tika iesniegts pirmajam saskaņošanas procesam Latvijas Tiesību akta portālā (Tiesību akta lietas ID Latvijas Tiesību akta portālā: 22-TA-2271).</t>
  </si>
  <si>
    <t>2.3.2.3.i</t>
  </si>
  <si>
    <t>Tiesiskā regulējuma, ar ko nosaka attālināto mācību organizēšanas un īstenošanas procedūras, stāšanās spēkā</t>
  </si>
  <si>
    <t>2021Q4</t>
  </si>
  <si>
    <t>Tiesiskais regulējums stājies spēkā</t>
  </si>
  <si>
    <t>08.02.2022 Ministru kabinets apstiprināja noteikumus Nr. 111 "Attālināto mācību organizēšanas un īstenošanas kārtība", kas Latvijas Republikas oficiālajā izdevumā "Latvijas Vēstnesis" publicēts 10.02.2022 un stājās spēkā 11.02.2022.    Noteikumi nosaka kārtību, kādā tiek organizētas un īstenotas attālinātās mācības, kā efektīva, kvalitatīva, pilnvērtīga un iekļaujoša klātienes mācības procesa daļa, lai nodrošinātu iespēju izglītojamam apgūt plānotos sasniedzamos rezultātus, attīstot izglītojamo pašvadītas mācīšanās, digitālās pratības, kritiskās domāšanas, problēmrisināšanas un sadarbības caurviju prasmes visos izglītības līmeņos (izņemot pirmsskolas izglītību). Noteikumi paredz, ka attālinātās mācības ir izmantojamas noteiktā apjomā un situācijās, kurās tās ir efektīvs risinājums kvalitatīva klātienes mācību procesa nodrošināšanai.   Ministru kabineta noteikumi Nr. 111 "Attālināto mācību organizēšanas un īstenošanas kārtība" ietver visus elementus, kas ir noteikti CID pielikumā un kuri ir nepieciešami, lai organizētu un nodrošinātu attālinātas mācības.     https://likumi.lv/ta/id/329849-attalinato-macibu-organizesanas-un-istenosanas-kartiba</t>
  </si>
  <si>
    <t>Ministru kabinets 2022.gada 8.februārī ir pieņēmis noteikumus Nr.111 “Attālināto mācību organizēšanas un īstenošanas kārtība” (turpmāk – Noteikumi), kas paredz kārtību, kādā tiek organizētas un īstenotas attālinātās mācības kā efektīva, kvalitatīva, pilnvērtīga un iekļaujoša klātienes mācības procesa daļa, lai nodrošinātu iespēju izglītojamam apgūt plānotos sasniedzamos rezultātus, attīstot pašvadītas mācīšanās, digitālās pratības, kritiskās domāšanas, problēmrisināšanas un sadarbības caurviju prasmes. Noteikumu mērķis ir pēc Latvijā izsludinātās ārkārtējās situācijas, kas saistīta ar koronavīrusa izraisīto slimību Covid-19, turpināt veiksmīgi iesākto praksi attālināto mācību īstenošanā, tādējādi nodrošinot labās prakses pēctecību, nodrošinot izglītības pieejamību un palielinot attālināto mācību procesa nozīmīgumu formālajā izglītībā. Lai nodrošinātu mūsdienīgu un efektīvu mācību procesu, ir būtiski turpināt digitālās transformācijas procesu izglītībā, tajā skaitā ar Atveseļošanas fonda investīcijām nodrošinot gan pilnveidotā vispārējās izglītības  satura apguvi, gan attālinātā mācību procesa norisei nepieciešamo digitālo aprīkojumu sociāli neaizsargātākajiem izglītojamajiem.  Attālināto mācību ieviešana atbilstoši pilnveidotā mācību satura pieejai jau šobrīd ir īstenojama un var sniegt būtisku ieguldījumu caurviju prasmju apguvē, izglītības iestādei izvērtējot un individuāli nosakot attālināti plānoto stundu apjomu dažādām klašu grupām. Uzsāktais digitālās transformācijas process izglītībā sekmēs pēctecību un ilgtspējību, apliecinot, ka jaunas pieejas un risinājumi ir ne tikai iespējami, bet arī visām iesaistītajām pusēm ļoti noderīgi un vajadzīgi.</t>
  </si>
  <si>
    <t>IKT aprīkojuma vienību skaits mērķgrupai (izglītojamajiem)</t>
  </si>
  <si>
    <t>Tiks kavēts</t>
  </si>
  <si>
    <t>2.3.2.r</t>
  </si>
  <si>
    <t>Normatīvais regulējums stiprina un īsteno vienotu sistēmu digitālo pamatprasmju novērtēšanai, mācību vajadzību apzināšanai, plānošanai un novērtēšanai</t>
  </si>
  <si>
    <t>Stājās spēkā tiesiskais regulējums</t>
  </si>
  <si>
    <t>Ministru kabineta noteikumu projekts ir izstrādē.   Likumprojekts "Grozījumi Izglītības likumā" iesniegts atbildīgajai Saeimas komisijai.</t>
  </si>
  <si>
    <t xml:space="preserve">Plānotā normatīvā regulējuma (Ministru kabineta noteikumu) izstrādei ir nepieciešams Izglītības likumā ietverts attiecīgs deleģējums. IZM ir sagatavojusi un iesniegusi šo deleģējuma priekšlikumu atbildīgajai Saeimas komisijai un ir plānots šo priekšlikumu izskatīt likumprojekta “Grozījumi Izglītības likumā” ietvaros (Nr.1242/Lp13), kas ir atbildīgās Saeimas komisijas darbakārtībā pirms 3.lasījuma, lai nodrošinātu tā pieņemšanu līdz 14.Saeimas pilnvaru termiņa beigām.
Attiecīgi MK noteikumu saskaņošanai un izdošanai nepieciešamais laiks ir orientējoši 4-5 mēneši no likuma pieņemšanas dienas, tādēļ to plānots izdarīt līdz 2023.gada 1.ceturkšņa beigām. </t>
  </si>
  <si>
    <t xml:space="preserve">Likumprojekta “Grozījumi Izglītības likumā” virzībā pret plānoto ir 4 (četru) mēnešu nobīde, kas ir saistīta ar likumdevēja (atbildīgās Saeimas komisijas) noteikto grozījumu izskatīšanas secību, līdz ar to rodas risks, ka likumam atbilstošos Ministru kabineta noteikumus nevarēs pieņemt līdz 2022.gada 4.ceturkšņa beigām, tai skaitā ņemot vērā, ka Ministru kabineta noteikumu saskaņošanai un izdošanai nepieciešamais laiks ir orientējoši 4-5 mēneši no likuma pieņemšanas dienas. Ņemot vērā iepriekš minēto, kā arī to, ka Ministru kabineta noteikumu projekts jau ir izstrādāts, paredzams atskaites punktu sasniegt līdz 2023.gada 1. ceturkšņa beigām. Vienlaikus, ir iesniegti grozījumi AF plānā, nosakot jaunu atskaites punkta sasniegšanas termiņu. </t>
  </si>
  <si>
    <t>Stājušies spēkā grozījumi normatīvajos aktos par valsts augstākās izglītības standartiem, paredzot digitālās kompetences studiju rezultātu sasniegšanu atbilstošajos Latvijas kvalifikāciju ietvarstruktūras līmeņos</t>
  </si>
  <si>
    <t xml:space="preserve">Stājās spēkā grozītais tiesiskais regulējums </t>
  </si>
  <si>
    <t>Notiek grozījumu izstrāde normatīvajos aktos par valsts augstākās izglītības standartiem, paredzot digitālās kompetences studiju rezultātu sasniegšanu atbilstošajos Latvijas kvalifikāciju ietvarstruktūras līmeņos.</t>
  </si>
  <si>
    <t>Plānots, ka izstrādātais Ministru kabineta noteikumu projekts tiks virzīts publiskai apspriešanai un saskaņošanai ar ministrijām un citām institūcijām  2022.gada septembrī. Tiek plānots, ka Ministru kabinetā noteikumu projekts tiks izskatīts līdz 2022. gada decembrim.</t>
  </si>
  <si>
    <t>2.4.1.r</t>
  </si>
  <si>
    <t>Satiksmes ministrija</t>
  </si>
  <si>
    <t>Tehnisko prasību pieņemšana savienotai un automatizētai braukšanai</t>
  </si>
  <si>
    <t>Vienotu tehnisko prasību pieņemšana</t>
  </si>
  <si>
    <t>Vienotās tehniskās prasības ir apstiprinātas.</t>
  </si>
  <si>
    <t>Common technical requirements are adopted</t>
  </si>
  <si>
    <t>Būtība  Ņemot vērā, ka VAS “Latvijas Valsts radio un televīzijas centrs” (turpmāk – LVRTC) ANM plānā noteikts kā pasākuma 2.4.1.1.i. “Pasīvās infrastruktūras izbūve Via Baltica koridorā 5G pārklājuma nodrošināšanai”  īstenotājs, LVRTC eksperti ir izstrādājuši un saskaņojuši ar visiem elektronisko sakaru komersantiem, kuri Latvijā nodrošina mobilos sakarus, dokumentu “Via Baltica 5G pasīvās infrastruktūras tehniskā risinājuma apraksts”, kuru 2021.gada 23.decembrī sēdē ir apstiprinājusi LVRTC valde (turpmāk – Tehniskā specifikācija).   Tehniskajā specifikācijā ir noteikts tehniskais risinājums un tehniskās prasības 5G pasīvajai infrastruktūrai (optisko šķiedru kabeļu tīklam, sakaru torņiem, energoapgādes pieslēgumiem u.c.) savienotas un automatizētas braukšanas atbalstam Via Baltica koridorā Latvijas posmā un tā tiks pievienota iepirkuma dokumentācijai.   Tehniskā specifikācija ir sagatavota, ņemot vērā Baltijas valstu ministru 2018.gada septembrī parakstīto Saprašanās memorandu par savienotās un automatizētās braukšanas attīstību, kā arī 4G+, 4G++ un 5G tehnoloģiju izmantošanu Via Baltica koridorā, kā arī  Baltijas valstu ekspertu grupas (ar pārstāvjiem no Lietuvas, Latvijas, Igaunijas un Polijas) ietvaros izstrādāto “Via Baltica 5G/savienotā automatizētā braukšanas koridora ceļvedi” (apstiprināts 2019.gada   28.novembrī), kurā izklāstīti kopējie principi, kā plānot nepieciešamo infrastruktūru (optisko šķiedru kabeļu tīklus, sakaru torņus, energoapgādes pieslēgumus  utt.) Via Baltica koridorā. Tehniskās specifikācijas izstrādes laikā notika konsultācijas gan ar mobilo sakaru komersantiem, gan Baltijas valstu ekspertiem.    Progresa ietekme uz plašāku sabiedrību  Pasākuma rezultātā tiks izveidota pasīvā elektronisko sakaru infrastruktūra (optisko kabeļu tīkli, mobilo sakaru mezglu punkti) un energoapgādes pieslēgumi, kas atbalstīs  nepārtraukta 5G pārklājuma nodrošināšanu autoceļa Via Baltica koridorā Latvijas teritorijā, un izbūvētā infrastruktūra būs pieejama visiem ieinteresētajiem elektronisko  sakaru komersantiem 5G pakalpojumu sniegšanai galalietotājiem.  5G infrastruktūras pieejamība transporta koridorā ir būtisks solis, lai veicinātu ilgtspējīgu mobilitāti, attīstītu inovāciju transporta jomā (veicinot savienotu un automatizētu braukšanu), kravu pārvadājumu loģistiku, kā arī uzlabotu satiksmes drošību. Transportlīdzekļi izmantos 5G mobilo sakaru tīklus datu pārraidei savstarpēji un saziņai ar apkārtējo infrastruktūru, kā arī datu savākšanai no dažāda veida infrastruktūras sensoriem turpmākai apstrādei.  5G infrastruktūra nodrošinās 5G pakalpojumu pieejamību arī iedzīvotājiem – gan tiem, kas pārvietosies pa Via Baltica, gan apkārtējās teritorijās esošajās mājsaimniecībās.        Ietekme uz stratēģisko mērķu sasniegšanu  Pasākums veicinās gan nacionālā līmeņa (Nacionālā attīstības plāna), gan Eiropas Savienības stratēģisko mērķu īstenošanu, proti, Eiropas Komisijas Savienojamības paziņojumā  noteikto, ka dalībvalstīm līdz 2025.gadam ir jānodrošina: “augstas veiktspējas 5G savienojamība - visām pilsētu teritorijām un visām sauszemes transporta maģistrālēm nepārtraukts 5G pārklājums.”   Via Baltica ir Eiropas nozīmes autoceļš, kas savieno Baltijas valstis ar citiem būtiskiem Eiropas transporta koridoriem un līdz ar to 5G izvēršana ir fundamentāli svarīga arī Eiropas Savienības līmenī.</t>
  </si>
  <si>
    <t>Vienota modeļa pieņemšana “pēdējās jūdzes” attīstībai</t>
  </si>
  <si>
    <t xml:space="preserve">Vienota modeļa pieņemšana “pēdējās jūdzes” attīstībai </t>
  </si>
  <si>
    <t>Vienots modelis ir apstiprināts</t>
  </si>
  <si>
    <t>Ar Ministru kabineta 2021.gada 11.novembra lēmumu ir apstiprināts elektronisko sakaru nozares attīstības plāns 2021.-2027.gadam, kur ir iekļauts vienots modelis “pēdējās jūdzes” attīstībai.</t>
  </si>
  <si>
    <t>Būtība  Vienotais modelis “pēdējās jūdzes” attīstībai ir iekļauts ar Ministru kabineta 2021.gada 11.novembra rīkojumu Nr.826 apstiprinātā “Elektronisko sakaru nozares attīstības plāna 2021. -2027. gadam  (turpmāk – nozares plāns) 1.3. pasākumā ““vidējās jūdzes” un “pēdējās jūdzes” elektronisko sakaru tīklu infrastruktūras attīstīšana”. Modelis “pēdējās jūdzes” attīstībai ir noteikts, balstoties uz 2020.gadā pēc Satiksmes ministrijas pasūtījuma veiktā pētījuma “Pētījums Eiropas Savienības fondu 2021. -2027. gada plānošanas perioda ieguldījumu priekšnosacījumu izpildei”  (turpmāk – pētījums) rezultātiem, izvēloties 3. scenāriju “Privāti pārvaldīta tīkla modelis”.  “Pēdējās jūdzes” attīstības modeļa ietvaros ir paredzēts veidot tehnoloģiski neitrālus pieslēgumus, kas atbalsta ilgtspējīgu Savienojamības paziņojuma mērķiem (ar datu pārraides ātrumu vismaz 100 Mbit/s) atbilstošu fiksēto un bezvadu platjoslas piekļuves pakalpojumu pieejamību.   Pasākumu paredzēts īstenot ciešā sadarbībā ar pašvaldībām un elektronisko sakaru komersantiem - atbilstoši iepirkuma prasībām, kas definētas sadarbībā ar vietējām pašvaldībām, konkursa kārtībā izvēlēts privātais elektronisko sakaru komersants plānos un nodrošinās interneta piekļuves pakalpojumu pieejamību ļoti augstas veiktspējas tīklu “baltajās teritorijās” (kurās nav pieejami interneta piekļuves pakalpojumi ar datu pārraides ātrumu vismaz 100Mbit/s), kas noteiktas saskaņā ar veiktā pētījuma rezultātiem.   Par nozares plānu, kur iekļauts jaunais “pēdējās jūdzes” attīstības modelis, notika publiskā apspriešana, kuras ietvaros attiecībā uz “pēdējās jūdzes” investīciju modeli iebildumi netika saņemti, kopumā saņemts atbalsts gan no Latvijas Pašvaldību savienības, gan nevalstiskajām sakaru nozares asociācijām.     Progresa ietekme uz plašāku sabiedrību  Ņemot vērā digitālās transformācijas procesu sabiedrībā, e-pakalpojumu klāsta paplašināšanos,  kā arī pandēmijas rezultātā  pieaugošo nepieciešamību veikt ievērojamu apjomu procesus (tostarp, izglītības jomā) attālināti, “pēdējās jūdzes” infrastruktūras attīstībai ir ļoti būtiska ietekme uz plašu sabiedrību, jo pasākuma ietvaros paredzēts nodrošināt interneta piekļuves pakalpojumus ar ievērojami uzlabotu, Savienojamības paziņojumam atbilstošu datu pārraides ātrumu ļoti liela apjoma datu pārraides nodrošināšanai.  Pēc Satiksmes ministrijas pasūtījuma veiktajā pētījumā tika konstatēts, ka Latvijas teritorijās ārpus lielākajām pilsētām, ieskaitot tām pieguļošās teritorijās, trūkst “pēdējās jūdzes” infrastruktūras, kas spētu nodrošināt Savienojamības paziņojuma mērķiem atbilstošus interneta piekļuves pakalpojumus galalietotājiem. Tīklu izbūves dārdzības dēļ elektronisko sakaru komersantiem nav pietiekošas ekonomiskās iniciatīvas izvērst ļoti augstas veiktspējas elektronisko sakaru tīklus minētajās teritorijās, tādēļ ir nepieciešams valsts atbalsts.    Ietekme uz stratēģisko mērķu sasniegšanu  Pasākums veicinās gan nacionālā līmeņa (Nacionālā attīstības plāna), gan Eiropas Savienības stratēģisko mērķu īstenošanu, proti, Savienojamības paziņojumā noteikto, ka  jānodrošina, lai visām ES mājsaimniecībām gan laukos, gan pilsētās ir pieejams interneta pieslēgums ar vismaz 100 Mbit/s lejuplīnijas ātrumu, ko var uzlabot līdz gigabitu ātrumam”, kā arī  “gigabitu savienojamību visiem galvenajiem sociālekonomiskajiem virzītājspēkiem”.</t>
  </si>
  <si>
    <t>Nevienlīdzības mazināšana</t>
  </si>
  <si>
    <t>3.1.1.1.i</t>
  </si>
  <si>
    <t>Atjaunoti un pārbūvēti valsts reģionālie un vietējie ceļi novadu administratīvo centru, to pakalpojumu un darbavietu drošai pieejamībai un jauno pašvaldību pilnīgai darbībai</t>
  </si>
  <si>
    <t>Vides aizsardzības un reģionālās attīstības ministrija ir izstrādājusi informatīvā ziņojuma "Par Latvijas Atveseļošanas un noturības mehānisma plāna 3.1. reformas un investīciju virziena “Reģionālā politika” 3.1.1.r. reformas “Administratīvi teritoriālā reforma” 3.1.1.1.i. investīcijas “Valsts reģionālo un vietējo autoceļu tīkla uzlabošana” īstenošanu" projektu, kas 2022.gada 2.jūnijā tika izsludināts un ievietots TAP atzinumu sniegšanai, kā arī nosūtīts Eiropas Komisijai komentāru sniegšanai. Projekta pielikumos ir indikatīvie investīcijas ietvaros pārbūvējamo un atjaunojamo autoceļu posmu saraksti. Pēc atzinumu no ministrijām un komentāru no Eiropas Komisijas saņemšanas informatīvā ziņojuma projekts ir precizēts un atkārtoti ievietots TAP saskaņošanai un tālākai virzībai apstiprināšanai Ministru kabinetā.</t>
  </si>
  <si>
    <t>3.1.1.2.i</t>
  </si>
  <si>
    <t>Ir pieņemts juridiskais pamats, lai īstenotu atbalstu vietējo pašvaldību kapacitātes celšanai</t>
  </si>
  <si>
    <t>Ir izstrādāts informatīvā ziņojuma projekts, kas pēc apstiprināšanas Ministru kabinetā būs juridiskais pamats, lai īstenotu atbalstu vietējo pašvaldību kapacitātes celšanai</t>
  </si>
  <si>
    <t>3.1.1.3.i</t>
  </si>
  <si>
    <t>Atbalsta programmas industriālo parku un teritoriju attīstīšanai reģionos pieņemšana</t>
  </si>
  <si>
    <t xml:space="preserve">Ir pieņemti Ministru kabineta noteikumi un saskaņota atbalsta programma </t>
  </si>
  <si>
    <t>Ministru kabineta noteikumu projekta izstrāde norit atbilstoši plānotajam laika grafikam, lai nodrošinātu MK noteikumu apstiprināšanu atbilstoši AF plānā noteiktajam (2022.gada 4.ceturksnis).</t>
  </si>
  <si>
    <t>Ministru kabineta (MK) noteikumu projekta sabiedriskā apspriešana notika no 2022.gada 1.-16. februārim. MK noteikumu projekts un tā pielikums (projektu iesniegumu vērtēšanas kritēriji) 2022. gada 31. martā tika virzīti pirmreizējai saskaņošanai Vienotajā tiesību aktu projektu izstrādes un saskaņošanas portālā (TAP portāls), kā arī virzīti atkārtotai saskaņošanai 2022.gada 6.maijā, 1.jūnijā un 21.jūnijā. Pēdējās saskaņošanas laikā par MK noteikumu projektu un projektu iesniegumu vērtēšanas kritērijiem tika saņemti atzinumi bez iebildumiem, līdz ar to tas uzskatāms par pilnībā saskaņotu ar visām iesaistītajām institūcijām. 2022.gada 5.augustā TAP portālā MK noteikumu projekts un projektu iesniegumu vērtēšanas kritēriji iesniegti izskatīšanai Valsts Kancelejā, lai virzītu to apstiprināšanu MK.</t>
  </si>
  <si>
    <t>3.1.1.4.i</t>
  </si>
  <si>
    <t>Likuma, ar ko līdzsvaro īrnieku un izīrētāju tiesības, stāšanās spēkā</t>
  </si>
  <si>
    <t>2021Q2</t>
  </si>
  <si>
    <t>Ir stājies spēkā Dzīvojamo telpu īres likums</t>
  </si>
  <si>
    <t>Rādītājs ir sasniegts. Dzīvojamo telpu īres likums ir stājies spēkā 2021.gada 1.maijā.</t>
  </si>
  <si>
    <t>Dzīvojamo telpu īres likums nodrošina uzlabotu regulējumu dzīvojamo telpu īres tirgū un sekmē kvalitatīvu un pieejamāku īres dzīvokļu izveidi, nodrošina plašāku īrnieku aizsardzību, piedāvā jaunu risinājumu līdzšinējiem garajiem tiesvedību procesiem, veicina investīcijas īres namu sektorā un darbaspēka mobilitāti uz pilsētām un novadiem. Nostiprinājuma lūdzēji ir atbrīvoti no kancelejas nodevas par īres tiesību nostiprināšanu un grozīšanu zemesgrāmatā.</t>
  </si>
  <si>
    <t>Mājokļu pieejamības pamatnostādņu pieņemšana</t>
  </si>
  <si>
    <t xml:space="preserve">Mājokļu pieejamības pamatnostādnes ir apstiprinātas Ministru kabinetā </t>
  </si>
  <si>
    <t>Mājokļu pieejamības pamatnostādnes ir izstrādātas, tās ir izsludinātas sabiedriskajā apspriešanā 2022.gada 9.maijā.  Š.g. augustā tiks uzsākta to oficiāla saskaņošana ar ministrijām un sociālajiem partneriem.</t>
  </si>
  <si>
    <t xml:space="preserve">Mājokļu pieejamības pamatnostādnes ir izstrādātas, tās ir izsludinātas sabiedriskajā apspriešanā 2022.gada 9.maijā. Š.g. augustā tiks uzsākta to oficiāla saskaņošana ar ministrijām un sociālajiem partneriem. Mājokļu pieejamības pamatnostādnes plānots apstiprināt Ministru kabinetā š.g. decembrī. </t>
  </si>
  <si>
    <t xml:space="preserve">Pamatnostādnes ir vidēja termiņa politikas plānošanas dokuments, kura mērķis ir veicināt kvalitatīvu mājokļu pieejamību visām iedzīvotāju grupām, veicot ieguldījumus gan esošā dzīvojamā fonda uzlabošanā, gan veicinot investīcijas jauna dzīvojamā fonda attīstībā.
Pamatnostādnēs tiek identificēta problēma - nepietiekama kvalitatīvu mājokļu pieejamību visām iedzīvotāju grupām. Kopumā tiek izdalīti četri problēmu bloki, kuru ietvaros nepieciešama darbība, lai veicinātu mājokļu pieejamību:
1) Mazaizsargātas personas nesaņem atbalstu vai pietiekamu atbalstu mājokļu pieejamības jautājumu risināšanai un trūkst kvalitatīvi pašvaldības palīdzības sniegšanai paredzētie mājokļi;
2) Trūkst izmaksu ziņā pieejamu kvalitatīvu mājokļu, ko iegādāties vai īrēt;
3) Trūkst kvalitatīvu mājokļu uz tirgus nosacījumiem, ko iegādāties vai īrēt;
4) Trūkst pamudinājuma un finanšu resursu veikt nepieciešamos uzlabojumus mājoklim.
Pamatnostādnēs definētā mērķa sasniegšanai tiek plānota politikas attīstība šādos rīcības virzienos:
1) Atbalsts vismazaizsargātākajām mājsaimniecībām;
2) Atbalsts mājsaimniecībām ar vidējiem ienākumiem;
3) Atbalsts mājsaimniecībām mājokļa iegūšanai uz tirgus nosacījumiem;
4) Atbalsts esošā dzīvojamā fonda uzlabošanai.
Mājokļu pieejamības pamatnostādnes plānots apstiprināt Ministru kabinetā š.g. decembrī. </t>
  </si>
  <si>
    <t>Ministru kabineta noteikumi par zemas īres mājokļu būvniecību</t>
  </si>
  <si>
    <t xml:space="preserve">Ir stājušies spēkā Ministru kabineta noteikumi par zemas īres mājokļu būvniecību </t>
  </si>
  <si>
    <t>2022.gada 14.jūlija Ministru kabineta sēdē ir apstiprināti Ministru kabineta noteikumi Nr.459 "Noteikumi par atbalstu dzīvojamo īres māju būvniecībai Eiropas Savienības Atveseļošanas un noturības mehānisma plāna 3.1. reformu un investīciju virziena "Reģionālā politika" 3.1.1.4.i. investīcijas "Finansēšanas fonda izveide zemas īres mājokļu būvniecībai" ietvaros". Noteikumi spēkā stājušies 2022.gada 20.jūlijā.</t>
  </si>
  <si>
    <t>Rādītājs ir izpildīts. 2022.gada 14.jūlija Ministru kabineta sēdē ir apstiprināti Ministru kabineta noteikumi Nr.459 "Noteikumi par atbalstu dzīvojamo īres māju būvniecībai Eiropas Savienības Atveseļošanas un noturības mehānisma plāna 3.1. reformu un investīciju virziena "Reģionālā politika" 3.1.1.4.i. investīcijas "Finansēšanas fonda izveide zemas īres mājokļu būvniecībai" ietvaros". Noteikumi spēkā stājušies 2022.gada 20.jūlijā. Vienlaikus notiek sarunas ar Eiropas Komisiju par atsevišķām noteikumu projekta normām.</t>
  </si>
  <si>
    <t>3.1.1.5.i</t>
  </si>
  <si>
    <t>Pieņemto kvalitatīvo un kvantitatīvo kritēriju noteikšana</t>
  </si>
  <si>
    <t>Tiesiskais regulējums ir stājies spēkā</t>
  </si>
  <si>
    <t>2021. gada 30. jūnijā stājušies spēkā 15.06.2021.  Ministru kabinetā apstiprinātie noteikumi Nr. 387 "Grozījumi Ministru kabineta 2018. gada 11. septembra noteikumos Nr. 583 "Kritēriji un kārtība, kādā valsts piedalās vispārējās izglītības iestāžu pedagogu darba samaksas finansēšanā vidējās izglītības pakāpē", ar kuriem tiek precizēts minimāli pieļaujamais izglītojamo skaits klašu grupā vidējās izglītības pakāpē un pašvaldību iedalījums saskaņā ar 2020. gada 19. jūnijā pieņemto  Administratīvo teritoriju un apdzīvoto vietu likumu, kā arī tiek veikti precizējumius attiecībā uz kvalitātes kritērijiem un valsts dalību pedagogu darba samaksas finansēšanā.     Ministru kabineta 15.06.2021. noteikumi Nr. 387 "Grozījumi Ministru kabineta 2018. gada 11. septembra noteikumos Nr. 583 "Kritēriji un kārtība, kādā valsts piedalās vispārējās izglītības iestāžu pedagogu darba samaksas finansēšanā vidējās izglītības pakāpē":   https://likumi.lv/ta/id/324222-grozijumi-ministru-kabineta-2018-gada-11-septembra-noteikumos-nr-583-kriteriji-un-kartiba-kada-valsts-piedalas-visparejas-izgli...    Ministru kabineta 2018. gada 11. septembra noteikumi Nr. 583 "Kritēriji un kārtība, kādā valsts piedalās vispārējās izglītības iestāžu pedagogu darba samaksas finansēšanā vidējās izglītības pakāpē":   https://likumi.lv/ta/id/302034-kriteriji-un-kartiba-kada-valsts-piedalas-visparejas-izglitibas-iestazu-pedagogu-darba-samaksas-finansesana-videjas</t>
  </si>
  <si>
    <t>Skolu tīkla sakārtošana ir viens no būtiskākajiem priekšnosacījumiem, lai nodrošinātu kvalitatīvas izglītības pieejamību ikvienam izglītojamajam, neatkarīgi no ģimenes materiālā stāvokļa un skolas atrašanās vietas. Izglītības iestāžu tīkla sakārtošana, veidojot izglītības iestādes ar optimālu izglītojamo skaitu, sniegtu iespēju paplašināt izglītības programmu piedāvājumu izglītojamajiem, efektīvi izmantojot izglītības iestāžu infrastruktūru un cilvēkkapitāla resursus, tādējādi arī lietderīgi izmantojot izglītības jomai piešķirto finansējumu. Ar veiktajiem grozījumiem MK noteikumos Nr. 583, tika precizēts minimāli pieļaujamais izglītojamo skaits klašu grupā vidējās izglītības pakāpē, tāpat tika precizēts pašvaldību iedalījums atbilstoši Administratīvo teritoriju un apdzīvoto vietu likumam, tika noteikti kvalitātes kritēriji un valsts dalība pedagogu darba samaksas finansēšanā. Veiktie grozījumi vērsti uz skolu tīklu sakārtošanu, veicinot ilgtspējīgas izglītības sistēmas nodrošinājumu. Atbilstoši pašvaldību pieņemtajiem lēmumiem par vidējās izglītības iestāžu reorganizāciju, 3.1.1.5. pasākuma ietvaros plānots sniegt atbalstu ilgtspējīgai pamatskolai tās  mācību vides uzlabošanai, vienlaikus nodrošinot arī efektīvu resursu izmantošanu un koncentrāciju.</t>
  </si>
  <si>
    <t>Vietējās domes pieņem lēmumus par vismaz 20 vispārējās vidējās izglītības iestāžu reorganizāciju</t>
  </si>
  <si>
    <t>Pamatojuma failos ir pievienots saraksts ar pašvaldību domju lēmumiem par 20 vispārējās izglītības iestāžu reorganizāciju. Lai kvalificētos AF granta atbalstam, pašvaldības laika periodā no 2020. gada 1. janvāra līdz 2023. gada 28. februārim izvērtē, pieņem un ar IZM saskaņo domes lēmumu (- us) par vidusskolas tīkla sakārtošanu, reorganizājot ārpus pašvaldības administratīvā centra esošās vidusskolas par pamatskolām, un atbalstam izvirza par pamatskolu reorganizētu vidusskolu, kurā ir stabila izglītojamo skaita dinamiku 1.-6.klašu posmā pēdējos piecos gados.</t>
  </si>
  <si>
    <t>3.1.1.5.investīcijas (investīcija) mērķis ir vispārējās izglītības iestāžu mācību vides uzlabošana pilnveidotā mācību satura ieviešanai, stiprinot izglītojamo skaita ziņā ilgtspējīgas pamatskolas, kas izveidotas visaptveroša pašvaldību vidusskolu tīkla kārtošanas rezultātā, reorganizējot vidusskolas ārpus novadu pašvaldību administratīvajiem centriem.  Dalības nosacījumi AF granta saņemšanai:  Pašvaldība ir izvērtējusi savu vidusskolu tīklu, pieņēmusi lēmumu (-us) par vidusskolas tīkla reorganizāciju un atbalstam izvirza par pamatskolu reorganizētu vidusskolu, kurā ir stabila izglītojamo skaita dinamiku 1.-6.klašu posmā pēdējos piecos gados.   Lai pretendētu uz AF granta finansējumu, Pašvaldība laika periodā no 2020. gada 1. janvāra līdz 2023. gada 28. februārim ir izvērtējusi, pieņēmusi un ar IZM saskaņojusi domes lēmumu (- us) par šī tīkla sakārtošanu, reorganizājot ārpus pašvaldības administratīvā centra esošās vidusskolas par pamatskolām, kurās izglītojamo skaits vidusskolas posmā ir 65 un mazāk vai izglītojamo skaita attiecība pret vienu skolotāju ir mazāka par 11.</t>
  </si>
  <si>
    <t>3.1.1.6.i</t>
  </si>
  <si>
    <t>Ir pieņemta atbalsta programma pašvaldību funkciju veikšanai un transportlīdzekļu iegādei publisko pakalpojumu sniegšanai</t>
  </si>
  <si>
    <t>Ministru kabineta (MK) noteikumu projekta sabiedriskā apspriešana notika no 18.05.2022.-01.06.2022. MK noteikumu projekts un tā pielikums (projektu iesniegumu vērtēšanas kritēriji) 2022. gada 21. jūnijā tika virzīti pirmreizējai saskaņošanai Vienotajā tiesību aktu projektu izstrādes un saskaņošanas portālā (TAP portāls), kā arī virzīti atkārtotai saskaņošanai 2022.gada 20.jūlijā. Pēc saņemto iebildumu un priekšlikumu izvērtēšanas, noteikumu projekts un projektu iesniegumu vērtēšanas kritēriji tiks virzīti atkārtotai saskaņošanai TAP portālā 2022. gada augusta pirmajā pusē.</t>
  </si>
  <si>
    <t>3.1.2.1.i</t>
  </si>
  <si>
    <t>Labklājības ministrija</t>
  </si>
  <si>
    <t>To valsts un pašvaldību ēku izvēle, kurās jāveic vides pielāgojumi</t>
  </si>
  <si>
    <t xml:space="preserve">Saraksta pieņemšana ar 63 izvēlētām valsts un pašvaldību ēkām, kurās veic investīcijas vides pielāgošanā </t>
  </si>
  <si>
    <t>MK noteikumi, kuru pielikumā tiks ietverts saraksts ar valsts un pašvaldību ēkām, kurās tiks veikti vides pielāgošana, ir saskaņošanā (plānots iesniegt VK virzībai apstiprināšanai MK 2022.g. oktobrī (2022.gada 4.cet.)).</t>
  </si>
  <si>
    <t>Atskaites punkta izpildei ir ir nepieciešams ilgāks laiks kā sākotnēji plānots (t.i., līdz 2022.gada oktobrim), kas saistīts ar vairākiem risināmiem jautājumiem ēku saraksta noteikšanā:  1) pašvaldībās pēc ATR nebija veikušas nepieciešamās izmaiņas saistošajos noteikumos, kā rezultātā nebija veikta sociālo pakalpojumu sniedzēju pārreģistrācija atbilstoši sociālo pakalpojumu sniedzēju prasībām;   2) tika identificēta nepieciešamība veikt vairākas izmaiņas sākotnējā ēku sarakstā – t.i., mainīt objektu (Izmaiņu veikšana nepieciešama saistībā gan ar ēkas neatbilstību investīcijas nosacījumiem, gan pašvaldības attiekšanos no minētās ēkas pielāgošanas (piemēram, ēka tiek nomāta no privātpersonas, ēkā vairs netiek plānota pakalpojuma sniegšana, kļūdains ēkas novērtējums)). Vienlaikus vērtējama būvniecības izmaksu sadārdzinājuma ietekme uz iespējām īstenot atbalstu iepriekš plānotajā apmērā.</t>
  </si>
  <si>
    <t>MK noteikumu projektu, kura pielikumā tiks ietverts saraksts ar valsts un pašvaldību ēkām, kurās tiks veikti vides pielāgošana, plānots iesniegt VK virzībai apstiprināšanai MK 2022.g. oktobrī (2022.gada 4.cet.).  Atskaites punkta izpilei ir ir nepieciešams ilgāks laiks kā sākotnēji plānots, kas saistīts ar vairākiem risināmiem jautājumiem ēku saraksta noteikšanā:  1) pašvaldībās pēc ATR nebija veikušas nepieciešamās izmaiņas saistošajos noteikumos, kā rezultātā nebija veikta sociālo pakalpojumu sniedzēju pārreģistrācija atbilstoši sociālo pakalpojumu sniedzēju prasībām;   2) tika identificēta nepieciešamība veikt vairākas izmaiņas sākotnējā ēku sarakstā – t.i., mainīt objektu (izmaiņu veikšana nepieciešama saistībā gan ar ēkas neatbilstību investīcijas nosacījumiem, gan pašvaldības attiekšanos no minētās ēkas pielāgošanas (piemēram, ēka tiek nomāta no privātpersonas, ēkā vairs netiek plānota pakalpojuma sniegšana, kļūdains ēkas novērtējums)). Vienlaikus vērtējama būvniecības izmaksu sadārdzinājuma ietekme uz iespējām īstenot atbalstu iepriekš plānotajā apmērā.  Atskaites punkta izpilde tiks ziņota ar nobīdi – t.i., līdz MP iesniegšanai EK 2023.gadā.</t>
  </si>
  <si>
    <t>Līgumu slēgšanas tiesību piešķiršana, lai nodrošinātu piekļuvi publiskām telpām valsts un pašvaldību ēkās</t>
  </si>
  <si>
    <t xml:space="preserve">Darba līgumu slēgšanas tiesību piešķiršana būvdarbu uzsākšanai saistībā ar piekļuvi publiskām telpām iepriekš izvēlētajās 63 valsts un pašvaldību ēkās </t>
  </si>
  <si>
    <t>Būvniecības līgumu slēgšanas tiesību piešķiršana būvdarbu uzsākšanai saistībā ar piekļuvi publiskām telpām iepriekš izvēlētajās valsts un pašvaldību ēkās veicama pēc saraksta ar valsts un pašvaldību ēkām, kurās tiks veikti vides pielāgošana, saskaņošanas.  MK noteikumi, kuru pielikumā tiks ietverts saraksts ar valsts un pašvaldību ēkām, kurās tiks veikti vides pielāgošana, ir saskaņošanā (plānots iesniegt VK virzībai apstiprināšanai MK 2022.g. oktobrī (2022.g. 4.cet.).</t>
  </si>
  <si>
    <t>Atskaites punkta izpildes termiņu ir nepieciešams pārskatīt (pagarinot līdz 2024.g. jūnijam (2024.g.2.cet.)), kas saistīts ar:  - vairākiem risināmiem jautājumiem iepriekš sekojošā atskaites punkta "To valsts un pašvaldību ēku izvēle, kurās jāveic vides pielāgojumi" sasniegšanā;  - būvniecības izmaksu sadārdzinājumu, kas var radīt situāciju nākotnē, kad: 1) būvdarbu iepirkumos varētu netikt piesaistīti pakalpojuma sniedzēji (atkārtota iepirkuma organizēšana, papildu finansējuma piesaistes nepieciešamība, kas prasīs papildu laiku);  2) ēku īpašnieki var lemt par projekta pieteikumu neiesniegšanu (kā rezultātā veicamas izmaiņas sākotnējā ēku sarakstā, kura papildināšanai virzāmi MK noteikumu grozījumi, kā arī organizējama papildu projektu atlase).</t>
  </si>
  <si>
    <t>LM 01.08.2022. ir iesniegusi FM atbilstošu priekšlikumu grozījumiem ANM plānā, aicinot pārskatīt atskaites punkta izpildes termiņu (pagarinot līdz 2024.g. jūnijam (2024.g.2.cet.)), kas saistīts ar:  - vairākiem risināmiem jautājumiem iepriekš sekojošā atskaites punkta "To valsts un pašvaldību ēku izvēle, kurās jāveic vides pielāgojumi" sasniegšanā;  - būvniecības izmaksu sadārdzinājumu, kas var radīt situāciju nākotnē, kad:  1) būvdarbu iepirkumos varētu netikt piesaistīti pakalpojuma sniedzēji (atkārtota iepirkuma organizēšana, papildu finansējuma piesaistes nepieciešamība, kas prasīs papildu laiku);  2) ēku īpašnieki var lemt par projekta pieteikumu neiesniegšanu (kā rezultātā veicamas izmaiņas sākotnējā ēku sarakstā, kura papildināšanai virzāmi MK noteikumu grozījumi, kā arī organizējama papildu projektu atlase).</t>
  </si>
  <si>
    <t>Konkrētas mērķgrupas izvēle mājokļa fiziskās pieejamības uzlabošanai</t>
  </si>
  <si>
    <t xml:space="preserve">Saraksta pieņemšana ar izvēlētām 259 personām ar invaliditāti, kurām nepieciešama viņu mājokļa pielāgošana </t>
  </si>
  <si>
    <t>MK noteikumi, kas ir pamats pašvaldību atlasei, kas izstrādās sarakstu ar izvēlētām personām ar invaliditāti, kurām nepieciešama viņu mājokļa pielāgošana, ir izstrādes stadijā  (plānots iesniegt VK virzībai apstiprināšanai MK 2023.g. janvārī (2023.gada 1.cet.)).</t>
  </si>
  <si>
    <t>Atskaites punkta izpildes termiņu ir nepieciešams pārskatīt (pagarinot līdz 2023.g. martam (2023.g.1.cet.)), kas saistīts ar:  1) vairākiem risināmiem jautājumiem saistībā ar ieviešanas nosacījumu izstrādi (investīcijas sarežģītība, būvniecības izmaksu sadārdzinājuma ietekme uz iespējām īstenot atbalstu iepriekš plānotajā apmērā);  2) risku savlaicīgai atbalsta saņemšanai tiesīgo personu atlasei pašvaldību ierobežotās kapacitātes dēļ - noslogotība atbalsta sniegšanā Ukrainas civiliedzīvotājiem; nepieciešama pārskatīt sākotnēji sagatavotos mērķa grupas sarakstus (izmaiņu veikšana nepieciešama saistībā ar to, ka konstatēti gadījumi, kad persona ir mirusi, mainījusi dzīvesvietu, dažādu iemeslu dēļ nekvalificējas atbalstam vai izrādījusi vēlmi attiekusies no dalības pasākumā).</t>
  </si>
  <si>
    <t>LM 01.08.2022. ir iesniegusi FM atbilstošu priekšlikumu grozījumiem ANM plānā, aicinot pārskatīt atskaites punkta izpildes termiņu (pagarinot līdz 2023.g. martam (2023.g.1.cet.)), kas saistīts ar:   1) vairākiem risināmiem jautājumiem saistībā ar ieviešanas nosacījumu izstrādi (investīcijas sarežģītība, būvniecības izmaksu sadārdzinājuma ietekme uz iespējām īstenot atbalstu iepriekš plānotajā apmērā);  2) risku savlaicīgai atbalsta saņemšanai tiesīgo personu atlasei pašvaldību ierobežotās kapacitātes dēļ - noslogotība atbalsta sniegšanā Ukrainas civiliedzīvotājiem; nepieciešama pārskatīt sākotnēji sagatavotos mērķa grupas sarakstus (izmaiņu veikšana nepieciešama saistībā ar to, ka konstatēti gadījumi, kad persona ir mirusi, mainījusi dzīvesvietu, dažādu iemeslu dēļ nekvalificējas atbalstam vai izrādījusi vēlmi attiekusies no dalības pasākumā).</t>
  </si>
  <si>
    <t>Darba līgumu noslēgšana, lai personām ar invaliditāti pielāgotu mājokļus</t>
  </si>
  <si>
    <t>Darba līgumu noslēgšana</t>
  </si>
  <si>
    <t xml:space="preserve">Būvniecības līgumu slēgšanas tiesību piešķiršana būvdarbu uzsākšanai saistībā ar mājokļu pielāgošanu veicama pēc mērķa grupas identificēšanas pašvaldībās. MK noteikumi, kas ir pamats pašvaldību atlasei, kas izstrādās sarakstu ar izvēlētām personām ar invaliditāti, kurām nepieciešama viņu mājokļa pielāgošana, ir izstrādes stadijā (plānots iesniegt VK virzībai apstiprināšanai MK 2023.gada janvārī (2023.gada 1.cet.)). </t>
  </si>
  <si>
    <t xml:space="preserve">Atskaites punkta izpildes termiņu ir nepieciešams pārskatīt (pagarinot līdz 2024.g. septembrim (2024.g.3.cet.)), kas saistīts ar:
- vairākiem risināmiem jautājumiem iepriekš sekojošā atskaites punkta “Specifiskas mērķa grupas atlasīšana personas mājokļa vides pieejamības uzlabošanai” sasniegšanā. </t>
  </si>
  <si>
    <t xml:space="preserve">LM 01.08.2022. ir iesniegusi FM atbilstošu priekšlikumu grozījumiem ANM plānā, aicinot pārskatīt atskaites punkta izpildes termiņu (pagarinot līdz 2024.g.septembrim (2024.g.3.cet.)), kas saistīts ar vairākiem risināmiem jautājumiem iepriekš sekojošā atskaites punkta Specifiskas mērķa grupas atlasīšana personas mājokļa vides pieejamības uzlabošanai" sasniegšanā. </t>
  </si>
  <si>
    <t>3.1.2.2.i</t>
  </si>
  <si>
    <t>Līguma noslēgšana par prognozēšanas modeļa algoritmu izstrādi, informācijas sistēmas tehnisko specifikāciju izstrādi un sistēmas izstrādes uzraudzību</t>
  </si>
  <si>
    <t xml:space="preserve">Tehnisko specifikāciju izstrāde un līguma noslēgšana par konsultāciju pakalpojumiem, iesaistot Latvijas un ārvalstu ekonometriskās un matemātiskās modelēšanas ekspertus </t>
  </si>
  <si>
    <t>Pabeigts darbs pie darba uzdevuma izstrādes un tiek gatavota iepirkuma dokumentācija. Iepirkuma izsludināšana plānota 2022.gada septembrī, attiecīgi līgums varētu tikt noslēgts 2022.gada novembrī.</t>
  </si>
  <si>
    <t>Atskaites punkta izpildei ir nepieciešams ilgāks termiņš nekā sākotnēji bija plānots (līdz 2022.g. novembrim (2022.g. 4.cet.)), kas saistīts ar iepirkumu sarežģītību un nepieciešamību piesaistīt papildu ekspertu iepirkumu dokumentācijas izstrādei.</t>
  </si>
  <si>
    <t>Atskaites punkta izpildei ir nepieciešams ilgāks termiņš nekā sākotnēji bija plānots (līdz 2022.g. novembrim), kas saistīts ar iepirkumu sarežģītību un nepieciešamību piesaistīt papildu ekspertu iepirkumu dokumentācijas izstrādei.  Izpilde tiks ziņota ar nobīdi – t.i., līdz MP iesniegšanai EK 2023.gadā.</t>
  </si>
  <si>
    <t>Sociālās nodrošināšanas prognozēšanas rīka informācijas sistēmas tehnisko specifikāciju pabeigšana</t>
  </si>
  <si>
    <t xml:space="preserve">Labklājības ministrija apstiprina tehniskās specifikācijas, kas ir gatavas iesniegšanai informācijas sistēmas izstrādātājam </t>
  </si>
  <si>
    <t>Lai nodrošinātu tehniskās specifikācijas izstrādi, tiek gatavota iepirkuma dokumentācija.  Iepirkuma izsludināšana plānota 2022.gada septembrī, attiecīgi līgums varētu tikt noslēgts 2022.gada novembrī (2022.g. 4.cet.).</t>
  </si>
  <si>
    <t>Secīgas nobīdes, ņemot vērā nobīdes atskaites punkta “Līguma noslēgšana par prognozēšanas modeļa algoritmu izstrādi, IS tehniskās specifikācijas izstrādi un IS izstrādes autoruzraudzību” izpildē (attiecīgi ir plānots atskaites punktu izpildīt līdz 2023.g. jūlijam (2023.g. 3.cet.)).</t>
  </si>
  <si>
    <t>Secīgas nobīdes, ņemot vērā nobīdes atskaites punkta “Līguma noslēgšana par prognozēšanas modeļa algoritmu izstrādi, IS tehniskās specifikācijas izstrādi un IS izstrādes autoruzraudzību” izpildē (attiecīgi ir plānots atskaites punktu izpildīt līdz 2023.g. jūlijam (2023.g. 3.cet.)).  Izpilde tiks ziņota ar nobīdi – t.i., līdz MP iesniegšanai EK 2024.gadā.</t>
  </si>
  <si>
    <t>3.1.2.3.i</t>
  </si>
  <si>
    <t>Tipveida būvprojekta izstrāde</t>
  </si>
  <si>
    <t>Izstrādātas prasības projektēšanas uzdevumam un tipveida būvprojekts tādu ilgtermiņa aprūpes pakalpojumu sniegšanai, kas ir pietuvināti ģimeniskai videi</t>
  </si>
  <si>
    <t>21.04.2022. ir noslēgts līgums par tipveida būvprojekta tādu ilgtermiņa aprūpes pakalpojumu sniegšanai, kas ir pietuvināti ģimeniskai videi, izstrādi ar izpildes termiņu 28 kalendārās nedēļas (t.i., līdz 25.11.2022.).</t>
  </si>
  <si>
    <t>Atskaites punkta izpildei nepieciešams ilgāks termiņš nekā sākotnēji bija plānots (līdz 2022.g. novembra beigām), kas saistīts ar prasību ģimeniskai videi pietuvināta aprūpes pakalpojuma sniegšanai pensijas vecuma personām un prasību projektēšanas uzdevumam saskaņošanu gan ar pašvaldībām, gan ar vides piekļūstamības un citiem ekspertiem, būvprojekta izstrādi būvniecības informācijas modelēšanas vidē, tādējādi nodrošinot detalizētu un pamatotu prasību ģimeniskai videi pietuvinātam aprūpes pakalpojuma izstrādei, kā arī mazinot risku, ka izveidotais būvprojekts varētu būt nekvalitatīvs, neatbilstošs AF plāna prasībām un mērķa grupas personu vajadzībām, kā arī saimnieciski neizdevīgs ekspluatācijai.</t>
  </si>
  <si>
    <t>Atskaites punkta izpildei nepieciešams ilgāks termiņš nekā sākotnēji bija plānots (tas tiks sasniegts 2022.g. novembrī (2022.g. 4.cet.)), kas saistīts ar prasību ģimeniskai videi pietuvināta aprūpes pakalpojuma sniegšanai pensijas vecuma personām un prasību projektēšanas uzdevumam saskaņošanu gan ar pašvaldībām, gan ar vides piekļūstamības un citiem ekspertiem, būvprojekta izstrādi būvniecības informācijas modelēšanas vidē, tādējādi nodrošinot detalizētu un pamatotu prasību ģimeniskai videi pietuvinātam aprūpes pakalpojuma izstrādei, kā arī mazinot risku, ka izveidotais būvprojekts varētu būt nekvalitatīvs, neatbilstošs AF plāna prasībām un mērķa grupas personu vajadzībām, kā arī saimnieciski neizdevīgs ekspluatācijai.   Izpilde tiks ziņota ar nobīdi – t.i., līdz MP iesniegšanai EK 2023.gadā.</t>
  </si>
  <si>
    <t>Līgumu noslēgšana ar pašvaldībām par projektu īstenošanu</t>
  </si>
  <si>
    <t>Atskaites punkta izpildei nepieciešams ilgāks termiņš nekā sākotnēji bija plānots, kas saistīts ar: 1) secīgām nobīdēm, ņemot vērā risināmos jautājumus atskaites punkta “Izstrādātas projektēšanas uzdevuma prasības un tipveida būvprojekts” izpildē;  2)  to, ka ēku izbūve ir iespējama tikai pēc tipveida būvprojekta izstrādes, kas noslēgsies 2022.gada novembrī (2022.gada 4.ceturksnī);     3) risku būvniecības izmaksu sadārdzinājumam un papildu līdzfinansējuma piesaistes nepieciešamību, kā ietekmē varētu tikt kavēta pašvaldību interese dalībai investīcijā.</t>
  </si>
  <si>
    <t>Atskaites punkta izpildei nepieciešams ilgāks termiņš nekā sākotnēji bija plānots (tas tiks sasniegts 2023.gada septembrī (2023.gada 3.cet.)), kas saistīts ar: 1) secīgām nobīdēm, ņemot vērā risināmos jautājumus atskaites punkta “Izstrādātas projektēšanas uzdevuma prasības un tipveida būvprojekts” izpildē;  2)  to, ka ēku izbūve ir iespējama tikai pēc tipveida būvprojekta izstrādes, kas noslēgsies 2022.gada novembrī (2022.gada 4.ceturksnī);     3) risku būvniecības izmaksu sadārdzinājumam un papildu līdzfinansējuma piesaistes nepieciešamību, kā ietekmē varētu tikt kavēta pašvaldību interese dalībai investīcijā.  Izpilde tiks ziņota ar nobīdi – t.i., līdz MP iesniegšanai EK 2024.gadā.</t>
  </si>
  <si>
    <t>3.1.2.4.i</t>
  </si>
  <si>
    <t>Pieņemts profesionālās rehabilitācijas pakalpojuma apraksts</t>
  </si>
  <si>
    <t>Apraksta par profesionālās rehabilitācijas pakalpojuma standartu pieņemšana</t>
  </si>
  <si>
    <t>Uzsākts darbs pie profesionālās rehabilitācijas pakalpojuma apraksta (standarta) izstrādes.  Notikušas sarunas un konsultācijas darba grupās, piedaloties NVO un rehabilitācijas ekspertiem,  par iespējamo īstenošanas modeli, sadarbību ar medicīnas rehabilitācijas iestādēm un mērķa grupu izmēģinājuma projektam.  Uzsākts darbs padziļinātās profesionālās piemērotības noteikšanas pakalpojuma satura izstrādē (organizētas speciālistu darba grupas, lai izvērtētu esošā profesionālās piemērotības noteikšanas pakalpojuma satura izvērtēšanu, aktualizēšanu un nepieciešamo papildinājumu identificēšanu). Tiek veiktas dažas iepirkuma procedūras.</t>
  </si>
  <si>
    <t>Ieviešana norit atbilstoši plānam.</t>
  </si>
  <si>
    <t>3.1.2.5.i</t>
  </si>
  <si>
    <t>Lai veicinātu tādu ekonomikas atveseļošanu, kurā tiktu radīts daudz jaunu darbavietu, Nodarbinātības valsts aģentūras klientiem (bezdarbniekiem, darba meklētājiem, bezdarba riskam pakļautām personām), īstenojot aktīvas darba tirgus politikas pasākumus, ir izveidots pārkvalificēšanās un prasmju pilnveides piedāvājums, kurā galvenā uzmanība pievērsta digitālajām prasmēm</t>
  </si>
  <si>
    <t xml:space="preserve">Jauna pārkvalificēšanās un prasmju (tostarp digitālo prasmju) pilnveides piedāvājuma pieņemšana Nodarbinātības valsts aģentūras klientiem </t>
  </si>
  <si>
    <t>Labklājības ministrija 2022.gada jūlijā ir uzsākusi darbs pie MK noteikumu izstrādes, kas būs pamats investīcijas īstenošanai (plānots iesniegt VK virzībai apstiprināšanai MK 2023.gada 1.cet.).</t>
  </si>
  <si>
    <t>Ieviešana norit atbilstoši plānam</t>
  </si>
  <si>
    <t>3.1.2.r</t>
  </si>
  <si>
    <t>Stratēģiskā satvara pieņemšana minimālā ienākuma atbalsta sistēmas turpmākai attīstībai</t>
  </si>
  <si>
    <t xml:space="preserve">Ministru kabinets ir apstiprinājis stratēģisko satvaru minimālā ienākuma atbalsta sistēmas turpmākai attīstībai </t>
  </si>
  <si>
    <t>Ministru kabinets ir apstiprinājis stratēģisko satvaru minimālā ienākuma atbalsta sistēmas turpmākai attīstībai</t>
  </si>
  <si>
    <t>Atskaites punkta sasniegšanai tika izstrādāts un apstiprināts  MK stratēģiskais ietvars turpmākai minimālo ienākumu atbalsta sistēmas attīstībai, kas ietver:  1. Plānu minimālo ienākumu atbalsta sistēmas pilnveidošanai 2022.-2024.gadam (apstiprināts ar MK 17.09.2021. rīkojumu Nr.6572), nostiprinot minimālo ienākumu aprēķināšanas metodoloģiju;  2. Sociālās aizsardzības un darba tirgus pamatnostādnes 2021. - 2027.gadam (apstiprināts ar MK 01.09.2021. rīkojumu Nr.6163), sekmējot iedzīvotāju sociālo iekļaušanu, mazinot ienākumu nevienlīdzību un nabadzību, attīstot pieejamu un individuālajām vajadzībām atbilstošu sociālo pakalpojumu sistēmu, kā arī veicinot augstu nodarbinātības līmeni kvalitatīvā darba vidē;  3. Plānu personu ar invaliditāti vienlīdzīgu iespēju veicināšanai 2021.-2023.gadam (apstiprināts ar MK 17.08.2021. rīkojumu Nr.5774), kas vērsts uz integrētas un personu ar invaliditāti vajadzībām atbilstošas atbalsta sistēmas attīstību;  4. Sociālo pakalpojumu uzlabošanas un attīstības plānu 2021. - 2024.gadam (apstiprināts ar MK 30.03.2022. rīkojumu Nr.231, kas vērsts uz sabiedrībā balstītu pakalpojumu sniegšanas uzlabošanu.</t>
  </si>
  <si>
    <t>Informācija par atskaites punkta izpildi jau ir ietverta MK pusgada IZ par 2021.g. 2.pusgadu.</t>
  </si>
  <si>
    <t>Stājas spēkā tiesību aktu grozījumi, lai uzlabotu minimālo ienākumu atbalsta sistēmu</t>
  </si>
  <si>
    <t xml:space="preserve">Stājas spēkā tiesību aktu grozījumi, lai uzlabotu minimālo ienākumu atbalsta sistēmu </t>
  </si>
  <si>
    <t>Labklājības ministrija ir uzsākusi darbu pie tiesību aktu grozījumu izstrādes, lai uzlabotu minimālo ienākumu atbalsta sistēmu.</t>
  </si>
  <si>
    <t>Lai sasniegtu atskaites punktu, Labklājības ministrija ir izstrādājusi un virzījusi saskaņošanai Tiesību aktu portālā šādus normatīvo aktu projektus:  • likumprojekts "Grozījumi Valsts sociālo pabalstu likumā" (22-TA-2016);  • likumprojekts "Grozījumi likumā “Par obligāto sociālo apdrošināšanu pret nelaimes gadījumiem darbā un arodslimībām” (22-TA-2048);  • likumprojekts "Grozījumi likumā „Par valsts pensijām” (22-TA-2050);  • likumprojekts "Grozījums likumā „Par sociālo drošību” (22-TA-2078).  Savukārt likumprojekts “Grozījumi Sociālo pakalpojumu un sociālās palīdzības likumā” (22-TA-2170) nodots publiskai apspriedei.  Šobrīd Labklājības ministrija apkopo saņemtos iebildumus un veic nepieciešamos precizējumus normatīvajos aktos.</t>
  </si>
  <si>
    <t>Veselība</t>
  </si>
  <si>
    <t>4.1.1.1.i</t>
  </si>
  <si>
    <t>Metodikas pieņemšana trīs pētījumiem ar mērķi uzlabot sabiedrības veselības politikas plānošanu un īstenošanu mikroorganismu rezistences, vakcinācijas un infekcijas slimību jomā</t>
  </si>
  <si>
    <t xml:space="preserve">Veselības ministrija pieņem metodiku </t>
  </si>
  <si>
    <t>SPKC ir uzsākts darbs pie metodiku izstrādes</t>
  </si>
  <si>
    <t>Informatīvais ziņojums ievietots TAP un ir saskaņošanas procesā ar citām ministrijām līdz 25.07.2022. - https://vktap.mk.gov.lv/legal_acts/headers/17b2d065-b083-4326-ad01-c8de5717571c/review_resolutions/09de658e-c963-4f41-a27c-d8fa6ec914fe</t>
  </si>
  <si>
    <t>4.1.1.2.i</t>
  </si>
  <si>
    <t>To projektu skaits, par kuriem saņemts pozitīvs tehnoloģiju komisijas atzinums par iekārtu atbilstību attiecīgo valsts finansēto pakalpojumu sniegšanai</t>
  </si>
  <si>
    <t>Tehnoloģiju saskaņošana ir procesā. 2 iestādes saskaņojumu ir saņēmušas un dati KPVIS tiks ievadīti pēc projektu iesniegšanas KPVIS (provizoriski 2022.gada rudenī)</t>
  </si>
  <si>
    <t>4.1.1.r</t>
  </si>
  <si>
    <t>Digitālās veselības aprūpes stratēģijas pieņemšana</t>
  </si>
  <si>
    <t>Veselības ministrija pieņem digitālās veselības aprūpes stratēģiju</t>
  </si>
  <si>
    <t>Turpinās darbs pie Digitālās veselības aprūpes stratēģijas izstrādes. Ir izstrādāts stratēģijas projekts, kas tiek saskaņots ar nozares institūcijām un līdz 01.09.2022.tiks nodots sabiedriskajai apspriešanai</t>
  </si>
  <si>
    <t>Stratēģiju plānots nodot sabiedriskajai apspriešanai līdz 01.09.2022.</t>
  </si>
  <si>
    <t>Uz cilvēku vērsta, visaptveroša un integrēta veselības aprūpes sniegšanas modeļa izstrāde, izstrādājot investīciju stratēģiju un ieteikumus integrētas un epidemioloģiski drošas veselības aprūpes attīstībai</t>
  </si>
  <si>
    <t>Veselības ministrija apstiprina integrētās veselības aprūpes modeļa dokumentus</t>
  </si>
  <si>
    <t>Ministru kabinetā ir izskatīta Veselības ministrijas pieņemtā investīciju stratēģija veselības aprūpes infrastruktūras attīstībai 2021.–2027. gadam</t>
  </si>
  <si>
    <t>Pieņemtā stratēģija ir pieejama - https://tapportals.mk.gov.lv/legal_acts/c9e99f49-7a1e-42a6-8002-31b1cc66dc96</t>
  </si>
  <si>
    <t>4.2.1.r</t>
  </si>
  <si>
    <t>Cilvēkresursu attīstības stratēģija</t>
  </si>
  <si>
    <t>Latvijas iestādes ir pieņēmušas visaptverošu veselības aprūpes darbaspēka stratēģiju, kas ietver mūžizglītības un veselības aprūpes darbaspēka plānošanas modeļus</t>
  </si>
  <si>
    <t>Turpinās darbs pie Cilvēkresursu attīstības stratēģijas</t>
  </si>
  <si>
    <t>Ir izstrādāts gala precizētais sākotnējais ziņojums “inception report”un pēc nodevuma par situācijas analīzi apstiprināšanas plānots uzsākt darbu pie informatīvā ziņojuma sagatavošanas (provizoriski 2022.g. 3.cet.)</t>
  </si>
  <si>
    <t>4.3.1.1.i</t>
  </si>
  <si>
    <t>Metodikas pieņemšana pētījumam par sekundārās ambulatorās veselības aprūpes kvalitāti un pieejamību</t>
  </si>
  <si>
    <t>Metodikas izstrāde ir procesā</t>
  </si>
  <si>
    <t>Informatīvā ziņojuma projekts ir izstrādāts un saskaņots starp iestādēm/ministrijām, tuvākajā laikā plānots virzīt apstiprināšanai MK - https://vktap.mk.gov.lv/legal_acts/headers/9f12cc18-aa99-421d-84a9-04f0dd760be3</t>
  </si>
  <si>
    <t>4.3.1.r</t>
  </si>
  <si>
    <t>Koordinācijas mehānisms, kas apstiprināts, lai novērtētu, izstrādātu un ieviestu jaunus veselības aprūpes pakalpojumu sniegšanas modeļus</t>
  </si>
  <si>
    <t>Koordinācijas mehānisms jaunu veselības aprūpes pakalpojumu sniegšanas modeļu novērtēšanai un ieviešanai, ko izstrādājusi un apstiprinājusi Veselības ministrija</t>
  </si>
  <si>
    <t>Nacionālais veselības dienests ir uzsācis darbu pie koordinācijas mehānisma, ko plānots pabeigt noteiktajā termiņā</t>
  </si>
  <si>
    <t>Ekonomikas transformācija un produktivitāte</t>
  </si>
  <si>
    <t>5.1.1.2.i</t>
  </si>
  <si>
    <t>Izveidoti inovāciju klasteri</t>
  </si>
  <si>
    <t xml:space="preserve">Ministru kabineta noteikumu spēkā stāšanās </t>
  </si>
  <si>
    <t>Pārejas finansējuma noteikumu projekts ir apstiprināts Ministru kabineta 2022. gada 5. jūlija (prot. Nr. 35 48. §) sēdē kā noteikumi Nr. 418. Atlikušā finansējuma noteikumu projekts ir izstrādāts un nosūtīts saskaņošanai.</t>
  </si>
  <si>
    <t>Investīcijas ietvaros plānots izstrādāt 3 noteikumu proejktus: pārejas finansējums 25 milj. euro apmērā, sadarbības tīklu programma internacionalizācijas veicināšnai un pētniecības aktivitāšu īstenošana.Uz doto brīdi ir izstrādāti un apstiprināti pārejas finansējuma noteikumi Nr.418 Ministru kabineta 2022. gada 5. jūlija (prot. Nr. 35 48. §) sēdē. Uz oficiālo skaņošanu ir ielikti internacionalizācijas veicināšanas noteikumu proejkts. Atlikušā finansējuma noteikumu projektu plānots līdz 14.09.2022. nosūtīt oficiālai skaņošanai FM un TM. Noteikumu projektu izstrādē iekļauta informācija par plānotajiem RRF grozījumiem.  Ekonomikas ministrijas ieskatā nepastāv risks noteiktā rādītāja sasniegšanai. Mēŗki plānots izpildīts līdz 31.03.2023., kad stāsies spēkā MK noteikumi par inovācijas klastera ietvaros pieejamo atbalstu tā dalībniekiem.</t>
  </si>
  <si>
    <t>5.1.1.r</t>
  </si>
  <si>
    <t>Valsts ilgtermiņa stratēģijas izstrāde katrai RIS3 jomai un stratēģiskās padomes izveide katrai RIS3 jomai</t>
  </si>
  <si>
    <t>Stratēģija ir saskaņota ar visām ieinteresētajām personām un apstiprināta. Izveidotas RIS3 stratēģiskās padomes un ievēlēti to pārstāvji</t>
  </si>
  <si>
    <t>Latvijas investīcijas un attīstības aģentūra ir uzsākusi darbu pie ilgtermiņa stratēģiju izstrādes un ekosistēmu izveides. RIS3 jomu ilgtermiņa stratēģijas plānots izstrādāt un apstiprināt līdz 31.12.2022.</t>
  </si>
  <si>
    <t>Latvijas investīcijas un attīstības aģentūra ir uzsākusi darbu pie ilgtermiņa stratēģiju izstrādes un ekosistēmu izveides. Ir uzrunāti uzņēmumi, valsts sektora pārstāvji un nevalstiskais sektors, par iesaisti ekosistēmā katrā RIS3 jomā.RIS3 jomu ilgtermiņa stratēģijas plānots izstrādāt un apstiprināt līdz 31.12.2022.</t>
  </si>
  <si>
    <t>5.2.1.r</t>
  </si>
  <si>
    <t>Augstākās izglītības iestāžu pārvaldības reforma</t>
  </si>
  <si>
    <t>Saskaņā ar augstākās izglītības iestāžu pārvaldības reformu spēkā stājas tiesību aktu grozījumi</t>
  </si>
  <si>
    <t>Spēkā stājies tiesiskais regulējums augstākās izglītības sistēmas pārvaldības reformas īstenošanai (grozījumi Augstskolu likumā)</t>
  </si>
  <si>
    <t>2021. gada 16. augustā stājās spēkā grozījumi Augstskolu likumā (https://www.vestnesis.lv/op/2021/121B.5), kas ietver:  -  universitāšu tipoloģijas un kritēriji, lai kvalificētos konkrētam tipam;   -  universitāšu padomju izveides un apstiprināšanas procedūra, padomju kompetence, precizējot Senāta, rektora un konstitucionālās asamblejas kompetenci;  -  jaunu universitātes rektoru atlases un apstiprināšanas procedūra;  -  universitāšu stratēģiskās specializācijas noteikšana.    Stājās spēkā Ministru kabineta 2021. gada 14. septembra noteikumi Nr.636 "Ministru kabineta virzītu valsts augstskolas padomes locekļu atlases, izvirzīšanas un atsaukšanas kārtība" (https://www.vestnesis.lv/op/2021/181.13)   un Ministru kabineta 2021. gada 17. septembra rīkojums Nr. 655 "Par valsts augstskolu tipiem" (https://www.vestnesis.lv/op/2021/182.14).    Stājās spēkā arī  Ministru kabineta 2022. gada 21. jūnijā apstiprinātais rīkojums "Par valsts augstskolu stratēģisko specializāciju"  (https://www.vestnesis.lv/op/2022/121.22)</t>
  </si>
  <si>
    <t>Augstāko izglītības iestāžu konsolidācija</t>
  </si>
  <si>
    <t>Ņemot vērā, ka pretendentu 1.atlases kārtā uz jaunajām augstskolas padomēm atsevišķos gadījumos nepieteicās neviens pietiekamas kvalifikācijas kandidāts, atlase noslēdzās bez rezultāta un pretendentu atlase bija jāsludina atkārtoti. Līdz ar to pretendentu atlase jaunajām augstskolu padomēm ir prasījusi ilgāku laiku kā sākotnēji plānots, jo uz atsevišķu augstskolu padomēm pretendentu atlase bija jāsludina atkārtoti, pilnvērtīgs augstskolu padomju darbs ir uzsākts tikai 2022.gadā un attiecīgi augstskolu konsolidācijas plānu izstrāde ir aizkavējusies par apm. 5-6 mēn. AF plānā paredzēto rādītāju ir paredzēts izpildīt, bet izpildes termiņš ir pārceļams uz 2023.gada decembri.</t>
  </si>
  <si>
    <t>Ņemot vērā, ka pretendentu 1.atlases kārtā uz jaunajām augstskolas padomēm nepieteicās neviens pietiekamas kvalifikācijas kandidāts, atlase noslēdzās bez rezultāta un pretendentu atlase bija jāsludina atkārtoti. Līdz ar to  pretendentu atlase jaunajām augstskolu padomēm ir prasījusi ilgāku laiku kā sākotnēji plānots, jo uz atsevišķu augstskolu padomēm pretendentu atlase bija jāsludina atkārtoti, pilnvērtīgs augstskolu padomju darbs ir uzsākts tikai 2022.gadā un attiecīgi augstskolu konsolidācijas plānu izstrāde ir aizkavējusies par apm. 5-6 mēn. AF plānā paredzēto rādītāju ir paredzēts izpildīt, bet izpildes termiņš ir pārceļams uz 2023.gada decembri.</t>
  </si>
  <si>
    <t>Likuma vara</t>
  </si>
  <si>
    <t>6.1.1.1.i</t>
  </si>
  <si>
    <t>Finanšu ministrija</t>
  </si>
  <si>
    <t>Atbilstības riska pārvaldības rokasgrāmatas publicēšana</t>
  </si>
  <si>
    <t>Grozījumi Valsts ieņēmumu dienesta iekšējos noteikumos</t>
  </si>
  <si>
    <t>01.07.2022. aktualizēta rokasgrāmata nedeklarēto darba ienākumu samazināšanai saistībā ar veicināšanas procesu, monitoringu.</t>
  </si>
  <si>
    <t>Izpilde turpinās  01.07.2022. aktualizēta rokasgrāmata nedeklarēto darba ienākumu samazināšanai saistībā ar veicināšanas procesu, monitoringu. Rokasgrāmata papildināta ar:   - nodokļu maksātāju raksturojošām pazīmēm (tipoloģija), kuras noteiktas, balstoties uz līdzšinējo digitālo datu izmeklēšanas pieredzi,   - tiesu praksi – pierādījumu nodrošināšanai,   - tiesu praksi – kļūdas pierādījumu un apstākļu vērtēšanā.  Rokasgrāmata tiks aktualizēta atbilstoši jaunākajām tiesu prakses atziņām saistībā ar kļūdām pierādījumu un apstākļu vērtēšanā un atbilstoši grozījumiem normatīvajos aktos, kā arī gadījumos, ja praksē tiks konstatētas jaunas nodokļu maksātāju raksturojošās pazīmes (tipoloģija).</t>
  </si>
  <si>
    <t>Rādītāja statuss Procesā.  01.07.2022. aktualizēta rokasgrāmata nedeklarēto darba ienākumu samazināšanai saistībā ar veicināšanas procesu, monitoringu. Rokasgrāmata papildināta ar:   - nodokļu maksātāju raksturojošām pazīmēm (tipoloģija), kuras noteiktas, balstoties uz līdzšinējo digitālo datu izmeklēšanas pieredzi,   - tiesu praksi – pierādījumu nodrošināšanai,   - tiesu praksi – kļūdas pierādījumu un apstākļu vērtēšanā.  Rokasgrāmata tiks aktualizēta atbilstoši jaunākajām tiesu prakses atziņām saistībā ar kļūdām pierādījumu un apstākļu vērtēšanā un atbilstoši grozījumiem normatīvajos aktos, kā arī gadījumos, ja praksē tiks konstatētas jaunas nodokļu maksātāju raksturojošās pazīmes (tipoloģija).</t>
  </si>
  <si>
    <t>6.1.1.r</t>
  </si>
  <si>
    <t>Valsts iestāžu darba plāna ēnu ekonomikas ierobežošanai 2021.–2022. gadam pieņemšana</t>
  </si>
  <si>
    <t xml:space="preserve">Valsts iestāžu darba plāna ēnu ekonomikas ierobežošanai 2021.–2022. gadam pieņemšana </t>
  </si>
  <si>
    <t>Ēnu ekonomikas ierobežošanas plāns 2021./2022.gadam</t>
  </si>
  <si>
    <t>Pieņemtā darba plāna kopija:  https://www.fm.gov.lv/lv/media/11098/download  Saite uz plāna publikāciju tiešsaistē:  https://likumi.lv/ta/id/331018-enu-ekonomikas-ierobezosanas-plans-20212022-gadam</t>
  </si>
  <si>
    <t>Rādītāja statuss Pabeigts.  Lai turpinātu valsts pārvaldes iestāžu sadarbību, mērķtiecīgi veicot pasākumus noteiktas ēnu ekonomikas problēmas mazināšanai un ierobežojot ēnu ekonomiku kopumā tika izstrādāts un ar Ministru kabineta 2022.gada 23.marta rīkojumu Nr.201 apstiprināts Ēnu ekonomikas ierobežošanas plāns 2021./2022.gadam.   Ēnu ekonomikas ierobežošanas plānā 2021./2022.gadam ir ietverti 43 konkrēti nozaru ministriju un tautsaimniecības nozaru asociāciju ekspertu priekšlikumi ēnu ekonomiku mazinošiem pasākumiem, kas īstenojami noteiktos termiņos, nozarēs, kurās ēnu ekonomikas īpatsvars ir būtiski augsts.   Plānā ir noteikti pieci rīcības virzieni:   1. Nereģistrēta saimnieciskā darbība;   2. Nedeklarēta nodarbinātība un neuzrādīta darba samaksa;   3. Neuzskaitīti darījumi un nelegāla preču aprite;   4. Skaidras naudas neuzskaitīta un nekontrolēta aprite;   5. Nodokļu nomaksas veicināšana.  Plānā kā prioritārie pasākumi ir definētas prettiesisku līdzekļu iegūšanas aprites mazināšana un “aplokšņu algu” maksāšanas ierobežošana.</t>
  </si>
  <si>
    <t>Nodokļu maksātāju reitingu sistēmas darbības uzsākšana, kontroles optimizācija</t>
  </si>
  <si>
    <t xml:space="preserve">Tiesību aktu stāšanās spēkā </t>
  </si>
  <si>
    <t>Lai sasniegtu konkrēto rādītāju, ir izstrādāti divi likumprojekti:  1) likumprojekts “Grozījumi likumā “Par nodokļiem un nodevām”” (22-TA-368), kurā cita starpā ir iekļauti grozījumi, kas paredz nodokļu maksātāju reitinga sistēmas tiesisko regulējumu, nodrošinot Valsts ieņēmumu dienesta noteikto nodokļu maksātāju reitinga kopējā novērtējuma publicēšanu.    2) likumprojekts “Grozījumi likumā “Par nodokļiem un nodevām”” (21-TA-1519), kurā cita starpā ir iekļauti grozījumi, kas paredz optimizēt nodokļu kontroles un inspekciju veidus, lai uzlabotu nodokļu kontroles un inspekciju efektivitāti.</t>
  </si>
  <si>
    <t>Informācija par abu likumprojektu virzības gaitu ir pieejama TAP portālā  https://tapportals.mk.gov.lv/legal_acts</t>
  </si>
  <si>
    <t>Lai sasniegtu konkrēto rādītāju, ir izstrādāti divi likumprojekti:  1) likumprojekts “Grozījumi likumā “Par nodokļiem un nodevām”” (22-TA-368), kurā cita starpā ir iekļauti grozījumi, kas paredz nodokļu maksātāju reitinga sistēmas tiesisko regulējumu, nodrošinot Valsts ieņēmumu dienesta noteikto nodokļu maksātāju reitinga kopējā novērtējuma publicēšanu.  Ņemot vērā Ministru kabineta noteikto tiesību aktu projektu izstrādes kārtību, minētais likumprojekts:  - no 28.02.2022. līdz 14.03.2022. publicēts vienotajā tiesību aktu izstrādes un saskaņošanas portālā (turpmāk – TAP portāls) sabiedrības līdzdalības – publiskā apspriešana – nodrošināšanai;  - no 16.03.2022. līdz 30.03.2022. novirzīts TAP portālā noteiktām ministrijām/institūcijām saskaņošanai (atzinuma sniegšanai);  - tā kā tika saņemti iebildumi/priekšlikumi par likumprojektā ietverto nodokļu maksātāju reitingu sistēmas tiesisko regulējumu, sadarbībā ar Valsts ieņēmumu dienestu tie tika izvērtēti, precizējot likumprojektu/ tā anotāciju, kā arī sagatavojot izziņu (tajā skaitā sniedzot pamatojumu iebilduma vērā neņemšanai);   - no 27.04.2022. līdz 05.05.2022. precizētais likumprojekts atkārtoti novirzīts TAP portālā noteiktām ministrijām/institūcijām saskaņošanai (atzinuma sniegšanai);  - tā kā atkārtoti tika saņemti iebildumi/priekšlikumi par likumprojektā ietverto nodokļu maksātāju reitingu sistēmas tiesisko regulējumu, sadarbībā ar Valsts ieņēmumu dienestu tie tika izvērtēti, precizējot likumprojektu/ tā anotāciju, kā arī sagatavojot izziņu (tajā skaitā sniedzot pamatojumu iebilduma vērā neņemšanai);   - no 26.05.2022. līdz 02.06.2022. precizētais likumprojekts atkārtoti novirzīts TAP portālā noteiktām ministrijām/institūcijām saskaņošanai (atzinuma sniegšanai);  - tā kā atkārtoti tika saņemts iebildums no Pārresoru koordinācijas centra un priekšlikums no Tieslietu ministrijas par likumprojektā ietverto nodokļu maksātāju reitingu sistēmas tiesisko regulējumu, sadarbībā ar Valsts ieņēmumu dienestu tie tika izvērtēti, precizējot likumprojektu/ tā anotāciju, kā arī sagatavojot izziņu (tajā skaitā sniedzot pamatojumu iebilduma vērā neņemšanai);  - 07.07.2022. likumprojekts kā nesaskaņots iesniegts Valsts kancelejā un to plānots izskatīt Valsts sekretāru 11.08.2022. sanāksmē.    2) likumprojekts “Grozījumi likumā “Par nodokļiem un nodevām”” (21-TA-1519), kurā cita starpā ir iekļauti grozījumi, kas paredz optimizēt nodokļu kontroles un inspekciju veidus, lai uzlabotu nodokļu kontroles un inspekciju efektivitāti.  Ņemot vērā iekšējo saskaņošanas procesa laikietilpību, kā arī Ministru kabineta noteikto tiesību aktu projektu izstrādes kārtību, minētais likumprojekts:  - no 12.04.2022. līdz 25.04.2022. publicēts TAP portālā sabiedrības līdzdalības – publiskā apspriešana – nodrošināšanai;  - no 29.04.2022. līdz 16.05.2022. novirzīts TAP portālā noteiktām ministrijām/institūcijām saskaņošanai (atzinuma sniegšanai);  - tā kā tika saņemti iebildumi/priekšlikumi par likumprojektā ietvertajiem grozījumiem, sadarbībā ar Valsts ieņēmumu dienestu tie tika izvērtēti, precizējot likumprojektu/ tā anotāciju, kā arī sagatavojot izziņu;   - no 14.06.2022. līdz 21.06.2022. precizētais likumprojekts atkārtoti novirzīts TAP portālā noteiktām ministrijām/institūcijām saskaņošanai (atzinuma sniegšanai);  - ņemot vērā, ka Tieslietu ministrija likumprojektu nav saskaņojusi (iebildums izteikts par grozījumiem, kas neskar nodokļu kontroles un inspekciju veidu optimizēšanu), 13.07.2022. plānota tikšanās valsts sekretāru līmenī, lai vienotos par nesaskaņotajiem jautājumiem.</t>
  </si>
  <si>
    <t>Valsts pētniecības programmas “Ēnu ekonomikas samazināšana, lai nodrošinātu valsts ilgtspējīgu attīstību” īstenošana</t>
  </si>
  <si>
    <t>Publiski pieejamā informācija: Ēnu ekonomikas izpēte Latvijā (RE:SHADE) | Latvijas Zinātnes padome  https://lzp.gov.lv/project/re-shade/#rezultti</t>
  </si>
  <si>
    <t>Valsts pētījumu programmas “Ēnu ekonomikas mazināšana valsts ilgtspējīgas attīstības nodrošināšanai” ietvaros projekta īstenotājs atbilstoši noslēgtajam līgumam iesniedza:   - 2020.g. 27.novembrī – pirmo saturisko pārskatu par projekta īstenošanas uzsākšanu un sākotnējos secinājumus par ēnu ekonomiku ietekmējošiem faktoriem, novērtējot to ietekmes iespējamību un ietekmes radītās sekas valstī kopumā;   - 2021.g. 28.maijā (ar precizējumiem 2021.g. 1.septembrī) – otro saturisko pārskatu, iekļaujot nodevumā šādus ziņojumus: 1) ziņojums par ēnu ekonomiku Latvijā ietekmējošo faktoru novērtējumu, tautsaimniecības nozarēs, kurām ir nozīmīga finanšu ietekme, un valstī kopumā; 2) ziņojums par iemesliem, kāpēc fiziskās personas izvairās no labprātīgas nodokļu maksāšanas un iesaistīšanās sociālās apdrošināšanas sistēmā, un analīzi par ietekmējošiem faktoriem, kas veido ēnu ekonomikas radītus priekšnosacījumus negodīgai konkurencei un atsevišķu iedzīvotāju grupu sociālajai nevienlīdzībai un nepietiekamai nodrošinātībai, kā arī analīzi, kā ēnu ekonomikas mazināšana ietekmē attieksmi pret nodokļu maksāšanu; 3) zinātniski pamatotas rīcībpolitikas rekomendācijas attiecībā uz normatīvo aktu izmaiņām, iestāžu darba organizāciju, viedo tehnoloģiju izmantošanu vai citiem valsts realizējamiem pasākumiem ēnu ekonomikas mazināšanai ar izvērtētu attiecīgo ieteikumu finansiālo ietekmi;   - 2022.g. 28.janvārī – trešā saturiskā pārskata projektu, iekļaujot nodevumā: 1) zinātniski pamatotas rīcībpolitikas rekomendācijas ar izvērtētu attiecīgo ieteikumu finansiālo ietekmi; 2) ziņojums par negūto budžeta ieņēmumu apjomu no pretlikumīgām darbībām; 3) izstrādāto ēnu ekonomikas mērīšanas metodoloģijas projektu, ēnu ekonomikas apmēra prognozēšanas algoritms un aplēses par ēnu ekonomikas apmēru Latvijā 2020.gadā, izmantojot dinamiskā “vairāku indikatoru – vairāku cēloņu” modeļa (The Dynamic Multiple Indicators – Multiple Causes Model) pieeju.  Lai veiktu projekta gaitā izstrādāto pētījumu un rezultātu nostiprināšanu, publiskošanu un popularizēšanu, projekta īstenošanas termiņš un ceturtā saturiskā pārskata iesniegšanas termiņš pagarināts līdz š.g. 31.oktobrim. Plānots, ka projekts tiks pabeigts līdz 2022.gada 30.decembrim.</t>
  </si>
  <si>
    <t>6.1.2.2.i</t>
  </si>
  <si>
    <t>Iegādāts un uzstādīts spektrofotometrs lietošanai muitas laboratorijā</t>
  </si>
  <si>
    <t>Parakstīts pieņemšanas akts</t>
  </si>
  <si>
    <t>03.06.2022. noslēgts līgums Nr. FM VID 2022/101-2  “Stacionārā RAMAN spektrometra un palīgaprīkojuma piegāde”</t>
  </si>
  <si>
    <t>03.06.2022. noslēgts līgums Nr. FM VID 2022/101-2  “Stacionārā RAMAN spektrometra un palīgaprīkojuma piegāde” (piegādātājs: SIA “FANEKS”, līguma summa 72 897,00  euro bez PVN). Iekārtas piegāde jāveic ne vēlāk kā 40 darba dienu laikā no līguma noslēgšanas dienas.</t>
  </si>
  <si>
    <t>Rādītāja statuss Procesā.  03.06.2022. noslēgts līgums Nr. FM VID 2022/101-2  “Stacionārā RAMAN spektrometra un palīgaprīkojuma piegāde”</t>
  </si>
  <si>
    <t>Iegādāts un uzstādīts spektrofotometrs lietošanai lidostas muitas kontroles punktā</t>
  </si>
  <si>
    <t>27.06.2022. noslēgts līgums Nr.FM VID 2022/101-1  “Portatīvā (rokas tipa) RAMAN spektrometra un palīgaprīkojuma piegāde”</t>
  </si>
  <si>
    <t>27.06.2022. noslēgts līgums Nr.FM VID 2022/101-1 “Portatīvā (rokas tipa) RAMAN spektrometra un palīgaprīkojuma piegāde” (piegādātājs: SIA Zinātniski tehniskā apvienība (UAB Mokslinis-Techninis Susivienijimas) “Novatex”, līguma summa 30 160,00 euro bez PVN). Iekārtas piegāde jāveic ne vēlāk kā 40 darba dienu laikā no līguma noslēgšanas dienas.</t>
  </si>
  <si>
    <t>Rādītāja statuss Procesā.  27.06.2022. noslēgts līgums Nr.FM VID 2022/101-1 “Portatīvā (rokas tipa) RAMAN spektrometra un palīgaprīkojuma piegāde”</t>
  </si>
  <si>
    <t>6.1.2.4.i</t>
  </si>
  <si>
    <t>Parakstīts kopīgs projektēšanas un būvniecības līgums</t>
  </si>
  <si>
    <t>Parakstīts būvniecības un projektēšanas līgums</t>
  </si>
  <si>
    <t>Sadarībā ar VID Muitas pārvaldi turpināta Informatīvā ziņojuma izstrāde un "projektē - būvē" iepirkuma tehniskās specifikācijas un projektēšanas uzdevuma izstrāde.</t>
  </si>
  <si>
    <t>Paredzēts vienots iepirkums par kontroles dienestu infrastruktūras projektēšanu un izbūvi (t.sk. kravu kontroles rentgena iekārtas uzstādīšanu) Kundziņsalā (181. un 184.rādītājs) VAS "Valsts nekustamie īpašumi" vadībā.</t>
  </si>
  <si>
    <t>Rādītāja statuss Procesā.  Sadarībā ar VID Muitas pārvaldi turpināta Informatīvā ziņojuma izstrāde un "projektē - būvē" iepirkuma tehniskās specifikācijas un projektēšanas uzdevuma izstrāde. Paredzēts vienots iepirkums par kontroles dienestu infrastruktūras projektēšanu un izbūvi (t.sk. kravu kontroles rentgena iekārtas uzstādīšanu) Kundziņsalā (181. un 184.rādītājs) VAS "Valsts nekustamie īpašumi" vadībā.</t>
  </si>
  <si>
    <t>Iepirkums un līguma noslēgšana par kravu kontroles rentgena iekārtu piegādi un uzstādīšanu</t>
  </si>
  <si>
    <t>Parakstīts līgums</t>
  </si>
  <si>
    <t>Sagatavotas tehniskās prasības kravu kontroles rentgena iekārtai iekļaušanai iepirkuma darba uzdevumā.</t>
  </si>
  <si>
    <t>Sagatavotas tehniskās prasības kravu kontroles rentgena iekārtai iekļaušanai iepirkuma darba uzdevumā. Paredzēts vienots iepirkums par kontroles dienestu infrastruktūras projektēšanu un izbūvi (t.sk. kravu kontroles rentgena iekārtas uzstādīšanu) Kundziņsalā (180. un 184.rādītājs) VAS "Valsts nekustamie īpašumi" vadībā.</t>
  </si>
  <si>
    <t>Rādītāja statuss Procesā.  Sagatavotas tehniskās prasības kravu kontroles rentgena iekārtai iekļaušanai iepirkuma darba uzdevumā.</t>
  </si>
  <si>
    <t>6.2.1.r</t>
  </si>
  <si>
    <t>Noziedzīgi iegūtu līdzekļu legalizācijas un terorisma un proliferācijas finansēšanas novēršanas likuma grozījumu stāšanās spēkā</t>
  </si>
  <si>
    <t>Stājas spēkā grozījumi Noziedzīgi iegūtu līdzekļu legalizācijas un terorisma un proliferācijas finansēšanas novēršanas likumā</t>
  </si>
  <si>
    <t>Likuma grozījumi stājās spēkā 2021. gada 12. jūlijā</t>
  </si>
  <si>
    <t>2021. gada 12. jūlijā stājās spēkā grozījumi Noziedzīgi iegūtu līdzekļu legalizācijas un terorisma un proliferācijas finansēšanas novēršanas likumā  , lai izpildītu NILLTPFN ietvertos uzdevumus. Līdz šim normatīvais regulējums uzlika pienākumu personām iesniegt ziņojumus par aizdomīgiem darījumiem un sliekšņa deklarāciju nodokļu jomā gan Finanšu izlūkošanas dienestam, gan Valsts ieņēmumu dienestam. Turpmāk informācija par aizdomīgiem darījumiem nodokļu jomā jāiesniedz tikai Finanšu izlūkošanas dienesta tīmekļvietnē, kas būtiski uzlabos ziņošanas kārtību un novērsīs paralēlo informācijas plūsmu divām dažādām iestādēm.</t>
  </si>
  <si>
    <t>Ziņošanai tiks izmantota jauns, starptautiskai praksei atbilstošs risinājums, kas nodrošinās ne tikai datu integritāti, drošību un konfidencialitāti, vienlaikus tas ir iestādes analītisko procesu konfigurācijas projekts, ar kura palīdzību tiek nodrošināta Finanšu izlūkošanas dienesta procesu atbilstība starptautiskajiem standartiem.</t>
  </si>
  <si>
    <t>6.3.1.4.i</t>
  </si>
  <si>
    <t>Regulējuma publicēšana attiecībā uz atbalstu nevalstiskajām organizācijām šādās jomās:</t>
  </si>
  <si>
    <t xml:space="preserve">Atbalsta programmas noteikumu publicēšana </t>
  </si>
  <si>
    <t>MK noteikumi saskaņošana procesā</t>
  </si>
  <si>
    <t>Ministru kabineta noteikumu projekts “Eiropas Savienības Atveseļošanas un noturības mehānisma plāna 6.komponentes “Likuma vara” reformu un investīciju virziena 6.3. ”Publiskās pārvaldes modernizācija” reformas 6.3.1. “Publiskās pārvaldes modernizācija” 6.3.1.4.i. investīcijas “Nevalstisko organizāciju izaugsme sociālās drošības pārstāvniecībā un sabiedrības interešu uzraudzībā” īstenošanas noteikumi” ir izstrādāts un iesniegts TAP portālā saskaņošanai (22-TA-813). Tiek plānots, ka noteikumi tiks pieņemti līdz 2022.gada decembrim.</t>
  </si>
  <si>
    <t>6.3.1.r</t>
  </si>
  <si>
    <t>Apstiprināts valsts pārvaldes modernizācijas plāns</t>
  </si>
  <si>
    <t>Procesā. Notiek darbs pie Modernizācijas plāna izstrādes.</t>
  </si>
  <si>
    <t>2022.gada 21.aprīlī Valsts sekretāru sanāksmē tika prezentēts jautājums par Modernizācijas plānā iekļaujamajiem attīstības virzieniem. No 2022.gada maija līdz jūlijā notika Modernizācijas plāna izstrādes darba grupas  attīstības virzienos: pakalpojumu attīstība un inovācijas; integritāte atbildība un vērtības; cilvēkresursu stratēģiskā attīstība; politikas kvalitāte; darba vide; centralizācija - Vienota valsts pārvalde. Šobrīd notiek darbs pie Modernizācijas plāna satura izstrādes, tiek plānots, ka septembrī Modernizācijas plāns tiks nodots publiskajai apspriešanai. Modernizācijas plāna paredzamais apstiprināšanas laiks ir 2023.gada februāris, kas saistīts ar jauna Ministru kabineta izveidi, lai tiktu nodrošināta politiskā atbildība par Modernizācijas plāna ieviešanu.</t>
  </si>
  <si>
    <t>Ir apstiprināta vienota pakalpojumu centra koncepcija kā priekšnoteikums centralizētu pakalpojumu sniegšanai</t>
  </si>
  <si>
    <t>Valsts kanceleja sadarbībā ar Finanšu ministriju un PricewaterhouseCoopers 2021.gada 1.oktobrī ir uzsākusi Eiropas Komisijas projektu “PUBLISKĀ SEKTORA KOPĒTO PAKALPOJUMU CENTRA ATTĪSTĪBA LATVIJĀ”. Šī projekta mērķis ir izstrādāt Vienotā pakalpojuma centra darbības koncepciju un atbalsta funkciju apjomu, aplūkojot standartizētu un centralizētu grāmatvedības, personāla uzskaites un cilvēkresursu vadības procesu ieviešanu valsts pārvaldē. Šī projekta gala nodevums būs pieejama septembra vidū.  Līdz šim Valsts kanceleja sadarbībā ar Valsts kasi ir izstrādājusi “Informatīvu ziņojumu par grāmatvedības un personāla uzskaites funkciju centralizāciju valsts pārvaldē”, kura mērķis ir sniegt aktuālu informāciju par centralizējamo procesu ieviešanu. Ir veikts pētījums par esošo situāciju un labāko praksi, kurā valsts pārvalde var virzīties uz veiksmīgu centralizācijas procesu. Informatīvajam ziņojumam pievienotais protokollēmums nosaka pienākumu tiešajām valsts pārvaldes iestādēm piedalīties visaptverošā procesu analīzē un nozarei raksturīgo grāmatvedības un stratēģiskās cilvēkresursu vadības procesu izstrādē un apstiprināšanā.  Šobrīd notiek darbs pie Vienotā pakalpojumu centra koncepcijas izstrādes, kas tiks pārskatīta un precizēta pēc gala nodevuma saņemšanas. Tiek paredzēts, ka Vienotā pakalpojuma centra koncepcija tiks pieņemta 2022.gada decembrī.</t>
  </si>
  <si>
    <t>6.4.1.r</t>
  </si>
  <si>
    <t>Ir pieejams publisko iepirkumu līgumu reģistrs.</t>
  </si>
  <si>
    <t xml:space="preserve">Grozījumi publisko iepirkumu tiesību aktos un izstrādāts un produkcijas vidē pieejams tehniskais risinājums </t>
  </si>
  <si>
    <t>Ir pieņemti grozījumi tiesību aktos, kas reglamentē publisko iepirkumu, paredzot līgumu reģistru, kas satur strukturētu informāciju par noslēgtajiem iepirkuma līgumiem un to faktisko izpildi.  Notiek darbs pie līguma reģistra izstrādes, saskaņā ar pieņemtajiem  grozījumiem. Izmaiņu pieprasījums saskaņots un nodots izstrādātajam uz izstrādi.</t>
  </si>
  <si>
    <t>Likumprojekts "Grozījumi Publisko iepirkumu likumā" Saeimā pieņemts 03.03.2022., izsludināts un publicēts "Latvijas Vēstnesī" 15.03.2022., stājas spēkā 01.01.2023.; likumprojekti "Grozījumi Sabiedrisko pakalpojumu sniedzēju iepirkumu likumā", "Grozījumi Publiskās un privātās partnerības likumā" Saeimā pieņemti 05.05.2022., izsludināti un publicēti "Latvijas Vēstnesī" 17.05.2022., stājas spēkā 01.01.2023.)</t>
  </si>
  <si>
    <t>Rādītāja statuss Procesā.  Ir pieņemti grozījumi tiesību aktos, kas reglamentē publisko iepirkumu, paredzot līgumu reģistru, kas satur strukturētu informāciju par noslēgtajiem iepirkuma līgumiem un to faktisko izpildi (likumprojekts "Grozījumi Publisko iepirkumu likumā" Saeimā pieņemts 03.03.2022., izsludināts un publicēts "Latvijas Vēstnesī" 15.03.2022., stājas spēkā 01.01.2023.; likumprojekti "Grozījumi Sabiedrisko pakalpojumu sniedzēju iepirkumu likumā", "Grozījumi Publiskās un privātās partnerības likumā" Saeimā pieņemti 05.05.2022., izsludināti un publicēti "Latvijas Vēstnesī" 17.05.2022., stājas spēkā 01.01.2023.)    Notiek darbs pie līguma reģistra izstrādes, saskaņā ar pieņemtajiem  grozījumiem. Izmaiņu pieprasījums saskaņots un nodots izstrādātajam uz izstrādi.</t>
  </si>
  <si>
    <t>6.4.2.r</t>
  </si>
  <si>
    <t>Tiesiskā regulējuma stāšanās spēkā attiecībā uz konkurences vides pilnveidošanu un korupcijas risku samazināšanu publiskajā iepirkumā</t>
  </si>
  <si>
    <t>Publisko iepirkumu likuma grozījumi ir pieņemti Saeimā, prezidents tos ir izsludinājis un tie ir publicēti oficiālajā laikrakstā “Latvijas Vēstnesis”.</t>
  </si>
  <si>
    <t>Publisko iepirkumu likuma grozījumi attiecībā uz korupcijas risku samazināšanu publiskajā iepirkumā tika pieņemti Saeimā 2022.gada 3.martā, izsludināti un publicēti oficiālajā laikrakstā “Latvijas Vēstnesis” 2022.gada 15.martā. Publisko iepirkumu likuma grozījumi attiecībā uz konkurences vides pilnveidošanu publiskajā iepirkumā tika pieņemti Saeimā 2022.gada 24.martā, izsludināti un publicēti oficiālajā laikrakstā “Latvijas Vēstnesis” 2022.gada 7.aprīlī. Minētie Publisko iepirkumu likuma grozījumi ir piemērojami sākot ar 2023.gada 1.janvāri.</t>
  </si>
  <si>
    <t>6.4.3.r</t>
  </si>
  <si>
    <t>Iepirkumu veicēju profesionalizācijas stratēģijas pieņemšana</t>
  </si>
  <si>
    <t>Stratēģija ir pieņemta</t>
  </si>
  <si>
    <t>Ministru kabineta lēmums par rīcības virzieniem attiecībā uz publisko iepirkumu centralizāciju.  Profesionalizācijas statēģija.</t>
  </si>
  <si>
    <t>Pieņemts Ministru kabineta lēmums par rīcības virzieniem attiecībā uz publisko iepirkumu centralizāciju (Ministru kabineta 12.04.2022. sēdes protokols Nr.20 44.§ ). Profesionalizācijas statēģija 24.03.2022. ir parakstīta, paredzot darbības virzienus iepirkumu veicēju profesionalizācijai, centralizētu iepirkumu veicināšanai un IUB darbības efektivitātes paaugstināšanai; stratēģija 31.03.2022. ir apstiprināta ar Finanšu ministrijas rīkojumu Nr 204.</t>
  </si>
  <si>
    <t>Rādītāja statuss Pabeigts.  Pieņemts Ministru kabineta lēmums par rīcības virzieniem attiecībā uz publisko iepirkumu centralizāciju (Ministru kabineta 12.04.2022. sēdes protokols Nr.20 44.§ ). Profesionalizācijas statēģija 24.03.2022. ir parakstīta, paredzot darbības virzienus iepirkumu veicēju profesionalizācijai, centralizētu iepirkumu veicināšanai un IUB darbības efektivitātes paaugstināšanai; stratēģija 31.03.2022. ir apstiprināta ar Finanšu ministrijas rīkojumu Nr 204.</t>
  </si>
  <si>
    <t>Grozījumi attiecīgajos tiesību aktos, noteikumos un iekšējās procedūrās</t>
  </si>
  <si>
    <t xml:space="preserve">Attiecīgo tiesību aktu, noteikumu vai iekšējo procedūru grozījumu stāšanās spēkā </t>
  </si>
  <si>
    <t>a) standartizētas kvalifikācijas prasības publicētas IUB tīmekļvietnē.  b) ir pieņemti Ministru kabineta noteikumi Nr.419 "Noteikumi par publisko būvdarbu līgumos obligāti iekļaujamiem noteikumiem un to saturu".  c) Metodiskie materiāli sakārtoti iepirkumu ceļveža veidā, ņemot vērā iepirkuma procesa posmus.  d) Atbilstoši  Profesionālo kompetenču un potenciāla novērtēšanas un cilvēkresursu attīstības plānošanas matricas metodikas ietvaram izveidots mācību programmas projekts (rāmis), ir noslēgts pakalpojuma līgums un sadarbībā ar VK un VAS notiek darbs pie mācību moduļu satura izstrādes;  e) tiek izstrādāts darba uzdevums Profesionālo kompetenču un potenciāla novērtēšanas un cilvēkresursu attīstības plānošanas matricas metodikas papildināšanai ar paaugstinātas kompetences prasībām iepirkuma komisijas priekšsēdētajam lielajos un centralizētajos iepirkumos;  f) tiek pilnveidota  IUB risku un procesu pārvaldība, kas cita starpā paredz IUB funkciju veikšanu, balstoties uz risku izvērtējumu.</t>
  </si>
  <si>
    <t>a) standartizētas kvalifikācijas prasības publicētas IUB tīmekļvietnē: https://www.iub.gov.lv/lv/nozaru-ministriju-vadlinijas;  b) ir pieņemti Ministru kabineta noteikumi Nr.419 "Noteikumi par publisko būvdarbu līgumos obligāti iekļaujamiem noteikumiem un to saturu" (Ministru kabineta 05.07.2022. sēdes protokols Nr.35/52§, publicēti "Latvijas Vēstnesī" 11.07.2022.; stājas spēkā 12.07.2022.) https://likumi.lv/ta/id/333852-noteikumi-par-publisko-buvdarbu-ligumos-obligati-ietveramajiem-noteikumiem-un-to-saturu;  c) Metodiskie materiāli sakārtoti iepirkumu ceļveža veidā, ņemot vērā iepirkuma procesa posmus: https://www.iub.gov.lv/lv/iepirkuma-celvedis;  d) Atbilstoši  Profesionālo kompetenču un potenciāla novērtēšanas un cilvēkresursu attīstības plānošanas matricas metodikas ietvaram izveidots mācību programmas projekts (rāmis), ir noslēgts pakalpojuma līgums un sadarbībā ar VK un VAS notiek darbs pie mācību moduļu satura izstrādes;  e) tiek izstrādāts darba uzdevums Profesionālo kompetenču un potenciāla novērtēšanas un cilvēkresursu attīstības plānošanas matricas metodikas papildināšanai ar paaugstinātas kompetences prasībām iepirkuma komisijas priekšsēdētajam lielajos un centralizētajos iepirkumos;  f) tiek pilnveidota  IUB risku un procesu pārvaldība, kas cita starpā paredz IUB funkciju veikšanu, balstoties uz risku izvērtējumu.</t>
  </si>
  <si>
    <t>Rādītāja statuss Procesā.  a) standartizētas kvalifikācijas prasības publicētas IUB tīmekļvietnē: https://www.iub.gov.lv/lv/nozaru-ministriju-vadlinijas;  b) ir pieņemti Ministru kabineta noteikumi Nr.419 "Noteikumi par publisko būvdarbu līgumos obligāti iekļaujamiem noteikumiem un to saturu"(Ministru kabineta 05.07.2022. sēdes protokols Nr.35/52§, publicēti "Latvijas Vēstnesī" 11.07.2022.; stājas spēkā 12.07.2022.) https://likumi.lv/ta/id/333852-noteikumi-par-publisko-buvdarbu-ligumos-obligati-ietveramajiem-noteikumiem-un-to-saturu;  c) Metodiskie materiāli sakārtoti iepirkumu ceļveža veidā, ņemot vērā iepirkuma procesa posmus: https://www.iub.gov.lv/lv/iepirkuma-celvedis;  d) Atbilstoši  Profesionālo kompetenču un potenciāla novērtēšanas un cilvēkresursu attīstības plānošanas matricas metodikas ietvaram izveidots mācību programmas projekts (rāmis), ir noslēgts pakalpojuma līgums un sadarbībā ar VK un VAS notiek darbs pie  mācību moduļu satura izstrādes;  e) tiek izstrādāts darba uzdevums Profesionālo kompetenču un potenciāla novērtēšanas un cilvēkresursu attīstības plānošanas matricas metodikas papildināšanai ar paaugstinātas kompetences prasībām iepirkuma komisijas priekšsēdētajam lielajos un centralizētajos iepirkumos;  f) tiek pilnveidota  IUB risku un procesu pārvaldība, kas cita starpā paredz IUB funkciju veikšanu, balstoties uz risku izvērtējumu.</t>
  </si>
  <si>
    <t>6.4.4.r</t>
  </si>
  <si>
    <t>Kritēriju pieņemšana riskantu tirgus sektoru, pasūtītāju un iepirkumu noteikšanai</t>
  </si>
  <si>
    <t>Apstiprināti kritēriji riskanto tirgus sektoru, pasūtītāju un iepirkumu identificēšanai.  Izstrādāts un apstiprināts kritēriju kopums, kas balstīts uz informāciju, kas tiek iegūta automātiski no Publikāciju vadības sistēmā pieejamajiem datiem.</t>
  </si>
  <si>
    <t>Izstrādāts un apstiprināts kritēriju kopums, kas balstīts uz informāciju, kas tiek iegūta automātiski no Publikāciju vadības sistēmā pieejamajiem datiem. Pamatojoties uz kritēriju izmantošanas mērķi, kritēriji ir sadalīti divos atsevišķos dokumentos: 1. dokumentā “Pasūtītāju reitingu rīks – kritēriju apraksts” ir noteikti trīs kritēriju veidi (piemēram, iepirkumu riski, iepirkumu prakse un pasūtītāja profils), kas, pamatojoties uz konkrētā pasūtītāja veikumu iepriekšējā gadā, sniedz kvantitatīvu šī pasūtītāja iepirkumu prakses (gan labās prakses, gan risku) novērtējumu, ierindojot to noteiktā vietā kopvērtējumā, kā arī parāda situāciju iepirkumu jomā kopumā; 2. dokuments “Riskanto iepirkumu, riskanto pasūtītāju un riskanto sektoru apzināšana – kritēriju apraksts” nosaka kritērijus, kas izmanto jau ieviesto risinājumu “Sarkanie karodziņi” (https://www.iub.gov.lv/lv/sarkanie-karodzini) un ļauj īsākā laika periodā izvērtēt atsevišķu iepirkumu, pasūtītāju vai visas nozares riskus un operatīvi reaģēt IUB ikdienas aktivitātēs, piemēram, pārbaudēs administratīvo sodu jomā, pasūtītāju konsultācijās un apmācībās vai piedāvājumu pirmspārbaudēs.</t>
  </si>
  <si>
    <t>Rādītāja statuss Pabeigts.  Izstrādāts un apstiprināts kritēriju kopums, kas balstīts uz informāciju, kas tiek iegūta automātiski no Publikāciju vadības sistēmā pieejamajiem datiem. Pamatojoties uz kritēriju izmantošanas mērķi, kritēriji ir sadalīti divos atsevišķos dokumentos: 1. dokumentā “Pasūtītāju reitingu rīks – kritēriju apraksts” ir noteikti trīs kritēriju veidi (piemēram, iepirkumu riski, iepirkumu prakse un pasūtītāja profils), kas, pamatojoties uz konkrētā pasūtītāja veikumu iepriekšējā gadā, sniedz kvantitatīvu šī pasūtītāja iepirkumu prakses (gan labās prakses, gan risku) novērtējumu, ierindojot to noteiktā vietā kopvērtējumā, kā arī parāda situāciju iepirkumu jomā kopumā; 2. dokuments “Riskanto iepirkumu, riskanto pasūtītāju un riskanto sektoru apzināšana – kritēriju apraksts” nosaka kritērijus, kas izmanto jau ieviesto risinājumu “Sarkanie karodziņi” (https://www.iub.gov.lv/lv/sarkanie-karodzini) un ļauj īsākā laika periodā izvērtēt atsevišķu iepirkumu, pasūtītāju vai visas nozares riskus un operatīvi reaģēt IUB ikdienas aktivitātēs, piemēram, pārbaudēs administratīvo sodu jomā, pasūtītāju konsultācijās un apmācībās vai piedāvājumu pirmspārbaudēs.</t>
  </si>
  <si>
    <t>1.1.1.r</t>
  </si>
  <si>
    <t>Uzraudzības rādītājs</t>
  </si>
  <si>
    <t>Virzība uz koordinētu pieeju pasažieru pārvadājumu plānošanai</t>
  </si>
  <si>
    <t xml:space="preserve">Koncepcijas ziņojuma iesniegšana, kurā atspoguļots projekts un kārtība reformai, ko plānots īstenot līdz 2023. gada 4. ceturksnim </t>
  </si>
  <si>
    <t>Veikti pasākumi informācijas apkopošanai koncepcijas ziņojuma izstrādei.</t>
  </si>
  <si>
    <t>Lai īstenotu ANM reformu 1.1.1.r. "Rīgas metropoles areāla transporta sistēmas zaļināšana" ar Ministru kabineta 2021.gada 7.jūlija rīkojumu Nr.484 "Par Rīgas metropoles areāla sabiedriskā transporta plānošanas koordinācijas darba grupu" satiksmes ministram tika uzdots izveidot Rīgas metropoles arēala sabiedriskā transporta plānošanas koordinācijas darba grupu. Darba grupas uzdevumi ir:  1. atbilstoši sabiedriskā transporta sistēmas optimizācijas plānam līdz 2023. gada 31. jūlijam izstrādāt ilgtspējīgu integrētu sabiedriskā transporta plānu, kas vienlaikus veidots kā daļa no Rīgas metropoles areāla pilsētas mobilitātes plāna (SUMP - sustainable urban mobility plan), ietverot tajā maršrutu tīkla attīstības plānu, biļešu cenu (tarifu) politiku, integrētu stratēģisko kustības grafiku, plānotos pārvadājumu apjomus un citus nosacījumus. Satiksmes ministram Rīgas metropoles areāla sabiedriskā transporta plāns jāiesniedz izskatīšanai Ministru kabinetā līdz 2023. gada 1.decembrim.  2. atbilstoši sabiedriskā transporta sistēmas optimizācijas plānam līdz 2025. gada 31. martam izstrādāt konceptuālo ziņojumu par sabiedriskā transporta attīstību 2031.-2040. gadam, paredzot integrētu multimodālu transporta sistēmu Rīgas metropoles areālā un pārējos funkcionālajos reģionos, tostarp pārejas perioda plānu 2026.-2030. gadam. Satiksmes ministram konceptuālais ziņojums par sabiedriskā transporta attīstību 2031.-2040. gadam jāiesniedz izskatīšanai Ministru kabinetā līdz 2025. gada 1.septembrim.  Rīgas metropoles areāla sabiedriskā transporta plānošanas koordinācijas darba grupa tika izveidota ar satiksmes ministra 2021.gada 20.septembra rīkojumu Nr.01-03/167 “Par Rīgas metropoles areāla sabiedriskā transporta plānošanas koordinācijas darba grupu”. Kopumā uz atskaites brīdi organizētas četras darba grupas sanāksmes, kurās tika izskatītas Rīgas plānošanas reģiona, Rīgas valstspilsētas pašvaldības, Limbažu, Ādažu, Siguldas un Ogres novada pašvaldību prezentācijas par mobilitātes plāniem. Līdz 2022.gada beigām (decembrim) darba grupas ietvaros plānots sagatavot ziņojumu Satiksmes ministrijai par progresu ilgtspējīga integrēta sabiedriskā transporta plāna izstrādē.  2022. gada 6. maijā tika izsludināts iepirkums par pētījuma par ilgtspējīga integrētā sabiedriskā transporta plāna (SUMP), kas veidots kā daļa no Rīgas metropoles arēāla pilsētas mobilitātes plāna, izstrādi. Līdz piedāvājumu iesniegšanas termiņa, beigām - 2022.gada 13.jūnijam, tika saņemti trīs piedāvājumi. Satiksmes ministrijas iepirkuma komisija izvērtē saņemtos piedāvājumus.  Sinerģijā ar ANM, ES fondu 2014.-2020.gada plānošanas perioda pasākuma 6.1.7.2. “Pētījumu, novērtējumu un saistītās dokumentācijas izstrāde ilgtspējīga, integrēta un koordinēta multimodāla sabiedriskā transporta plāna priekšlikuma sagatavošanai Rīgas metropoles areālā” īstenošanai 01.02.2022. apstiprināti Ministru kabineta noteikumi. 6.1.7.2.pasākuma ietvaros ir izslaudināta projektu iesniegumu atlase. Projektu iesniegumu iesniegšanas termiņš bija 02.06.2022. Šobrīd notiek projekta iesnieguma vērtēšana.</t>
  </si>
  <si>
    <t>Apstiprināti projekti par vismaz 20 048 700 EUR</t>
  </si>
  <si>
    <t>Eiropas Savienības Atveseļošanas un noturības mehānisma 1.2.1.1.i. investīcijas "Daudzdzīvokļu māju energoefektivitātes uzlabošana un pāreja uz atjaunojamo energoresursu tehnoloģiju izmantošanu" Ministru kabineta noteikumi ir apstiprināti Ministru kabinetā 14.07.2022. Noteikumu gala redakcija 01.07.2022 ir nosūtīta saskaņošanai Eiropas Komisijai, lai varētu uzsākt programmas īstenošanu.</t>
  </si>
  <si>
    <t>Elektroenerģijas pārvades un sadales tīklu modernizācijas atbalsta programmas stāšanās spēkā</t>
  </si>
  <si>
    <t xml:space="preserve">Ministru kabineta apstiprinātas elektroenerģijas pārvades un sadales tīklu modernizācijas atbalsta programmas stāšanās spēkā, ko apstiprinājis Ministru kabinets </t>
  </si>
  <si>
    <t>Plānots, ka Ministru kabinets apstiprinās Elektroenerģijas pārvades un sadales tīklu modernizācijas atbalsta programmu un tā stāsies spēkā 2022.gada oktobrī.  Šobrīd notiek darbs pie Elektroenerģijas pārvades un sadales tīklu modernizācijas atbalsta programmas Ministru kabineta noteikumu saskaņošanas ar sadarbības partneriem. Ministru kabineta noteikumu projekts arī 08.07.2022 ir nosūtīts komentāriem Eiropas Komisijai.</t>
  </si>
  <si>
    <t>Savvaļas ugunsgrēku kopējā ugunsplatība 5 gadu laikposmā (2020.–2022. gads)</t>
  </si>
  <si>
    <t>Šobrīd Katastrofu risku pārvaldības reforma vēl tiek īstenota</t>
  </si>
  <si>
    <t>2.2.1.1.i</t>
  </si>
  <si>
    <t>Ministru kabineta noteikumi, kas apstiprināti Eiropas Digitālās inovācijas centra (EDIC) darbību īstenošanai</t>
  </si>
  <si>
    <t>MK noteikumu projekts ir saskaņošanā.</t>
  </si>
  <si>
    <t>Uzraudzības rādītāju plānots izpildīt 2022. gada 3. ceturksnī. MK noteikumu izstrāde ir saistīta ar programmas "Digitālā Eiropa" uzsaukumu no Eiropas Komisijas puses, kas aizkavējās.</t>
  </si>
  <si>
    <t>2.2.1.4.i</t>
  </si>
  <si>
    <t>Apstiprināti Ministru kabineta noteikumi par kritērijiem, pēc kādiem uzņēmumi var pieteikties aizdevumam, un prasības “Altum” aizdevuma piešķiršanai, lai nodrošinātu digitālo transformāciju un uzlabotu produktivitāti</t>
  </si>
  <si>
    <t>Apstiprināti Ministru kabineta noteikumi</t>
  </si>
  <si>
    <t>līdz 2022. gada 30. jūnijam Ministru kabinetā apstiprināts investīcija komersantu digitālās transformācijas veicināšanai.</t>
  </si>
  <si>
    <t>3.1.1.r</t>
  </si>
  <si>
    <t>Saeimā ir pārskatīts Pašvaldību likuma projekts</t>
  </si>
  <si>
    <t>Saeimā ir pārskatīts Pašvaldību likums</t>
  </si>
  <si>
    <t>Saeimā ir iesniegts tiesību aktu grozījumu projekts par minimālā ienākuma atbalsta sistēmu</t>
  </si>
  <si>
    <t xml:space="preserve">Tiesību aktu grozījumi, lai uzlabotu minimālā ienākuma atbalsta sistēmu, ietver a) minimālā ienākuma sliekšņa zemāko iespējamo robežu, kas ir vismaz 20 % no ienākumu mediānas, un b) procedūru uz ienākumu mediānu balstītā minimālā ienākuma sliekšņa pārskatīšanai </t>
  </si>
  <si>
    <t>Labklājības ministrija ir uzsākusi darbu pie tiesību aktu grozījumu izstrādes, lai pilnveidotu minimālo ienākumu atbalsta sistēmu, kas ietvers minimālo ienākumu sliekšņa zemākās robežas noteikšanu ne zemāku kā 20% no ienākumu mediānas apmēra, kā arī minimālo ienākumu sliekšņu pārskatīšanas kārtību, paredzot, ka tā notiek ikgadēji (no 2023.gada), pamatojoties uz ienākumu mediānas izmaiņām un nodrošinot, ka minimālo ienākumu sliekšņu apmēri netiek mainīti gadījumā, ja pazeminās ienākumu mediānas apmērs.</t>
  </si>
  <si>
    <t>Lai sasniegtu uzraudzības rādītāju, Labklājības ministrija ir izstrādājusi un virzījusi saskaņošanai Tiesību aktu portālā šādus normatīvo aktu projektus:  • likumprojekts "Grozījumi Valsts sociālo pabalstu likumā" (22-TA-2016);  • likumprojekts "Grozījumi likumā “Par obligāto sociālo apdrošināšanu pret nelaimes gadījumiem darbā un arodslimībām” (22-TA-2048);  • likumprojekts "Grozījumi likumā „Par valsts pensijām” (22-TA-2050);  • likumprojekts "Grozījums likumā „Par sociālo drošību” (22-TA-2078).  Savukārt likumprojekts “Grozījumi Sociālo pakalpojumu un sociālās palīdzības likumā” (22-TA-2170) nodots publiskai apspriedei.  Šobrīd Labklājības ministrija apkopo saņemtos iebildumus un veic nepieciešamos precizējumus normatīvajos aktos.</t>
  </si>
  <si>
    <t>Veselības ministrija pieņem investīciju stratēģiju veselības aprūpes infrastruktūras attīstībai 2021.–2029. gadam</t>
  </si>
  <si>
    <t xml:space="preserve">Veselības ministrija ir pieņēmusi investīciju stratēģiju veselības aprūpes infrastruktūras attīstībai 2021.–2029. gadam, un tajā ietverti investīciju mērķi medicīnas telpu infrastruktūras uzlabošanai </t>
  </si>
  <si>
    <t>Ministru kabinetā ir izskatīta Veselības ministrijas pieņemtā investīciju stratēģija veselības aprūpes infrastruktūras attīstībai 2021.–2027. gadam, un tajā ietverti investīciju mērķi medicīnas telpu infrastruktūras uzlabošanai</t>
  </si>
  <si>
    <t>MK 14.07.2022. ir izskatījis VM sagatavoto informatīvo ziņojumu “Par veselības aprūpes nodrošināšanas infrastruktūras attīstības investīciju stratēģiju 2021.-2027.gadam”, kas ietver esošās situācijas analīzi, t.sk. kartējumu pa veselības aprūpes līmeņiem un horizontālajām jomām, identificējot iepriekš veiktos ieguldījumus, esošās problēmas un prioritārās vajadzības, kas pamato un prioritizē no 2021.gada veiktās un līdz 2027.gadam plānotās publiskās investīcijas veselības aprūpes infrastruktūrā.</t>
  </si>
  <si>
    <t>Ministru kabinets apstiprina noteikumus, ar kuriem nosaka atbalsta mehānisma nosacījumus</t>
  </si>
  <si>
    <t xml:space="preserve">Ministru kabineta noteikumi, ar kuriem nosaka nosacījumus, saskaņā ar kuriem tiks veikta projektu pieteikumu atlase un līgumu slēgšana projektu īstenošanai </t>
  </si>
  <si>
    <t>19.04.2022. apstiprināti MK noteikumi Nr. 254</t>
  </si>
  <si>
    <t>Pieņemtie MK noteikumi pieejami - https://m.likumi.lv/ta/id/331850-noteikumi-par-eiropas-savienibas-atveselosanas-un-noturibas-mehanisma-plana-investiciju-4112i-atbalsts-universitates-un-regionalo-slimnicu-veselibas-aprupes-infrastrukturas-stiprinasanai-lai-nodrosinatu-visaptverosu-ilgtspejigu-integretu-veselibas-pakalpojumu-mazinatu-infekciju-slimibu-izplatibu-epidemiologisko-prasibu-nodrosinasana</t>
  </si>
  <si>
    <t>19.04.2022 MK tika apstiprināti noteikumi, kas izstrādāti ar mērķi noteikt kārtību, kādā tiek īstenota Eiropas Savienības Atveseļošanas un noturības mehānisma (Atveseļošanas fonda) plāna investīcija slimnīcu infrastruktūras attīstībai, sniedzot atbalstu 3 universitātes slimnīcu un 7 reģionālo slimnīcu attīstībai par kopējo AF finansējumu 149.5.milj. EUR apmērā.</t>
  </si>
  <si>
    <t>4.1.1.3.i</t>
  </si>
  <si>
    <t>Ministru kabinets apstiprina noteikumus, ar kuriem nosaka sekundāro ambulatoro pakalpojumu sniedzēju atbalsta mehānisma nosacījumus</t>
  </si>
  <si>
    <t xml:space="preserve">Ministru kabinets pieņēma noteikumus, ar kuriem nosaka nosacījumus, saskaņā ar kuriem tiks veikta projektu pieteikumu atlase un līgumu slēgšana projektu īstenošanai </t>
  </si>
  <si>
    <t>Darbs pie regulējuma izstrādes ir procesā.</t>
  </si>
  <si>
    <t>MK noteikumu projekts ir izstrādāts, notiek tā saskaņošana starp iestādēm/ministrijām. https://tapportals.mk.gov.lv/legal_acts/9ea0bbcf-b5be-467b-803f-7879ea47426d  Plānots virzīt MK noteikumus izskatīšanai MK līdz 2022.gada 30.septembrim.</t>
  </si>
  <si>
    <t>Izsludināts konkurss sekundāro ambulatoro pakalpojumu sniedzēju veselības aprūpes infrastruktūras stiprināšanas atbalstam</t>
  </si>
  <si>
    <t xml:space="preserve">Informācija par konkursu ir publicēta, dodot iespēju sekundāro ambulatoro pakalpojumu sniedzējiem pieteikties atbalsta saņemšanai </t>
  </si>
  <si>
    <t>Regulējums ir izstrādes procesā.</t>
  </si>
  <si>
    <t>llgstošs normatīvā regulējuma saskaņošanas process. Plānots izsludināt atlasi līdz 2022.gada 30.oktobrim.</t>
  </si>
  <si>
    <t>Datu apstrādes un uzglabāšanas IT infrastruktūras attīstība</t>
  </si>
  <si>
    <t>Ir ieviesta datu apstrādes un uzglabāšanas IT infrastruktūra, nodrošinot atbilstību datu aizsardzības noteikumiem un standartiem, kā arī drošu pieejamību un sadarbspēju, tostarp attiecībā uz pārrobežu pētniecības grupām</t>
  </si>
  <si>
    <t>Datu apstrādes un uzglabāšanas ietvara izveide ir procesā. Finansējuma saņēmējs ir sagatavojis projekta pieteikumu, kas ir iesniegts nozares ministrijā izvērtēšanai</t>
  </si>
  <si>
    <t>Regulējums (informatīvais ziņojums) ir apstiprināts MK 12.04.2022.(https://vktap.mk.gov.lv/tasks/meeting_submission_circulation_headers/abe3bb63-b2e9-4ace-adbc-3ef8e925a5f0) Darbs pie IT infrastruktūras ir procesā.</t>
  </si>
  <si>
    <t>Ir pabeigta veselības aprūpes darbaspēka un mācību sistēmu analīze</t>
  </si>
  <si>
    <t xml:space="preserve">Ir pabeigta veselības aprūpes darbaspēka un mācību sistēmu analīze, kuras mērķis ir Latvijas iestādēm sniegt atjauninātu priekšstatu par stāvokli </t>
  </si>
  <si>
    <t>Veselības aprūpes darbaspēka un mācību sistēmu analīze ir procesā</t>
  </si>
  <si>
    <t>Ir pabeigta sākotnējā ziņojuma (“inception report”) izstrāde cilvēkresursu stratēģijai un secīgi tiks izstrādāts nodevums par situācijas analīzi (provizoriski 2022.g. 30.oktobris.).</t>
  </si>
  <si>
    <t>Sabiedriskajai apspriešanai ir iesniegts jauna veselības aprūpes darbinieku atalgojuma modeļa projekts</t>
  </si>
  <si>
    <t xml:space="preserve">Sabiedriskajai apspriešanai ir iesniegts Veselības ministrijas izstrādāts jauna veselības aprūpes darbinieku atalgojuma modeļa projekts </t>
  </si>
  <si>
    <t>Sabiedriskajai apspriešanai ir iesniegts Veselības ministrijas izstrādāts jauna veselības aprūpes darbinieku atalgojuma modeļa projekts</t>
  </si>
  <si>
    <t>05.07.2022. nodots publiskai apspriešanai līdz 05.08.2022 - https://tapportals.mk.gov.lv/legal_acts/fabe8439-4466-428f-8f4d-fbd91076e525</t>
  </si>
  <si>
    <t>5.1.1.1.i</t>
  </si>
  <si>
    <t>Nepieciešamo cilvēkresursu piesaistīšana</t>
  </si>
  <si>
    <t>Ekonomikas ministrija sākotnējo noteikumu projektu izstrādāja uz 14.01.2022., kas tika nosūtīts Finanšu ministrijai un Latvijas investīcijas attīstības aģentūrai (LIAA) neoficiālai skaņošanai. Pēc saņemtajiem komentāriem noteikumu projektu turpināts skaņot ar LIAA par pārvaldības procesa ieviešanu. Pēc labojumu veikšanas izstrādāts informatīvais ziņojums, kas ielikts skaņošanai 02.09.2022. ar Finanšu ministrij un Tieslietu ministriju, iekļaujot RRF plānotos grozījumus, kas nepieciešami pārvaldības modeļa darbības nodrošināšanai un pilnveidošanai.   LIAA aktīvi ir uzsācis darbu pie RIS3 pārvaldības modeļa ieviešanas un RIS3 ilgtermiņu stratēģiju izstrādes, piesaistot nepieciešamos darbiniekus.  Investīcijas mērķa sasniegšanai Ekonomikas ministrija nesaskata riskus. Uzraudzības rādītāju plānots sasniegt līdz decembrim, piesaistot 8 darbiniekus.</t>
  </si>
  <si>
    <t>Ekonomikas ministrija sākotnējo noteikumu projektu izstrādāja uz 14.01.2022., kas tika nosūtīts Finanšu ministrijai un Latvijas investīcijas attīstības aģentūrai (LIAA) neoficiālai skaņošanai. Pēc saņemtajiem komentāriem noteikumu projektu turpināts skaņot ar LIAA par pārvaldības procesa ieviešanu. Pēc labojumu veikšanas izstrādāts informatīvais ziņojums, kas ielikts skaņošanai 02.09.2022. ar Finanšu ministrij un Tieslietu ministriju, iekļaujot RRF plānotos grozījumus, kas nepieciešami pārvaldības modeļa darbības nodrošināšanai un pilnveidošanai.   LIAA aktīvi ir uzsācis darbu pie RIS3 pārvaldības modeļa ieviešanas un RIS3 ilgtermiņu stratēģiju izstrādes, piesaistot nepieciešamos darbiniekus.  Investīcijas mērķa sasniegšanai Ekonomikas ministrija nesaskata riskus - līdz 2023.gada decembrim nodarbināt 19 cilvēkus. Uzraudzības rādītāju plānots sasniegt līdz decembrim, piesaistot 8 darbiniekus.</t>
  </si>
  <si>
    <t>Spēkā stājas Ministru kabineta noteikumi, ar kuriem izveido inovāciju klasteru programmu</t>
  </si>
  <si>
    <t xml:space="preserve">Apstiprināti Ministru kabineta noteikumi </t>
  </si>
  <si>
    <t>Investīcijas ietvaros plānots izstrādāt 3 noteikumu proejktus: pārejas finansējums 25 milj. euro apmērā, sadarbības tīklu programma internacionalizācijas veicināšnai un pētniecības aktivitāšu īstenošana.Uz doto brīdi ir izstrādāti un apstiprināti pārejas finansējuma noteikumi Nr.418 Ministru kabineta 2022. gada 5. jūlija (prot. Nr. 35 48. §) sēdē. Uz oficiālo skaņošanu ir ielikti internacionalizācijas veicināšanas noteikumu proejkts. Atlikušā finansējuma noteikumu projektu plānots līdz 14.09.2022. nosūtīt oficiālai skaņošanai FM un TM. Noteikumu projektu izstrādē iekļauta informācija par plānotajiem RRF grozījumiem.  Ekonomikas ministrijas ieskatā nepastāv risks noteiktā rādītāja sasniegšanai. Uzraudzības rādītāju plānots izpildīts līdz 31.12.2022.</t>
  </si>
  <si>
    <t>Izraudzīti darbuzņēmēji modernu riska analīzes sistēmu izstrādei</t>
  </si>
  <si>
    <t xml:space="preserve">Izraudzīts(-i) darbuzņēmējs(-i) un parakstīti līgumi modernu riska analīzes sistēmu izstrādei </t>
  </si>
  <si>
    <t>01.11.2021. noslēgts līgums Nr. FM VID 2021/160/ERAF ar AS "EMERGN"</t>
  </si>
  <si>
    <t>Papildus informācija/dokumentācija https://www.eis.gov.lv/EKEIS/Supplier/Procurement/59667</t>
  </si>
  <si>
    <t>Rādītāja statuss Pabeigts.  01.11.2021. noslēgts līgums Nr. FM VID 2021/160/ERAF ar AS "EMERGN"</t>
  </si>
  <si>
    <t>6.2.1.1.i</t>
  </si>
  <si>
    <t>Pētniecības telpas un stratēģiskās komunikācijas telpas izveide un aprīkošana</t>
  </si>
  <si>
    <t>Uz ziņošanas brīdi pētniecības telpa ir izremontēta, līdz 2023. gada 1. ceturksnim plānots to aprīkot</t>
  </si>
  <si>
    <t>6.2.1.2.i</t>
  </si>
  <si>
    <t>Iekšlietu ministrija apstiprina progresa ziņojumu attiecībā uz ekonomisko noziegumu izmeklēšanas spēju stiprināšanu</t>
  </si>
  <si>
    <t xml:space="preserve">Iekšlietu ministrija ir apstiprinājusi īstenošanas progresa ziņojumu </t>
  </si>
  <si>
    <t>Šobrīd Valsts policija ir uzsākusi darbu pie progresa ziņojuma izstrādes</t>
  </si>
  <si>
    <t>Progresa ziņojuma izstrāde tiks iekļauta Valsts policijas stratēģijā, kas tiks izstrādāta, ņemot vērā Iekšlietu ministrijas stratēģiju 2021.-2023.gadam. Ir veikti sagatavošanas un plānošanas darbi attiecībā uz progresa ziņojuma izstrādi.</t>
  </si>
  <si>
    <t>Visos Latvijas reģionos ir izveidotas Valsts policijas mobilās vienības, kuru kompetencē ietilpst noziegumu pret vidi novēršana un atklāšana</t>
  </si>
  <si>
    <t>Šobrīd norit mobilo vienību izveides plānošanas darbi</t>
  </si>
  <si>
    <t>6.2.1.3.i</t>
  </si>
  <si>
    <t>Tieslietu ministrija</t>
  </si>
  <si>
    <t>Tehnisko specifikāciju izstrāde Tieslietu mācību centra atjaunošanai vai pārbūvei, iepirkuma izsludināšana</t>
  </si>
  <si>
    <t>Iepirkums ir izsludināts</t>
  </si>
  <si>
    <t>Ir veikti nepieciešamie sagatavošanās darbi, lai varētu sākt iepirkuma dokumentācijas sagatavošanu iepirkuma izsludināšanai.</t>
  </si>
  <si>
    <t>10.05.2022. iepirkumu dokumentācijas izstrāde iepirkumam par projektēšanu – formulētas tehniskās prasības un darba uzdevums;   12.05.2022. izsludināts iepirkums par projektēšanu, tai skaitā dizaina risinājuma izstrādāšanu;  23.08.2022. tiks noslēgts līguma starp TM, TA un TNA par telpu pielāgošanu mācību centra vajadzībām pēc informatīvā ziņojuma apstiprināšanas Ministru kabinetā;   30.09.2022. noslēgts līgums par projektēšanas darbiem,  tajā skaitā dizaina risinājuma izstrādāšanu.</t>
  </si>
  <si>
    <t>Ir pieņemti grozījumi publiskā iepirkuma tiesību aktos (Publisko iepirkumu likumā un Sabiedrisko pakalpojumu sniedzēju iepirkumu likumā)</t>
  </si>
  <si>
    <t>Saeima ir pieņēmusi grozījumus publiskā iepirkuma tiesību aktos (Publisko iepirkumu likumā un Sabiedrisko pakalpojumu sniedzēju iepirkumu likumā)</t>
  </si>
  <si>
    <t>Ir pieņemti grozījumi tiesību aktos, kas reglamentē publisko iepirkumu, paredzot līgumu reģistru, kas satur strukturētu informāciju par noslēgtajiem iepirkuma līgumiem un to faktisko izpildi.</t>
  </si>
  <si>
    <t>(likumprojekts "Grozījumi Publisko iepirkumu likumā" Saeimā pieņemts 03.03.2022., izsludināts un publicēts "Latvijas Vēstnesī" 15.03.2022., stājas spēkā 01.01.2023.; likumprojekti "Grozījumi Sabiedrisko pakalpojumu sniedzēju iepirkumu likumā", "Grozījumi Publiskās un privātās partnerības likumā" Saeimā pieņemti 05.05.2022., izsludināti un publicēti "Latvijas Vēstnesī" 17.05.2022., stājas spēkā 01.01.2023.)</t>
  </si>
  <si>
    <t>Rādītāja statuss Pabeigts.  Ir pieņemti grozījumi tiesību aktos, kas reglamentē publisko iepirkumu, paredzot līgumu reģistru, kas satur strukturētu informāciju par noslēgtajiem iepirkuma līgumiem un to faktisko izpildi (likumprojekts "Grozījumi Publisko iepirkumu likumā" Saeimā pieņemts 03.03.2022., izsludināts un publicēts "Latvijas Vēstnesī" 15.03.2022., stājas spēkā 01.01.2023.; likumprojekti "Grozījumi Sabiedrisko pakalpojumu sniedzēju iepirkumu likumā", "Grozījumi Publiskās un privātās partnerības likumā" Saeimā pieņemti 05.05.2022., izsludināti un publicēti "Latvijas Vēstnesī" 17.05.2022., stājas spēkā 01.01.2023.).</t>
  </si>
  <si>
    <t>Ir veikts centralizēta iepirkuma pētījums</t>
  </si>
  <si>
    <t xml:space="preserve">Ir veikts centralizēta iepirkuma pētījums </t>
  </si>
  <si>
    <t>Ir veikts pētījums par ieguvumu izvērtējumu publisko iepirkumu centralizācijai.</t>
  </si>
  <si>
    <t>Pētījuma rezultāti nosūtīti Finanšu ministrijai informatīvā ziņojuma sagatavošanai.</t>
  </si>
  <si>
    <t>Rādītāja statuss Pabeigts.  Ir veikts pētījums par ieguvumu izvērtējumu publisko iepirkumu centralizācijai. Pētījuma rezultāti nosūtīti Finanšu ministrijai informatīvā ziņojuma sagatavošanai.</t>
  </si>
  <si>
    <t>Standartizētas kvalifikācijas prasības pa nozarēm</t>
  </si>
  <si>
    <t xml:space="preserve">Standartizētas kvalifikācijas prasības pa nozarēm (informācijas un komunikācijas tehnoloģijas, būvniecība, autotransports, mobilo un fiksēto sakaru pakalpojumi). Standartizētas kvalifikācijas prasības ir atrodamas tiešsaistē: iub.gov.lv </t>
  </si>
  <si>
    <t>Standartizētas kvalifikācijas prasības pa nozarēm (informācijas un komunikāciju tehnoloģijas, būvniecība, autotransports, mobilo un fiksēto sakaru pakalpojumi) ir izstrādātas un publicētas IUB tīmekļvietnē: https://www.iub.gov.lv/lv/nozaru-ministriju-vadlinijas</t>
  </si>
  <si>
    <t>Publicētas IUB tīmekļvietnē: https://www.iub.gov.lv/lv/nozaru-ministriju-vadlinijas</t>
  </si>
  <si>
    <t>Rādītāja statuss Pabeigts.  Standartizētas kvalifikācijas prasības pa nozarēm (informācijas un komunikāciju tehnoloģijas, būvniecība, autotransports, mobilo un fiksēto sakaru pakalpojumi) ir izstrādātas un publicētas IUB tīmekļvietnē: https://www.iub.gov.lv/lv/nozaru-ministriju-vadlinijas</t>
  </si>
  <si>
    <t>Ir sagatavots informatīvs ziņojums, tostarp priekšizpēte par publiskā iepirkuma centralizāciju</t>
  </si>
  <si>
    <t xml:space="preserve">Ir sagatavots informatīvs ziņojums par publiskā iepirkuma centralizāciju. Informatīvais ziņojums iesniegts izskatīšanai Ministru kabinetā </t>
  </si>
  <si>
    <t>Ir pieņemts Ministru kabineta lēmums par rīcības virzieniem attiecībā uz publisko iepirkumu centralizāciju.</t>
  </si>
  <si>
    <t>Ministru kabineta 12.04.2022. sēdes protokols Nr.20 44.§</t>
  </si>
  <si>
    <t>Rādītāja statuss Procesā.  Ir pieņemts Ministru kabineta lēmums par rīcības virzieniem attiecībā uz publisko iepirkumu centralizāciju (Ministru kabineta 12.04.2022. sēdes protokols Nr.20 44.§ ).</t>
  </si>
  <si>
    <t>Organizēts iepirkums un noslēgts līgums par izstrādes darbu realizāciju</t>
  </si>
  <si>
    <t xml:space="preserve">Organizēts iepirkums un noslēgts līgums par izstrādes darbu realizāciju </t>
  </si>
  <si>
    <t>Ir noslēgts līgums par iepirkuma dokumentācijas sagatavošanu un izstrādes procesa vadību.</t>
  </si>
  <si>
    <t>Izstrādāta un saskaņota 1.posmā plānotā dokumentācija (projekta plāns, risku karte, kalendārais plāns, PVS koncepcija) un norit darbs pie tehniskās specifikācijas izstrādes.</t>
  </si>
  <si>
    <t>Rādītāja statuss Procesā.  Ir noslēgts līgums par iepirkuma dokumentācijas sagatavošanu un izstrādes procesa vadību. Izstrādāta un saskaņota 1.posmā plānotā dokumentācija (projekta plāns, risku karte, kalendārais plāns, PVS koncepcija) un norit darbs pie tehniskās specifikācijas izstrādes.</t>
  </si>
  <si>
    <t>Atveseļošanas fonda kopējie rādītāji</t>
  </si>
  <si>
    <t>Kopējie rādītāji</t>
  </si>
  <si>
    <t>Pasākumu saraksts saskaņā ar CID (reforma vai investīcija)</t>
  </si>
  <si>
    <t>Vai ir plānots uzkrāt datus par dalībniekiem? (Jā/Nē)</t>
  </si>
  <si>
    <t>Gada primārās 
enerģijas patēriņa 
ietaupījums</t>
  </si>
  <si>
    <t xml:space="preserve">Papildu darbības 
jauda, kas uzstādīta 
atjaunojamo 
energoresursu 
enerģijas vajadzībām </t>
  </si>
  <si>
    <t>Alternatīvo degvielu 
infrastruktūra 
(uzpildes/uzlādes 
punkti)</t>
  </si>
  <si>
    <t>Iedzīvotāji, kuri gūst 
labumu no 
pasākumiem 
aizsardzībai pret 
plūdiem, dabas 
ugunsgrēkiem un 
citām ar klimatu 
saistītām dabas 
katastrofām</t>
  </si>
  <si>
    <t>Papildu mājokļi ar 
piekļuvi internetam, 
ko nodrošina, 
izmantojot ļoti 
augstas veiktspējas 
tīklus</t>
  </si>
  <si>
    <t>Uzņēmumi, kas 
saņem atbalstu 
digitālo produktu, 
pakalpojumu un 
lietojumprogrammu 
izstrādei vai 
ieviešanai</t>
  </si>
  <si>
    <t xml:space="preserve">Jaunu un uzlabotu 
publisko digitālo pakalpojumu, 
produktu un procesu 
lietotāji  </t>
  </si>
  <si>
    <t>Atbalstītajās 
pētniecības struktūrās 
strādājošie pētnieki</t>
  </si>
  <si>
    <t>Atbalstītie uzņēmumi 
(tai skaitā – mazi 
uzņēmumi, tostarp 
mikrouzņēmumi, 
vidēji uzņēmumi un 
lieli uzņēmumi)</t>
  </si>
  <si>
    <t>Izglītības vai 
apmācības dalībnieku 
skaits</t>
  </si>
  <si>
    <t>To cilvēku skaits, kuri 
ir nodarbināti vai 
iesaistīti darba 
meklēšanā</t>
  </si>
  <si>
    <t>Jaunu vai 
modernizētu veselības 
aprūpes iestāžu 
ietilpība</t>
  </si>
  <si>
    <t xml:space="preserve">Jaunu vai modernizētu bērnu 
aprūpes un izglītības 
iestāžu klašu telpu 
ietilpība </t>
  </si>
  <si>
    <t>To jauniešu skaits 
vecumā no 15 līdz 29 
gadiem, kuri saņem 
atbalstu</t>
  </si>
  <si>
    <t>1.1.1 Rīgas metropoles areāla transporta sistēmas zaļināšana</t>
  </si>
  <si>
    <t>Nē</t>
  </si>
  <si>
    <t xml:space="preserve">1.1.1.1i. Konkurētspējīgs dzelzceļa pasažieru transports kopējā Rīgas pilsētas sabiedriskā </t>
  </si>
  <si>
    <t xml:space="preserve">1.1.1.2i. Videi draudzīgi uzlabojumi Rīgas pilsētas sabiedriskā transporta sistēmā </t>
  </si>
  <si>
    <t>1.1.1.3.i. Pilnveidota veloceļu infrastruktūra</t>
  </si>
  <si>
    <t>1.2.1.1.i.I. Daudzdzīvokļu māju energoefektivitātes uzlabošana un pāreja uz atjaunojamo energoresursu tehnoloģiju izmantošanu</t>
  </si>
  <si>
    <t>1.2.1.2.i. Energoefektivitātes paaugstināšana uzņēmējdarbībā, ko plānots īstenot valsts mērogā apvienota finanšu instrumenta veidā</t>
  </si>
  <si>
    <t>1.2.1.3.i.I. Pašvaldību ēku un infrastruktūras uzlabošana, veicinot pāreju uz atjaunojamo energoresursu tehnoloģiju izmantošanu un uzlabojot energoefektivitāti</t>
  </si>
  <si>
    <t>1.2.1.4.i.I. Energoefektivitātes uzlabošana valsts sektora ēkās, t. sk. vēsturiskajās ēkās</t>
  </si>
  <si>
    <t>1.2.1.5.i. Elektroenerģijas pārvades un sadales tīklu modernizācija</t>
  </si>
  <si>
    <t>1.3.1.r. Katastrofu pārvaldības sistēmas adaptācija klimata pārmaiņām, glābšanas un ātrās reaģēšanas dienesti</t>
  </si>
  <si>
    <t>1.3.1.1.i. Katastrofu pārvaldības sistēmas adaptācija klimata pārmaiņām, glābšanas un ātrās reaģēšanas dienesti</t>
  </si>
  <si>
    <t>1.3.1.2.i. Investīcijas plūdu risku mazināšanas infrastruktūrā</t>
  </si>
  <si>
    <t>2.1.r. Valsts IKT resursu izmantošanas efektivitātes un sadarbspējas paaugstināšana</t>
  </si>
  <si>
    <t>2.1.1 Valsts procesu un pakalpojumu modernizācija un digitālā transformācija</t>
  </si>
  <si>
    <t>2.1.1.1i. Pārvaldes modernizācija un pakalpojumu digitālā transformācija, tai skaitā uzņēmējdarbības vide</t>
  </si>
  <si>
    <t>2.1.2.1i. Pārvaldes centralizētās platformas un sistēmas</t>
  </si>
  <si>
    <t>2.1.2.2i. Latvijas nacionālais federētais mākonis</t>
  </si>
  <si>
    <t>2.1.3 Tautsaimniecības datu un digitālo pakalpojumu ekonomikas attīstība</t>
  </si>
  <si>
    <t>2.1.3.1.i. Datu pieejamība, koplietošana un analītika</t>
  </si>
  <si>
    <t>2.2.r. Uzņēmējdarbības digitālās transformācijas pilna cikla atbalsta izveide ar reģionālo tvērumu</t>
  </si>
  <si>
    <t xml:space="preserve">2.2.1.1i. Atbalsts Digitālo inovāciju centru un reģionālo kontaktpunktu izveidei </t>
  </si>
  <si>
    <t>2.2.1.2i. Atbalsts procesu digitalizācijai komercdarbībā</t>
  </si>
  <si>
    <t>2.2.1.3i. Atbalsts jaunu produktu un pakalpojumu ieviešanai uzņēmējdarbībā</t>
  </si>
  <si>
    <t>2.2.1.4i. Finanšu instrumenti komersantu digitālās transformācijas veicināšanai</t>
  </si>
  <si>
    <t>2.2.1.5i. Mediju uzņēmumu digitālās pārveides veicināšana</t>
  </si>
  <si>
    <t>Jā</t>
  </si>
  <si>
    <t xml:space="preserve">2.3.r. Ilgtspējīgas un sociāli atbildīgas atbalsta sistēmas pieaugušo izglītībai attīstība </t>
  </si>
  <si>
    <t>2.3.1.1.i. Augsta līmeņa digitālo prasmju apguves nodrošināšana</t>
  </si>
  <si>
    <t>2.3.1.2.i. Uzņēmumu būtisko digitālo prasmju attīstība</t>
  </si>
  <si>
    <t>2.3.1.3.i. Pašvadītas IKT speciālistu mācību pieejas attīstība</t>
  </si>
  <si>
    <t xml:space="preserve">2.3.1.4.i. Individuālo mācību kontu pieejas attīstība </t>
  </si>
  <si>
    <t>2.3.2.1 Digitālās prasmes iedzīvotājiem, t. sk. jauniešiem</t>
  </si>
  <si>
    <t>2.3.2.2.i. Valsts un pašvaldību digitālās transformācijas prasmju un spēju attīstība</t>
  </si>
  <si>
    <t xml:space="preserve">2.3.2.3i. Digitālās plaisas mazināšana sociāli neaizsargātajām grupām un izglītības iestādēs </t>
  </si>
  <si>
    <t>2.4.r. Platjoslas infrastruktūras attīstība</t>
  </si>
  <si>
    <t>2.4.1.1.i. Pasīvās infrastruktūras izbūve Via Baltica koridorā 5G pārklājuma nodrošināšanai</t>
  </si>
  <si>
    <t>2.4.1.2i. Platjoslas jeb ļoti augstas veiktspējas tīklu “pēdējās jūdzes” infrastruktūras attīstība</t>
  </si>
  <si>
    <t xml:space="preserve">3.1.1.r. Administratīvi teritoriālā reforma </t>
  </si>
  <si>
    <t xml:space="preserve">3.1.1.1.i. Valsts reģionālo un vietējo autoceļu tīkla uzlabošana </t>
  </si>
  <si>
    <t xml:space="preserve">3.1.1.2.i. Pašvaldību kapacitātes stiprināšana to darbības efektivitātes un kvalitātes uzlabošanai </t>
  </si>
  <si>
    <t xml:space="preserve">3.1.1.3.i. Investīcijas uzņēmējdarbības publiskajā infrastruktūrā industriālo parku un teritoriju attīstīšanai reģionos </t>
  </si>
  <si>
    <t xml:space="preserve">3.1.1.4.i. Finansēšanas fonda izveide zemas īres mājokļu būvniecībai </t>
  </si>
  <si>
    <t xml:space="preserve">3.1.1.5.i. Izglītības iestāžu infrastruktūras pilnveide un aprīkošana </t>
  </si>
  <si>
    <t xml:space="preserve">3.1.1.6.i. Pašvaldību funkciju īstenošanai un pakalpojumu sniegšanai nepieciešamo bezizmešu transportlīdzekļu iegāde </t>
  </si>
  <si>
    <t xml:space="preserve">3.1.2 Sociālo un nodarbinātības pakalpojumu pieejamība minimālo ienākumu reformas atbalstam </t>
  </si>
  <si>
    <t xml:space="preserve">3.1.2.1.i. Publisko pakalpojumu un nodarbinātības pieejamības veicināšanas pasākumi cilvēkiem ar funkcionāliem traucējumiem </t>
  </si>
  <si>
    <t xml:space="preserve">3.1.2.2.i. Prognozēšanas rīka izstrāde </t>
  </si>
  <si>
    <t xml:space="preserve">3.1.2.3.i. Ilgstošas sociālās aprūpes pakalpojuma noturība un nepārtrauktība </t>
  </si>
  <si>
    <t xml:space="preserve">3.1.2.4.i. Sociālās un profesionālās rehabilitācijas pakalpojumu sinerģiska attīstība cilvēku ar funkcionāliem traucējumiem drošumspējas veicināšanai </t>
  </si>
  <si>
    <t xml:space="preserve">3.1.2.5.i. Bezdarbnieku, darba meklētāju un bezdarba riskam pakļauto iedzīvotāju iesaiste darba tirgū </t>
  </si>
  <si>
    <t>4.1.1.r. Uz cilvēku centrētas, visaptverošas, integrētas veselības aprūpes sistēmas ilgtspēja un noturība</t>
  </si>
  <si>
    <t>4.1.1.1.i. Atbalsts sabiedrības veselības pētījumu veikšanai</t>
  </si>
  <si>
    <t>4.1.1.2.i. Atbalsts universitātes un reģionālo slimnīcu veselības aprūpes infrastruktūras stiprināšanai</t>
  </si>
  <si>
    <t>4.1.1.3.i. Atbalsts sekundāro ambulatoro pakalpojumu sniedzēju veselības aprūpes infrastruktūras stiprināšanai</t>
  </si>
  <si>
    <t>4.2.1.r. Cilvēkresursu nodrošinājums un prasmju pilnveide</t>
  </si>
  <si>
    <t>4.2.1.1.i. Atbalsts cilvēkresursu attīstības sistēmas ieviešanai</t>
  </si>
  <si>
    <t>4.3.1.r. Veselības aprūpes ilgtspēja, pārvaldības stiprināšana, efektīva veselības aprūpes resursu izlietošana, kopējā valsts budžeta veselības aprūpes nozarē palielinājums</t>
  </si>
  <si>
    <t>4.3.1.1.i. Atbalsts sekundārās ambulatorās veselības aprūpes kvalitātes un pieejamības novērtēšanai un uzlabošanai</t>
  </si>
  <si>
    <t>5.1.r. Inovāciju pārvaldība un privāto P&amp;A investīciju motivācija</t>
  </si>
  <si>
    <t>5.1.1.1.i. Pilnvērtīga inovāciju sistēmas pārvaldības modeļa izstrāde un tā nepārtraukta darbināšana</t>
  </si>
  <si>
    <t>5.1.1.2.i. Atbalsta instruments inovāciju klasteru attīstībai</t>
  </si>
  <si>
    <t>5.2.1.r. Augstākās izglītības un zinātnes izcilības un pārvaldības reforma</t>
  </si>
  <si>
    <t>5.2.1.1.i. Pētniecības, attīstības un konsolidācijas granti</t>
  </si>
  <si>
    <t>6.1.1.r. Analītikas stiprināšana un datu pārvaldības attīstība nodokļu administrēšanas un muitas jomā</t>
  </si>
  <si>
    <t>6.1.1.1.i. Esošo analītisko risinājumu modernizācija</t>
  </si>
  <si>
    <t>6.1.1.2.i.Jaunu analīzes sistēmu izstrāde</t>
  </si>
  <si>
    <t xml:space="preserve">6.1.1.3i. Personāla apmācības darbam ar analītisko </t>
  </si>
  <si>
    <t xml:space="preserve">6.1.2 R. Muitas kontroles punktos skenēto attēlu attālināta un centralizēta analīze </t>
  </si>
  <si>
    <t>6.1.2.1.i. Dzelzceļa rentgena iekārtu sasaiste ar BAXE un mākslīgā intelekta izmantošana dzelzceļu kravu skenēšanas attēlu analīzei</t>
  </si>
  <si>
    <t>6.1.2.2.i. Muitas laboratorijas kapacitātes stiprināšana</t>
  </si>
  <si>
    <t>6.1.2.3.i. Saņemto pasta sūtījumu muitas kontroles pilnveidošana Lidostas MKP</t>
  </si>
  <si>
    <t>6.1.2.4.i. Infrastruktūras izveide kontroles dienestu funkciju īstenošanai Kundziņsalā</t>
  </si>
  <si>
    <t>6.2.1.r. Noziedzīgi iegūtu līdzekļu legalizācijas identificēšanas, ekonomisko noziegumu izmeklēšanas un tiesvedības procesu modernizācija</t>
  </si>
  <si>
    <t>6.2.1.1.i. AML inovāciju centra izveide noziedzīgi iegūtu līdzekļu legalizācijas identificēšanas uzlabošanai</t>
  </si>
  <si>
    <t>6.2.1.2i. Ekonomisko noziegumu izmeklēšanas kapacitātes stiprināšana</t>
  </si>
  <si>
    <t>6.2.1.3.i. Vienota tiesnešu, tiesu darbinieku, prokuroru, prokuroru palīgu un specializēto izmeklētāju (starpdisciplināros jautājumos) kvalifikācijas pilnveides mācību centra izveide</t>
  </si>
  <si>
    <t>6.3.1.r. Publiskās pārvaldes modernizācija</t>
  </si>
  <si>
    <t>6.3.1.1.i. Atvērta, caurskatāma, godprātīga un atbildīga publiskā pārvalde</t>
  </si>
  <si>
    <t>6.3.1.2i. Publiskās pārvaldes profesionalizācija un administratīvās un kapacitātes stiprināšana</t>
  </si>
  <si>
    <t xml:space="preserve">6.3.1.3.i. Publiskās pārvaldes inovācijas eko-sistēmas attīstība </t>
  </si>
  <si>
    <t>6.3.1.4.i. Nevalstisko organizāciju izaugsme sociālās drošības pārstāvniecībā un sabiedrības interešu uzraudzībā</t>
  </si>
  <si>
    <t>6.4.1.r. Publisko iepirkuma līgumu reģistra izveide</t>
  </si>
  <si>
    <t>6.4.2.r. Konkurences vides pilnveidošana</t>
  </si>
  <si>
    <t xml:space="preserve">6.4.3.r. Profesionalizācijas stratēģijas izstrāde un īstenošana  </t>
  </si>
  <si>
    <t>6.4.4.r. IUB IT un analītiskās kapacitātes stiprināšana</t>
  </si>
  <si>
    <t xml:space="preserve">Saskaņā ar EK Regulas 2021/2106 2.pantu, EK 26.08.2022. ziņotais kopējo rādītāju sniegums par periodu līdz 30.06.2022.: </t>
  </si>
  <si>
    <t>A. Putniņa  27335747</t>
  </si>
  <si>
    <t>J.Reirs</t>
  </si>
  <si>
    <t>“Zaļie” un “Digitālie” mērķi</t>
  </si>
  <si>
    <t>Aizpildāmā tabula ar paredzamajām izmaksām EUR pašreizējās cenās. Šajā tabulā jāsniedz kopsavilkums par pamatinformāciju par katras reformas/ieguldījuma izmaksām. Papildus, detalizētāka informācija jāiesniedz atsevišķi. “Aplēstās izmaksas”: lūdzu, ņemiet vērā, ka šeit jānorāda tikai tās izmaksas, par kurām ir pieprasīti RVR fondi. “Finansējums no citiem avotiem”: lūdzu, šeit norādiet avotu un summu gadījumos, kad tā pati reforma/ieguldījumi vai reforma/ieguldījumi, kas ir cieši saistīti, saņem vai ir paredzēts saņemt līdzekļus no citiem avotiem (kuriem nebūtu jāsedz tās pašas izmaksas). “Izmantotā metodoloģija un izmaksu apraksts”: lūdzu, īsi aprakstiet metodoloģiju un pieminiet galvenos izmaksu noteicējus. “Metodikas avots” (ja tāds ir): lūdzu, sniedziet atsauces uz jūsu izmantoto metodoloģiju un datu avotiem. “Norādīt avotu” un “Iespējamā atsauce uz iepriekšējām ES programmām” (izmantojot salīdzinošos izmaksu datus): lūdzu, miniet iepriekšējos investīciju/reformu projektus, kas ir kritēriji izmaksu novērtējumam un šo projektu izmaksu avots. “Neatkarīga validācija” (ja tāda ir): lūdzu, norādiet validējošās organizācijas/aģentūras nosaukumu un atsauci uz validācijas dokumentu.</t>
  </si>
  <si>
    <t>Lūdzu, norādiet, vai 0%, 40% vai 100% reformu/investīciju veicina mērķa sasniegšanu. Attiecībā uz reformām/ieguldījumiem un klimata mērķi izmantot klimata kontroles metodoloģiju, kas izklāstīta IIA pielikumā, un pamatot savu izvēli attiecībā uz katru ieguldījumu un katru reformu. Reformām/ieguldījumiem, kas saistīti ar vides mērķiem, izmantojiet to pašu metodoloģiju. Digitālajam mērķim izmanto III pielikumā izklāstīto metodiku. Visos gadījumos norādiet katrai reformai/ieguldījumam atbilstošo intervences lauku, izvēloties vispiemērotāko, atspoguļojot reformas/ieguldījuma veidu, mērķi vai sagaidāmo rezultātu. Ja var piemērot vairākus intervences laukus, jāsniedz motivācija komponenta aprakstā. Parasti reformai/ieguldījumam būtu jāpiešķir viena intervences joma.</t>
  </si>
  <si>
    <t>Secīgais numurs</t>
  </si>
  <si>
    <t>Komponente</t>
  </si>
  <si>
    <t>Saistītais pasākums (reforma vai ieguldījumi)</t>
  </si>
  <si>
    <t>Attiecīgais laikposms</t>
  </si>
  <si>
    <t>Plānotās izmaksas, kurām pieprasīts finansējums</t>
  </si>
  <si>
    <t>Finansējums no citiem avotiem (kā to pieprasa Regulas 8. punktā)</t>
  </si>
  <si>
    <r>
      <t xml:space="preserve">COFOG 2. līmeņa kategorija
 </t>
    </r>
    <r>
      <rPr>
        <i/>
        <sz val="12"/>
        <color theme="1"/>
        <rFont val="Times New Roman"/>
        <family val="1"/>
      </rPr>
      <t>(vai “Nav būtiski” ieņēmumu pasākuma gadījumā)</t>
    </r>
  </si>
  <si>
    <t>Iepriekšējo reformu/ieguldījumu salīdzinošie izmaksu dati</t>
  </si>
  <si>
    <t>Neatkarīga validācija (veicināta)</t>
  </si>
  <si>
    <t>Kopējais pieprasītais</t>
  </si>
  <si>
    <t>No citām ES programmām</t>
  </si>
  <si>
    <t>No valsts budžeta vai citiem avotiem</t>
  </si>
  <si>
    <t>Izmantotā metodika un izmaksu apraksts</t>
  </si>
  <si>
    <t>Norādīt avotu</t>
  </si>
  <si>
    <t>Summa (mn EUR)</t>
  </si>
  <si>
    <t>Iespējama atsauce uz iepriekšējām ES programmām</t>
  </si>
  <si>
    <t>Validējošās struktūras nosaukums un atsauce uz validāciju</t>
  </si>
  <si>
    <t>“Zaļie” mērķi</t>
  </si>
  <si>
    <t>Digitālie mērķi</t>
  </si>
  <si>
    <t>RRF ieguldījums ar tagiem</t>
  </si>
  <si>
    <t>No</t>
  </si>
  <si>
    <t>Līdz</t>
  </si>
  <si>
    <t>Atmaksājamais finansiālais atbalsts (aizdevumi)/neatmaksājamais finansiālais atbalsts (dotācijas)</t>
  </si>
  <si>
    <t>Summa (EUR)</t>
  </si>
  <si>
    <r>
      <rPr>
        <b/>
        <sz val="11"/>
        <color theme="1"/>
        <rFont val="Times New Roman"/>
        <family val="1"/>
      </rPr>
      <t>Norādīt ES programmas</t>
    </r>
    <r>
      <rPr>
        <b/>
        <i/>
        <sz val="11"/>
        <color theme="1"/>
        <rFont val="Times New Roman"/>
        <family val="1"/>
      </rPr>
      <t xml:space="preserve">
 [Sadalīt pa programmām, ja nepieciešams (piemēram, reģionālā darbības programma)]</t>
    </r>
  </si>
  <si>
    <t>Summa, cik no tā PVN izmaksu segšanai (EUR) (ja atttiecināms)</t>
  </si>
  <si>
    <t>Intervences lauks</t>
  </si>
  <si>
    <t>Klimata
 atzīme</t>
  </si>
  <si>
    <t>Vides
 atzīme</t>
  </si>
  <si>
    <t>Ciparatzīme</t>
  </si>
  <si>
    <t>Klimats</t>
  </si>
  <si>
    <t>Cipars</t>
  </si>
  <si>
    <t>1.1.1.1.i.1. Konkurētspējīgs dzelzceļa pasažieru transports kopējā Rīgas pilsētas sabiedriskā transporta sistēmā</t>
  </si>
  <si>
    <t>Dotācijas</t>
  </si>
  <si>
    <t>Eiropas Savienības kohēzijas politikas programmas 2021.-2027.gadam 2.3.1.4.pasākums</t>
  </si>
  <si>
    <t>Valsts budžets</t>
  </si>
  <si>
    <t>04.5 - transports</t>
  </si>
  <si>
    <t>Izmaksas noteiktas, pamatojoties uz projekta iesniedzēja biznesa modeli un biznesa plānu (elektrificētajām un neelektrificētajām līnijām), kā arī saskaņā ar veikto piegādātāju tirgus priekšizpēti (pēc situācijas 2020.gada beigās). (Vienības izmaksas pieņēmums: 1 elektrovilciems (BEMU) = 10,6 M EUR)</t>
  </si>
  <si>
    <t>Projektu pieteicēja (VAS Pasažieru vilciens) sniegtā informācija.</t>
  </si>
  <si>
    <t>074 - tīrs pilsētas transporta ritošais sastāvs [18]</t>
  </si>
  <si>
    <t>1.1.1.1.i.2. Konkurētspējīgs dzelzceļa pasažieru transports kopējā Rīgas pilsētas sabiedriskā transporta sistēmā</t>
  </si>
  <si>
    <t>VAS "Latvijas dzelzceļš"</t>
  </si>
  <si>
    <t>Izmaksas noteiktas, pamatojoties uz iepriekš īstenoto un projektēšanas, būvniecības stadijā esošo infrastruktūras objektu vidējām izmaksām. (Vienības izmaksas pieņēmums: 1 km elektrifikācija t.sk. līnijas caurlaides spējas un signalizācijas sistēmu uzlabojumi = 0,67 M EUR)
EK pasūtītais PWC veiktais pētījums Assessment of unit costs (standard prices) of rail projects (CAPital EXpenditure) (https://ec.europa.eu/regional_policy/en/information/publications/reports/2018/assessment-of-unit-costs-standard-prices-of-rail-projects-capital-expenditure), kas tika izstrādāts 2018.gadā, salīdzinot dzelzceļa infrastruktūras būvniecības izmaksas</t>
  </si>
  <si>
    <t>Projektu pieteicēja (VAS Latvijas dzelzceļš) sniegtā informācija.</t>
  </si>
  <si>
    <t>067 - rekonstruēti vai modernizēti dzelzceļi - TEN-T pamattīkls</t>
  </si>
  <si>
    <t>1.1.1.1.i.3.  Konkurētspējīgs dzelzceļa pasažieru transports kopējā Rīgas pilsētas sabiedriskā transporta sistēmā</t>
  </si>
  <si>
    <t>Izmaksas tiek noteiktas pamatojoties uz iepriekš īstenoto un projektēšanas, būvniecības stadijā esošo infrastruktūras objektu vidējām izmaksām. (Vienības izmaksas pieņēmums: 1 km elektrifikācija, t.sk. līnijas caurlaides spējas un signalizācijas sistēmu uzlabojumi = 0,67 M EUR, 1 stacija 18,7 M EUR (sliezu ceļu un pārmiju pārbūve, pasažieru platformas pie trīs ceļiem un 2 gājēju tuneļu - piekļuves platformām)
EK pasūtītais PWC veiktais pētījums Assessment of unit costs (standard prices) of rail projects (CAPital EXpenditure) (https://ec.europa.eu/regional_policy/en/information/publications/reports/2018/assessment-of-unit-costs-standard-prices-of-rail-projects-capital-expenditure), kas tika izstrādāts 2018.gadā, salīdzinot dzelzceļa infrastruktūras būvniecības izmaksas</t>
  </si>
  <si>
    <t>069 bis – citi rekonstruēti vai modernizēti dzelzceļi – elektriska/nulles emisija (sk. 15. zemsvītras piezīmi)</t>
  </si>
  <si>
    <t>1.1.1.2.i.1. Videi draudzīgi uzlabojumi Rīgas pilsētas sabiedriskā transporta sistēmā</t>
  </si>
  <si>
    <t>RP SIA "Rīgas satiksme"</t>
  </si>
  <si>
    <t>Tirgus izpēte, pamatojoties uz publiski pieejamo informāciju, izmaksu salīdzinājums ar līdzīgu projektu (ES fondu 2014.-2020.gada plānošanas perioda) izmaksām. Attiecībā uz zemās grīdas tramvaju vienības izmaksām, 2020.gadā ir veikta tirgus izpēte, ko īstenoja piesaistīts neatkarīgs starptautisks eksperts.  Bateriju elektroautobusu vienības izmaksas  tika noteiktas balstoties uz veikto cenu izpēti, kā arī prognozējamo tirgus attīstību un konkurenci ražotāju starpā. Uzlādes staciju vienības izmaksas noteiktas, vērtējot Ceļu satiksmes un drošības direkcijas  pieredzi uzlādes infrastruktūras izbūvē un veikto izpēti par iekārtu piegādi un uzstādīšanu un ņemot vērā apstākļus, kas saistīti ar uzlādes staciju potenciālo izvietojumu, to izbūvi (Vienības izmaksas pieņēmums: 1 zemās grīdas tramvajs = 2,5 M EUR; 1 elektroautobuss = 0,65 M EUR; 1 uzlādes stacija = 0,46 M EUR)</t>
  </si>
  <si>
    <t>Projektu pieteicēja (Rīgas pašvaldības SIA Rīgas satiksme) sniegtā informācija.</t>
  </si>
  <si>
    <t>1.1.1.2.i.2. Videi draudzīgi uzlabojumi Rīgas pilsētas sabiedriskā transporta sistēmā</t>
  </si>
  <si>
    <t>Pašvaldību budžets</t>
  </si>
  <si>
    <t>Izmaksu aplēses ir indikatīvas un balstītas uz līdzšinējo pieredzi, kā arī uz realizācijā esošu projektu izmaksām. (Vienības izmaksas pieņēmums: 1 km BRT līnija = 7 024 382 EUR, 1 km tramvaja līnija = 7 324 625 EUR, 1 mobilitātes punkts = 2 939 911 EUR)</t>
  </si>
  <si>
    <t>Projektu pieteicēja (Rīgas plānošanas reģions, Rīgas pašvaldības SIA Rīgas satiksme) sniegtā informācija.</t>
  </si>
  <si>
    <t>073 - tīra pilsētas transporta infrastruktūra [17]</t>
  </si>
  <si>
    <t>1.1.1.2.i.3. Videi draudzīgi uzlabojumi Rīgas pilsētas sabiedriskā transporta sistēmā</t>
  </si>
  <si>
    <t>Eiropas Savienības kohēzijas politikas programmas 2021.-2027.gadam 3.1.1.4.pasākums</t>
  </si>
  <si>
    <t>Izmaksu aplēses ir indikatīvas un balstītas uz līdzšinējo pieredzi, kā arī uz realizācijā esošu projektu izmaksām. (Vienības izmaksas pieņēmums: 1 km  = 1 401 515 EUR)</t>
  </si>
  <si>
    <t>062 - citi rekonstruētie vai modernizētie ceļi (autoceļu, valsts, reģionālie vai vietējie)</t>
  </si>
  <si>
    <t>Izmaksas ir norādītas, pamatojoties uz attīstības plānošanas dokumentos norādītajiem indikatīvi iekļautajiem finansējumiem, kā arī vienlaikus izmaksas tiek balstītas uz iepriekš īstenoto projektu izmaksām, turklāt pirms Atveseļošanas un noturības mehānisma finansējuma saņemšanas tiks veikta izmaksu un ieguvumu analīze. (Vienības izmaksas pieņēmums: 1 km veloceļa = 565 803 EUR)</t>
  </si>
  <si>
    <t>Projektu pieteicēja (Rīgas pilsētas pašvaldība, Rīgas plānošanas reģions) sniegtā informācija.</t>
  </si>
  <si>
    <t>075 - riteņbraukšanas infrastruktūra</t>
  </si>
  <si>
    <t>1.2.1.1.i. Daudzdzīvokļu māju energoefektivitātes uzlabošana un pāreja uz atjaunojamo energoresursu tehnoloģiju izmantošanu</t>
  </si>
  <si>
    <t xml:space="preserve">Eiropas Savienības kohēzijas politikas programma 2021.–2027.gadam (Programma) 2.1.1.SAM "Energoefektivitātes veicināšana un siltumnīcefekta gāzu emisiju samazināšana" plānotais pasākums "Energoefektivitātes paaugstināšana dzīvojamās ēkās", kam indikatīvi paredzēts 147,2 milj. euro liels finansējuma apjoms. Programmas finansējums būs pieejams nodrošinot demarkāciju. Neviens projekts nesaņems finanansējumu no diviem avotiem. PIrmie projekti tiks finansēti no Atveseļošanās un noturības mehānisma. Pēc tam, kad Atveseļošanās un noturības mehānisma būs izmantots, tiks uzsākta Programmas ieviešana. </t>
  </si>
  <si>
    <t>04.3 - degviela un enerģija</t>
  </si>
  <si>
    <t>Izmaksu sadalījums noteikts, ņemot vērā potenicālo laika grafiku finansēšanas līguma noslēgšanai ar Altum.</t>
  </si>
  <si>
    <t xml:space="preserve">Pieņēmumi balstīti uz līdzšinējo pieredzi 2014.-2020.gada plānošanas perioda Darbības programmas "Izaugsme un nodarbinātība" 4.2.1.1. pasākumā "Veicināt energoefektivitātes paaugstināšanu dzīvojamās ēkās" </t>
  </si>
  <si>
    <t>ERAF</t>
  </si>
  <si>
    <t xml:space="preserve">2014.-2020.gada plānošanas perioda Darbības programmas "Izaugsme un nodarbinātība" 4.2.1.1. pasākums "Veicināt energoefektivitātes paaugstināšanu dzīvojamās ēkās" </t>
  </si>
  <si>
    <t>025 bis – esošo mājokļu energoefektivitātes atjaunošana, demonstrējumu projekti un energoefektivitātes kritērijiem atbilstoši atbalsta pasākumi [4]</t>
  </si>
  <si>
    <t>1.2.1.2.i. Energoefektivitātes paaugstināšana uzņēmējdarbībā, ko nacionāli plānots ieviest kombinētā finanšu instrumenta veidā</t>
  </si>
  <si>
    <t xml:space="preserve">Taisnīgas pārkārtošanās plāna 3.2.pasākuma indikatīvais finansējums uzņēmējdarbības "zaļināšanai"- 38 808 001 EUR
Eiropas Savienības kohēzijas politikas programmas 2021.–2027.gadam 2.1.prioritāte “Klimata pārmaiņu mazināšana un pielāgošanās klimata pārmaiņām” plānotais finansējums uzņēmējdarbības energoefektivitātei 36 975 000 EUR. 
Kopā 75 783 001 EUR
</t>
  </si>
  <si>
    <t>04.1 Vispārējie ekonomiskie, komerciālie un darba jautājumi</t>
  </si>
  <si>
    <t xml:space="preserve">Izmaksas kombinētā finanšu instrumentu programmā (80.586 milj.EUR) tiek noteiktas pamatojoties uz ALTUM pieredzi programmu ieviešanā un provizorisko programmas uzsākšanas laika grafiku. 
Izmaksas 
</t>
  </si>
  <si>
    <t>Pieņēmumi kombinētā finanšu instrumentu programmā (80.586 milj.EUR balstīti uz ALTUM līdzšinējo pieredzi programmu ieviešanā un potenciālajiem investīciju apjomiem gadā, ņemot vērā pieredzi energoefektivitātes programmā, kas tiek īstenota no "zaļo"obligāciju finansējuma.
Ekonomikas ministrijas rīcībā esošie dati par 2014. – 2020. gada plānošnas periodā ieviesto Kompetences centru prgrammas izmaksām.</t>
  </si>
  <si>
    <t>024. ter – Energoefektivitāte un demonstrējumu projekti MVU vai lielos uzņēmumos un atbalsta pasākumi, kas atbilst energoefektivitātes kritērijiem [3]</t>
  </si>
  <si>
    <t>1.2.1.3.i. Pašvaldību ēku un infrastruktūras uzlabošana, veicinot pāreju uz atjaunojamo energoresursu tehnoloģiju izmantošanu un uzlabojot energoefektivitāti</t>
  </si>
  <si>
    <t>Eiropas Savienības kohēzijas politikas programma 2021.–2027.gadam 2.1.1.SAM "Energoefektivitātes veicināšana un siltumnīcefekta gāzu emisiju samazināšana" (norādītais finansējums ir ERAF daļa)</t>
  </si>
  <si>
    <t>Pašvaldības budžets</t>
  </si>
  <si>
    <t>Nepieciešamais izmaksu apjoms un pasākuma mērķa vērtība noteikta, balstoties uz 2014.-2020.gada plānošanas perioda 4.2.2. SAM  pabeigto projektu  datiem no KPVIS , ņemot vērā plānotās ANM pasākuma investīcijas, pieņemot energoefektivitātes veikšanas vidējās izmaksas  186,02 EUR/m2 (bez PVN) un investīciju atmaksāšanās termiņu ne vairāk kā 20 gadi, un pieņemot, ka vidējais enerģijas ietaupījums uz m2 pēc renovācijas ir 30 kWh ar primārās enerģijas koeficientu 1</t>
  </si>
  <si>
    <t>VARAM dati, ES fondu 2014.-2020.g. perioda 4.2.2.SAM, pabeigtie projekti (datu kopa - 91 projekts, vidējās izmaksas)</t>
  </si>
  <si>
    <t>ES fondu 2014.-2020. gada plānošanas perioda darbības programma "Izaugsme un nodarbinātība", 4.2.2.SAM</t>
  </si>
  <si>
    <t>KP VIS dati - projektiem piesaistītais ERAF finansējums (t.s. pabeigtie projekti, noslēgtie līgumi un apstiprinātie projekti)</t>
  </si>
  <si>
    <t>026 bis - Energoefektivitātes atjaunošanas vai energoefektivitātes pasākumi attiecībā uz publisko infrastruktūru, demonstrējumu projektiem un energoefektivitātes kritērijiem atbilstošiem atbalsta pasākumiem [6]</t>
  </si>
  <si>
    <t>1.2.1.4.i. Energoefektivitātes uzlabošana valsts sektora ēkās, t.sk. vēsturiskajās ēkās</t>
  </si>
  <si>
    <t>Eiropas Savienības kohēzijas politikas programma 2021.–2027.gadam  (Programma) 2.1.1.SAM "Energoefektivitātes veicināšana un siltumnīcefekta gāzu emisiju samazināšana" plānoto pasākumu "Energoefektivitātes paaugstināšana valsts ēkās", kam indikatīvi paredzēts 86,4 milj. euro liels finansējuma apjoms. Programmas finansējums būs pieejams nodrošinot demarkāciju. Neviens projekts nesaņems finanansējumu no diviem avotiem. PIrmie projekti tiks finansēti no Atveseļošanās un noturības mehānisma. Pēc tam, kad Atveseļošanās un noturības mehānisma būs izmantots, tiks uzsākta Programmas ieviešana.</t>
  </si>
  <si>
    <t xml:space="preserve">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2025.gadā tiks pabeigta būvniecība un iesniegti noslēguma maksājumi, kad tiek pieprasīts un izmaksāts viss finansējums.
</t>
  </si>
  <si>
    <t>Pieņēmumi balstīti uz līdzšinējo pieredzi ES fondu projektos investīciju apguvei būvniecības projektos.</t>
  </si>
  <si>
    <t xml:space="preserve">2014.-2020.gada plānošanas perioda Darbības programmas "Izaugsme un nodarbinātība" 4.2.1.2. pasākums "Veicināt energoefektivitātes paaugstināšanu valsts ēkās" </t>
  </si>
  <si>
    <t> </t>
  </si>
  <si>
    <t>01.3 - Vispārīgie pakalpojumi</t>
  </si>
  <si>
    <t>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 un 2026.gadā tiks pabeigta būvniecība un iesniegti noslēguma maksājumi, kad tiek pieprasīts un izmaksāts viss finansējums.</t>
  </si>
  <si>
    <t>033 - viedās energosistēmas (ieskaitot viedtīklus un IKT sistēmas) un ar tām saistītā krātuve.</t>
  </si>
  <si>
    <t>1.3.1.1.i.1. Glābšanas dienestu kapacitātes stiprināšana, īpaši VUGD infrastruktūras un materiāltehniskās bāzes modernizācija</t>
  </si>
  <si>
    <t>03.2 - ugunsdrošības pakalpojumi</t>
  </si>
  <si>
    <t>Katastrofu pārvaldības sistēmas infrastruktūras optimizācijas reformas ANM investīciju ietvaros plānots uzbūvēt vismaz 8 katastrofu pārvaldības centrus, bet maksimums 10 (atkarībā no iepirkuma rezultātiem), plānoto izmaksu aprēķinus balstot uz līdzšinējo pieredzi būvniecībā un analīzes datiem par līdzīgu objektu būvniecības izmaksām. 
Gadījumā, ja iepirkumu rezultātā iesniegtie finanšu piedāvājumi ir zemāki, var tik īstenota aprēķinā iekļauto visu 10 objektu būvniecība.
Izmaksas atbilstoši būvniecības pieredzei dalītas vairākās grupās, kur:
1. Būvdarbu izmaksas atbilstoši plānotajai būvējamai platībai - 1900,82,-EUR/m2 (bez PVN). Kopējā būvējamā platība 10 objektiem ir 14 389 m2. Atbilstoši aprēķinam kopējās būvdarbu izmaksas sastāda 27 350 991,74,- EUR;
2. Projektēšanas izmaksas - 3,7% no būvdarbu izmaksām, atbilstoši būvējamai platībai. VUGD būvprojektu izstrādei piemērots vidējo izmaksu zemākais punkts, jo VUGD būvprojektu izstrāde tiks veikta, maksimāli standartizējot risinājumus un arhitektūru. Sekojoši projektēšanas izmaksas sastāda 1 011 986,69 EUR
3. Būvuzraudzības izmaksas - 2% no būvdarbu izmaksām, atbilstoši būvējamai maksimālajai platībai tie ir 547 019,83,-EUR.
4. Autoruzraudzības izmaksas - 1% no būvdarbu izmaksām, atbilstoši būvējamai maksimālajai platībai, t.i. 273 509,92,-EUR
5. Būvprojekta ekspertīzes izmaksas - 16% no projektēšanas izmaksām, t.i. 161 917,87-EUR
6. Demontāžas izmaksas - 85 EUR/m2. Lai nodrošinātu klimata mērķu atbilstību un reformas ietvaros plānoto nekustamo īpašumu optimizāciju tiek plānota esošo, neatjaunojamo nekustamo īpašumu objektu demontāža 10 jaunu katastrofu pārvaldības centru gadījumā sastāda 14 622,90m2 platībā. Kopējās demontāžas izmaksas sastāda 1 027 228,51 EUR.
7. Papildus ņemot vērā Latvijas Statistikas pārvaldes datus par vidējo cenu pieaugumu turpmākajos 6 gados, kopējām būvniecības izmaksām tiek aprēķinās 1,13 koeficients. Sekojoši kopējās katastrofu pārvaldības centru būvniecības izmaksas veido 34 321 099,66  EUR. Ņemot vērā kopējo piešķīrumi izmaksu aprēķinos veidojas 2 308 900,34 EUR rezerve, kas kopumā atbilst būvniecības iepirkumu praksei, paredzot noteiktu finansējuma apmēru neparedzētiem izdevumiem (ģeodēzisko izpētes rezultātā radušies zemes darbi vai atklāto, iepriekš neparedzēto pazemes konstrukciju demontāžas gadījumā utml.), kas attiecīgi ir 288 612,54 EUR uz vienas ēkas projektu  garantētā finansējuma ietvaros būvējamiem 8 objektiem vai 230 890,03 EUR būvējamiem 10 objektiem.
Detalizēts izmaksu aprēķins un to pamatojums 1.3.1.1.i_IEM_izmaksu pamatojums pielikumā.
8. Izmaksu aprēķinos PVN nav iekļauts.</t>
  </si>
  <si>
    <t xml:space="preserve">Par pamatu aprēķiniem ņemtas izmaksas no pēdējā realizētā būvniecības projekta VUGD depo būvniecība Jaunpils ielā, Rīgā, kas tika īstenots no 2015.-2019.gadam. Kā arī analizēti jaunākie būvniecības iepirkumi Latvijas elektroniskajā iepirkumu sistēmā EIS. Visas projekta izmaksas aprēķinātas, ievērojot ekonomijas un efektivitātes principus – publiskais iepirkums, tirgus izpēte. Detalizēts izmaksu aprēķins un to pamatojums 1.3.1.1.i_IEM_izmaksu pamatojums pielikumā.
</t>
  </si>
  <si>
    <t>Nr.4.2.1.2/18/I/011 “Paaugstināt valsts ēkas Gaitnieku ielā 2A, Gulbenē, energoefektivitāti”</t>
  </si>
  <si>
    <t>06.10.2020. CFLA vēstule Nr.39-2-40.2/6675 “Par vienošanās Nr.4.2.1.2/18/I/011 maksājuma pieprasījuma Nr.2 apstiprināšanu”, KP VIS projekta statusa maiņa 06.10.2020. “pabeigts”</t>
  </si>
  <si>
    <t>025 ter – jaunu energoefektīvu ēku būvniecība [5]</t>
  </si>
  <si>
    <t>04.2 - lauksaimniecība, mežsaimniecība, zvejniecība un medības</t>
  </si>
  <si>
    <t>Nosakot rezultatīvos rādītājus un izmaksas tika izmantota informācija par analoģiskiem projektiem (kas īstenoti ERAF programmā 2014.-2020.gadam  SAM 5.1.2. un Eiropas Savienības Solidaritātes fonds) tehnisko apsekošanu, sākotnējām kalkulācijām, būvniecības iepirkumiem, būvniecības tāmēm un būvniecības tirgus dalībnieku aktivitāti atbalsta programmu izpildes periodā. Pieredze norāda uz lielām būvniecības aktivitātes svārstībām atbalsta programmu izpildes periodā. Būtiskas izmaiņas projektu īstenošanas uzsākšanai var ieviest projektu ietekmes uz vidi novērtējums vai tehniskie un īpašie noteikumi gan laika, gan finansējuma izteiksmē. 
Kopējais finansējums ERAF programmā 2014.-2020.gadam  SAM 5.1.2. ir 43.39mn EUR, 32 projekti, vidējās izmaksas 1,35 mn  EUR proj. 
Aprēķinos, kā atskaites punkts (benchmark) vērā tiek izmantots ERAF projektu 2014.-2020.gadam izmaksas t.sk. : 
dambji un polderu dambji – 7 projekti, kopējās izmaksas EUR 5 683 386 , vidējās viena projekta izmaksas EUR 1 420 846; 
polderu sūkņu stacijas – 7 projekti, kopējās izmaksas EUR 6 191 009, vidējās viena projekta izmaksas EUR 884 429; 
kanāli un regulētie upju posmi – 11 projekti, kopējās izmaksas EUR 15 195 879, vidējās viena projekta izmaksas EUR 1 381 443. 
RRF projektu izmaksu plānošanā pēc analoģijas var izmantot vidējās izmaksas, jo plānotās darbības ir līdzīgas, bet faktiskās būvju veids izmaksu ziņā var būt atšķirīgs, ņemot vērā, klimatiskās, reģionālās, iepirkuma, sociālās īpatnības, kā arī objektu būvniecībai un stiprinājumiem izmantotie materiāli un to pieejamības. 
ANM plānotās viena projekta vidējās  izmaksas (1,13 M EUR) indikatīvi pieņemtas nedaudz zemākas nekā ERAF īstenoto projektu 2014.-2020.gadam vidējās viena projekta izmaksas (1,35 M EUR), jo dambjiem nav plānoti aizsargdambju nogāžu stiprinājumu izveidošana no betona un projekti (polderu sūkņu stacijas, aizsargdambji) pēc veicamajiem būvdarbu apjomiem un izmaksām ir plānoti mazāki nekā iepriekšējā periodā. ANM ietvaros plānots atbalstīt 29.projektus.</t>
  </si>
  <si>
    <t>Projektu izvērtējums ERAF 2014.- 2020.gada ietvaros SAM 5.1.2., Eiropas Savienības Solidaritātes fonda ietvaros un būvniecības tirgus analīze.</t>
  </si>
  <si>
    <t>ERAF programmā 2014.-2020.gadam SAM 5.1.2. un Eiropas Savienības Solidaritātes fonds</t>
  </si>
  <si>
    <t>ERAF programmā 2014.-2020.gadam (43,39mnEUR) SAM 5.1.2. un Eiropas Savienības Solidaritātes fonds (13,73 mnEUR)</t>
  </si>
  <si>
    <t>035 - pielāgošanās klimata pārmaiņu pasākumiem un ar klimatu saistītu risku novēršana un pārvaldība: plūdi (tostarp izpratnes veidošana, civilās aizsardzības un katastrofu pārvaldības sistēmas, infrastruktūras un uz ekosistēmām balstītas pieejas)</t>
  </si>
  <si>
    <t>2.1.1.1.i. Pārvaldes modernizācija un pakalpojumu digitālā transformācija, tai skaitā uzņēmējdarbības vide</t>
  </si>
  <si>
    <t>Eiropas Savienības kohēzijas politikas programmas 2021.–2027.gadam 1.3.1.SAM "Izmantot digitalizācijas priekšrocības pilsoņiem, uzņēmumiem un valdībām" (norādītais finansējums ir ERAF daļa, kopumā uz 2.1.reformu un investīciju virzienu 149 763 088 euro, indikatīvi dalot uz četrām investīcijām, jo šobrīd vēl nav iespējams precīzi savilkt konkrētās AF plāna investīcijas pret ERAF 2021.-2027.gadam)</t>
  </si>
  <si>
    <t xml:space="preserve">Plānotās investīciju izmaksas noteiktas, pamatojoties uz sagatavoto indikatīvo projektu sarakstu, kuru paredzēts īstenot, lai nodrošinātu reformas ieviešanu un reformas mērķu sasniegšanu, kā arī ņemot vērā ES fondu 2014.-2020.g. perioda 2.2.1.SAM ietvaros īstenoto līdzvērtīgu IKT projektu izmaksas. Investīciju sadalījums projektu griezumā veikts atbilstoši  metodikai “Metodika informācijas sistēmu, platformu izstrādes plānoto izmaksu  noteikšanai pirms detalizētas analīzes fāzes veikšanas” (izmaksu pamatojošā dokumentācija pievienota pielikumā), saskaņā ar kuru SAM 2.2.1. ietvaros īstenotie projekti tiek klasificēti kategorijās atbilstoši projekta ietvaros izstrādājamā risinājuma , platformas sarežģītībai un investīciju apjomam. Atbilstoši metodikai, projekti ir iedalīti četrās kategorijās - augstākās sarežģītības, vidējās un zemākās sarežģītības projekti, kā arī IKT infrastruktūras projekti un noteikts (aprēķināts)  katras kategorijas projektu vidējais investīciju apjoms. Ņemot vērā, ka SAM 2.2.1. ir noteikts maksimālais viena projekta investīciju apjoms, tad projekti, kuri tiek īstenoti kārtās atbilstoši pieejamajam investīciju apjomam un loģiskai secībai, katrai kārtai nosakot sasniedzamos rezultātus un nodrošinot to ieviešanu produktīvā darbībā un to lietojamību, aprēķinā tiek apvienoti un uzskatīti par vienu projektu.  ANM ietvaros plānotie projekti atbilstoši metodikai , tiek klasificēti pēc to sarežģītības un plānotais investīciju apjoms atbilst SAM 2.2.1. ietvaros īstenoto projektu noteiktās kategorijas projektu investīciju apjomam. Ir pieļaujams, ka plānoto projektu izmaksu sadalījums pa izmaksu pozīcijām var atšķirties no 2.2.1. SAM projektiem, ja nākamajā izmaksu detalizācijas fāzē, kas paredzēta jau pēc projektu īstenošanas uzsākšanas, izstrādājot IS projektējuma dokumentāciju un veicot publiskā iepirkuma procedūras, IS izstrādes ietvaros tiek paredzēts piemērot inovatīvākas un augstāka līmeņa tehnoloģijas atbilstoši esošā tirgus cenām, vai piemērot citu risinājuma ieviešanas modeli, kas var tikt identificēts detalizētas izpētes laikā.
Starp plānotajiem digitālās transformācijas pasākumiem ANM komponentes Nr.2 ietvaros un ES fondu 2021.-2027.g darbības programmas 1.3.1.SAM finansējuma ietvaros tiks nodrošināta demarkācija, lai novērstu ieguldījumu savstarpēju pārklāšanos un nodrošinātu savstarpēju papildināmību. 1.3.1.SAM ietvaros plānots atbalstīt tikai tādu valsts platformu attīstību, kas veicinās komersantu procesu digitalizāciju un jaunu, inovatīvu pakalpojumu veidošanu komercsektorā, bet valsts pārvaldes pamatdarbības procesu sistēmas, ko savu funkciju veikšanai izmanto tikai publiskais sektors, plānots attīstīt ANM ietvaros.
Papildus paredzams, ka atsevišķi ANM plāna pasākumi būs savstarpēji papildināmi ar Digitālās Eiropas programmas aktivitātēm, nodrošinot atbalstu Eiropas komisijas definēto prioritāro starpvalstu projektu ieviešanai. Apstiprinām, ka projektu izmaksu aprēķinā nav iekļautas izmaksas, ko plānots segt no citām ES investīciju programmām. 
</t>
  </si>
  <si>
    <t>VARAM dati, ES fondu 2014.-2020.g. perioda 2.2.1.SAM</t>
  </si>
  <si>
    <t xml:space="preserve">ERAF  </t>
  </si>
  <si>
    <t>ES fondu 2014.-2020. gada plānošanas perioda darbības programma "Izaugsme un nodarbinātība", 2.2.1.SAM</t>
  </si>
  <si>
    <t>MK 15.07.2020. rīkojums Nr.374 par  2.2.1. SAM projektu sarakstu. KP VIS dati - projektiem piesaistītais ERAF finansējums (t.s. pabeigtie projekti un noslēgtie līgumi)</t>
  </si>
  <si>
    <t>011 - valsts IKT risinājumi, e-pakalpojumi, lietojumprogrammas</t>
  </si>
  <si>
    <t>4 - 011 - valsts IKT risinājumi, e-pakalpojumi, lietojumprogrammas</t>
  </si>
  <si>
    <t>2.1.2.1.i. Pārvaldes centrālizētās platformas un sistēmas</t>
  </si>
  <si>
    <t>2.1.2.2.i. Latvijas nacionālais federētais mākonis</t>
  </si>
  <si>
    <t>055 - IKT: Citi IKT infrastruktūras veidi (ieskaitot liela mēroga datoru resursus/iekārtas, datu centrus, sensorus un citas bezvadu iekārtas)</t>
  </si>
  <si>
    <t>6 - 055 - cita veida IKT infrastruktūra (tai skaitā liela mēroga datoru resursi/iekārtas, datu centri, sensori un citas bezvadu iekārtas)</t>
  </si>
  <si>
    <t xml:space="preserve">2.2.1.1.i. Atbalsts Digitālo inovāciju centru un reģionālo kontaktpunktu izveidei </t>
  </si>
  <si>
    <t>Eiropas Savienības kohēzijas politikas programmas 2021.–2027.gadam 1.2.2.SAM "Izmantot digitalizācijas priekšrocības uzņēmējdarbības attīstībai" plānotais pasākums "Eiropas digitālo inovācijas centru (EDIC) darbības nodrošināšanai un komersantu atbalstam", kam indikatīvi paredzēts 5 milj. euro liels finansējuma apjoms. Eiropas Savienības kohēzijas politikas programmas 2021.–2027.gadam finansējums būs pieejams nodrošinot demarkāciju laikā. Neviens projekts nesaņems finanansējumu no diviem avotiem. Pirmie projekti tiks finansēti no Atveseļošanās un noturības mehānisma. Pēc tam, kad Atveseļošanās un noturības mehānisma finansējums būs izmantots, tiks uzsākta Darbības programmas Latvijai 2021.-2027.gadam ieviešana un pēc tam projekti tiks finansēti no Darbības programmas Latvijai 2021.-2027.gadam.</t>
  </si>
  <si>
    <t xml:space="preserve">Izmaksas noteiktas, pamatojoties uz EDIC nacionālā kandidāta sagatavoto informāciju. EDIC administratīvās izmaksas galvenokārt tiks segtas no programmas "Digitālā Eiropa" finansējuma. Izmantotas Latvijas Informācijas un komunijāciju tehnoloģiju asociācijas aplēses, kur viena uzņēmuma mentoringa/konsultāciju izamaksas ir 300 EUR, bet digitālā brieduma testa veikšana vienam komersantam - 200 EUR. </t>
  </si>
  <si>
    <t>EDIC nacionālais kandidāts - Latvijas IT klasteris un konsorcija partneri</t>
  </si>
  <si>
    <t>010 - MVU digitalizācija (ieskaitot e-komerciju, e-uzņēmējdarbību un tīklā savienotus uzņēmējdarbības procesus, digitālās inovācijas centrus, dzīves laboratorijas, tīmekļa uzņēmējus un jaunizveidotus IKT uzņēmumus, B2B)</t>
  </si>
  <si>
    <t>5 - 010 - MVU digitalizācija (ieskaitot e-komerciju, e-komercdarbību un tīklā savienotus uzņēmējdarbības procesus, digitālās inovācijas centrus, dzīves laboratorijas, tīmekļa uzņēmējus un jaunizveidotus IKT uzņēmumus, B2B)</t>
  </si>
  <si>
    <t>2.2.1.2.i. Atbalsts procesu digitalizācijai komercdarbībā</t>
  </si>
  <si>
    <t>Izmaksas noteiktas, pamatojoties uz nozares ekspertu sniegto vērtējumu. 2.2.1.2.pasākumi,  tika izmantots nozares ekspertu vērtējums un pieredze digitalizācijas jomas attīstībā, jo līdz šim EM nav tikuši attīstīti atbalsta instrumenti digitalizācijas attīstībai. Ņemot vērā, ka tika apspriesti nozares sensitīvi dati un viedoklis, tad tas tika izmantots tikai un vienīgi kā pamatojums vidējo aprēķinu iegūšanai.
Tika organizētas vairākas tikšanās ar būtiskākajiem digitalizācijas produktu un pakalpojumu attīstītājiem Latvijā:
- LIKTA (https://likta.lv/; https://likta.lv/projekti/)
- IT klasteris (https://www.itbaltic.com/; https://www.itbaltic.com/projects)
- Zeta industry  (https://www.zetaindustry.eu/lv)
- Squalio (https://squalio.com/).</t>
  </si>
  <si>
    <t xml:space="preserve">Eksperta vērtējums </t>
  </si>
  <si>
    <t>2.2.1.3.i. Atbalsts jaunu produktu un pakalpojumu ieviešanai uzņēmējdarbībā</t>
  </si>
  <si>
    <t>Plāpotās izmaksas noteiktas, pamatojoties uz 1.2.1.1. pasākuma Kompetences centru programmas vēsturiskiem datiem</t>
  </si>
  <si>
    <t>Centrālās finanšu un līgumu aģentūras rīcībā esošie projektu dati.</t>
  </si>
  <si>
    <t>1.2.1.1. Atbalsts jaunu produktu un tehnoloģiju izstrādei kompetences centru ietvaros, 2. kārta</t>
  </si>
  <si>
    <t>KP VIS dati par Informācijas un komunikācijas kompetences centra 2. kārtas projektiem (projekti ar statusu "līgums" un "pabeigts")</t>
  </si>
  <si>
    <t>2.2.1.4.i. Finanšu instrumenti komersantu digitālās transformācijas veicināšanai</t>
  </si>
  <si>
    <t>Programmas finansēšanai nav paredzēts piesaistīt citu ES fondu finansējumu.
Šobrīd Altum netiek izsniegti aizdevumi ar granta elementu, tāpēc nav vēsturisko datu par šādām programmām un to apguvi.
Pieņēmumi finansējuma sadalei tiek noteikti, ņemot vērā 14-20 perioda 1.2.1.4.programmas datus kā arī Altum esošo pieredzi kredītportfeļa administrēšanā, kas saistīti ar uzņēmumu attīstību un paplašināšanos (izslēdzot NĪ finansēšanu). Pieņēmumi balstīti uz iespējamo programmas un tās risku izvērtējumu, kur ņemts vērā iespējamais darījumu skaits gadā, uzņēmuma lielums un vidējā aizdevuma summa, tāpat ņemts vērā, ka pēc šīs aizdevumu programmas būs lielāks pieprasījums, ņemot vērā granta elementu kā arī to, ka aktivitātei netiek plānots atbalsts no citiem ES fondiem. Izejot no šiem datiem norādīta iespējamā granta un finanšu instrumenta apguve.
Dati pieņēmumiem:
1. ņemot vērā 1.2.1.4.aktivitātes sadalījumu pa uzņēmuma lielumiem, tad 30% ir lielei uzņēmumi un 70% MVU
2. Vidējā darījumu summa:
      1.2.1.4.aktivitātē lielajiem komersantiem 4622237 EUR un MVU 2507540 EUR,
     Altum garantiju portfelī lielajiem komersantiem 2 000 000 EUR, maksimālā summa 3 000 000 EUR, MVU 400 000 EUR, maksimālā summa 800 000 EUR
      Altum aizdevumu portfelī lielajiem komersantim 500 000 EUR, maksimālā summa 2 800 000 EUR, MVU 70 000 EUR, maksimālā summa 1 000 000 EUR
Izejot no šiem datiem pieņēmumos tiek izmantots, ka vidējā darījumu summa lielajiem uzņēmumiem būs 1 587 224 EUR un maksimālā summa 7 000 000 EUR, MVU 462 254 EUR un maksimālā summa 3 000 000 EUR
Pieņēmumos ņemts vērā, ka tiks atbalstīti 133 komersanti.</t>
  </si>
  <si>
    <t>14-20 perioda 1.2.1.4.projekta dati, Altum programmas un risku izvērtējuma pieņēmumi</t>
  </si>
  <si>
    <t xml:space="preserve">darbības programmas "Izaugsme un nodarbinātība" 1.2.1. specifiskā atbalsta mērķa "Palielināt privātā sektora investīcijas P&amp;A" 1.2.1.4. pasākumu "Atbalsts jaunu produktu ieviešanai ražošanā" </t>
  </si>
  <si>
    <t>KP VIS dati (projekti ar statusu "līgums" un "pabeigts")</t>
  </si>
  <si>
    <t>2.2.1.5.i. Mediju nozares uzņēmumu digitālās transformācijas veicināšana</t>
  </si>
  <si>
    <t>Lūdzu skatīt izmaksu pamatojošo dokumentāciju datnē - 04_ANM_plana_pielikuma_Nr.2_papildinajums_ANM investiciju izmaksu pamatojumi_18052021.zip</t>
  </si>
  <si>
    <t>09.8 — citur neklasificēta izglītība</t>
  </si>
  <si>
    <t>Apvārsnis 2020 projektu dati; ES fondu 2014-2020 plānošanas perioda projektu dati un nosacījumi projektu administrēšanas izmaksām; Fundamentālo un lietišķo pētījumu programmas dati; augstskolu un zinātnisko institūciju dati par studiju satura izstrādes un īstenošanas izmaksām; personāla un speciālistu atalgojuma likmes noteiktas vadoties no augstskolu un zinātnisko institūciju atalgojuma sistēmas.</t>
  </si>
  <si>
    <t>Līgums par piešķirto valsts budžeta līdzekļu izlietojumu RTU RBS inovatīvas studiju programmas IKT jomā izveidei</t>
  </si>
  <si>
    <t>108 - atbalsts digitālo prasmju attīstīšanai</t>
  </si>
  <si>
    <t>3 - 108 - atbalsts digitālo prasmju attīstīšanai</t>
  </si>
  <si>
    <t>2.3.1.2.i. Uzņēmumu digitālo pamatprasmju attīstība</t>
  </si>
  <si>
    <t>Digitālo pamatprasmju apgūšanas programmas rādītājs tiek noteikts ņemot vērā apmācību programmas (no esošajām programmām pietuvināts saturs plānotajai atbalsta iniciatīvai), kuru ietvaros 2016.gada – 2020.gada periodā ir tikušas nodrošinātas apmācības 1 153 komersantiem, kuru ERAF izmantotais finansējums ir sasniedzis 7 988 889 EUR (vidēji 6 928 EUR par viena komersanta apmācību kopumu) ieskaitot administratīvās izmaksas. 
- izmantojot minēto metodoloģiju, paredzams, ka ar atbalsta instrumentu tiks nodrošinātas apmācības 2 973 komersantiem (20 600 000 EUR / 6 928 EUR).
Atbalsta programmas noteikto rezultātu sasniegšanai (3 000 komersanti/ 36 000 personas) investīciju iztrūkums tiks mazināts izmantojot nākamajā periodā MOOC tiešsaistes kursus, kā arī fokusējoties uz digitālo prasmju pilnveidošanu.</t>
  </si>
  <si>
    <t>14-20 perioda 1.2.2.1. un 1.2.2.3. projekta dati</t>
  </si>
  <si>
    <t>ERAF programmā 2014.-2020.gadam un Eiropas Savienības Solidaritātes fonds</t>
  </si>
  <si>
    <t xml:space="preserve">Darbības programmas "Izaugsme un nodarbinātība" 1.2.2.
-  specifiskā atbalsta mērķa "Veicināt inovāciju ieviešanu komersantos" 1.2.2.1. pasākuma "Atbalsts nodarbināto apmācībām" pirmās un otrās projektu iesniegumu atlases kārtas īstenošanas noteikumi
- specifiskā atbalsta mērķa "Veicināt inovāciju ieviešanu komersantos" 1.2.2.3. pasākuma "Atbalsts IKT un netehnoloģiskām apmācībām, kā arī apmācībām, lai sekmētu investoru piesaisti" īstenošanas noteikumi
</t>
  </si>
  <si>
    <t>Kopējais plānotais investīciju apjoms: 7 600 000 EUR, plānots īstenot 2 komponentes: 1.Pašvadītas IKT mācību pieejas piedāvājuma paplašināšana; 2.Esošo ārpusformālās IKT speciālistu izglītības iniciatīvu mērogošana Sasniedzamais rezultāts: 1000 izglītoti IKT speciālisti (pabeiguši vismaz vienu mācību posmu) 1) komponentes aktivitātes, pieņēmumi un izmaksas (sk. izvērsumu pievienotajā materiālā 2.3.1.3.i._IZM _pamatojums):1.Mācību vides attīstība 1 303 000 eur; 2.Mācību īstenošanas izmaksas 2 101 536 eur; 3. Projekta vadības izmaksas 340 450 jeb 10% no kopējā finansējuma, kas ir plānotas un nepieciešamas projekta sekmīgai īstenošanai, ņemot vērā, ka šāda pieeja IKT speciālistu sagatavošanā Latvijā pašlaik nepastāv. Tādēļ projekta īstenošanai tiks piesaistīts papildus personāls uz noteiktu laiku, kas to nodrošinās; Komponentes izmaksas kopā: 3 744 986 eur. 2)komponentes aktivitātes, pieņēmumi un izmaksas (sk. izvērsumu pievienotajā materiālā 2.3.1.3.i._IZM _pamatojums_precizēts170521):1. Atbalsts dalībai mācībās 1 680 000 eur; 2. Informatīvo un komunikācijas kampaņu un konsultāciju pasākumu izmaksas 2 175 014 eur; Komponentes  izmaksas kopā: 3 855 014 eur.</t>
  </si>
  <si>
    <t>Pašvadītas IKT mācību pieejas projekta izmaksu aplēses ir balstītas uz publiski pieejamo informāciju par līdzīga projekta īstenošanu Igaunijā un IZM īstenoto projektu izmaksu analīzi (sk.pievienoto mateiālu 2.3.1.3.i._IZM_pamatojums).</t>
  </si>
  <si>
    <t>Pieejamais finansējums: 14 306 000 EUR. Sasniedzamie rezultāti 2026.gadam Nodrošināta brīvpieejas mācību platformu materiālu latviskošana līdz 178 programmām/ moduļiem. Pieaugušo skaits, kuri guvuši atbalstu IMK ietvaros -3 466, t.i. unikālo mācībās iesaistīto personu skaits, jeb 6 932 personu dalības reizes. Investīcijas izmaksu aprēkinam izmantotas izmaksu metodiskas no IZM (VIAA) īstenotā 2014.-2020.gada perioda  projekta “Pilnveidot nodarbināto personu profesionālo kompetenci” ietvaros veiktie ieguldījumi, sasniegtie rezultāti un pieredze. Detalizētu pieņēmumu aprakstu un izmaksu pamatojumu skat. pievienotajā materiālā (IZM_2.3.1..4.i._pamatojums), kā arī IZM veiktās tirgus izpētes rezultātā iegūtā informācija.</t>
  </si>
  <si>
    <t>Projekta dati un IZM dati</t>
  </si>
  <si>
    <t>2.3.2.1.i. Digitālās prasmes iedzīvotājiem, t.sk. jauniešiem</t>
  </si>
  <si>
    <t>Eiropas Savienības kohēzijas politikas programmas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ESIF daļa). ANM pasākuma 2.3.2.1.i. virsmērķis ir nodrošināt digitālo pašapkalpošanās prasmju mācības iedzīvotājiem, kuras var tikt īstenotas pašmācību ceļā vai ar mentoru palīdzību (klātienē vai tiešsaistē), kā arī izveidot vienotās tehnoloģiju jaunrades vadlīnijas jaunatnes tehnoloģiju un inovāciju spēju attīstībai (nodrošinot to īstenošanu jauniešu iesaistei). 
Savukārt Eiropas Savienības kohēzijas politikas programmas 2021.–2027.gadam 4.3.4. SAM ietvaros paredzēts digitālo aģentu/līderu tīkla nodrošināšana, nodrošinot tiem ikgadējas apmācības, lai veicinātu to, ka Latvijā ir kompetents digitālo aģentu tīkls, kur 2000 unikālas personas spēj sniegt atbalstu sabiedrībai valsts izstrādāto elektronisko risinājumu izmantošanā (no one left behind). Papildus mācībām tiks īstenoti dažādi komunikācijas un personu iesaistes pasākumi, lai informētu iedzīvotājus par iespēju digitālo aģentu tīklā saņemt atbalstu valsts izstrādāto elektronisko risinājumu izmantošanā.  
Demarkācija tiks nodrošināta projektu līmenī.</t>
  </si>
  <si>
    <t xml:space="preserve">Precizēts pamatojums jauniešu digitālo pasākumamm kas papildina VARAM iesniegto aprakstu par digitālo pamatprasmju attīstību (tehnisks komentārs, konsolidējot svītrot)                                                                                      Investīcijas ietvaros plānots īstenot atbalstu pašvaldībām aktivitātšu, kas veicina digitālo prasmju attīstību klātienē un tiešsaistē, kā arī atbilstošās digitālā darba ar jaunatni vides veidošanai, lai nodrošinātu jauniešiem plašas iespējas attīstīt savas digitālās prasmes un pielietot tās drošās un pieejamās virtuālās un fiziskās telpās ar jaunatnes darbinieku atbalstu. Kopējais plānotais investīcijas apjoms 3,09 milj. eur, izmaksu pamatojumu skatīt pievienotajā mateirālā IZM_2.3.2.1.i._jauniesi). </t>
  </si>
  <si>
    <t xml:space="preserve">IZM dati </t>
  </si>
  <si>
    <t>Eiropas Savienības kohēzijas politikas programmas 2021.–2027.gadam 4.2.4.SAM “Veicināt mūžizglītību, jo īpaši paredzot elastīgas kvalifikācijas paaugstināšanas un pārkvalificēšanās iespējas visiem, ņemot vērā digitālās prasmes, labāk paredzot pārmaiņas un jaunas prasības pēc prasmēm, kas balstītas  uz darba tirgus vajadzībām, atvieglojot karjeras maiņu un veicinot profesionālo mobilitāti” (norādītais finansējums ir ESF daļa)</t>
  </si>
  <si>
    <t>Aprēķinu metodē par pamatu ir ņemta Valsts administrācijas skolas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Digitālo prasmju kompetences celšana ir paredzēta trīs virzienos: 1) Vispārējās digitālās prasmes  publiskās pārvaldes darbiniekiem 3117000 EUR  jeb 37,78% apmērā. 10% no šī finansējuma jeb 311700 EUR ir nepieiešams kompetenču ietvaru un mācību programmu izvedei, 5% jeb 155850 EUR tiks novirzīti prasmju testēšanas nodrošināšanai, 25,66% jeb 800000 EUR tiks novorzīti e-apmācīnu īstenošanai, ir zināms, ka e-apmācību kursa izmaksas sastāda 40000 EUR, līdz ar to ir plānots izstrādāt 20 e-kursus un viena e-kursā apmācīto skaits būtu 2000 jeb 20 EUR par vienību, vadītām apmācībām ir plānots 1849450 jeb 59,33%, vidējas izmaksas 1 vienībai sastāda 180 EUR vebināru formātam, bet klātienes mācībām 193EUR (180 EUR apmācības + 6 EUR telpas + 7 EUR kafijas pauzes) aprēķina proporcija sastāda 50% vebināri un 50% klātienes mācības, līdz ar to apmācīto skaits sastāda 9916. 2) Specifiskās prasmes atbilstoši publiskās pārvaldes profesionālajām vajadzībām sastāda 2440500 EUR jeb 29,58%. 10% no šīs summas tiks novirzīti kompetenču ietvara un mācību programmu ietvaru izveidei, kas sastāda 244050 EUR, atlikušais finansējums tiks novirzīts apmācību veikšanai 2196450 EUR jeb 90%, kur vienas vienības cena sastāda 180 EUR vebināra formā, bet 193 EUR klātienes formā (180 EUR apmācības + 6 EUR telpas + 7 EUR kafijas pauze) proporcija aprēķinam tiek rēķināta 50% vebināri un 50% klātienes mācības, kas sastāda 11777 apmācītos. 3) Specializētās apmācības un atbalsta pasākumi tiek plānoti 1207500 EUR jeb 14,63% apmērā, visa summa tiks novirzīta augstākā līmeņa digitālo mācību nodrošināšanai gan LR, gan ārvalstīs, piesaistot arī ārvalstu lektorus, līdz ar to vienas vienības izmaksas tiek plānotas 1000 EUR dienā jeb 1207 vienības. Papildus jau minētajām izmaksām ir plānotas 15% izmaksas projekta īstenošanas un administrēšanas personālam, kas sastāda 1237500 EUR, kā arī 3% tiek paredzēti ietekmes/pētniecības izvērtējumu veikšanai , kas sastāda 247500 EUR. Šeit paredzētais projekta īstenošanas un adminsitrēšanas personāls ir plānots tikai uz projekta laiku, un pēc programmas beigām šīs  funkcijas tiks institucionalizētas esošajā valsts pārvaldes ietvarā. Plānotais personāls ir tikai un vienīgi ar projekta satura plānošanu,  izstrādi un  īstenošanu saistīts un tik apjomīgas programmas realizācijai un koordinācijai ar citām komponentēm, kā arī kompetenču pieejas nodrošināšanai, kas ietver prasmju izvērtējumu, sertifikāciju utt bez personāla veikt nav iespējams. Digitālo prasmju attīstība publiskās pārvaldes darbiniekiem dotajā plānošanas periodā citās programmās nav paredzēta.</t>
  </si>
  <si>
    <t>Valsts administrācijas skolas un Valsts kancelejas dati</t>
  </si>
  <si>
    <t xml:space="preserve">7 810 588
</t>
  </si>
  <si>
    <t>Eiropas Sociālais fonds</t>
  </si>
  <si>
    <t xml:space="preserve"> 2014-2020.g. plānošanas periods SAM 3.4.2.1 "Valsts pārvaldes profesionālā pilnveide labāka tiesiskā regulējuma izstrādē mazo un vidējo komersantu atbalsta, korupcijas novēršanas un ēnu ekonomikas mazināšanas jomās"; </t>
  </si>
  <si>
    <t xml:space="preserve">KP VIS dati </t>
  </si>
  <si>
    <t xml:space="preserve">2.3.2.3.i. Digitālās plaisas mazināšana sociāli neaizsargātajiem izglītojamajiem un izglītības iestādēs </t>
  </si>
  <si>
    <t xml:space="preserve">REACT-EU 13.1.2. Atveseļošanas pasākumi izglītības un pētniecības nozarē (ERAF) 10 560 000 euro, paredzot viedierīču iegādi. Darbības programmas Latvijai 2021.-2027.gadam 4.2.1.SAM "Uzlabot piekļuvi iekļaujošiem un kvalitatīviem pakalpojumiem izglītībā, mācībās un mūžizglītībā, attīstot infrastruktūru, tostarp stiprinot tālmācību, tiešsaistes izglītību un mācības" kopējais plānotais finansējums izglītības iestāžu (arī profesionālās izglītības iestādēm) nodrošinājumam (t.sk. specializētajiem ierīču komplektiem programmēšanai, multimediju laboratorijām, robotikai) pilnveidotā vispārējās izglītības satura ieviešanai plānots 80 802 325 euro apjomā. ES fondu 2021-27 investīcijas palielinās darbību apjomu un papildinās investīcijas turpinās sniegt atbalstu izglītības iestāžu aprīkojuma iegādei. 
Pasākuma noteiktā mērķa sasniegšanai paredzētās izmaksas laika periodā 2022-2026 plānots segt no ANM.
</t>
  </si>
  <si>
    <t>09.2. - vidējā izglītība</t>
  </si>
  <si>
    <t xml:space="preserve">Atbalsts plānots digitālās plaisas mazināšanai vispārējā izglītībā. 
IKT vienību iegādes izmaksas noteiktas, balstoties uz IZM 2020.gadā veikto 6261 portatīvo datoru iegādi Elektronisko iepirkumu sistēmā (EIS) 3969724,44/6261 = 624,04 euro.
Iepirkuma vienības cena:  634,04 -21% PVN = 524 euro (informācija par iepirkumu pielikumā "2323_izmaksu_pamatojums_IZM_EIS")
Diferencējot funkcionalitātes prasības, tās tiks noteiktas zemākas 1.-6.klašu grupas skolēniem, tādēļ, salīdzinot ar 2020.gada veiktā iepirkuma cenām, tiek plānotas zemākas vidējās cenas. 
Indikatīvi noteiktā vienības cena: 500 -21% PVN = 413,22 euro
11 000 000 / 413,22 euro = 26 620 datori.
Indikatīvās izmaksas digitālās plaisas mazināšanai izglītības iestādēs (2022.-2026. gads): 
1) Pieslēguma izveide izglītības iestādei var variēt no indikatīvi no 275 EUR līdz 37 500 EUR bez PVN (dati par 174 izglītības iestādēm, kas iegūti sadarbībā ar Rīgas Tehniskās universitātes Rīgas Biznesa skolas un datu pārraides operatoriem  Sadarbības memoranda "Jaudīgs internets ikvienai Latvijas skolai" īstenošanas ietvaros), bet tiks precīzi noteiktas katrā izglītības iestādē sagatavojot tehnisko projektu, izvēloties pieslēguma veidu atbilstoši datu pārraides operatoru sniegtajiem aprēķiniem par ierīkošanas izmaksām. Vidēji pieņemts, ka izmaksas ir vidēji 5624 EUR par vienu izglītības iestādi = 5624 * 406 = 2 2 83 344 euro. Pirms ieguldījumu veikšanas tiks vērtēta izglītības iestādes ilgtspēja (izglītojamo skaits izglītības iestādē un pašvaldības plānotās darbības skolu tīkla sakārtošanā);
2) interneta abonēšanas izmaksas 55 000 euro mēnesī (IZM dati) *12 = 660 000 euro gadā. Pieņēmums, ka jaudas palielināšanai izmaksu pieaugums sastādīs 30% no esošām izmaksām = 198 000 euro * 5 gadi = 990 000 euro;
3) pilotprojekta īstenošanas izmaksas 3 nodarbinātie 5 gadi = 35 000 * 3 * 5 = 525 000 euro;
4) 201 656 EUR tehnisko risinājumu izpēte, koncepciju sagatavošana, tehnisko projektu izstrādei. </t>
  </si>
  <si>
    <t>IZM dati</t>
  </si>
  <si>
    <t>3 969 724.44</t>
  </si>
  <si>
    <t>valsts budžets</t>
  </si>
  <si>
    <t>Valsts reģionālās attīstības aģentūras (VRAA) uzturētajā Elektronisko iepirkumu sistēmā (EIS). IZM 2020.gada iepirkums - portatīvās datortehnikas pasūtījums EIS. Portatīvā datortehnika (6261 portatīvie datori) tika piegādāti 2020.gada decembrī.</t>
  </si>
  <si>
    <t>Eiropas Savienības kohēzijas politikas programmas 2021.–2027.gadam 3.1.1.SAM</t>
  </si>
  <si>
    <t>04.6 - komunikācija</t>
  </si>
  <si>
    <t>Projekta ietvaros plānotās darbības:
1) Optikas pamattrases izbūve visā autoceļa Via Baltica koridorā un mobilo sakaru torņu pieslēgšana pamattrasei. 
Kopējais plānotais optiskā tīkla izbūves garums: 247 km*  (pielikuma sheet "Izmaksu aprēķins_optika" šūna C6) 
Plānotās 1km optiskā tīkla izbūves izmaksas: 34 530 eur (pielikuma sheet "Izmaksu aprēķins_optika" šūna F88)
Kopējās plānotās optikas izmaksas:  247*34 530= 8 528 751 EUR  (pielikuma Izmaksu aprēķins_ViaBaltica5G-SAM-20042021 sheet "Izmaksu aprēķins_optika" šūna F87)
Optikas izbūves izmaksa noteiktas saskaņā ar LVRTC veikto cenu aptauju- 2021.gada janvārī. 
2) Jaunu sakaru torņu būvniecība ar elektrības un optikas pieslēgumu, vietās, kur ir interese no visiem mobilo sakaru komersantiem.
Plānotais izbūvējamo torņu skaits- 15 torņi*
Viena torņa izmaksas (iekļaujot elektrības pieslēgumu un zemes iegādi) - 204 693 eur (pielikuma Izmaksu aprēķins_ViaBaltica5G-SAM-20042021 sheet "Izmaksu aprēķins_torņiem" šūna C16)
Kopējās plānotās torņu izmaksas: 15*204 692.81= 3 070 392 EUR (pielikuma Izmaksu aprēķins_ViaBaltica5G-SAM-20042021 sheet "Izmaksu aprēķins_torņiem" šūna C17)
Torņa izmaksas ir noteiktas saskaņā ar LVRTC veikto cenu aptauju 2021.gada februāri. 
3) Papildus projekta īstenošanai būs nepieciešams administratīvais resurs (vidēji divas līdz piecas cilvēkslodzes) 900 857 EUR  (pielikuma Izmaksu aprēķins_ViaBaltica5G-SAM-20042021 sheet "Kopējās izmaksas" šūna B4)
4) Kopējās plānotās projekta izmaksas: 8 528 751 + 3 070 392+ 900 857 =12 500 000 EUR  (pielikuma Izmaksu aprēķins_ViaBaltica5G-SAM-20042021 sheet "Kopējās izmaksas" šūna B5)
* Precīzs infrastruktūras tehniskais risinājums  un izbūvējamais apjoms (torņi, optikas km) tiks noteikts pēc kopplānošanas ar  mobilo sakaru komersantiem ievērojot pieejamo finansējumu. 
**izmaksas un to sadalījums var mainīties atkarībā no tirgus situācijas un infrastruktūras tehniskā risinājuma. 
Dubultā finansējuma kontroles un novēršanas jautājumi tiks risināti, ņemot vērā atbalstāmās darbības, proti,  investīcijas plānotas tikai pasīvās infrastruktūras ierīkošanai, t.sk. ģeogrāfiski būs iespējams identificēt  posmus. Šobrīd tiek izvērtētas iespējas piesaistīt papildu līdzekļus no ERAF energoapgādes līniju izveidē. Potenciāli nākotnē, piesaistot CEF  un privātās investīcijas, plānots atbalsts aktīvās infrastruktūras ierīkošanai un "pēdējās jūdzes" pakalpojumu sniegšanai. Apliecinām, ka izmaksas, kas nākotnē varētu tikt segtas no citiem ES fondu līdzekļiem, nav ietvertas šajā aprēķinā. 
Plānotais izbūvējamo torņu skaits- 15 torņi*
Viena torņa izmaksas (iekļaujot elektrības pieslēgumu un zemes iegādi) - 204 693 eur (pielikuma Izmaksu aprēķins_ViaBaltica5G-SAM-20042021 sheet "Izmaksu aprēķins_torņiem" šūna C16)
Kopējās plānotās torņu izmaksas: 15*204 692.81= 3 070 392 EUR (pielikuma Izmaksu aprēķins_ViaBaltica5G-SAM-20042021 sheet "Izmaksu aprēķins_torņiem" šūna C17)
Torņa izmaksas ir noteiktas saskaņā ar LVRTC veikto cenu aptauju 2021.gada februāri. 
3) Papildus projekta īstenošanai būs nepieciešams administratīvais resurs (vidēji divas līdz piecas cilvēkslodzes) 900 857 EUR  (pielikuma Izmaksu aprēķins_ViaBaltica5G-SAM-20042021 sheet "Kopējās izmaksas" šūna B4
Administratīvās izmaksas ir būtiskas projekta īstenošanā un plānotas, lai nodrošinātu veiksmīgu projekta vadību un administrēšanu. Projekta vadības nodrošināšanai tiks piesaistīti šādi LVRTC personāla resursi:
1. Projekta vadītājs -projekta vadības un īstenošanas procesu nodrošināšana;
2. Elektronisko sakaru tīklu un torņu eksperti -optiskā tīkla/torņu  infrastruktūras projektēšanas un būvniecības procesa vadības un koordinēšanas nodrošināšana;  kontroles veikšana par optiskā tīkla/torņu infrastruktūras projektēšanas un būvniecības darbu veicēja darba kvalitāti.;
3. Grāmatvedis finansists - projekta atsevišķās grāmatvedības uzskaites nodrošināšana, maksājumu pārbaude un maksājumu veikšana; projekta finanšu atskaišu sagatavošana.
4. Jurists, iepirkumu speciālists - iepirkumu procedūru organizēšanas nodrošināšana, līgumu ar piegādātājiem sagatavošana, tiesisku jautājumu risināšana.
Nepieciešamības gadījumā var tikt piesaistīti arī citi speciālisti (t.sk. ārpakalpojums, ja LVRTC nebūs atbilstošas kompetences vai cilvēkresursi) pēc nepieciešamības. 
4) Kopējās plānotās projekta izmaksas: 8 528 751 + 3 070 392+ 900 857 =12 500 000 EUR  (pielikuma Izmaksu aprēķins_ViaBaltica5G-SAM-20042021 sheet "Kopējās izmaksas" šūna B5)
* Precīzs infrastruktūras tehniskais risinājums  un izbūvējamais apjoms (torņi, optikas km) tiks noteikts pēc kopplānošanas ar  mobilo sakaru komersantiem ievērojot pieejamo finansējumu. 
**izmaksas un to sadalījums var mainīties atkarībā no tirgus situācijas un infrastruktūras tehniskā risinājuma. 
Dubultā finansējuma kontroles un novēršanas jautājumi tiks risināti, ņemot vērā atbalstāmās darbības, proti,  investīcijas plānotas tikai pasīvās infrastruktūras ierīkošanai, t.sk. ģeogrāfiski būs iespējams identificēt  posmus. Nākotnē, piesaistot CEF  un privātās investīcijas, plānots atbalsts aktīvās infrastruktūras ierīkošanai un "pēdējās jūdzes" pakalpojumu sniegšanai. Precīzs nepieciešamo CEF / privāto ieguldījumu apjoms būs zināms pēc priekšizpētes un ņemot vērā privātā sektora ieinteresētību veikt ieguldījumus aktīvajā infrastruktūrā. 2021. gada beigās paredzētajā radiofrekvenču joslu izsolē tiks iekļautas arī prasības attiecībā uz Via Baltica. Savukārt, attālumu starp torņiem (ņemot vērā esošos torņus un plānotos torņus) plānots ~ 4-6 km.</t>
  </si>
  <si>
    <t>VAS Latvijas Valsts radio un televīzijas centrs</t>
  </si>
  <si>
    <t xml:space="preserve">Līdz šim nav īstenoti projekti, kur tiek veidots līdzīgs 5 G koridors, indikatīvās izmaksas aprēķinātas,  pamatojoties uz līdzšinējo pakalpojuma cenām tirgū, proti, optiskā tīkla izbūves izmaksām, sakaru torņu būvniecības izmaksām - skat. kolonnu "Izmantotā metodika un izmaksu apraksts". </t>
  </si>
  <si>
    <t>054 - IKT: ļoti augstas ietilpības platjoslas tīkls (piekļuve/vietējā sakaru līnija ar veiktspēju, kas līdzvērtīga optiskās šķiedras instalācijai līdz bāzes stacijai uzlabotai bezvadu saziņai)</t>
  </si>
  <si>
    <t>1 - 054 bis - 5G tīkla pārklājums, tostarp nepārtraukta savienojamības nodrošināšana pa transporta ceļiem; Gigabit savienojamība (tīkli, kas piedāvā vismaz 1 Gb/s simetrisku) sociālekonomiskiem dzinējspēkiem, piemēram, skolām, transporta mezgliem un galvenajiem sabiedrisko pakalpojumu sniedzējiem</t>
  </si>
  <si>
    <t>2.4.1.2.i. Platjoslas jeb ļoti augstas veiktspējas tīklu “pēdējās jūdzes” infrastruktūras attīstībā</t>
  </si>
  <si>
    <t xml:space="preserve">Aprēķini balstīti uz SM organizētā pētījumā minēto valsts atbalsta modeļa izstrādi, kur vidējais investīciju apjoms uz 1 papildu mājsaimniecību un uzņēmumu, kam nodrošināta piekļuve, ir  2661 EUR privāti pārvaldītā tīkla modelļa gadījumā. 
Latvijā nacionālajā līmenī nav īstenoti "pēdējās jūdzes" projekti (līdz šim īstenots tikai "vidējās jūdzes" projekti), līdz ar to nav iespējams balstīties uz iepriekš īstenoto projektu izmaksām. Pētījumā balstītajā izmaksu aprēķinā vidējam investīciju apjomam uz 1 papildu mājsaimniecību un uzņēmumu, ņemtas vērā gan "vidējās jūdzes" vidējās optiskā tīkla ierīkošanas izmaksas, gan elektronisko sakaru operatoru sniegtā informācija par torņu izbūves izmaksām, tas ir, (1) Vidējās viena kilometra optikas ievilkšanas izmaksas ir 30 000 EUR; (2) Vidēji viena jauna bāzes staciju torņa izbūve 100 000 EUR. (3) Investīcijas tiek plānotas, lai nodrošinātu vismaz 100 Mbit/s ātrumu, pieļaujot 100 Mbit/s ātruma pieejamību diennakts laika, kas mazāka par 100%, lai neizslēgtu mobilos operatorus un saglabātu tehnoloģisko neitralitāti. (4) Nepieciešamo Investīciju novērtējums bāzēts uz pieņēmumu, ka pēdējā jūdze mājsaimniecībām tiek nodrošināta, izmantojot 5G mobilos tīklus, kas darbojas zemākajā frekvenču diapazonā (650-800MHz).(5) Investīciju izmantošanas ilgums ir 20 gadi; (6) Uzturēšanas izmaksas pēc projekta ekspertu vērtējuma var veidot ir 3% gadā no veiktajām investīcijām. (6) Ieņēmumi no interneta pakalpojumu nodrošināšanas ir 5 EUR mēnesī (pieaugums pret 2020.gadu) uz vienu personu un 20 EUR mēnesī (pieaugums pret 2020.gadu) uz vienu uzņēmumu. Skat. citus pieņēmumus pētījumā. 
Lai sasniegtu Savienojamības paziņojuma  mērķus un novērstu konstatēto investīciju nepietiekamību, ANM ir viens no finansējuma avotiem, to papildinās: 
-	Eiropas Reģionālās attīstības fonda investīcijas (ERAF);
-	Eiropas infrastruktūras savienošanas instruments (CEF);
-	privātās investīcijas.
Dubultā finansējuma kontroles un novēršanas jautājumi tiks risināti pēc ģeogrāfiskā principa, nodalot posmus attiecīgi. Ar Atveseļošanas un noturības mehānisma līdzekļiem ierīkotā infrastruktūra netiks finansēta ar no citiem ES fondu vai publiskiem līdzekļiem. ERAF  vai CEF līdzekļi "pēdējās jūdzes" attīstībā tiks ieguldīti citos ģeogrāfiskos apgabalos. Praksē vietas, kur ierīkot "pēdējo jūdzi" tiks noteiktas, balstoties uz pašvaldību prioritātēm un Satiksmes ministrija nodrošinās attiecīgi valsts atbalsta jautājumu ievērošanu. 
Latvijā nacionālajā līmenī nav īstenoti "pēdējās jūdzes" projekti (līdz šim īstenots tikai "vidējās jūdzes" projekti), līdz ar to nav iespējams balstīties uz iepriekš īstenoto projektu izmaksām, tieši tāpēc ir veikts pētījums, kur viens no mērķiem bija konstatēt investīciju nepietiekamību, t.sk. pamatot izmaksas. </t>
  </si>
  <si>
    <t xml:space="preserve">Satiksmes ministrijas pasūtītais pētījums “Pētījums Eiropas Savienības fondu 2021. -2027. gada plānošanas perioda ieguldījumu priekšnosacījumu izpildei”, pieejams šeit: https://www.sam.gov.lv/lv/petijumi.  </t>
  </si>
  <si>
    <t>Latvijā nacionālajā līmenī nav īstenoti "pēdējās jūdzes" projekti (līdz šim īstenots tikai "vidējās jūdzes" projekti), līdz ar to nav iespējams balstīties uz iepriekš īstenoto projektu izmaksām.</t>
  </si>
  <si>
    <t>053 - IKT: ļoti augstas ietilpības platjoslas tīkls (piekļuve/vietējā sakaru līnija, kuras veiktspēja ir līdzvērtīga optiskās šķiedras iekārtai līdz sadales punktam mājas un uzņēmuma telpu apkalpošanas vietā)</t>
  </si>
  <si>
    <t>1 - 053 - ļoti augstas ietilpības platjoslas tīkls (piekļuve/vietējā sakaru līnija ar darbību, kas līdzvērtīga optiskās šķiedras iekārtai līdz sadales punktam mājas un uzņēmuma telpu apkalpošanas vietā)</t>
  </si>
  <si>
    <t>3.1.1.1.i. Valsts reģionālo un vietējo autoceļu tīkla uzlabošana</t>
  </si>
  <si>
    <t xml:space="preserve">Indikatīvajos pārbūves un atjaunošanas aprēķinos tika izmantoti valsts reģionālo un  vietējo autoceļu posmi, kuri identificēti izmantojot autoceļa seguma stāvokli, vidējo diennakts satiksmes intensitāti, kā arī to plānoto izmantošanu un novadu administratīvo centru un sniegto pakalpojumu sasniedzamību pēc ATR īstenošanas. Tādējādi identificēti 877,99 km valsts reģionālo un vietējo autoceļu, kuru pārbūve un atjaunošana ir prioritāra ATR īstenošanai. 
ANM ietvaros pieejamais finansējums ir 92,3 milj. EUR, kas tiks novirzīts autoceļu pārbūvei indikatīvi 210 km garumā, kas aprēķināts, balstoties uz VSIA LVC  2016.-2020.gada projektu datiem: Saskaņā ar ceļu projektu veidu un pārbūves apjomu vidējās minimālās autoceļu atjaunošanas un pārbūves izmaksas ir 170 000 eiro/km, savukārt vidējās maksimālās – 1 000 000 eiro/km. Ņemot vērā šo izmaksu diapazonu, atlasīti 65 projekti, no kuriem aprēķinātas vidējās izmaksas (bez PVN) reģionālajiem ceļiem un vietējiem ceļiem.  Skat.detalizētu aprēķinu COSTING pielikumā. </t>
  </si>
  <si>
    <t>VARAM, plānošanas reģionu, VSIA Latvijas valsts ceļi dati</t>
  </si>
  <si>
    <t>059 - jaunizbūvēti vai modernizēti citi valsts, reģionālie un vietējie piekļuves ceļi</t>
  </si>
  <si>
    <t>Eiropas Savienības kohēzijas politikas programmas 2021.–2027.gadam 5.1.1.SAM "Vietējās teritorijas integrētās sociālās, ekonomiskās un vides attīstības un kultūras mantojuma, tūrisma un drošības veicināšana" (norādītais finansējums ir ERAF daļa, kas plānota kapacitātes pasākumiem)</t>
  </si>
  <si>
    <t>Izmaksas iekļauj apmācības un citus kapacitātes paaugstināšanas pasākumus pēc pašvaldību pieprasījuma un balstoties uz iepirkumu rezultātiem. Atbalsts tiks sniegts pašvaldību kapacitātei, stiprinot to darbības efektivitāti un kvalitāti, īstenojot pakalpojumu vadību pakalpojumu kvalitātes un pieejamības uzlabošanai jaunizveidotajās pašvaldībās, t.sk. paredzot: 1) pašvaldību pakalpojumu novērtējumu; 2) 	metodisko atbalstu un apmācības pakalpojumu optimizācijai/plānošanai atbilstoši demogrāfijas tendencēm pakalpojumu pieejamības un sasniedzamības uzlabošanai, administratīvā sloga mazināšanai, kā arī darbības efektivitātes un kvalitātes uzlabošanai (pakalpojumu dizaina pielietošana u.tml.); 3) pašvaldību pakalpojumu jaunu vai uzlaboto plānošanas un sniegšanas veidu pilotēšanu. Skat.detalizētu aprēķinu COSTING pielikumā.</t>
  </si>
  <si>
    <t>114 - atbalsts pieaugušo izglītībai (izņemot infrastruktūru)</t>
  </si>
  <si>
    <t>Nepieciešamais izmaksu apjoms un pasākuma mērķa vērtība noteikta, balstoties uz 2014.-2020.gada plānošanas perioda 3.3.1. SAM  un 5.6.2. SAM  īstenošanā esošo un pabeigto projektu  datiem no KPVIS, ņemot vērā plānotās ANM pasākuma investīcijas, pieņemot, ka uz vienu privāto investīciju eiro nepieciešams ieguldīt vidēji 0,88 eiro (projekta kopējās izmaksas bez PVN jeb 1,05 eiro (ar PVN)).
Plānojot izmaksas, tika ņemts vērā investīcijas laika grafiks, tāpat ņemta vērā izmaksu rašanās, kas ir raksturīga būvniecības projektiem:
•	2022.un 2023.gadā tiek plānoti būvniecības sagatavošanās darbi un būvniecības uzsākšana, kur finansējums tiks apgūts iesniedzot starpposma maksājumus un pieprasot avansu. 
•	2024.gadā plānoti starpposma maksājumi būvniecības posmiem, kas noslēgušies;
•	2025. un 2026. gadā tiks pabeigta būvniecība un iesniegti noslēguma maksājumi, kad tiek pieprasīts un izmaksāts viss finansējums.
Investīcijas plānotas publiskajā infrastruktūrā.</t>
  </si>
  <si>
    <t>ES fondu 2014.-2020. gada plānošanas perioda darbības programma "Izaugsme un nodarbinātība", 3.3.1. SAM (59,59 milj. EUR), 5.6.2. SAM (221,34 milj. EUR) un 3.1.1.5 pasākums (39,45 milj. EUR)</t>
  </si>
  <si>
    <t>KP VIS dati - projektiem piesaistītais ERAF finansējums (t.s. pabeigtie projekti un noslēgtie līgumi)</t>
  </si>
  <si>
    <t>014 - uzņēmējdarbības infrastruktūra MVU (ieskaitot industriālos parkus un vietas)</t>
  </si>
  <si>
    <t>3.1.1.4.i. Finansēšanas fonda izveide zemas īres mājokļu būvniecībai</t>
  </si>
  <si>
    <t>Valsts kases aizdevums Altum</t>
  </si>
  <si>
    <t>10.6. — mājoklis</t>
  </si>
  <si>
    <t>(1)	Kopējais Finansēšanas fonda apmērs ir 42 900 000 EUR;
(2) Zemas īres mājokļu izmaksas: 
Zemas īres mājokļu izveidei pieejamais finansējums ir 41 613 000 EUR (atņemtas vadības izmaksas 3 % apmērā no Finansēšanas fonda apmēra).
Attiecināmo izmaksu apmērs ir 1200 EUR/m2 ar PVN.
Dzīvokļa vidējais izmērs ir 52,125 m2. 
Dzīvokļa vidējās attiecināmās izmaksas no fonda ir 59 422 EUR (30 % grants un 65 % Altum aizdevums, ja komercbanka nefinansē projektu).
Pieejamo finansējumu īres mājokļu būvniecībai 41 613 000 EUR, izdalot ar fonda ietvaros attiecināmajām izmaksām par dzīvokli, sanāk 700 dzīvokļi. 
(3) Finansēšanas fonda ietvaros attiecināmās izmaksas ir noteiktas, balstoties uz tipveida daudzdzīvokļu ēkas projektu. Ekonomikas ministrija 2020.gadā iepirka tipveida būvprojekta daudzdzīvokļu ēkas izstrādi, ņemot vērā visas aktuālās energoefektivitātes prasības . Būvprojekts sagatavots atbilstoši būvniecības regulējumam, tai skaitā sagatavota būvprojekta tāme. Viens no nosacījumiem tipveida būvprojekta izstrādei bija noteikts, lai kopējās daudzdzīvokļu mājas būvniecības izmaksas, tai skaitā izstrādājot piesaistes projektu, nepārsniedz 1200 EUR/m2 ar PVN. Iepirkuma rezultātā izstrādātā tipveida būvprojektā noteiktās kopējās objekta būvprojekta izmaksas ir 964,38 EUR/m2 ar PVN un tās aprēķinātas bez pamatiem, iekšējās apdares, teritorijas labiekārtošanas, kas attiecīgi kopā ar piesaistes projektu nepārsniedz 1200 EUR/m2. 
(4) Apzinoties komercbanku kreditēšanas politiku, paredzam, ka projekts varētu tikt finansēts no Finansēšanas fonda arī šādā apmērā - 65 % Altum aizdevums, 30 % grants, papildus paredzot vismaz 5 % nekustamā īpašuma attīstītāja pašu līdzfinansējumu. Komercbanku iesaistes gadījumā, Altum aizdevuma daļa būs mazāka.
(5)	Finansēšanas fonda ietvaros uzbūvētie mājokļi paredz zemu īri (4.4 EUR/m2).
(6)	Finansēšanas fonda administratīvās un uzraudzības izmaksas ir noteiktas indikatīvi 3 % no Finansēšanas fonda apmēra, un ir noteiktas atbilstoši indikatīvajām izmaksām šādu funkciju veikšanai. Izstrādājot noteikumu projektu par atbalstu zemas īres mājokļu būvniecībai, tai skaitā jau definējot konkrētas uzraudzības funkcijas un atbildīgās institūcijas, administrēšanas un uzraudzības izmaksas var mainīties. 
(7)	Altum aizdevumu un grantu administrēšanas izmaksas tiks noteiktas atbilstoši Attīstības finanšu institūcijas likuma 12.panta 3.daļai, saskaņā ar kuru Altum veic programmas rādītāju novērtējumu, tostarp aprēķina programmas ieviešanas izmaksas, pirms programmas apstiprināšanas Ministru kabinetā, kur noteikti precīzi gan Altum uzdevumi, gan programmas nosacījumi. Ņemot vērā minēto, uz doto brīdi nav iespējams precīzi noteikt Altum administrēšanas izmaksu apmēru un tā finansēšanas avotus, un izmaksu apmērs var mainīties saskaņā ar programmas nosacījumiem.
(8) Uzraudzības funkcijas kapitālsabiedrībai, regularitāte un indikatīvās izmaksas gadā, kas var mainīties, kad tiks izstrādāti Ministru kabineta noteikumiem par atbalstu dzīvojamo īres māju būvniecībai:
1) Uzraudzības uzdevums: Pārbaude projekta īstenošanas vietā (pārbauda, vai ir nodrošināts sabiedriskais pakalpojums atbilstoši MK noteikumā definētajam - īres mājas būvniecība izīrēšanai). 
Uzraudzības regularitāte: Pārbaudes projekta īstenošanas vietā ikgadēji (100% apmērā no īstenotajiem projektiem) 
Uzraudzības uzdevuma indikatīvās izmaksas gadā: EUR 25 143 
2) Uzraudzības uzdevums: Uzraudzība pār īres līgumiem un to atbilstību MK noteikumiem un VTNP 
Uzraudzības regularitāte: Pie ēkas pirmreizējās izīrēšanas pārbauda 100% īres līgumu apmēru; Katru gadu, reizi gadā pārbauda vai visi jaunie līgumi izpilda MK noteikumu nosacījumus (tā piemēram, par reģistrāciju Zemesgrāmatā, īres maksas un ienākumu sliekšņu atbilstību, apakšīres ierobežojumiem, deklarēšanos) 
Uzraudzības uzdevuma indikatīvās izmaksas gadā: EUR 128 917  
3) Uzraudzības uzdevums: Uzrauga, ka tiek veikts ēkas apsaimniekošanas pakalpojumu iepirkums noteiktajā termiņā  
Uzraudzības regularitāte: Pārbauda apsaimniekotāja iepirkšanu pirmreizēji un ik pēc 5 gadiem 
Uzraudzības uzdevuma indikatīvās izmaksas gadā: EUR 6 047
4) Uzraudzības uzdevums: Uzrauga, ka pie ēkas nodošanas ekspluatācijā tiek izstrādāts ēkas uzturēšanas plāns visam ēkas dzīves ciklam, tas tiek ievērots un veikta tam atbilstoša uzturēšanas maksas iekasēšana  
Uzraudzības regularitāte: Pārbauda pirmreizēji pēc apsaimniekotāja iepirkšanas un katru gadu
Uzraudzības uzdevuma indikatīvās izmaksas gadā: 174 143 EUR
5) Pārbauda projektu īstenotāju sniegtās atskaites un iespējamu pārmērīgu kompensāciju
Uzraudzības regularitāte: Pārbauda katru gadu visus sabiedriskā pakalpojuma sniedzējus (nekustamā īpašuma attīstītājus) 
Uzraudzības uzdevuma indikatīvās izmaksas gadā:  100 595 EUR
Kopā minēto uzraudzības funkciju īstenošanai kapitālsabiedrībai indikatīvi noteiktās izmaksas 434 845 EUR
(9) Aizdevumu un grantu administrēšanas un uzraudzības izmaksas Altum:
1)Uzraudzības uzdevums:  Nodrošināt izsniegto aizdevumu un grantu izlietošanas un aizdevumu atmaksas uzraudzību līdz aizdevuma atmaksai atbilstoši MK noteikumu nosacījumiem un veikt pietiekamus, saprātīgus un samērīgus pasākumus to atgūšanai  
Uzraudzības regularitāte: Patstāvīgi   
Uzraudzības izmaksas: Finanšu instrumentiem Altum šī ir standarta ieviešanas funkcija, kuru pārsvarā gadījumu finansē no aizdevumu procentu ieņēmumiem.  Ņemot vērā, ka īres māju būvniecības programma ir jauna programma un nav pieredze administrēšanas izmaksu noteikšanā konkrēti šādai programmai, tad grantu daļas administrēšanai tiek piemērota  līdzšinējā Altum administrētā daudzīvokļu māju eneroefektivitātes programma, kurā grantu ieviešanas izmaksas ir 6%-7% no kopējā grantu finansējuma. Savukārt, pieņemot, ka īres māju projekti būs finansiāli ietilpīgāki nekā daudzdzīvokļu māju energoefektivitātes projekti, tad administratīvās izmaksas šobrīd tiek plānotas indikatīvi apmērā no 3,5%-4,5%.  
2) Uzraudzības uzdevums: Sniegt informāciju EM par finanšu instrumenta īstenošanas gaitu atbilstoši kārtībai, kāda ietverta Finansēšanas fonda līgumā, kā arī nepieciešamajiem uzlabojumiem pasākuma īstenošanā 
Uzraudzības regularitāte: Reizi ceturksnī  
Uzraudzības izmaksas: Altum struktūrā informācijas sniegšana par finanšu instrumentu ieviešanas gaitu ir standarta funkcija, un tā pārsvarā tiek finansēta no aizdevumu procentu ieņēmumiem.  
3) Uzraudzības uzdevums: Finansēšanas fonda pārvaldība, tai skaitā aizdevumu turpmāka finansēšana no īres daļējiem ieņēmumiem pēc aizdevumu atmaksas  
Uzraudzības regularitāte: Patstāvīgi, tai skaitā pēc 30.gada  
Uzraudzības izmaksas: Ņemot vērā, ka šī ir jaunu aizdevumu izsniegšana no atmaksātā finansējuma, tad šajā gadījumā izmaksas finansējamas no izsniegto aizdevumu procentu ieņēmumiem un līdz ar to neattiecas uz RRF finansējuma izlietojumu.  </t>
  </si>
  <si>
    <t xml:space="preserve">(1) Ekonomikas ministrijas iepirktais tipveida būvprojekts daudzdzīvokļu dzīvojamās mājas izbūvei, kas ietver būvniecības īstenošanas tāmi
(2) Nosakot Finansēšanas fonda ietvaros aizdevumu un grantu administrēšanas un uzraudzības izmaksas, ir apzinātas potenciālās Altum izmaksas. Savukārt, lai noteiktu uzraudzības izmaksas, kas saistītas ar VTNP un MK noteikumu nosacījumu ievērošanu, ir apzinātas potenciālās uzraudzības izmaksas valsts kapitālsabiedrībai.
</t>
  </si>
  <si>
    <t>090 - mājokļu infrastruktūra (kas neattiecas uz migrantiem, bēgļiem un personām, uz kurām attiecas vai kuras piesakās starptautiskās aizsardzības saņemšanai)</t>
  </si>
  <si>
    <t>3.1.1.5.i. Izglītības iestāžu infrastruktūras pilnveide un aprīkošana</t>
  </si>
  <si>
    <t>Eiropas Savienības kohēzijas politikas programmas 2021.–2027.gadam 4.2.1.SAM "Uzlabot piekļuvi iekļaujošiem un kvalitatīviem pakalpojumiem izglītībā, mācībās un mūžizglītībā, attīstot infrastruktūru, tostarp stiprinot tālmācību, tiešsaistes izglītību un mācības" kopējais plānotais finansējums vispārējās izglītības iestāžu nodrošinājumam (t.sk. specializētajiem ierīču komplektiem programmēšanai, multimediju laboratorijām, robotikai) pilnveidotā vispārējās izglītības satura ieviešanai. ES fondu 2021-27 investīcijas netiek plānotas izglītības iestāžu infrastruktūras pilnveidei.</t>
  </si>
  <si>
    <t>Atbalsts plānots 20 par reorganizētām vispārējās izglītības iestādēm ārpus pašvaldību (kas izveidotas pēc 2021.gada administratīvi teritoriālās reformas izveidotu) administratīvajiem centriem. 
Skaidrojums par izmaksu pieņēmumiem un investīciju veidiem pasākuma projektu ietvaros dots pielikumā "Izmaksu pieņēmums_3114_pasākums".</t>
  </si>
  <si>
    <t>ES fondu 2014-2020 plānošanas perioda projektu dati</t>
  </si>
  <si>
    <t>8.1.2.specifiskais atbalsta mērķis "Uzlabot vispārējās izglītības iestāžu mācību vidi"</t>
  </si>
  <si>
    <t>086 - infrastruktūra pamatizglītībai un vidējai izglītībai</t>
  </si>
  <si>
    <t>3.1.1.6.i. Pašvaldību funkciju īstenošanai un  pakalpojumu sniegšanai nepieciešamo bezizmešu transportlīdzekļu iegāde</t>
  </si>
  <si>
    <t>Taisnīgas pārkārtošanās teritoriālais plāns (TPTP) apstiprināts Ministru kabineta 14.07.2022. sēdē, TPTP vēl jāsaskaņo EK. TPTP ietverto darbību un pasākumu ieviešana paredzēta Eiropas Savienības kohēzijas politikas programmas 2021.–2027.gadam 6.1.1.SAM “Pārejas uz klimatneitralitāti radīto ekonomisko, sociālo un vides seku mazināšana visvairāk skartajos reģionos” ietvaros.Norādīts Taisnīgas pārkārtošanās fonda finansējums 6.1.1.SAM  6.1.1.7.pasākumam -  bezemisiju mobilitātes veicināšanai pašvaldībās.</t>
  </si>
  <si>
    <t>Viens bezizmešu autobuss izmaksā aptuveni 649 tūkst.EUR (darbināms ar ūdeņradi vai elektrību (elektroautobusu gadījumā ieskaitīta arī uzlādes infrastruktūra). Ņemot vērā viena autobusa vidējās izmaksas, paredzētais iegādāto autobusu skaits ir 15 (skat.pielikumā pievienoto izmaksu pamatojuma jeb COSTING failu).</t>
  </si>
  <si>
    <t>VARAM, pašavldību dati</t>
  </si>
  <si>
    <t>3.1.2.1.i. Publisko pakalpojumu un nodarbinātības pieejamības veicināšanas pasākumi cilvēkiem ar funkcionāliem traucējumiem</t>
  </si>
  <si>
    <t xml:space="preserve">n/a </t>
  </si>
  <si>
    <t>10.1 - slimība un invaliditāte</t>
  </si>
  <si>
    <t>115 - pasākumi vienlīdzīgu iespēju un aktīvas līdzdalības sabiedrībā veicināšanai</t>
  </si>
  <si>
    <t>3.1.2.2.i. Prognozēšanas rīka izstrāde</t>
  </si>
  <si>
    <t>10.9. - citur neklasificēta sociālā aizsardzība</t>
  </si>
  <si>
    <t xml:space="preserve">Sasniedzamā vērtība noteikta, balstoties uz prognozēšanas rīka izstrādē nepieciešamajām sistēmas komponentem, t.sk.:
1) ārvalstu ekspertu piesaiste prognozēšanas rīka darba uzdevuma sagatavošanai un tā izstrādes uzraudzībai līdz nodevuma nodošanai (plānots piesaistīt ārvalstu ekspertus, kuriem ir pieredze līdzīgu rīku izstrādē) - 298 345 EUR;
2) rīka programēšanas izmaksas (plānots piesaistī Latvijas programētajus, kas nodrošīnās ārvalstu ekspertu darba uzdevuma izpildi, kā arī nepieciešamās testēšanas) - 1 180 940 EUR;
3) ieviešanas perosnāla (projekta vadītāja) izmaksas, kas organizēs darba sanāksmes, dokumentu apritei, komunikāciju ar izpildītajiem, ekspertiem un programēšanas rīka lietotajiem  - 84 700 EUR.
4) Kopā izmaksas (bez PVN) plānotas 1 563 985 EUR apmērā.
Detalizēts izmaksu aprēķins (t.sk. cilvēkstudnu un cilvek-mēnešu plānojums) veikts 3.1.2.2.i. izmaksu aprēķina pielikumā.
</t>
  </si>
  <si>
    <t>125 - pasākumi sociālās aizsardzības sistēmu modernizācijai, tostarp sociālās aizsardzības pieejamības veicināšanai</t>
  </si>
  <si>
    <t>3.1.2.3.i. Ilgstošas sociālās aprūpes pakalpojuma noturība un nepārtrauktība</t>
  </si>
  <si>
    <t>Nepieciešamās izmaksas noteiktas, balstoties uz:
1) Liepājas pašvaldības vēsturiskajām  2014.-2020. gada ERAF izmaksām 9.3.1.1. pasākuma ietvaros. Liepāja veido  ģimeneiskai videi pietuvinātu sociālo pakalpojumu sniegšanas vietu pilngadīgām perosnām ar garīga rakstura traucējumiem, kas tiek uzskatīta par analoģisku infrastruktūru 3.1.2.3.i. pasākuma ietvaros. 
2019.-2020. gadā Liepājas pašvaldība veica projektēšanas, autoruzraudzības, būvuzraudzības un būvniecības ieprikumu ģimeneiskai videi pietuvināta sociālo pakalpojumu sniegšanas vietas izveidei 8 perosnām. Kopējās ieprikumu izmaksas = 516 444.16 EUR (bez pvn) jeb 1 873.53 m2;
2) Daugavpils pilsētas domes vēsturiskajām  2014.-2020. gada ERAF izmaksam 9.3.1.1. pasākuma ietvaros. Daugavipils nodrošināja materiāltehniskās bāzes izveidi pakalpojuma "Grupu mājas (dzīvoklis)" nodrošīnāšanai. Minētā pakalpojuma materiāltehniskā bāze ir līdzīga 3.1.2.3.i. ietvaros nepieciešamajai materiāltehniskai bāzei. Vidējās inventāra iegādes izmaksas uz perosnu = 2 673.15 EUR;
3) nepieciešamajām projektu īstenošanas izmaksām pašvaldībās, kas nodrošīnās infrastruktūras izveidi. Nepieciešamais projekta perosnāls noteikts, balstoties uz analoģisku ERAF projektu perosnāla plānojumu 2014.-2020. gada ERAF  9.3.1.1. pasākuma ietvaros. Prognozējams, ka infrastuktūru izveidos 18 pašvaldībās, kam nepieciešamas projektu ieviešanas perosnāla finansējums 1 513 642.57 EUR apmērā. 
4) Būvprojektēšanas izmaksas iekļautas divas reizes, jo paredzēts, ka Labklājības ministrija sākotnēji izstrādā ēku tipveida projektu (indikatīvi 1 x 30 700 EUR), bet pašvaldības veikts minētā projekta pielāgošanu un veiks papildu komunikāciju plānošanas darbus (indikatīvi 18 x 30 700 EUR).</t>
  </si>
  <si>
    <t>091 - cita sociālā infrastruktūra, kas veicina sociālo integrāciju kopienā</t>
  </si>
  <si>
    <t>3.1.2.4.i. Sociālās un profesionālās rehabilitācijas pakalpojumu sinerģiska attīstība  cilvēku ar funkcionāliem traucējumiem drošumspējas veicināšanai</t>
  </si>
  <si>
    <t>Sasniedzamā vērtība noteikta, balstoties pasākumā plānotajām aktivitātēm un to īstenošanai nepieciešamā finansējuma aprēķinu.
Izmaksu apraksts:
1) 4 440 750 EUR - infrastruktūras pielāgošana/renovēšana mērķa grupas personu vajadzībām divās ēkās. Izmaksas noteiktas balstoties uz sertificēta būveksperta aprēķiniem par izmaksām:
- energoefektivitātes paaugstināšanas darbu izmaksām ēkā Dubultu prosp. 71, Jūrmalā, kur izvietotas telpas rehabilitācijas pakalpojumu klientu izmitināšanai, ēdināšanai, klientu reģistrācijas un brīvā laika pavadīšanas telpas,
- telpu remontam un ārtelpu pielāgošanai vides pieejamības prasību nodrošināšanai, kā arī drošības uzlabošanai (evakuācijas risinājumi, ugunsdrošības, zibensaizsardzības un ventilācijas sistēmu izbūve, lifta nomaiņa u.c.) ēkā Slokas ielā 61, Jūrmalā, kur izvietotas telpas pakalpojuma sniegšanai;
2) 608275 EUR tehnoloģiju un materiāltehniskā aprīkojuma iegāde pakalpojumu īstenošanai. Izmaksas noteiktas veicot tirgus izpēti;
3) 347 043 EUR mobilās darba stacijas (demonstrācijas telpas) izveidei pakalpojumu pieejamībai reģionos. Izmaksas noteiktas veicot tirgus izpēti un balstoties uz citu institūciju veiktu iepirkumu rezultātiem;
4) 119 568 EUR metodikas personām, kas nodrošina atbalstu personām ar funkcionēšanas traucējumiem izstrāde. Izmaksas noteiktas balstoties uz Eiropas Sociālā fonda projektā Nr.9.2.1.1./15/I/001 "Profesionāla sociālā darba attīstība pašvaldībās" izstrādātas metodikas kopējām attiecināmajām izmaksām (iepirkums Nr. LRLM2017/28-3-03/20ESF "Par metodikas darbam ar personām ar garīga rakstura traucējumiem (GRT) izstrādi un sociālo darbinieku apmācību"; projekta Nr.9.2.1.1./18/I/001 iepirkumu plāna 38.rinda KP VIS).
5) 110 806 EUR pilotprojekta īstenošana izstrādātā arodrehabilitācijas pakalpojuma aprobācijai darbā ar klientiem;
6) 373 558 EUR projekta īstenošanas personāla izmaksas (metodikas, kompetenču attīstības programmas un arodrehabilitācijas pakalpojuma izstrādē un aprobācijā iesaistītā personāla atlīdzība). 
Nosakot vidējās cenas materiāltehniskajams aprīkojumam, t.sk. mobilajai darba stacijai, ir veikta tirgus izpēte pamatā salīdzinot vairāku piegādātāju cenas. Fizioterapijas un ergoterapijas ierīces/inventārs ir specifiska preču grupa, kurai Latvijā ir ļoti šaurs piegādātāju loks un esošie tirgus dalībnieki ir specializējušies, piedāvājot noteiktas preču grupas. Līdz ar to atsevišķām precēm tirgus izpētē nav iespējams iegūt vairākas salīdzināmas cenas, jo preci piedāvā tikai viens piegādātājs, piemēram oficiālais dīleris Latvijā/Baltijā vai ražotājs.
Pasākuma kopējās izmaksās netiek ietvertas projekta vadības personāla izmaksas (tiks segtas no SIVA līdzekļiem).
Detāls izmaksu aprēķina pamatojums pievienots izmaksu pamatojumu mapē.</t>
  </si>
  <si>
    <t>10.5 - bezdarbs</t>
  </si>
  <si>
    <t>ESF</t>
  </si>
  <si>
    <t xml:space="preserve">Pieņēmumi izmaksu aprēķinā balstīti uz Nodarbinātības valsts aģentūras līdzšinējo pieredzi mācību programmu īstenošanā. Informācija par pieņēmumiem, sasniedzamajām vērtībām un izmaksu noteikšana veikta.balstoties uz ESF projekta “Atbalsts bezdarbnieku izglītībai” Nr.7.1.1.0/15/I/001 2019.-2020. gada faktiski deklarētajām datiem (datu avots: Kohēzijas politikas fondu vadības informācijas sistēma (KPVIS)- https://projekti.cfla.gov.lv/ ) par unikālajām pasākumos iesaistītajām personām pārskatā periodā, un projekta izdevumiem pasākumu īstenošanai, kā arī digitālo rīku izstrādes izmaksas noteiktas balstoties uz projekta 2.2.1.1/17/I/032 2019.gada iepirkuma datiem https://www.eis.gov.lv/EKEIS/Opening/ExternalProposalParts/30755 (40 euro - 1 cilvēkstunda) un plānotajam cilvēkstundu aprēķinam ( 1328 cilvēkstundas).   </t>
  </si>
  <si>
    <t>016 - prasmju attīstība pārdomātai specializācijai, rūpniecības pārejai, uzņēmējdarbībai un uzņēmumu pielāgošanās spējai pārmaiņām</t>
  </si>
  <si>
    <t>3 - 016 - Prasmju attīstīšana pārdomātai specializācijai, rūpniecības pārkārtošanai, uzņēmējdarbībai un uzņēmumu spējai pielāgoties pārmaiņām</t>
  </si>
  <si>
    <t>Eiropas Savienības kohēzijas politikas programma 2021.–2027.gadam. ANM ietvaros tiks izstrādātas rekomendācijas epidemioloģiskajai drošībai un integrētai aprūpei, kā arī vienoti onkoloģijas metodoloģijas principi, savukārt no ESF plānots papildinošs finansējums kvalitātes nodrošināšanas sistēmas attīstībai (t.sk.klīniskās vadlīnijas, pacientu drošība), tādējādi nodrošinot papildinātību un demarkāciju.</t>
  </si>
  <si>
    <t>07.4 – veselības aprūpes pakalpojumi</t>
  </si>
  <si>
    <t>Pasākumam kopējās plānotās izmaksas 3 155 000 EUR, t.sk.
1) Izmaksas efektīvu integrētu veselības aprūpes pakalpojumu sniegšanas modeļa izstrādei plānotas 350 000 EUR apmērā, pamatojoties uz līdzvērtīgiem līdz šim veiktiem nozares pētījumiem (izmaksu aprēķins veikts pamatojoties uz 2020.gadā VM veiktu iepirkumu par izvērtējumu, kura īstenošanas apjoms ekspertu ieskatā veido apmēram 50% no ANM plāna ietvaros plānotā pētījuma (jo atsaucē minētais pētījums tver šauru pakalpojumu loku (noteiktus hroniskās aprūpes aspektus), kamēr integrētās arūpes izvērtējums ir daudz plašāks), līdz ar to šī pētījuma īstenošanai paredzēti 350 000 EUR bez PVN. Integrētu pakalpojumu modeļa izmaksas veidot minētais pētījums, papildus tiks veikta pētījuma rezultātu iestrāde nozares dokumentos esošā valsts budžeta finansējuma ietvaros. Pētījuma izmaksās iekļauti izdevumi par ekspertiem (ārpakalpojumā), kas nodrošina pētījuma sagatavošanu, izmaksas;
2) Izmaksas rekomendāciju izstrādei epidemioloģisko prasību nodrošināšanai plānotas 350  000 EUR apmērā, pamatojoties uz līdzvērtīgiem līdz šim veiktiem nozares pētījumiem (izmaksu aprēķins veikts pamatojoties uz 2020.gadā VM veiktu iepirkumu par izvērtējumu, kura īstenošanas apjoms ekspertu ieskatā veido apmēram 50% no ANM plāna ietvaros plānotā pētījuma (jo atsaucē minētais pētījums tver šauru pakalpojumu loku (noteiktus hroniskās aprūpes aspektus), kamēr epidemioloģisko prasību izvērtējums ir daudz plašāks), līdz ar to šī pētījuma īstenošanai paredzēti 350 000 EUR bez PVN. Epidemioloģisko prasību nodrošināšanai nepieciešamā novērtējuma dokumenta izstrādes izmaksas veidos minētais pētījums, papildus tiks veikta pētījuma rezultātu iestrāde nozares dokumentos esošā valsts budžeta finansējuma ietvaros. Pētījuma izmaksās iekļauti izdevumi par ekspertiem (ārpakalpojumā), kas nodrošina pētījuma sagatavošanu, izmaksas;
3) Izmaksas metodiskās vadības attīstībai veselības aprūpes apakšnozarēs veido Onkoloģijas metodiskās vadības ieviešana , tās veido Onkoloģijas metodiskās vadības ieviešana 1- Kvalitātes sistēmas izstrāde - 99 420 EUR; Apmācību izmaksas LOC darbiniekiem kvalitātes sistēmas darbības nodrošināšanai - 76 000 EUR;  Ekspertu izmaksas  - 144 000 EUR; 2 - Kvalitātes sistēmas ieviešanas izmaksas - 76 500 EUR; 3 - Infrastruktūras vadlīniju izstrāde (Ekspertu izmaksas (ārējās) - 43 868 EUR; Vadlīniju sagatavošana - 60 212 EUR). 
4) Izmaksas genoma references ieviešanai - Lai sasniegtu ES projekta mērķi genomu noskaidrošana vismaz vienam miljonam Eiropas pilsoņu, Latvijas gadījumā nepieciešama 3500 genoma secību iegūšana, kas veido šāds izmaksas: 3500 Latvijas iedzīvotāju iesaistīšana un ģenētiskā materiāla iegūšana izmantojot Valsts Iedzīvotāju genoma datu bāzi 194 870 EUR un pilna genoma sekvencēšana 3500 paraugiem – 1 760 130 EUR. Papildus Digitālās komponentes ietvaros nepieciešami  līdzekļi IT infrastruktūras izveidei 3500 genoma secību glabāšanai (1.7 PB) un piekļuves nodrošināšanai 5 gadu garumā.
Izmaksas veido: 
1. 3500 Latvijas iedzīvotāju iesaistīšana un ģenētiskā materiāla iegūšana izmantojot Valsts Iedzīvotāju genoma datu bāzi (VIGDB) - 200 550 EUR (bez PVN 194 870 EUR):
Izmaksu aprēķins (izdevumu pamatojums: BMC apstiprinātās paraugu iegūšanas izmaksas, materiālu cenas noteiktas ar iepirkumu procedūrām) 
1.1.Personāla izmaksas (ar VSAOI) gēnu donoru iesaistīšana un paraugu ievākšanai: uz vienu gēnu donoru  12.03 EUR, kopā par 3500 paraugiem: 42 105 EUR (kopā 770 cilvēkdienas). 
1.2.Materiāli parauga ievākšanai: uz vienu paraugu  0.94 EUR, kopā par 3500 paraugiem: 3 290 EUR. 
1.3.Personāla izmaksas (ar VSAOI) paraugu apstrādei: uz vienu gēnu donoru  35.92 EUR, kopā par 3500 paraugiem: 125 720 EUR (kopā 1960 cilvēkdienas). 
1.4.Materiāli paraugu apstrādei: uz vienu paraugu  8.41 EUR, kopā par 3500 paraugiem: 29 435 EUR. 
2.Pilna genoma sekvencēšana 3500 paraugiem – 2 102 030.00 EUR.  (bez PVN 1760 130 EUR)
Izmaksu aprēķins (izdevumu pamatojums: BMC apstiprinātās sekvencēšanas izmaksas, materiālu cenas noteiktas ar iepirkumu procedūrām, iepirkuma līgumi Nr. BMC 2020/95, BMC 2019/447, BMC 2020/92, BMC 2020/95, BMC 2019/88, BMC 2019/86). 
2.1. Personāla izmaksas (iekļaujot VSAOI) nākamās paaudzes sekvencēšanas bibliotēku sagatavošanai un sekvencēšanai: 4.55 EUR par katra parauga apstrādi, kopā par 3500 paraugiem: 15 925.00 EUR. 
2.2. Nākamās paaudzes sekvencēšanas bibliotēku sagatavošanai nepieciešamie laboratorijas piederumi: 95.36 EUR katra parauga apstrādei, kopā par 3500 paraugiem: 333 760.00 EUR 
2.3. Nākamās paaudzes sekvencēšanas bibliotēku sagatavošanai nepieciešamie reaktīvi: 500.67 EUR viena parauga apstrādei, kopā par 3500 paraugiem: 1 752 345.00 EUR.</t>
  </si>
  <si>
    <t>1) atsauce uz pētījumu, kura izmaksas izmantotas aprēķinā - https://www.eis.gov.lv/EKEIS/Supplier/Procurement/35814
2)  atsauce uz pētījumu, kura izmaksas izmantotas aprēķinā https://www.eis.gov.lv/EKEIS/Supplier/Procurement/35814
3) Latvijas onkoloģijas centra dati (t.sk. atsauces uz līdzvērtīgiem pasākumiem, t.sk. apmācībām https://www.sif.gov.lv/index.php?option=com_content&amp;view=article&amp;id=5734&amp;ligums=1&amp;Itemid=164&amp;lang=lv; https://kursi.turiba.lv/kursi/kvalitates-vadiba;  https://www.oeci.eu/accreditation/Attachments/OECI_AD_MANUAL_3_2019.pdf) 
4) Izmatoti Eiropas Komisijas Genome for Europe projekta dati</t>
  </si>
  <si>
    <t>123 - pasākumi veselības aprūpes sistēmu pieejamības, efektivitātes un noturības uzlabošanai (izņemot infrastruktūru)</t>
  </si>
  <si>
    <t>Eiropas Savienības kohēzijas politikas programma 2021.–2027.gadam. ANM plāna ietvaros tiks veikti pētījumi par antimikrobiālo rezistenci, nevakcinēšanas iemesliem un infekciju slimību izplatības mazināšanu, savukārt ESF ietvaros tiks īstenoti veselības veicināšanas pasākumi, slimību profilakse un papildinoši pētījumi sabiedrības veselības jomā, nodrošinot papildinātību un demarkāciju.</t>
  </si>
  <si>
    <t>07.5 - P &amp; A Health</t>
  </si>
  <si>
    <t>Petījumu veikšanai (3 gab.) sabiedrības veselības jomā plānoti  715 000 EUR, ņemot vērā līdzvērtīgu pētījumu izmaksas, kas viekti iepriekš. Tiks veikti šādi pētījumi - 
Veicināt pētniecību antimikrobiālās rezistences jomā, lai apzinātu efektīvākās intervences un uzraudzības metodes.
Apzināt nevakcinēšanās iemeslus.
Apzināt infekciju slimību izplatības riskus un to ietekmi uz sabiedrības veselības rādītājiem.
Pētījuma izmaksās iekļauti izdevumi par ekspertiem, kas nodrošina pētījuma sagatavošanu, izmaksas</t>
  </si>
  <si>
    <t>1) atsauce uz pētījumu, kura izmaksas izmantotas aprēķinā - https://www.eis.gov.lv/EKEIS/Supplier/Procurement/35814</t>
  </si>
  <si>
    <t>Veikti ieguldījumi darbības programmas 2014.-2020.gadam ietvaros</t>
  </si>
  <si>
    <t xml:space="preserve">Eiropas Savienības kohēzijas politikas programma 2021.–2027.gadam, daļa no plānotā finansējuma tiks ieguldīta sekundārās ambulatorās veselības aprūpes pakalpojumu infrastruktūras attīstībai. ANM un ERAF pasākumu īstenošanā tiks nodrošināta izmaksu kontrole, t.sk. izstrādājot MK noteikumus par konkrētām atbalstāmajām darbībām atbilstoši ANM plānam un darbības programmai, ņemot vērā investīciju stratēģijā apstiprinātos nosacījumus un principus. Papildus visu projektu vērtēšanā ir iesaistīti VM un nozares eksperti, līdz ar to tiek nodrošināta demarkācija starp projektos plānotajām investīcijām. ANM un ERAF projektu ietvaros VM izveidota darba grupa vērtēs tehnoloģiju atbilstību normatīvajam un plānošanas ietvaram. Ņemot vērā ārstniecības iestāžu investīciju vajadzības, ANM plāna un ERAF finansējums nodrošinās investīciju papildinātību un atbilstoši ieviešanas dokumentiem tiks nodrošināta investīciju demarkācija. </t>
  </si>
  <si>
    <t>VB - 28 895 698, slimnīcu privātais finansējums - 2 499 301</t>
  </si>
  <si>
    <t>Izmaksu pamatojums, kā veidojas izmaksas (t.sk. ietver projektu vadības un projekta īstenošanas izmaksas, projektēšanu, būvuzraudzību, autoruzraudzību atbilstoši līdz šim piemērotajam ERAF principam) atrodams izmaksu pamatojumu mapes datnē: 4.1.1.2.i.xlsx un 2021-05-17 Izmaksas. Izmaksu pamatojumā veikts vidējo izmaksu aprēķins un salīdzinājums ar ERAF 2014.-2020.gada plānošanas periodā īstenoto projektu ietvaros veiktajām izmaksām, līdz ar to ANM ietvaros paredzēts jaunai būvniecībai 2511 EUR/m2; augstas sarežģītības būvniecībai 2216 EUR/m2; vidējas sarežģītības būvniecībai 1526 EUR/m2 un zemas sarežģītības būvniecībai 613 EUR/m2, kā arī iekārtu iegādei 26% no kopējām projektu izmaksām.
Infrastruktūras attīstības izmaksas atšķiras atkarībā no tā,  vai tiek veikta renovācija vai būvniecība, vai darbi tiek veikti vēsturiskā ēkā, padomju laiku ēkā vai veikta jauna būvnbiecība, kā arī no ēķas/telpu tehniskā stāvokļa un telpu specifikas
Attiecināmajās izmaksās iekļauti arī dīzeļģeneratori, ņemot vērā, ka tie nepieciešami kritiskās situācijās, lai glābtu pacientu dzīvības un veselību un šobrīd nav pieejamas videi draudzīgākas atbilstošas alternatīvas, kas spētu nodrošināt līdzvērtīgu kvalitāti un drošības prasības.</t>
  </si>
  <si>
    <t>Ārstniecības iestāžu dati</t>
  </si>
  <si>
    <t>092 - veselības aprūpes infrastruktūra</t>
  </si>
  <si>
    <t>Eiropas Savienības kohēzijas politikas programma 2021.–2027.gadam. ANM plāna ietvaros tiks attīstīta sekundārās ambulatorās veselības aprūpes pakalpojumu sniegšanai nepieciešamā infrastruktūra, atbilstoši ANM plāna ietvaros izstrādātajām rekomendācijām integrētai aprūpei un epidemioloģiskajai drošībai, kā arī uzlabojot vides pieejamību, savukārt ERAF ietvaros tiks veikti specifiski pasākumi hronisko pacientu aprūpes uzlabošanai atbilstoši investīciju stratēģijai, tādējādi nodrošinot papildinātību un demarkāciju.</t>
  </si>
  <si>
    <t>VB - 1 062 440, slimnīcu privātais finansējums - 772 560</t>
  </si>
  <si>
    <t>Pieejamais finansējums (8 500 000 EUR) sekundārās ambulatorās veselības aprūpes pakalpojumu sniedzējiem tiek aprēķināts, pamatojoties uz valsts apmaksāto ambulatoro programmu skaitu attiecīgajai iestādei (kritērija svars - 50%) un unikālo pacientu skaitu divos gados (kritērija svars - 50%). Vidējās izmaksas uz kv.m aprēķinātas, pamatojoties un ERAF ietvaros īstenoties līdzīgiem projektiem 1.-3.līmeņa slaimnīcās, kur atjaunošanas izmaksas sastāda vidēji 565 EUR/kv.m  bez PVN, kam papildus klāt tiek rēķināts 20% izmaksu pieaugums (inflācija) un 20%  izmaksas aprīkojuma iegādei. Izmaksu pamatojums, kā veidojas izmaksas atrodams izmaksu pamatojumu mapes datnē 2021-05-17 Izmaksas, kur atspoguļotas iepriekš ERAF projektu ietvaros veiktās izmaksas būvniecībai ap 605 EUR/kv.m, kā arī atsauces uz informācijas avotu 20% plānotajam izmaksu pieaugumam
4.1.1.3.pasākumam izmaksu aprēķins veikts, balstoties uz ERAF 2014.-2020.gada pānošanas perioda izmaksām (skat. failu 2021-05-17 Izmaksas), līdz ar ko ir veikti šādi aprēķini: Ņemot vērā ANM ietvaros pieejamo finasnējumu SAVA pakalpojumu sniedzēju infrastruktūras attīstībai, plānotais finansējums 656 EUR/kv.m.  + 20% izmaksu pieaugums + 20% aprīkojumam (ERAF 2014.-2020.gada I-II kārtas finansējuma saņēmēju projektu proporcija aprīkojuma iegādei), rēķinot vidējo attīstāmo platību katrā no provizoriski plānotajām 48 ārstniecības iestādēm. Līdz ar to kopumā 945 EUR uz kv.m. x 187,4 kv.m =~8 500 000 EUR. Iekārtu proporcijas aprēķinam izmatots ERAF I-II kārtas proporcija, kas pamato gan nozares politiku primāri veikt ieguldījumu pamata izfrastruktūrā, nodoršinot ārstniecības iestāžu atbilstību epidemioloģisko prasību un vides pieejamības nodrošināšanai, gan arī atspoguļo ārstniecības iestāžu iespējas īstenot attīstības projektus atbilstoši šādai pieejai.</t>
  </si>
  <si>
    <t>Veselības ministrijas darba materiāli par līdzīgiem infrastruktūras projektiem veselības jomā. http://tap.mk.gov.lv/lv/mk/tap/?pid=40490871&amp;mode=mk&amp;date=2020-08-25 (Informatīvā ziņojuma 19.p.pamato 20% izmaksu pieaugumu)</t>
  </si>
  <si>
    <t xml:space="preserve">Izmaksas cilvēkresursu attīstības reformas sadaļai aprēķinātas, ņemot vērā plānoto investīciju apjumu cilvēkresursu sadaļā, pamatojoties uz plānoto aktivitāšu apjomu un vēsturisko informāciju par līdzvērtīgiem īstenotiem pasākumiem:
1. Attiecībā uz plānoto pētījumu veselības aprūpē nepieciešamā cilvēkresursu skaita apzināšanai (salīdzinošs pētījums personāla pilnas darba slodzes ietvaros veikto darbību uzskaitei,  atbilstoši pakalpojumu sniegšanas līmenim un iestādes darbības profilam (PLE aprēķins)) un patieso iemeslu izvērtējumam darbaspēka zaudēšanai valsts apmaksātajā veselības aprūpes sistēmā izmaksas plānotas 500 000 EUR apmērā,  pamatojoties uz 2020.gadā VM veiktu iepirkumu par izvērtējumu, kura īstenošanas apjoms ekspertu ieskatā veido apmēram 30% no ANM plāna ietvaros plānotā pētījuma cilvēkresursu jomā. Minētās finansējuma aplēses balstās uz VM ekspertu vērtējumu, ņemot vērā, ka atsaucē minētā pētījuma apjoms ir ~162 tk.EUR un tā tvērums ir šaurāks (~30%), nekā plānots cilvēkresursu pētījumam.
2. Stratēģiju un kartējumu plānots īstenot DGReform projekta ietvaros, ja nepieciešams papildinot ar Veselības ministrijas iekšējiem resursiem
</t>
  </si>
  <si>
    <t>1) atsauce uz pētījumu, kura izmaksas izmantotas aprēķinā - https://www.eis.gov.lv/EKEIS/Supplier/Procurement/35814 (Izvērtējums par nepieciešamajiem ieguldījumiem, lai attīstītu jaunu uz pacientu orientētu integrētu aprūpes pakalpojumu sniegšanas modeli pacientiem ar hroniskām slimībām)
2) Veselības ministrijas cilvēkresursu jomas ekspertu aplēses</t>
  </si>
  <si>
    <t>1.Simulācijas pieejas ieviešanai medicīnas izglītībā plānotas izmaksas, ņemot vērā, simulatoru klasifikāciju dažādās kategorijās un lai attīstītā simulāciju pieeja būtu izmantojama dažādu medicīnas speciālistu izglītošanā, piemēram, anestēzijas, neatliekamās medicīniskās palīdzības un traumu, intensīvās terapijas medicīnas, dzemdniecības, pediatrijas un radioloģijas, kā arī citu profesionāļu, piemēram, medmāsu, ārstu palīgu izglītošanā. Viens augstas precizitātes simulators ar tā uzraudzības sistēmu un citu nepieciešamo aprīkojumu var maksāt līdz 170 000 EUR. Turklāt, lai imitētu reālu pacientu ārstēšanu reālā slimnīcā, ir nepieciešami sintētiski ķermeņa šķidrumi, nomaināmas ādas, pārsēji, šļirces un citi piederumi.
2. Izveidots koordinējošs nozarē iesaistīto institūciju sadarbības organizācijas, metodiskās vadības un kvalitātes kontroles mehānisms tālākizglītības satura kvalitātes nodrošināšanai un uzraudzībai turpmāko investīciju ilgstpējīgai nodrošināšanai, 
Izmaksas 4.2.1.1.pasākumam veido 
1) ārējo ekspertu izmaksas, t.sk. vienota tālākizglītības modeļa attīstībai (44 000 EUR gadā uz 1 ekspertu nepilnu 4 gadu periodam, plānots piesaistīt divus ekspertus, kopējās izmaksas 300 000 EUR)
2) simulāciju pieejas ieviešana, kā ietvaros pamatojoties uz veiktajiem aprēķiniem par 3 simulāciju centru attīstībai nepieciešamajām izmaksām (500 000 EUR par katru) klīniskajās universitātes slimnīcās (kopā klīniskajās universitātes slimnīcās 1,5 mil. EUR), kā arī 4 centru izveidei reģionu slimnīcās, plānojot katra reģionālā centra attīstīšanai 300 000 EUR (kopā reģionos 1,2 milj. EUR).
1.un 2.punkta izmaksas kopā veido 3 000 000 EUR</t>
  </si>
  <si>
    <t>Veselības ministrijas darba materiāli par līdzīgiem projektiem citās valstīs</t>
  </si>
  <si>
    <t>Veikti ieguldījumi darbības programmas 2014.-2020.gadam ietvaros (SAM 9.2.3.veselības tīklu attīstības vadlīnijas)</t>
  </si>
  <si>
    <t xml:space="preserve">Izstrādāts koordinācijas mehānisms pakalpojumu sniegšanas modeļu izvērtēšanai un ieviešanai, izvērtēta situācija, izveidoti, pilotēti, izvērtēti īstermiņa un ilgtermiņa ieguvumi un ieviesti valsts apmaksātpo pakalpojumu klāstā veselības aprūpes pakalpojumi - izmaksu aprēķins veikts, ņemot vērā pieredzi Igaunijā un Somijā, kur ir ieviesti līdzīgi mehānismi jaunu vai uzlabotu pakalpojumu vai tehnoloģiju ieviešanai. Projekta īstenošana plānota 2022.-2026.gadā, ņemot vērā, ka 
- šāda mehānisma pārvaldībai, īstenošanai un administrēšanai nepieciešami 4 PLE, kopā veidojot izmaksas 529 238 EUR (iepirkumā piesaistīta ekspertīze)
- 14 950 762 EUR paredzēti jauno/uzlaboto pakalpojumu testēšanai (t.sk. pakalpojumu apmaksai pilotprojektu laikā), kā arī iepirkumiem testējamo modeļu izstrādei (piemēram, provizoriski ap 200 000 EUR gadā glikozes uzraudzības piltoprojektam un pieņemot ka šāda tipa modelis tiek testēts 3 gadus. 510 000 EUR - Nepārtrauktās glikozes monitorēšanas sistēmas kompensācijai 300 bērniem gadā, savukārt onkoloģijas jomas piltoprojekts varētu izmaksāt līdz 10 reizēm vairāk. Tādēļ izmaksas ietver arī tarifu un konkrētu pilotprojektu izmaksu kalkulāciju, atbilstoši kurai tiks izvērtēti 10 pilotprojekti, kuru īstenošana iespējama minētā finasnējuma ietvaros). Projekta ietvaros izveidotā komisija izvērtēs iespējamos pilotprojektus, saskaņos to īstenošanu, no kā būs atkarīgas izmaskas, jāņem vērā, ka dažādiem modeļiem izmaksas var būt ļoti atšķirīgas, tādēļ netiek norādītas viena pilotprojekta izmaksas, bet minēti izmaksu piemēri un pieeja pilotprojektu noteikšanā un izmaksu aprēķinam.
Izmaksu pamatojumu skat. mapes datnē Pakalpojumu_modeli_izmaksu_aprekins, kur atspoguļoti piemēri jaunu pakalpojumu izmaksām.
</t>
  </si>
  <si>
    <t xml:space="preserve">Veselības ministrijas darba materiāli par līdzīgiem projektiem citās valstīs, kā arī VM darbinieku pieredzes apmaiņas vizīšu darba materiāli. Pieeja izmantota arī Igaunijā un Somijā, bet tiks pielāgota Latvijai. Konkrētu izmaksu piemēri iekļauti Sabiedrības veselības pamatnostādnēs 2021.-2027.gadam, bet tiks specifizēti projekta īstenošanā gaitā, piesaistot attiecīgus ekspertus
</t>
  </si>
  <si>
    <t xml:space="preserve">Pētījuma par veselības aprūpes kvalitāti un pieejamību veselības sistēmas novērtēšanai un uzlabošanai (t.sk. kartējums sekundārais ambulatorais, ATR ietekme) izmaksas 650 000 EUR apjomā balstās uz līdzvērtīgiem citiem izvērtējumiem -  atsauce uz pētījumiem, kuru izmaksas izmantotas aprēķinā - https://www.eis.gov.lv/EKEIS/Supplier/Procurement/35814 (minētais finansējums sastāda aptuveni 25% no ANM plāna ietvaros plānotā pētījuma) un Veselības ministrijas informācija par līguma summu ar Pasaules Banku par veselības tīklu attīstības vadlīniju izstrādi (ANM plāna ietvaros plānotais finansējums paredzēts 50% apjomā no PB izvērtējuma)
</t>
  </si>
  <si>
    <t xml:space="preserve">Atsauce uz pētījumiem, kuru izmaksas izmantotas aprēķinā - https://www.eis.gov.lv/EKEIS/Supplier/Procurement/35814 </t>
  </si>
  <si>
    <t xml:space="preserve">Eiropas Savienības kohēzijas politikas programmas 2021.–2027.gadam 1.2.1. SAM “Pētniecības un inovāciju kapacitātes stiprināšana un progresīvu tehnoloģiju ieviešana uzņēmumiem” </t>
  </si>
  <si>
    <t>Plānojot izmaksas tika ņemts vērā aktivitāšu ieviešanas laika grafiks, iepriekšēja pieredze līdzīgu aktivitāšu ieviešanā (realizētais pilotprojekts), tādējādi novērtējot aktivitāšu īstenošanai nepieciešamos cilvēkrresursus, ārējo ekspertu piesaistes nepieciešamību, RIS3 vērtību ķēžu ekosisēmu stratēģiju izstrādes izmaksas.</t>
  </si>
  <si>
    <t xml:space="preserve">Ekonomikas ministrijas rīcībā esošie dati par Kompetences centru programmas 1. kārtas (pārvaldība) ieviešanas izmaksām. Diskusijas ar reformas ieviešanā iesaistītajām iestādēm (piem., LIAA). </t>
  </si>
  <si>
    <t>008 – pētniecības un inovācijas pasākumi mazos un vidējos uzņēmumos, tostarp tīklu veidošana</t>
  </si>
  <si>
    <t>Eiropas Savienības kohēzijas politikas programmas 2021.–2027.gadam 1.2.1. SAM “Pētniecības un inovāciju kapacitātes stiprināšana un progresīvu tehnoloģiju ieviešana uzņēmumiem”</t>
  </si>
  <si>
    <t>Plānojot izmaksas vispirms tika ņemtas vērā inovāciju klasteru administratīvās izmaksas, netiešās izmaksas, internacionalizācijas un sadarbības viecināšanas pasākumu izmaksas (kopā aptuveni 7% no kopējām izmaksām). Internacionalizācijas un sadarbības viecināšanas pasākumu izmaksas balstītas uz Klasteru prgrammas izmaksām. Atlikušais finansējums (aptuveni 93%) tika novirzīts uzņēmumu inovāciju projektiem.</t>
  </si>
  <si>
    <t xml:space="preserve">
Ekonomikas ministrijas rīcībā esošie dati par 2014. – 2020. gada plānošnas periodā ieviesto Kompetences centru un Klasteru prgrammu izmaksām.</t>
  </si>
  <si>
    <t xml:space="preserve">5.2.1.1.i. Pētniecības, attīstības un konsolidācijas granti                                                                        </t>
  </si>
  <si>
    <t xml:space="preserve">Eiropas Savienības kohēzijas politikas programmas 2021.–2027.gadam investīcijas ietver arī iepriekš nefinansētas darbības reformu īstenošanai, kā arī atsevišķos gadījumos palielina darbību apjomu. ES fondu investīcijas turpinās sniegt atbalstu ANM plāna ietvaros atbalstītajiem doktorantūras un pēcdoktorantūras grantiem, kā arī digitalizācijas, tehnoloģiju attīstības, pētniecības un izglītības infrastruktūras uzlabošanas iniciatīvām. ES fondu atbalsts papildus plānots arī šādām reformu komponentēm - jaunā akadēmiskās karjeras modeļa ieviešana un cikliskas institucionālās akreditācijas ieviešana, kas savukārt nav plānots ANM investīciju ietvaros. Atsķirībā no iepriekšējiem ieguldījumiem, jaunajā plānošanas periodā plānots vairāk investēt pētniecības cilvēkresursu atjaunotnē un stiprināšanā, kas ir arī viena no ZTAI 2027 prioritātēm, kā arī kopumā kāpināt ieguldījumus P&amp;A, lai sasniegtu nacionāli nosprausto mērķi- paaugstināt P&amp;A izdevumus līdz 1,5% no IKP. 
ESIF 2014-2020: SAM 8.2.1., 8.2.2. 3.kārta, 8.2.3., SAM pasākums 1.1.1.3.
ESIF 2021-2027: SAM 1.1.1. (Doktorantūras granti| Studentu inovāciju granti | Pēcdoktorantu pētījumi, t. sk. izcila ārvalstu akadēmiskā un zinātniskā personāla piesaiste | RIS3 izcilības centri), SAM 4.2.2./ SAM 4.2.1. (Studiju modernizācija un digitalizācija | Akadēmiskās karjeras sistēmas  | Cikliskā institucionālā akreditācija). 
</t>
  </si>
  <si>
    <t>09.5 - izglītība nav definējama pēc līmeņa</t>
  </si>
  <si>
    <t>Plānotas šādas izmaksas: 1) Iekšējie pētniecības un attīstības granti: 27 000 000 EUR; 2) Doktorantūras granti: 7 761 600 EUR; 3) Pēcdoktorantūras granti: 9 849 000 EUR; 4) Zinātnieku (profesoru) granti: 9 730 000 EUR; 5) Granti strukturālo pārmaiņu īstenošanai: 6 000 000 EUR; 6) „Exit” granti darba tiesisko attiecību izbeigšanai ar akadēmisko personālu virs 65 gadiem: 5 564 800 EUR; 7) Digitalizācija, tehnoloģiju attīstība, pētniecības un izglītības infrastruktūras uzlabošana (izņemot būvniecību): 12 317 200 EUR; 8) Jaunu izcilības studiju programmu izveide: 2 782 400 EUR; 9) Moduļu izveide par noziedzīgi iegūtu līdzekļu legalizācijas novēršanu: 1 495 000 EUR. Kopā (1.-9.): 82 500 000 EUR (garantētais finansējums). Detalizētu izmaksu aprēķinu un pamatojumu sk. Excel dokumentā “IZM_ANM_izmaksu_aprekini_5.2.1.1.i”. ANM investīciju un ES fondu investīciju (2014-2020; 2021-2027) ietvaros tiks nodrošināta darbību un izmaksu nepārklāšanās laika ietvarā, lai novērstu dubultās finansēšanas riskus. Starp ES fondu un ANM investīcijām veidosies šāda ieguldījumu papildināmība: 1)  ar ES fondu 2014-2020 iegudījumiem ir iesākts atbalsts  augstskolu pārvaldības uzlabošanas un digitalizācijas iniciatīvu īstenošanai, tehnoloģiju attīstībai, izglītības un pētniecības infrastruktūras uzlabojumiem, jaunu konkurētspējīgu studiju programmu izveidei, doktorantūras grantu aprobācijai, pēcdoktorantu atbalstam, ko plānots turpināt atbalstīt ar ANM investīcijām. Pēc ANM investīciju noslēguma tālāk plānots ES fondu 2021-2027 finansējums studiju vides modernizācijai un digitalizācijai, RIS3 izcilības centriem, doktorantūras un pēcdoktorantūras grantiem; 2) tikai ar ES fondu 2021-2027 ieguldījumiem plānots sniegt atbalstu  jaunā akadēmiskās karjeras modeļa ieviešanai, cikliskas institucionālās akreditācijas ieviešanai un inovāciju grantiem studentiem; 3) tikai ar ANM investīcijām plānoti granti strukturālo pārmaiņu īstenošanai (ārējai un iekšējai konsolidācijai), „Exit” granti, zinātnieku (profesoru) granti, iekšējās pētniecības un attīstības granti.</t>
  </si>
  <si>
    <t>ES fondu 2014-2020, 2007-2013 plānošanas perioda projektu dati; Fundamentālo un lietišķo pētījumu projektu dati;
VIIS, VID dati; 
Līguma par piešķirto valsts budžeta līdzekļu izlietojumu RTU RBS inovatīvas studiju programmas IKT jomā izveidei dati.</t>
  </si>
  <si>
    <t>ES fondu 2014-2020, 2007-2013 plānošanas perioda projektu dati;
Fundamentālo un lietišķo pētījumu projektu dati; Līgums par piešķirto valsts budžeta līdzekļu izlietojumu RTU RBS inovatīvas studiju programmas IKT jomā izveidei</t>
  </si>
  <si>
    <t>8.2.2.SAM "Stiprināt augstākās izglītības institūciju akadēmisko personālu stratēģiskās specializācijas jomās" 3.kārta; 1.1.1.2.pasākums "Pēcdoktorantūras pētniecības atbalsts"; 2.1.1.3.3.apakšaktivitāte "Zinātnisko institūciju institucionālās kapacitātes attīstība"; 8.1.1.SAM „Palielināt modernizēto STEM, tajā skaitā medicīnas un radošās industrijas, studiju programmu skaitu”; 1.1.1.4.pasākums "P&amp;A infrastruktūras attīstīšana viedās specializācijas jomās un zinātnisko institūciju institucionālās kapacitātes stiprināšana"; 8.2.1.SAM „Samazināt studiju programmu fragmentāciju un stiprināt resursu koplietošanu” 2.kārta</t>
  </si>
  <si>
    <t>009 - pētniecības un inovācijas pasākumi sabiedriskajos pētniecības centros, augstākajā izglītībā un kompetences centros, ieskaitot tīklu veidošanu (rūpnieciskie pētījumi, eksperimentālā izstrāde, priekšizpēte)</t>
  </si>
  <si>
    <t>01.1 - Izpildu un likumdošanas orgāni, finanšu un fiskālās lietas, ārlietas</t>
  </si>
  <si>
    <t>Programmatūras izstrādes izmaksās ir iekļauti visi posmi, sākot, ar koncepciju,programmatūras  projektējuma un specifikācijas izstrādi, programmatūras pavadošās dokumentācijas izstrādi, līdz pat testēšanas un verifikācijas plānam (skat. kolonnā AD norādītos avotus). Iespējamās izmaksas vērtētas tika noteiktas, pamatojoties uz Baltijas IT tirgus pakalpojumu izcenojumiem analīzes jomā un VID noslēgto IT pakalpjumu līgumu izcnojumiem. Dotajā izmaksu novērtējumā tika pieņemts, ka vienas dienas izcenojums ir 520 eiro. Pakalpojuma dienas cena var svārstīties no 5% līdz 10% atkarībā no atlases konkursa rezultātiem. Konkrētās investīcijas īstenošana ir novērtēta ar 4038 cilvēk/dienām.
Analītiskās sistēmas un risinājumu potenciālo izmaksu novērtējums ir veikts, pamatojoties uz VID piegādātāju veikto ieguldījumu novērtējumu. Esošo sistēmu modernizācija ietver šādas sastāvdaļas: 
(6.1.1.1.) Nodokļu maksātāju risku sistēma (1900 cilvēkdienas), Akcīzes nodokļu risku pārvaldīšanas sistēma (1400 cilvēkdienas), ESKORT datu bāzes modernizācija (638 cilvēkdienas).
Katras sistēmas izstrāde vai modernizācija ietver pilnu programmatūras izstrādes ciklu (programmatūras dizaina izstrāde (10%), tehnisko specifikāciju izstrāde (15%), programmatūras izstrāde (40%), programmatūras pavaddokumentu un lietotāja dokumentācijas izstrāde (5%) , testēšanas process (25%) un programmatūras ieviešana (5%).</t>
  </si>
  <si>
    <t>Latvijā apstiprinātie programmatūras izstrādes standarti LVS 65:1996 - LVS 75:1996 (https://www.lvs.lv/lv/products/ics/98)</t>
  </si>
  <si>
    <t>6.1.1.2.i. Jaunu analīzes sistēmu izstrāde</t>
  </si>
  <si>
    <t>Programmatūras izstrādes izmaksās ir iekļauti visi posmi, sākot, ar koncepciju,programmatūras  projektējuma un specifikācijas izstrādi, programmatūras pavadošās dokumentācijas izstrādi, līdz pat testēšanas un verifkācijas plānam (skat. kolonnā AD norādītos avotus). Iespējamās izmaksas vērtētas tika noteiktas, pamatojoties uz Baltijas IT tirgus pakalpojumu izcenojumiem analīzes jomā un VID noslēgto IT pakalpjumu līgumu izcnojumiem. Dotajā izmaksu novērtējumā tika pieņemts, ka vienas dienas izcenojums ir 520 eiro. Pakalpojuma dienas cena var svārstīties no 5% līdz 10% atkarībā no atlases konkursa rezultātiem. Konkrētās investīcijas īstenošana ir novērtēta ar 3615 cilvēk/dienām.
Jaunu integrētu sistēmu (6.1.1.2.) izstrāde (3615 cilvēkdienas)  ietver: nodokļu maksātāju segmentācijas sistēmas izstrādi, ieskaitot 360 grādu skatu, tās integrāciju ar publicējamo datu bāzi un rezultātu vizualizāciju Elektroniskās deklarēšanas sistēmā. 
Katras sistēmas izstrāde vai modernizācija ietver pilnu programmatūras izstrādes ciklu (programmatūras dizaina izstrāde (10%), tehnisko specifikāciju izstrāde (15%), programmatūras izstrāde (40%), programmatūras pavaddokumentu un lietotāja dokumentācijas izstrāde (5%) , testēšanas process (25%) un programmatūras ieviešana (5%).</t>
  </si>
  <si>
    <t>6.1.1.3.i. Personāla apmācības darbam ar analītisko platformu un konsultācijas</t>
  </si>
  <si>
    <t xml:space="preserve">Mācības tiek plānotas  10 apmācību grupām - kopā 50 cilvēkiem. Vienas grupas lielums ir 5 klausītāji. Vienas grupas mācību izmaksas ietver teorijas un praktiskās iemaņas (semināra formā) 16 stundu garumā, izdales materiālu sagatavošanu. Vienai klausītāju grupai/vienam klausītājam tiek paredzēta 16 stundu apjomā. Viena klausītāja apmācības izmaksas  ir EUR 400 jeb EUR 25 stundā. 
</t>
  </si>
  <si>
    <t>6.1.2.1.i. Dzelzceļa rentgeniekārtu  sasaiste ar BAXE un mākslīgā intelekta izmantošana dzelzceļu kravu skenēšanas attēlu analīzei</t>
  </si>
  <si>
    <t>Provizoriskās izmaksas noteiktas, ņemot vērā iepriekšējo pieredzi BAXE sistēmas ieviešanā Baltijas valstīs, kā arī potenciālo izpildītāju iesniegtos aprēķinus</t>
  </si>
  <si>
    <t>Tirgus priekšizpēte.Informācija par provizoriskām izmaksām skatāma dokumentos pielikumā.</t>
  </si>
  <si>
    <t xml:space="preserve">654 800 </t>
  </si>
  <si>
    <t>Muitas kontroles aprīkojuma instruments ( EU Customs Control Equipment Instrument)</t>
  </si>
  <si>
    <t>Provizoriskās izmaksas noteiktas saskaņā ar potenciālo piegādātāju iesniegtajiem izmaku aprēķiniem.</t>
  </si>
  <si>
    <t>Tirgus priekšizpēte. Cenu aptauja (Latvijas tirgus). SIA Armgate sniegto informāciju par provizoriskām izmaksām skatāma dokumentos pielikumā.</t>
  </si>
  <si>
    <t>Provizoriskās izmaksas noteiktas, ņemot vērā SIA "Saint-Tech" sniegtos pirmšķietamos aprēķinus: Rentgeniekārta RTT 110 - 1 161 600 EUR un pasta sūtījumu automātiskā līnija, kurā iekļauta pasta sūtījumu transportēšanas lenta, aizdomīgo sūtījumu novirzīšanas sistēma un divas attālinātās attēlu analīzes darba vietas (attēlu apstrādes programma) - 230 400 EUR.</t>
  </si>
  <si>
    <t>Tirgus priekšizpēte. Cenu aptauja (Latvijas tirgus).</t>
  </si>
  <si>
    <t>012 - IT pakalpojumi un lietojumprogrammas digitālajām prasmēm un digitālajai iekļaušanai</t>
  </si>
  <si>
    <t>Aktivitātes īstenotājs "VNĪ"  vairāk kā 15 gadu garumā veic kontroles dienestu infrastruktūras objektu izbūvi un/ vai modernizāciju. Šobrīd īstenošanā ir 3 RŠV modernizācijas projekti, kuru būvdarbu izmaksas ņemtas vērā, veicot aprēķinus jaunas infrastruktūras izveidei kontroles dienestu funkciju īstenošanai Uriekstes ielā 42, Rīgā (Kundziņsala). Izmaksu noteikšanai ņemts vērā būvniecības izmaksu indekss par 2020.gadu, kas raksturo galveno būvniecībā ieguldīto resursu izmaksu pārmaiņas; Ekonomikas ministrijas pētījums par prognozētām izmaiņām darbaspēka un būvmateriālu izmaksās būvniecības nozarē Latvijā 2020.–2024.gadam; MK 12.07.2016. ieteikumi Nr.2 "Vienotās prasības valsts pārvaldes iestāžu biroju ēkām un biroja telpu grupām";
Lietotāju (VRS, VID MP, PVD) vispārējās prasības un ņemot vērā katra attiecīgā lietotāja dienesta organizācijas prasības, t.sk. aizliegumus dienesta pienākumu ietvarā.
Provizoriskās izmaksas:
- Kontroles dienestu infrastruktūras izveide:  8992605 EUR.  
- Kravas rentgena iekārtas iegāde un tās infrastruktūras izbūve:  3 765395 EUR.</t>
  </si>
  <si>
    <t>Detalizēts aprēķins skatāms dokumentos pielikumā.</t>
  </si>
  <si>
    <t>143 - dalībvalstu iestāžu, saņēmēju un attiecīgo partneru kapacitātes stiprināšana</t>
  </si>
  <si>
    <t xml:space="preserve">Izmaksu aprēķins veikts pēc bottom-up principa, iekļaujot aktivitāšu izpildei nepieciešamo pakalpojumu, iekārtu vai programnodrošinājuma izmaksas. Veikta tirgus izpēte, rakstiski aptaujājot potenciālos pakalpojuma sniedzējus, sniedzot plānotā pakalpojuma aprakstu, daļēji veicot izmaksu analīzi Elektroniskā iepirkumu sistēmā un pēc iepriekšējas pieredzes. Tika izdarīti pieņēmumi par plānoto kātras aktivitātes un sastāvdaļu tehniskām prasībām.  Veicot izmaksu aprēķinu izmantots vidējais apmērs no iesniegtajiem piedāvājumiem, to noaapaļojot. Ne visi pretendenti atbildēja uz piedāvājumu pieprasījumu, tāpēc atsevišķas izpētes piedāvājumu skaits ir mazāks par 3. Provizorisko izmaksu aprēķinu katrai projekta paredzētai darbībai un izmaksu apraksts skatīt zemāk. Visas summas bez PVN.
1. Izmaksu pozīcija: Sadarbības koordinācijas, informācijas apmaiņas un apmācību IT platformas risinājuma izstrāde un nepieciešamās infrastruktūras iegāde – kopā 120 000 EUR (tai skaitā 2.1.3. pozīcija)
1.1. Tirgus izpēte Nr.5-7/16  “Finanšu izlūkošanas komunikācijas platformas pilnveide noziedzīgi iegūtu līdzekļu legalizācijas un terorisma un proliferācijas finansēšanas novēršanas koordinācijai” - vidēji 20 000 (Pedāvājums 1: SIA “IPRO” – 17 535 EUR; piedāvājums2: SIA “Opticom” - 20 975 EUR; Piedāvājums 3: SIA Santa monica Networks – 21 146.34 EUR)
1.2. Tirgus izpēte Nr.5-7/23 - “Vienota un centralizēta nepārtrauktās elektroenerģijas aizsardzības sistēmas iegāde Finanšu izlūkošanas dienestam” - vidēji 15 000 EUR (Piedāvājums 1: SIA “Energolukss” - 12 642.40‬ EUR; Piedāvājums 2: SIA “UPS Serviss Centrs” – 14 027.50 EUR; SIA “AMBK” - 17 100 EUR)
1.3. Tirgus izpēte Nr. 5-7/24 - “E-apmācību platformas izstrāde un uzturēšana” - vidēji 30 000 EUR (Piedāvājums 1: SIA “Baltijas Datoru akadēmija” - 29 700 EUR)
2. Izmaksu pozīcija: Finanšu izlūkošanas datu saņemšanas un analīzes sistēmas pielāgošana datu apmaiņai ar TAI – 154 000 EUR
2.1. Tirgus izpēte Nr.5-7/22 - “goAML sistēmas datu vizualizācijas, apmaiņas un validāciju procesu pilnveide” - 154 000 EUR (bez 2.1.3. pozīcijas)
2.1.1. Lietojumprogrammu programmēšanas saskarnes izstrāde goAML datubāzei - 87 000 ( Piedāvājums1: SIA “Cloud Enterprise Systems”80000; Piedāvājums2: SIA “Corporate Systems” 60000;SIA DIVI Grupa 120 000)
2.1.2. “Datu iesniegšanas risinājumu izstrāde, balstoties uz goAML datu iesniegšanas pakalpi”  - 67 000 ( Piedāvājums1: SIA “Cloud Enterprise Systems” 60 000 EUR; Piedāvājums2: SIA “Corporate Systems” 40000 EUR; SIA DIVI Grupa 100 000 EUR)
2.1.3. “Datu apkopošanas un vizualizācijas paneļa izveide goAML sistēmā uzkrātajiem datiem” – 55 000 EUR (tiek iekļauts 1. pozīcijā) (Piedāvājums1: SIA “Cloud Enterprise Systems” 60000 EUR; Piedāvājums2: SIA “Corporate Systems” 25000 EUR;SIA DIVI Grupa 80 000 EUR) 
3. Izmaksu pozīcija: Iesaistīto pušu starpsistēmu savienojumu izveide, nodrošinot akreditētu šifrēšanu un informācijas aizsardzību, t.sk. infrastruktūras iegāde – 312 810 EUR (bez PVN)
3.1. Tirgus izpēte Nr.5-7/19 - “Datu analīzes un stratēģiskās koordinācijas infrastruktūras izveide Finanšu izlūkošanas dienesta vajadzībām”  - 261 810 (	Piedāvājums 1: SIA "Multicore" - 319300 EUR; Piedāvājums 2: SIA “Adaptive” – 244 000 EUR; Piedāvājums 3: SIA “Datakom” – 278 525 EUR)
3.2. Tirgus izpēte Nr.75-7/21 - “Garantēta vienvirziena tīkla savienojuma datu diodes iegāde augsta riska datu pārsūtīšanai” - 51 000 (Piedāvājums1: SIA WeAreDots - 50 740 EUR; Piedāvājums2: SIA Hermitage Solutions - 51 740 EUR)
4. Izmaksu pozīcija : Nokomplektēta drošā un moderni aprīkota stratēģiskās komunikācijas telpa – 157 000 EUR 
4.1. Tirgus izpēte Nr.5-7/15 - “Stratēģiskās komunikācijas telpas ierīkošana un pielāgošana Finanšu izlūkošanas dienesta vajadzībām” (Piedāvājums1: SIA SOLAVI – 176 915 EUR; Piedāvājums2: ProVIsion Baltic SIA – 124 445.20 EUR; Piedāvājums3: SIA AMICORUM - 169 979 EUR)
5. Izmaksu pozīcija: Nokomplektēta e-apmācību nodrošināšanas telpa – 251 000 EUR 
5.1. Tirgus izpēte Nr.5-7/18 - “E-apmācību telpas ierīkošana, pielāgošana un komplektācija Finanšu izlūkošanas dienesta vajadzībām” (Piedāvājums1: SIA SOLAVI – 279 201 EUR; Piedāvājums2: ProVIsion Baltic SIA – 215 614.20 EUR; Piedāvājums3: SIA AMICORUM - 257 061.30EUR)
6. Izmaksu pozīcija: IT platformas satura izstrāde, tai skaitā e-apmācību moduļi par NILLTPFN jautājumiem – 220 000 EUR
6.1. Tirgus izpēte Nr.5-7/17 - “E-apmācību satura izstrāde noziedzīgi iegūtu līdzekļu legalizācijas un terorisma un proliferācijas finansēšanas novēršanas jomā” (Piedāvājums1: Baltijas datur akadēmija – 320 000 EUR;Piedāvājums2: RTU Tāmācības studiju centra – 190 000 EUR; Piedāvājums3: PricewaterhouseCoopers SIA – EUR 150 000 EUR)
7. Izmaksu pozīcija: Speciālistu piesaiste datu analīzei un vadības algoritmu izstrādei – 107 200 EUR (divu ekpertu piesaiste, vidējās izmaksas)
7.1. Tirgus izpēte Nr.5-7/20 - “Speciālistu piesaiste datu analīzei un vadības algoritmu izstrādei – intensīva pieejamo datu izpētei un zināšanu apguvei AML problēmjautājumu virzienā”
7.1.1. Piedāvājums1 – ekspertu novērtējums: Agris Ņikitenko (Profesors Dr. sc. ing. (RTU Datorzinātnes un informācijas tehnoloģijas fakultātes dekāns) - 41 600 EUR
7.1.2. Piedāvājums2 – ekspertu novērtējums: Kārlis Čerāns (Dr.dat., asoc. prof..,  LU Matemātikas un informātikas institūts) - 61 600 EUR 
7.1.3.  Piedāvājums3  – ekspertu novērtējums: Ilze Andersone RTU Datorzinātņu un Informācijas Tehnoloģiju fakultāte MISIK docente, vadošā pētniece - 57 600 EUR
8. Izmaksu pozīcija: Tehnoloģiski analītiskā platforma kopā 
8.1. Tirgus izpēti Nr.5-7/25 - “Augstas veiktspējas tehnoloģiski analītiskās platformas izveide, mašīnmācības uzdevumu risināšanai”  - Mašinmācības un Aprēķinu serveri - 152 000  EUR(piedāvājums1: SIA Datakom 152 000 EUR) </t>
  </si>
  <si>
    <t xml:space="preserve">Projekta paredzamās izmaksas balstītas uz veiktājām tirgus izpētēm par paredzēto izmaksu apmēru, saskaņā ar FID iekšējo kārtību "Iepirkumu organizēšanas kārtība". Veiktas sekojošās tirgus izpētes un sagatavoti to apkopojumi:  
- nr.5-7/25 (31.03.2021) "Augstas veiktspējas tehnoloģiski analītiskās platformas izveide, mašīnmācības uzdevumu risināšanai"
- nr.5-7/24 (31.03.2021) "E-apmācību platformas izstrāde un uzturēšana"
- nr.5-7/23 (31.03.2021) "Vienota un centralizēta nepārtrauktās elektroenerģijas aizsardzības sistēmas iegāde Finanšu izlūkošanas dienestam"
- nr.5-7/22 (30.03.2021) "goAML sistēmas datu vizualizācijas, apmaiņas un validāciju procesu pilnveide"
- nr. 5-7/21 (30.03.2021) "Garantēta vienvirziena tīkla savienojuma datu diodes iegāde augsta riska datu pārsūtīšanai"
- nr. 5-7/20 (30.03.2021) "Speciālistu piesaiste datu analīzei un vadības algoritmu izstrādei – intensīva pieejamo datu izpētei un zināšanu apguvei AML problēmjautājumu virzienā"; 
- nr. 5-7/19 (29.03.2021) -  "Datu analīzes un stratēģiskās koordinācijas infrastruktūras izveide Finanšu izlūkošanas dienesta vajadzībām”, 
- nr.5-7/18 (29.03.2021) -  “E-apmācību telpas ierīkošana, pielāgošana un komplektācija Finanšu izlūkošanas dienesta vajadzībām”, 
- nr. 5-7/17 (29.03.2021) -  "E-apmācību satura izstrāde noziedzīgi iegūtu līdzekļu legalizācijas un terorisma un proliferācijas finansēšanas novēršanas jomā"; 
- nr. 5-7/16 (29.03.2021) - “Finanšu izlūkošanas komunikācijas platformas pilnveide noziedzīgi iegūtu līdzekļu legalizācijas un terorisma un proliferācijas finansēšanas novēršanas koordinācijai”; 
- nr.5-7/15 (29.03.2021)	- “Stratēģiskās komunikācijas telpas ierīkošana un pielāgošana Finanšu izlūkošanas dienesta vajadzībām”. 
Apkopojumi pieejami pēc pieprasījuma.	</t>
  </si>
  <si>
    <t>nav</t>
  </si>
  <si>
    <t>netika veikta</t>
  </si>
  <si>
    <t>6.2.1.2.i. Ekonomisko noziegumu izmeklēšanas kapacitātes stiprināšana</t>
  </si>
  <si>
    <t>Iekšējās drošības fonds</t>
  </si>
  <si>
    <t>Investīcijas ietvaros plānots:
1.  īstenot reģionālo un ENAP izmeklētāju CAMS sertifikāciju, kur saskaņā ar Latvijā pieejamās sertificētās apmācību iestādes Rīgas Tehniskās universitātes Rīgas Biznes skolas publiski pieejamo informāciju viena izmeklētāja CAMS sertifikāta kursu izmaksas sastāda 2760,- EUR.  Investīcijas ietvaros plānotas 20 izmeklētāju sertifikācijas apmācības.
2.Lai jaunajos dzīves apstākļos, kad izmeklēšanas darba nepārtrauktība jānodrošina arī ilgstošu pandēmiju ietvaros, būtiski ir visus izmeklēšanā iesaistītos izmeklētājus un centrālās/reģionālās vienības aprīkot ar mobilam darbam nepieciešamajiem tehniskajiem līdzekļiem un atbilstošiem datu apstrādes un glabātuvju apjomiem. Atbilstoši projekta ietvaros plānots iegādāties  portatīvos datorus, dok.stacijas un portatīvos printerus, kas saskaņā ar Elektroniskajā iepirkumu sistēmā minēto viena komplekta cena sastādā ne mazāk kā 1785,- EUR.  Investīcijas ietvaros plānots aprīkot 200 izmeklētājus ar mobilu tehnisko aprīkojumu (portatīvie datori, dok.satcijas un vairākām vienībām kopīgi 30 portatīvie printeri)
3. Savukārt, lai nodrošinātu efektīvu komunikāciju, šobrīd visvājāk aprīkotajām reģionālajām vienībām nepieciešami 3 videokonferenču iekārtu komplekti un licences - kur atbilstoši Elektroniskajā iepirkumu sistēmā pieejamie dati liecina, ka Iekšlietu kopējām tīkla prasībām atbilstošs komplekts maksā vidēji 7257,- EUR.
4. Kā minēts iepriekš, lai ekonomisko noziegumu izmeklēšanā reģionālo izmeklētāju darbība varētu tikt nodrošināta pietiekamā profesionālā līmenī un reģionu izmeklētājiem būtu vienlīdz kvalitatīva datu apstrāde un apmaiņa ar centrālājām Ekonomisko noziegumu izmeklēšanas vienībām, nepieciešama lielapjoma serveru iegāde 4 Latvijas reģionu vienībām. Atbilstoši Elektronsikās iepirkumu sistēmas datiem, 1 lielapjoma servera izmaksas sastāda 103306,-EUR. 
5. Lai pilnvērtīgi īstenotu ekonomisko noziegumu izmeklēšanas kapacitātes stiprināšanu atbilstoši mūsdienu tehnoloģiskajām un dzīves apstākļu diktētajām prasībām, plānots speciāli ekonomisko noziegumu izmeklētāju pratināšanas un protokolu prasībām īstenot runas tehnoloģiju treniņu programmu. 4-5 stundu audio+anotācija testam. Atbilstoši tirgus izpētei provizoriskas runas tehnoloģijas trenēšanai 100 stundu anotēta audio+1000 stundu audio, minimums 5 miljoni teikumu - aptuvenās izmaksas sastādītu 87490,- EUR.
6. Nolūkā stiprināt reģionos vides noziegumu apkarošanu un novēršanu, plānotas vienību mobilitātes stiprināšanas un nodrošināšanas iespējas, turklāt faktiskos vides apstākļos, kuros iespējams novērst pārkāpumu pret dabas vidi. Lai šo mērķi īstenotu, plānots reģionālās kontroles vienības aprīkot ar specializēto aprīkojumu un apģērbu: iegādāties 30 termovizorus, kur viena termovizora provizoriskā cena sastāda 3058, EUR, 50 dronus, kur viena drona izmaksas sastāda aptuveni 413,- EUR, 140 īpaši izturīgus mobilos telefonus, kur viena telefona provizoriskas izmaksas ir 300,- EUR, 20  specapģērbu komplektus, kur viena komplekta izmaksas provizoriski sastādītu 578,- EUR, kā arī 5 mednieku kameras, kur vienas kameras cena provizoriski sastāda 207,- EUR.                                         7. Līdz vides noziegumu novēršanas un apkarošanas vienību darbības uzsākšanai 2023.gadā un arī pēc tās, lai identificētu un pilnveidotu iesaistīto dienestu pienākumu izpildi un uzlabotu savstarpējos sadarbības aspektus ar Valsts vides dienestu un Valsts meža dienestu, kā arī citām Valsts policijas struktūrvienībām, plānoti 5 reģionālie semināri, kuros iecerēts pilnveidot zināšanas normatīvajos aktos pret vides noziegumiem, diskutēt par nepieciešamiem uzlabojumiem iestāžu sadarbībā, nolūkā izstrādāt vienotu sadarbību koordinējošu sistēmu. Viena semināra provizoriskās izmaksas sastāda 920,- EUR.
Provizoriskas izmaksas šajā sadaļā norādītas bez pievienotās vērtības nodokļa.
2014.-2020.gada Iekšējās drosības fonda programmas ietvaros tiek īstenots projekts Nr.VP/IDF/2019/1 “Nacionālās kriminālizlūkošnas infrastruktūras un sistēmas izveide” (1.posms), ieviešot sākotnēji Nacionālo kriminālizlūkošanas modeļa (NKIM) sistēmu Valsts policijā un Valsts robežsardzē. Turpmāk paredzot sasaistīt Valsts ieņēmumu dienesta NKIM ar Valsts policijas izveidoto NKIM projektu, nodrošinot ātrāku un kvalitatīvāku informācijas apmaiņu starp iesaistītajām pusēm. Sekojoši uzlabojot ekonomisko noziegumu izmeklēšanā iesaistīto izmeklētāju tehnisko kapacitāti NKIM ietvaros izveidotās sistēmas darbība un informācijas apmaiņa starp institūcijām notiks pilnvērtīgi.</t>
  </si>
  <si>
    <t>1. Telpu pielāgošanai mācību centra vajadzībām paredzēts finansējums 2 956 200 EUR apmērā. Šobrīd paredzētās telpas ir ar platību 2 274 m2 kuras paredzēts pielāgot par 1 300 EUR/m2.
2.  Aprīkojuma nodrošināšanai mācību centra vajadzībām paredzēti 379 481 EUR. Aprīkojumā iekļautas mēbeles un IS risinājumi auditoriju, tiesas sēžu izspēļu zāles un citu telpu aprīkošanai.
3. Neparedzētie izdevumi mācību centra telpu pielāgošanai paredzēti 5% apmērā (166 784 EUR) no telpu pielāgošanas un aprīkošanas izmaksām.
4.Projekta ieviešanas komandas (administratīvā un saturiskā) izdevumi 1 507 179 EUR apmērā (t.sk. VSAOI). Paredzēts, ka 2022.gadā projektu īsteno 5 darbinieki, 2023.-2024.gadā 22 darbinieki (no kuriem 14 darbinieki 2024.gada pēdējos 3 mēnešus) un no 2025.gada 25 darbinieki (projektā strādājošajiem atalgojums aprēķināts pielīdzinot tos 9.mēnešalgu grupai ar atalgojumu mēnesī 1190 EUR, 10. mēnešalgu grupai ar vidējo atalgojumu 1353 EUR, 11.mēnešalgu grupai ar vidējo atalgojumu 1605 euro, 12.mēnešalgu grupai ar vidējo atalgojumu 1 872 euro, 13.mēnešalgu grupai ar vidējo atalgojumu 2 386 euro un 14.mēnešalgu grupai ar vidējo atalgojumu 2 859 euro. Projekta ieviešanas komanda tiks pieņemta uz projekta ieviešanas laiku (terminēti darba līgumi).
5. Mācību izdevumiem (mācību pilnveidošana un apjoma palielināšana) paredzēti 2 335 226 EUR – 2022.gadā 220 000 EUR, 2023.gadā 420 000 EUR, 2024.gadā 600 000 EUR, 2025.gadā 700 000 EUR, 2026.gadā 395 226 EUR.
6. Tehniskās palīdzības izdevumiem, kuros iekļautas projekta vadības/administrēšanas un revīzijas izdevumi paredzami 3% no kopējā finansējuma 227 160 EUR apmērā.</t>
  </si>
  <si>
    <t xml:space="preserve">1. Atbilstoši Valsts nekustamo īpašumu (VNĪ) pārstāvja sniegtajai informācijai provizoriskās izmaksas ēkas atjaunošanai, tika plānotas 1300 eur/kvm.
2. Aprīkojuma izmaksu aprēķinā izmantotas Valsts reģionālās attīstības administrētās Elektronisko iepirkumu sistēmā esošo preču piedāvājums, kas atbilst mācību centra vajadzībām un ka cenu izpētes internetā rezultātā, kā arī balstoties uz jau noslēgtajiem līgumiem ar Tiesa administrāciju par citu preču un pakalpojumu nodrošināšanu tiesām un Tiesu administrācijai. 
3. Neparedzētie izdevumi aprēķināti atbilstoši FM izstrādātajām ESF vadlīnijām attiecināmo un neattiecināmo izmaksu noteikšanai 2014.-2020.gada plānošanas periodā un tajā noteiktais neparedzēto izdevumu apmērs. (https://www.esfondi.lv/upload/00-vadlinijas/2.1.attiecinamibas-vadlinijas_2014-2020_27.02.2019.pdf).
4. Projekta ieviešanas komandas (administratīvā un saturiskā) izmaksu aprēķinā piemēroti vidējie atalgojuma izdevumi (alga, piemaksa, prēmija) atbilstoši Valsts kancelejas pētījuma datiem par darba samaksu valsts pārvaldes iestādēs 2020. gada 1.pusgadā (9.lpp) (https://www.mk.gov.lv/lv/media/803/download).
5. Aprēķinā izvērtēts un pielietots ESF īstenotā projekta “Justīcija attīstībai” organizēto pasākumu vidējās izmaksas: vienas mācību programmas izstrādes vidējā cena 47 133,00 EUR, viena mācību pasākuma vidējās izmaksas 5136,8 EUR. Jānorāda, ka kopējās apmācības iespējams nodrošināt 1 000 000 EUR apmērā gadā, līdz ar to, mācību programmas un pasākumi tiks piemēroti izmantojot pakāpeniskuma pieeju, sasniedzot 700 000 EUR gadā 2025.gadā. 2026.gada finansējums norādīts pusgadam un atlikušais finansējums līdz 700 000 EUR būs jānodrošina no valsts budžeta.
</t>
  </si>
  <si>
    <t>Netieša atbilstība ar ESF projektu "Justīcija attīstībai" (attiecībā uz mācību izmaksām)</t>
  </si>
  <si>
    <t>Izaugsme un nodarbinātība (2014-2020)</t>
  </si>
  <si>
    <t>Aprēķinu metodē par pamatu ir ņemta Valsts administrācijas skolas un Valsts kancelejas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Izmaksas veidojas no vairākām komponentēm, kas izriet viena no otras, kā arī ir savstarpēji saistītas, lai varētu tikt sasniegts plānotais mērķis - kompetenču /kvalifikācijas paaugstināšana. Tiek plānots, ka pasākuma ietvaros kvalifikācijas celšana tiks īstenota 3 dažādos virzienos: 
1) e-kursu veidā - 33,3% jeb 200 000 EUR apmērā, atbilstoši pieejamajiem datiem viena e-kursa ieviešana izmaksā 40 000 EUR, kas būtu 5 e-kursi un plānotais apmācīto skaits ir 3000 vienā e-kursā, līdz ar to 1 vienības izmaksas sastāda 15 EUR, 
2) specializēto mācību, komandējumu un pasākumu veidā -13,3% jeb 80 000 EUR apmērā, kur izmaksas uz vienu cilvēku ir plānotas 500 EUR un plānotais apmcīto skaits sastāda 160, 
3) tematiskās apmācības - 33,3% jeb 200 000 EUR apmērā, kur vienas vienības apmācību izmaksas sastāda 180 EUR vebināra formātā, bet klātienes formātā 193 EUR (180 EUR apmācības + 6 EUR telpas + 7 EUR kafijas pauzes) aprēķinātā proporcija ir 50% vebinārs un 50% klātiene un apmācīto skaits sastāda 1072. 
Papildus ir paredzēti vidēji 20% jeb 120 000 EUR projekta īsteošanas un administrēšanas vajadzībām rezultātu sasniegšanai. Valsts administrācijas skolas un Valsts kancelejas līdzšinējā pieredze saistībā ar apmācību projektu īstenošanu pierāda, ka projekta veiksmīgai īstenošanai ir būtiska nozīme projekta ieviešanas komandai un ikdienas komunikācijai un darbam ar mērķa grupu un pakalpojumu sniedzējiem viņu vajadzību nodrošināšanai, it īpaši, ja plānotais apmācāmo skaits ir mērāms tūkstošos, ir dažādi apmācību veidi un īstenošanas termiņš ir ilgāks par 4 gadiem. Apmācību projektos cilvēkresursi ir nepieciešami visos projekta ieviešanas posmos, bet it īpaši apmācību īstenošanā, kur bez apmācību ieviešanas komandas nevar tikt nodrošināts apmācību process. Apmācību projektos projekta īstenošanas personāla izmaksas ir uzskatāmas par neatņemamu apmācību procesa sadaļu, jo sedz sekojošus mācību nodrošināšanas procesus:
- mācību iepirkuma satura un dokumentācijas sagatavošana un izvērtēšana,
- līgumu slēgšanai un līgumu grozījumu veikšana,
- komunikācija ar mērķa grupu un iestādēm, kuras pārstāv mērķa grupu,
- darbs ar pasniedzējiem/pakalpojumu sniedzējiem,
- grupu komplektācija, sadalījumā pa apmācību veidiem, ja nepieciešams sadalījumā arī pa zināšanu līmeņiem,
- apmācāmo piekļuves nodrošināšana apmācību platformai, neskaidrību gadījumos saistībā ar mācību platformas lietošanu ir nepieciešams cilvēks, kas var konsultēt apmācāmo,
- izmaiņu veikšana saistībā ar apmācāmajiem, pasniedzējiem vai norises vietu,
- klātienes pasākumu telpu/aprīkojuma/kafijas paužu, ja nepieciešams izdales materiālu nodrošinājums,
- apmeklējumu uzskaite, apliecinošo dokumentu sagatavošana un uzskaite,
- apmācību kvalitātes mērīšanā, atpakaļsaite no apmācāmajiem un lektoriem nodrošināšana, lai varētu laicīgi novērst nepilnības un uzturēt mācībām atbilstošu kvalitāti,
- budžeta plānošana/ grāmatvedības kārtošana.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administrācijas skolu uz nenoteiktu laiku, kā arī iestādes budžetā nebūs pieejami citi resursi ANM plāna projektu īstenošanas personāla algošanai. 
Ja pieejamais finansējums būs lielāks kā minimāli noteiktais, tad izmaksas tiks palielinātas specializētajām apmācībām, pasākumiem, komandējumiem. 
Iepriekš realizētā ESF projekta kopējā finansējuma apjoms nav tiešā veidā salīdzināms ar šī pasākuma finansējuma apjomu, kas skaidrojams ar to, ka ESF projekts tika realizēts garākā laika posmā (7 gadi), kā arī ESF projekta mācību tematiskais tvērums un formāts bija pilnīgi atšķirīgs no šī pasākuma apmācībām. Piemēram, ESF projektā 90% apmācības bija klātienes formāta mācības un būtiski lielāku projekta izmaksu īpatsvaru (līdz 40%) veidoja specializētās mācības un komandējumu izdevumi par specifisku tēmu. Gan mācību formāts (klātiene, komandējumi), gan specifiskās tēmas būtiski palielina projekta izmaksas. Tāpat arī ESF projekta ietvaros tika apmaksāti sabiedrības viedokļa salīdzinošie pētījumi un veikta infrastruktūras iegāde un materiāltehniskā nodrošinājuma iegāde (piemēram, tulkošanas tehniskais aprīkojums, videoapraides aprīkojums, videoieraksta aprīkojums, tiešsaistes aprīkojums videotiešraides nodrošināšanai), kā arī mācību pārvaldības IT sistēmas izstrāde, kas šajā RRF pasākumā netiek plānots. Citu ES finanšu instrumentu finansējums netiks iesaistīts pasākuma finansēšanā.</t>
  </si>
  <si>
    <t>2014-2020.g. plānošanas periods SAM 3.4.2.1 "Valsts pārvaldes profesionālā pilnveide labāka tiesiskā regulējuma izstrādē mazo un vidējo komersantu atbalsta, korupcijas novēršanas un ēnu ekonomikas mazināšanas jomās"</t>
  </si>
  <si>
    <t>6.3.1.2.i. Publiskās pārvaldes profesionalizācija un administratīvās un kapacitātes stiprināšana</t>
  </si>
  <si>
    <t>Aprēķinu metodē par pamatu ir ņemta Valsts administrācijas skolas un Valsts kancelejas līdzšinējā pieredze, vēsturiskie dati, statistiskie un finansiālie dati, kā arī 2020.gadā veiktajā izvērtējumā "Eiropas Sociālā fonda investīciju efektivitātes un ietekmes izvērtējums valsts pārvaldes attīstībā un nodarbināto profesionālajā pilnveidē" izteiktie priekšlikumi par mācību kvalitātes uzlabošanu. Izmaksas veidojas no vairākām komponentēm, kas izriet viena no otras, kā arī ir savstarpēji saistītas, lai varētu tikt sasniegts plānotais mērķis - kompetenču /kvalifikācijas paaugstināšana. Viena no svarīgākajām izmaksu komponentēm ir kompetenču ietvari profesionālajām apmācību programmām, to izstrādei ir paredzēti vidēji 10% no pieejamā finansējuma, kas sastāda 180 000 EUR. 70% jeb 1 260 000 EUR finansējuma  tiek novirzīta  kompetenču un kvalifikācijas paaugstināšanas pasākumu īstenošanai, kas tiks īstenoti 3 virzienos: 
1) e-apmācībai tiek paredzēti 200 000 EUR jeb 11%, atbilstoši pieejamajiem datiem viena e-kursa ieviešana izmaksā 40 000 EUR, kas būtu 5 e-kursi un plānotais apmācīto skaits ir 3000 vienā e-kursā, līdz ar to 1 vienības izmaksas sastāda 15 EUR,  
2) specializēto mācību, pasākumu un komandējumu veidā 11% jeb 200 000 EUR, kur izmaksas uz vienu cilvēku ir plānotas 500 EUR un plānotais apmcīto skaits sastāda 400, 
3) kompetenču ietvarā balstītas profesionālās programmas mācības - 48% jeb 860 000 EUR apmērā, kur vienas vienības apmācību izmaksas sastāda 180 EUR vebināra formātā, bet klātienes formātā 193 EUR (180 EUR apmācības + 6 EUR telpas +7 EUR kafijas pauzes) aprēķinātā proporcija satāda 50% vebināri un 50% klātienes apmācības un apmācīto skaits sastāda 4611. 
Papildus ir paredzēti vidēji 20% jeb 360 000 EUR projekta īsteošanas un administrēšanas vajadzībām rezultātu sasniegšanai. Valsts administrācijas skolas un Valsts kancelejas līdzšinējā pieredze saistībā ar apmācību projektu īstenošanu pierāda, ka projekta veiksmīgai īstenošanai ir būtiska nozīme projekta ieviešanas komandai un ikdienas komunikācijai un darbam ar mērķa grupu un pakalpojumu sniedzējiem viņu vajadzību nodrošināšanai, it īpaši, ja plānotais apmācāmo skaits ir mērāms tūkstošos, ir dažādi apmācību veidi un īstenošanas termiņš ir ilgāks par 4 gadiem. Apmācību projektos cilvēkresursi ir nepieciešami visos projekta ieviešanas posmos, bet it īpaši apmācību īstenošanā, kur bez apmācību ieviešanas komandas nevar tikt nodrošināts apmācību process. Apmācību projektos projekta īstenošanas personāla izmaksas ir uzskatāmas par neatņemamu apmācību procesa sadaļu, jo sedz sekojošus mācību nodrošināšanas procesus:
- mācību iepirkuma satura un dokumentācijas sagatavošana un izvērtēšana,
- līgumu slēgšanai un līgumu grozījumu veikšana,
- komunikācija ar mērķa grupu un iestādēm, kuras pārstāv mērķa grupu,
- darbs ar pasniedzējiem/pakalpojumu sniedzējiem,
- grupu komplektācija, sadalījumā pa apmācību veidiem, ja nepieciešams sadalījumā arī pa zināšanu līmeņiem,
- apmācāmo piekļuves nodrošināšana apmācību platformai, neskaidrību gadījumos saistībā ar mācību platformas lietošanu ir nepieciešams cilvēks, kas var konsultēt apmācāmo,
- izmaiņu veikšana saistībā ar apmācāmajiem, pasniedzējiem vai norises vietu,
- klātienes pasākumu telpu/aprīkojuma/kafijas paužu, ja nepieciešams izdales materiālu nodrošinājums,
- apmeklējumu uzskaite, apliecinošo dokumentu sagatavošana un uzskaite,
- apmācību kvalitātes mērīšanā, atpakaļsaite no apmācāmajiem un lektoriem nodrošināšana, lai varētu laicīgi novērst nepilnības un uzturēt mācībām atbilstošu kvalitāti,
- budžeta plānošana/ grāmatvedības kārtošana.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administrācijas skolu uz nenoteiktu laiku, kā arī iestādes budžetā nebūs pieejami citi resursi ANM plāna projektu īstenošanas personāla algošanai. 
Ja pieejamais finansējums būs lielāks kā minimāli noteiktais, tad finansējums tiks novirzīts specializēto apmācībām, pasākumiem un komanējumiem.
Iepriekš realizētā ESF projektu kopējā finansējuma apjoms nav tiešā veidā salīdzināms ar šī pasākuma finansējuma apjomu, kas skaidrojams ar to, ka ESF ietvaros tika finansēti trīs projekti, kuri tika realizēti garākā laika posmā (7 gadi), kā arī ESF projektos mācību tematiskais tvērums un formāts bija pilnīgi atšķirīgs no šī pasākuma apmācībām. Piemēram, ESF projektos 90% apmācības bija klātienes formāta mācības un būtiski lielāku projekta izmaksu īpatsvaru (līdz 40%) veidoja specializētās mācības un komandējumu izdevumi par specifisku tēmu. Gan mācību formāts (klātiene, komandējumi), gan specifiskās tēmas būtiski palielina projektu izmaksas. Tāpat arī atsevišķu ESF projektu ietvaros tika apmaksāti sabiedrības viedokļa salīdzinošie pētījumi un veikta infrastruktūras iegāde un materiāltehniskā nodrošinājuma iegāde (piemēram, tulkošanas tehniskais aprīkojums, videoapraides aprīkojums, videoieraksta aprīkojums, tiešsaistes aprīkojums videotiešraides nodrošināšanai), kā arī mācību pārvaldības IT sistēmas izstrāde, kas šajā RRF pasākumā netiek plānots. Citu ES finanšu instrumentu finansējums netiks iesaistīts pasākuma finansēšanā.</t>
  </si>
  <si>
    <t xml:space="preserve">Eiropas Savienības kohēzijas politikas programmas 2021.–2027.gadam 1.3.1.SAM "Izmantot digitalizācijas priekšrocības pilsoņiem, uzņēmumiem un valdībām" </t>
  </si>
  <si>
    <t xml:space="preserve"> Eiropas Komisijas Strukturālo reformu atbalsta programmas ietvaros Valsts kanceleja īstenoja projektu "Excellent for centenary of Latvia!", piesaisot starptautisku un vietēju konsultantu atbalsta pakalpojumus, kurus sniedza uzņēmums PwC, kā arī Ekonomiskās sadarbības un attīstības organizācija (OECD). Šī projekta ietvaros, tika izstrādātas aplēses par nepieciešamajām izmaksām Valsts kancelejas inovāciju laboratorijas sekmīgai darbībai nākotnei, kas arī tika ņemtas vērā aprēķina metodoloģijas sagatavošanā. Tika aprēķināts, ka labai darbības nodrošināšanai ir nepieciešami 165 000 euro pirmajam laboratorijas darbības gadam un 125 000 euro, katram nākamajam darbības gadam. Minētajās summās ir iekļautas personāla izmaksas 3 cilvēkiem inovāciju laboratorijas projekta īstenošanai, kā arī nepieciešamais darba vietas aprīkojums, komunālie izdevumi, komandējuma izdevumi un komunikācijas izdevumi (sabiedriskās attiecības un mājaslapa), kas trīs gadu ietvaros sastāda 415 000 euro. Pasākuma ieviešanā ļoti nozīmīga loma ir īstenošanas personālam, jo no īstenošanas personāla ir atkarīga pasākuma ieviešanas efektivitāte, radīto prototipu pielietojamība un ilgtspēja. Projekta īstenošanas personāls ir pilnībā atbildīgs par programmas izpēti, jautājumiem, kas jārisina laboratorijā, domājot par iespējamiem risinājumiem, izstrādājot un testējot prototipus. Projekta īstenošanas personālam ir jābūt priekšzināšanām par inovāciju, publiskās pārvaldes darbības principiem, jāpārzina dizaina domāšanas pieeja, lai varētu izstrādāt un nostiprināt inovāciju kultūru publiskajā pārvaldē. Īstenošanas personāla uzdevums ir nodrošināt inovāciju laboratorijas pakalpojuma nodrošināšanu, pirmkārt, metodoloģiski pareizi novadīt inovācijas procesu (dizaina domāšana), otrkārt, nodrošināt dizaineru kompetenci (tas ir pamats) dizaina izpēti, kas iekļauj datu iegūšanu un analīzi, lai spētu nodrošināt klientu vajadzībām atbilstošu un lietotāju orientētu risinājumu, būtiski ir arī nodrošināt komunikāciju, lai novadītu informāciju par inovāciju sabiedrībai kopumā. Papildus jāpiemin, ka augstāk minētās kompetences šobrīd gandrīz nav vai ir reti pieejamas it īpaši saistībā ar dizaineriem, tāpēc tās būtu jāpiesaista un jāstiprina, jo tas ir būtisks priekšnosacījums veiksmīgai inovācijas radīšanai. Viss piesaistītais personāls strādās uz noteikta laika darba līgumiem, tāpēc ANM plāna projektu īstenošanas izmaksas šajā pasākumā nav uzskatāmas par pastāvīgajām izmaksām, jo projektiem piesaistāmie cilvēkresursi tiks atlasīti konkursa rezultātā un viņi pašreiz nav pamata darba attiecībās ar Valsts kanceleju uz nenoteiktu laiku, kā arī iestādes budžetā nebūs pieejami citi resursi ANM plāna projektu īstenošanas personāla algošanai. 
Papildus tiek plānotas apmācības publiskajai pārvaldei par inovāciju jomu vidēji 70 000 euro apjomā katru darbības gadu, tāpat tiek plānotas vidēji sešas inovāciju darbnīcas katru gadu, kur vienas darbnīcas izmaksas ir plānotas 10 000 euro apmērā, kas gadā sastāda 60 000 euro, savukārt laboratorijas infrastruktūras nodrošināšanai, tai skaitā aprīkojums, tehniskais nodrošinājums, interaktīvie rīki ir plānoti kopā 95 000 euro.  Ja pieejamais finansējums būs lielāks kā minimāli noteiktais, tad visām izmaksu komponentēm finansējums tiks proporcionāli palielināts, kā arī laboratorijas darbība pagarināta par gadu.
Iepriekš realizēto Valsts kancelejas projektu izmaksas nav tiešā veidā pielīdzināmas šī pasākuma projekta izmaksām, jo iepriekš realizētie projekti aptvēra īsāku laika periodu (3 gadi), kā arī izmaksu struktūra bija atšķirīga. Iepriekš tika apmaksāts EK piesaistīto ārējo konsultantu darbs, neieguldot laboratorijas infrastruktūras iegādē, normatīvās bāzes izstrādē un cilvēkresursu apmācībā, ko iecerēts īstenot šī pasākuma ietvaros. Inovāciju laboratorija ir viens no stūrakmeņiem atsevišķu nozaru strukturālo reformu plānu ieviešanas scenāriju modelēšanā, mērķa grupu viedokļa izzināšanā, prototipu izstrādē un strukturālo reformu konceptu elementu pilotēšanā testa fāzē. Inovāciju labooratorija būs neatņemama Publiskās pārvaldes modernizācijas plāna sastāvdaļa, jo tas ir ceļš uz pārvaldes resursu optimizāciju, jaunu un efektīvu darba metožu ieviešanu, administratīvā sloga mazināšanu un kvalitatīvāku pakalpojumu sniegšanu iedzīvotājiem. </t>
  </si>
  <si>
    <t>Valsts kancelejas projektu "Excellent for centenary of Latvia!" un "Public Sector Innovation Labs in Latvia" informācija; Valsts administrācijas skolas un Valsts kancelejas statistiskā informācija par darbnīcu izmaksām un apmācību izmaksām</t>
  </si>
  <si>
    <t>Eiropas Komisijas Strukturālo reformu atbalsta programma </t>
  </si>
  <si>
    <t>6.3.1.4.i. Nevalstisko organizāciju izaugsme sociālās drošības pārstāvniecības stiprināšanai un  sabiedrības interešu uzraudzībai</t>
  </si>
  <si>
    <t xml:space="preserve">Eiropas Savienības kohēzijas politikas programmas 2021.–2027.gadam 4.3.4. SAM "Sekmēt aktīvu iekļaušanu, lai veicinātu vienlīdzīgas iespējas un aktīvu līdzdalību, kā arī uzlabotu nodarbinātību"
</t>
  </si>
  <si>
    <t xml:space="preserve">Sasniedzamā vērtība noteikta, balstoties uz pieejamo finansējumu, kā arī ņemot vērā pieredzi iepriekšējās/esošajās programmās un projektos (Valsts budžeta programma "NVO fonds" (2016.-2021.gads); 2014.-2020.gada plānošanas perioda darbības programmas Eiropas Sociālā fonda darbības programmas "Izaugsme un nodarbinātība" 9.1.4. specifiskā atbalsta mērķa "Palielināt diskriminācijas riskiem pakļauto personu integrāciju sabiedrībā un darba tirgū" 9.1.4.4. pasākuma "Dažādību veicināšana (diskriminācijas novēršana)" projekts "Dažādības veicināšana" (Nr.9.1.4.4./16/I/001); Eiropas Ekonomikas zonas finanšu instrumenta projekts "Latvijas platforma attīstības sadarbībai"). 
Paredzētas šādas izmaksas: 
1) Atbalsta programmu izstrādes pētījums (ex-ante), ietverot profilēšanu, programmu nosacījumu, kritēriju un nolikuma izstrādi, mērķu noteikšanu: ~0,2% no kopējām izmaksām, 50 000 EUR; 
2) Grantu programma ar mērķi nodrošināt nevalstisko organizāciju stiprināšanu, attīstību un pieredzes pilnveidi sociālās drošības pārstāvniecības jomā, lai sekmētu sociāli mazāk aizsargāto iedzīvotāju grupu interešu aizstāvību. Plānots atbalstīt 15 nevalstiskās organizācijas, ieskaitot partnerus: : 1 550 000 EUR. Finansējums plānots atklāta konkursa veidā, novirzot to vidēji 6-7 projektiem, plānotā projekta summa vidēji 250 000 EUR.  Projekta iesniedzējs ir biedrība/nodibinājums, kuram jānodrošina biedrības/nodibinājumi kā sadarbības partneri. 
3) Grantu programma ar mērķi nodrošināt nevalstisko organizāciju attīstību, kapacitātes stiprināšanu un praktisko pieredzi veikt sabiedrisko monitoringu par publiskā finansējuma un ārvalstu investīciju godprātīgu izmantošanu. Plānots atbalstīt 15 nevalstiskās organizācijas, ieskaitot partnerus 600 000 EUR. Finansējums plānots atklāta konkursa veidā, novirzot to vidēji 3-4 projektiem, plānotā projekta summa vidēji 200 000 EUR.  Projekta iesniedzējs ir biedrība/nodibinājums, kuram jānodrošina biedrības/nodibinājumi kā sadarbības partneri.
4) Noteikts kvalitatīvais atskaites punkts 2026.gada 1. ceturksnī (pētījuma nodevums 2026.gada 3. ceturksnis),  kas atspoguļos programmu ietekmi uz izvirzītajiem investīcijas mērķiem, tiks veikts ex-post izvērtējums grantu programmu ietvaros īstenoto projektu ieguldījumam mērķu sasniegšanā (piemēram, tiks novērtēta izvirzīto mērķu sasniegšana - pieaugošs biedrību/nodibinājumu sniegto atzinumu skaits sociālo grupu interešu aizstāvībai;  NVO ekspertīze, atzinumi un informācija mājaslapās/plašsaziņas līdzekļos par "sargsuņu" uzraugāmajiem projektiem un sasniegtajiem rezultātiem, u.c.): ~0,5% no kopējām izmaksām, 118 960 EUR. 
Kopā 2 318 960 EUR. 
Grantu projektos plānotās būtiskākās izmaksu pozīcijas ir ekspertu piesaiste un ekspertīzes, kas kopumā varētu sastādīt 60% no projektu kopsummas jeb 1,39 miljonus euro, komunikācijas izmaksas un informācijas kampaņu izmaksas, kas varētu sastādīt 19 % no projekta kopsummas jeb 440 tūkstošus euro, administrēšanas izmaksas, kas varētu sastādīt 20% no projekta kopsummas jeb 463 tūkstošus euro. 
Savukārt programma sagatavošanas un izvērtēšanas pētījumu izmaksas sastāda nepilnu 1% jeb 169 tūkstošus euro. Izmaksu pamatotību noteiks vēsturiskie dati saistībā ar biedrību/nodibinājumu ieviestajiem projektiem (skat. Pamatojošos dokumentus: Latvijas Kultūras akadēmija un "Analītisko pētījumu un stratēģiju laboratorija" pēc Sabiedrības integrācijas fonda pasūtījuma veiktais Valsts budžeta finansētās programmas “NVO fonds” darbības (rezultātu un ieguldījuma) izvērtējums (datne: NVO_fonds_IzvērtējumsLKALAB_2020_LAT_1) un valsts budžeta programmu “NVO fonds” (datne: Kapacitāte_NVOF-2021) un “Atbalsts NVO Covid-19 krīzes radīto negatīvo seku mazināšanai” (datne: Kapacitāte_Covid_2021) 2021.gadā apstiprināto projektu ietvaros plānojām aktivitātēm. </t>
  </si>
  <si>
    <t>Sabiedrības integrācijas fonda dati: 1) Latvijas valsts budžeta programma "NVO fonds", 2) ESF projekts "Dažādības veicināšana"</t>
  </si>
  <si>
    <t>1) 4398526
2) 6463045
3) 149547</t>
  </si>
  <si>
    <t>1) Valsts budžeta programma "NVO fonds" (2016.-2021.gads)
2) 2014.-2020.gada plānošanas perioda darbības programmas Eiropas Sociālā fonda darbības programmas "Izaugsme un nodarbinātība" 9.1.4. specifiskā atbalsta mērķa "Palielināt diskriminācijas riskiem pakļauto personu integrāciju sabiedrībā un darba tirgū" 9.1.4.4. pasākuma "Dažādību veicināšana (diskriminācijas novēršana)" projekts "Dažādības veicināšana" (Nr.9.1.4.4./16/I/001).
3) Eiropas Ekonomikas zonas finanšu instrumenta projekts "Latvijas platforma attīstības sadarbībai"</t>
  </si>
  <si>
    <t>2) 2014.-2020.gada plānošanas perioda Eiropas Sociālā fonda programma "Izaugsme un nodarbinātība"</t>
  </si>
  <si>
    <t>* Visi cilvēkresursu līgumi ir terminēti un pieņemti konkursa kārtībā</t>
  </si>
  <si>
    <t>laura.naudina@fm.gov.lv</t>
  </si>
  <si>
    <t>L. Naudiņa  28320492</t>
  </si>
  <si>
    <t>arta.putnina@fm.gov.lv</t>
  </si>
  <si>
    <t>Atveseļošanas fonda atskaites punkti un mērķi, kas ziņojami MK un EK pusgada ziņojumos līdz 2022. gada oktobrim</t>
  </si>
  <si>
    <t>Atveseļošanas fonda uzraudzības rādītāji, kas ziņojami MK un EK pusgada ziņojumos līdz 2022. gada oktobrim</t>
  </si>
  <si>
    <t>5. pielikums 
Informatīvajam ziņojumam par 
"Finanšu ministrijas pārziņā esošo Eiropas Savienības fondu un 
ārvalstu finanšu palīdzības aktualitātēm līdz 
2022. gada 1. septembrim (pusgada ziņojums)</t>
  </si>
  <si>
    <t>6. pielikums 
Informatīvajam ziņojumam par "Finanšu ministrijas pārziņā esošo Eiropas Savienības fondu un ārvalstu finanšu palīdzības aktualitātēm līdz 2022. gada 1. septembrim (pusgada ziņojums)"</t>
  </si>
  <si>
    <t>4. pielikums 
Informatīvajam ziņojumam "Finanšu ministrijas pārziņā esošo Eiropas Savienības fondu un ārvalstu finanšu palīdzības aktualitātēm līdz 2022. gada 1. septembrim (pusgada ziņojums)"</t>
  </si>
  <si>
    <t>7. pielikums 
Informatīvajam ziņojumam "Finanšu ministrijas pārziņā esošo Eiropas Savienības fondu un ārvalstu finanšu palīdzības aktualitātēm līdz 2022. gada 1. septembrim (pusgada ziņojums)"</t>
  </si>
  <si>
    <t>8. pielikums
Informatīvajam ziņojumam "Finanšu ministrijas pārziņā esošo Eiropas Savienības fondu un ārvalstu finanšu palīdzības aktualitātēm līdz 2022. gada 1. septembrim (pusgada ziņojums)"</t>
  </si>
  <si>
    <t>Informācija par papildu  finansējumu Atveseļošanas fonda reformu un investīciju īstenošanai no citiem finanšu avotiem.</t>
  </si>
  <si>
    <r>
      <t>Metodoloģiskā informācija</t>
    </r>
    <r>
      <rPr>
        <b/>
        <sz val="12"/>
        <color theme="1"/>
        <rFont val="Times New Roman"/>
        <family val="1"/>
        <charset val="186"/>
      </rPr>
      <t>*</t>
    </r>
  </si>
  <si>
    <r>
      <t xml:space="preserve">1) 50% izmaksas tiek novirzītas studiju moduļu sagatavošanai un īstenošanai;
2) Pētiecības un attīstības darbībām tiek novirzīti ap 33% izmaksu;
3) P&amp;A infrastruktūras nodrošināšanai - ANM plāna ietvaros infrastruktūrai tiek novirzīts 10% finansējuma. Ja izmaksas pārsniedz 10%, tās sedz finansējuma saņēmējs;
4) Projekta administrēšanai tiek novirzīts ap 7% no izmaksām.
Pasākuma izmaksas laika periodā 2021-2026 tiek paredzēts pilnībā segt no ANM. Pasākuma aktivitāšu demarkācija ar ESIF 2021-2027 investīcijām tiks nodrošināta, ESIF attiecīgās investīcijas plānojot secīgi pēc ANM.
Izmaksu veidošanās principus, lūdzu, skatīt pielikumā "2.3.1.1.i izmaksas veidojošie principi".
Tiek plānots, ka ANM plāna ietvaros tiks izstrādāti aptuveni 20-22 studiju moduļi iekļaušanai bakalaura, maģistra, doktora līmeņa studiju programmās visās izglītības tematiskajās grupās, kā arī pieaugušo izglītības programmās uzņēmumos nodarbinātajiem speciālistiem un citiem interesentiem ar atbilstošu zināšanu bāzi, kuru apjoms variēs robežās 4-6 KP, līdz pat 12 KP, t.i. vienu studiju moduli veido vairāki studiju kursi, kas katrs ir vismaz 2 KP apmērā.
Visās izmaksu pozīcijās, kas ietver cilvēkdarbu, ir plānotas personāla atlīdzības izmaksas konkrētu uzdevumu veikšanai, piem., studiju moduļu satura izstrādē, studiju moduļu īstenošanā, P&amp;A veikšanā, kā arī projektu administrēšanā. Skaidrojam, ka </t>
    </r>
    <r>
      <rPr>
        <u/>
        <sz val="11"/>
        <color theme="1"/>
        <rFont val="Calibri"/>
        <family val="2"/>
        <scheme val="minor"/>
      </rPr>
      <t>ANM ietvaros plānotās darbības ir papildu darbs</t>
    </r>
    <r>
      <rPr>
        <sz val="11"/>
        <color theme="1"/>
        <rFont val="Calibri"/>
        <family val="2"/>
        <scheme val="minor"/>
      </rPr>
      <t xml:space="preserve"> iesaistītajiem cilvēkresursiem, un t</t>
    </r>
    <r>
      <rPr>
        <u/>
        <sz val="11"/>
        <color theme="1"/>
        <rFont val="Calibri"/>
        <family val="2"/>
        <scheme val="minor"/>
      </rPr>
      <t>ās nedublēs iesaistīto cilvēkresursu darba pienākumus viņu pamatdarba ietvaros</t>
    </r>
    <r>
      <rPr>
        <sz val="11"/>
        <color theme="1"/>
        <rFont val="Calibri"/>
        <family val="2"/>
        <scheme val="minor"/>
      </rPr>
      <t>. Gadījumos, kad kādā no darbībām tiks iesaistīts augstskolas vai zinātniskās institūcijas esošais personāls, tas ANM ietvaros veiks papildu darbu, par ko saņems papildu atlīdzību. Šāda situācija var veidoties studiju moduļu satura izstrādē un īstenošanā, kā arī P&amp;A darbību veikšanā - darba specifika prasa speciālistus ar augstu akadēmisko un pētniecības kompetenci un iestrādnēm konkrētā jomā, līdz ar to tiks piesaistīti labākie jomas speciālisti no Latvijas augstskolām un zinātniskajiem institūtiem, kā arī ārvalstu profesori un industrijas pārstāvji.</t>
    </r>
  </si>
  <si>
    <r>
      <t>Eiropas Savienības kohēzijas politikas programmas 2021.–2027.gadam 5.1.1.SAM "Vietējās teritorijas integrētās sociālās, ekonomiskās un vides attīstības un kultūras mantojuma, tūrisma un drošības veicināšana" (norādītais finansējums ir ERAF daļa, kas plānota  uzņēmējdarbības publiskās infrastruktūras attīstība</t>
    </r>
    <r>
      <rPr>
        <sz val="11"/>
        <color theme="1"/>
        <rFont val="Calibri"/>
        <family val="2"/>
        <charset val="186"/>
      </rPr>
      <t>i pilsētu funkcionālajās teritorijās -</t>
    </r>
    <r>
      <rPr>
        <sz val="11"/>
        <color theme="1"/>
        <rFont val="Calibri"/>
        <family val="2"/>
        <charset val="186"/>
      </rPr>
      <t xml:space="preserve"> </t>
    </r>
    <r>
      <rPr>
        <sz val="11"/>
        <color theme="1"/>
        <rFont val="Calibri"/>
        <family val="2"/>
        <charset val="186"/>
      </rPr>
      <t>5.1.1.1.pasākums "Infrastruktūra</t>
    </r>
    <r>
      <rPr>
        <sz val="11"/>
        <color theme="1"/>
        <rFont val="Calibri"/>
        <family val="2"/>
        <charset val="186"/>
      </rPr>
      <t xml:space="preserve"> uzņēmējdarbības atbalstam")</t>
    </r>
  </si>
  <si>
    <r>
      <t xml:space="preserve">Izmaksu aprēķins :
Sasniedzamā vērtība noteikta, balstoties uz pieejamo finansējumu , kā arī ņemot vērā ESF projekta “Atbalsts bezdarbnieku izglītībai” Nr.7.1.1.0/15/I/001 2019.-2020. gada faktiski deklarētos datus (datu avots: Kohēzijas politikas fondu vadības informācijas sistēma (KPVIS)- https://projekti.cfla.gov.lv/ ) par unikālajām pasākumos iesaistītajām personām pārskatā periodā, un projekta izdevumiem pasākumu īstenošanai.
Aprēķinā izmantotās vidējās pasākumu izmaksas uz 1 unikālo personu bez īstenošanas izmaksām (904.10 euro) = (Pārskata perioda faktiskie pasākumu izdevumi/ Pārskata periodā faktiski iesaistītās unikālās personas, kur:
1) Pārskata perioda faktiskie izdevumi (20 621 636.69 euro): KPVIS deklarēto maksājumu pieprasījumos Nr.15-22 izdevumi (sadaļa 9.1. Attiecināmie izdevumi) laika periodā no 01.01.2019. līdz 31.12.2020 (ANM plānam pievienots pielikums </t>
    </r>
    <r>
      <rPr>
        <i/>
        <sz val="11"/>
        <color theme="1"/>
        <rFont val="Calibri"/>
        <family val="2"/>
        <scheme val="minor"/>
      </rPr>
      <t xml:space="preserve">ANM_3.1.2.5.i_izmaksas_29.04.2021/ ABI projekta 2019-2020 dati) </t>
    </r>
    <r>
      <rPr>
        <sz val="11"/>
        <color theme="1"/>
        <rFont val="Calibri"/>
        <family val="2"/>
        <scheme val="minor"/>
      </rPr>
      <t>izdevumu pozīcijām:
- 13.2. Profesionālās apmācības, pārkvalifikācijas un kvalifikācijas paaugstināšanas izmaksas – 5 876 046.46 euro;
- 13.3. Neformālās izglītības programmu apguves izmaksas – 12 173 665.88 euro;
- 13.4. Apmācību pie darba devēja izmaksas – 1 564 472.29 euro;
- 13.5. Pakalpojuma izmaksas par ergoterapeita, surdotulka un atbalsta personas piesaistes pakalpojumu sniegšanu bezdarbniekiem – 8 354.32 euro (10108.73, atskaitot PVN 21%), 
- 4. Mērķa grupas nodrošinājuma izmaksas (Atbalsts reģionālajai mobilitātei) – 997 343.33 euro.
2) Pārskata periodā faktiski iesaistītās unikālās personas (22 809): KPVIS dalībnieku sarakstā (versija Nr.10) uzskaitītie dalībnieki, kuru atlasei tiek piemēroti sekojošie nosacījumi:
- uzsāka dalību periodā no 01.01.2019 (1.3.kolona “Semināra/ apmācības/ konsultācijas/ cita pasākuma (darbības) sākuma datums” un vienlaikus pabeidza dalību periodā līdz 31.12.2020 (1.4. kolona “Semināra/ apmācības/ konsultācijas/ cita pasākuma (darbības) beigu datums”);
- nav pārtraucis dalību pasākumā (1.6.kolonā “Dalības pārtraukšanas datums” vērtība “-“);
- dalība nav pasākumā “Darbam nepieciešamo iemaņu attīstība” un nav pasākumā “Konkurētspējas paaugstināšanas pasākumi” (1.1.kolonā “Projekta darbības nosaukums atbilstoši projekta iesnieguma 1.5.sadaļai);
- atlasītajā dalībnieku sarakstā, pamatojoties uz 0.2. kolonas “Dalībnieka personas kods” vērtības, izņemtas visas atkārtotās dalības, lai iegūtu unikālo personu sarakstu.
3) Projekta  īstenošanas  izdevumi (7 558 431 euro) nav iekļauti vidējās izmaksās, aprēķins sagatavots, balstoties uz projekta īstenošanā iesaistāmā personāla amatu klasifikāciju un projekta īstenošanas periodu, kā arī ņemot vērā ESF projekta “Atbalsts bezdarbnieku izglītībai” Nr.7.1.1.0/15/I/001 2020. gada personāla datus (ANM plānam pievienots pielikums ANM_3.1.2.5.i_izmaksas_29.04.2021/Atlīdzība_2020).
- Projekta personāla atlīdzība, kas īsteno projektu, 135 amata slodzes; 3.25 gadi * 2 325 671= 7 558 431 euro (ANM plānam pievienots pielikums ANM_3.1.2.5.i_izmaksas_29.04.2021/ANM ) aprēķināta ņemot vērā to, ka pandēmija vēl vairāk ir veicinājusi ilgstošā bezdarba pieaugumu, vienlaikus saglabājot arī efektīvas iesaistes mācības izaicinājumus, jo īpaši attiecībā uz individualizētas palīdzības sniegšanu un prasmju un profila izvērtējumu NVA mērķa grupām - gan no jauna reģistrētajiem NVA klientiem, gan nelabvēlīgākā situācijā esošajiem bezdarbniekiem un ekonomiski neaktīvajiem, t.sk. personām ar darba tirgum nepietiekamu izglītību vai kvalifikāciju, mazkvalificēto darbu veicējiem, bezdarbniekiem ar hroniskām slimībām un atkarības problēmām u.c. Tāpēc svarīgi nodrošināt aktīvās darba tirgus politikas pasākumu, ieskaitot pārkvalifikācijas/prasmju pilnveides un dažādu sociālo pakalpojumu kompleksu piedāvājumu, sasaistot ar adekvātu finansiālo atbalstu bezdarba periodā, lai atbalstītu pēc iespējas ātrāku bezdarbnieku atgriešanos darba tirgū produktīvākās un labāk apmaksātās darba vietās, kam, jo īpaši svarīga loma ir NVA personāla ieguldījumiem un tā kapacitātes spējināšanai. Piemēram, atbilstoši 2019.gada OECD pētījuma secinājumiem apmācību kuponu metode veicina pakalpojumu sniedzēju konkurenci, tomēr atsevišķām klientu grupām ir nepieciešams papildu atbalsts izglītības iestādes izvēlē, kuru var sniegt NVA koordinējošie eksperti, sekmējot  ātrāku iesaisti mācībās līdzās savam profilam atbilstošās programmas izvēlei, kā arī mazinot NVA reģistrā pavadīto laiku (ieslēgšanas efektu). Pētījums pieejams: https://www.oecd-ilibrary.org/employment/evaluating-latvia-s-active-labour-market-policies_6037200a-en
Līdz ar to ANM ietvaros būs atbalsts mērķētiem, secīgi un savstarpēji papildinošiem atbalsta pasākumiem, lai sekmētu bez darba palikušo iekļaušanos darba tirgū, īpašu uzsvaru liekot uz mācībām. Rezultātā NVA personāla skaits ir noteikts tā, lai pēc iespējas sniegtu individualizētu atbalstu reformas ietvaros, jo īpaši, ņemot vērā Eiropas Komisija Ieteikumu par iedarbīgu un aktīvu atbalstu nodarbinātībai pēc Covid-19 krīzes (EASE), kas līdzās Eiropas sociālo tiesību pīlāra rīcības plānam tika publicēts š.g. 4.martā (skat. https://ec.europa.eu/social/BlobServlet?docId=23699&amp;langId=en), akcentējot atbalstu arī nodarbinātības dienestu kapacitātes stiprināšanai, kā arī primāri atbalstu vēršot uz nelabvēlīgākā darba tirgus situācijā esošām un sociālās atstumtības riskam pakļautajām grupām. NVA atbalsta pasākumu piedāvājums ietvers gan prasmju pilnveides un pārkvalifikācijas pasākumus, gan citus ADTP pasākumus (piemēram, subsidētā nodarbinātība, darba vietas pielāgošana, praktiskās mācības uzņēmumā uz vietas, motivācijas programma darba meklēšanai un sociālā mentora pakalpojumi, uzņēmējdarbības un pašnodarbinātības uzsākšanas atbalsts u.c.). Pasākumi tiks atspoguļoti bezdarbnieka individuālajā darba meklēšanas plānā, kas tiks izstrādāts, ievērojot arī karjeras konsultāciju rezultātus. 
Ņemot vērā iepriekš minēto, karjeras konsultantu un koordinatoru kapacitāte ir jo īpaši būtiska šāda atbalsta piemērošanai. Vēl jo vairāk tāpēc, ka ANM atbalsts paredz investīcijas IKT prasmju identificēšanas un profilēšanas rīkos (iekļauti Milestones&amp;Targets sadaļā), kur NVA izmantotā klientu profilēšanas metode tiks papildināta ar prasmju novērtēšanas digitālajiem rīkiem (testiem), testu rezultātus izmantojot klientu karjeras konsultēšanas procesā un apmācību piedāvājuma sagatavošanā, savukārt prasmju novērtēšanas digitālie rīki nodrošinās klientu prasmju un kompetenču izvērtēšanu pirms iesaistes piemērotākajās pārkvalifikācijas un prasmju apguves programmās.
- Projekta personāla apjoms noteikts, pieņemot maksimāli iespējamo (plānoto) piešķīruma apmēru. Gadījumā, ja finansējuma apmērs tiks samazināts, būtu izvērtējams RRF īstenošanas periods vai īstenošanas intensitāte un līdz ar to, nepieciešamo darbinieku skaits;
- Vēršam uzmanību, ka projekta uzraudzības rādītājs tiek noteikts unikālajās personās, kas neatspoguļo faktisko dalībnieku skaitu projektā. Prognozējams, ka lai nodrošinātu plānoto unikālo dalībnieku skaitu projektā, projekta darbībās būs jāiesaista par ~33% vairāk dalībnieku, kas būtiski palielina darba apjomu un projekta administrēšanas noslodzi;
- RRF ietvaros plānots ļoti plašs pakalpojumu grozs:
o Karjeras konsultācijas;
o Apmācības ar kuponu metodi – 8 dažādi apmācību veidi;
o Īsi kursi, semināri darba tirgus konkurētspējas pasākumu (KPP) ietvaros;
o Apmācība pie darba devēja;
o Apmācības starptautiskajās tiešsaistes platformās;
o E-apmācības attīstība;
o atbalsts reģionālajai mobilitātei;
o specifisku pakalpojumu sniegšana (ergoterapeita un surdotulka pakalpojumi, specializēta transporta nodrošināšana bezdarbniekam ar invaliditāti);
o Profilēšanas metodes pilnveide;
- minētais personāls sniegs atbalstu NVA klientiem visā Latvijas teritorijā - tādēļ ir pamatota 135 personāla slodžu piesaiste, t.sk. 37 karjeras konsultanti un 70 koordinējošie eksperti visās NVA filiālēs un klientu apkalpošanas centros (pavisam 32 adresēs).
NVA turpina karjeras konsultācijas piedāvāt jaunos formātos un komunicēt ar tās klientiem, sniedzot informāciju un atbalstu par karjeras jautājumiem, neskatoties uz epidemioloģisko situāciju. Tomēr karjeras izglītības nodrošināšana visā Latvijā ir bijusi ierobežota, būtiski mazinājies karjeras attīstības atbalsts izglītojamiem, kas viennozīmīgi ietekmē profesijas prestižu, radot riskus jauno speciālistu piesaistei nākotnē, tādējādi bezdarbniekiem netiekot piemērotam efektīvam pasākumu atbalstam.  Vērojama nevienmērīga reģionālā sociāli-ekonomiskā attīstība, demogrāfiskā situācija (darbaspēka novecošanās, veselības, problēmas u.c.), atšķirīgi personu profili. Karjeras konsultācijas var veicināt personas pašapziņas, psiholoģiskā komforta un motivācijas paaugstināšanos, kā arī nodrošināt socializēšanos, sniedzot ieskatu par darba tirgus norisēm un tendencēm u.tml. Tāpēc būtiski ir nodrošināt karjeras attīstības atbalsta nepārtrauktību pieaugušajiem, izmantojot esošo karjeras konsultantu tīklu bezdarbnieku sasniegšanai, stiprinot NVA lomu karjeras atbalsta nodrošināšanā kopā ar motivējošu atalgojumu.  Karjeras konsultācijas ieņem stabilu un atpazīstamu vietu NVA piedāvāto pakalpojumu klāstā, tai skaitā NVA arī nereģistrētiem klientiem un skolēniem, citām mērķa grupām ārpus NVA pasākumiem, piemēram, nodarbinātajiem VIAA “Mācības pieaugušajiem” projekta ietvaros. Vienlaikus jāņem vērā, ka tikai karjeras konsultācijas negarantē tūlītēju iekārtošanos darbā, lielā daļā gadījumu karjeras konsultācijas ir pirmais solis tālākai iesaistei mācību pasākumos vai citos NVA atbalsta pasākumos, kas tālāk sekmē arī iekļaušanos darba tirgū. Būtiski mainīsies karjeras konsultantu kompetences un darba specifika, paredzamas jaunas prasības kā darbs ar EUROPASS jauno platformu, tiešsaistes konsultēšanas rīkiem, prasmju identificēšanas rīku un darba tirgus prognožu rezultātu interpretēšanai un to piemērošanai NVA klientiem u.c. 
  4) Prasmju novērtēšanas digitālo rīku izstrādes/aprobēšanas izmaksas 53 120 euro nav iekļautas vidējās izmaksās.  Aprēķins balstīts uz projekta 2.2.1.1/17/I/032 2019.gada iepirkuma datiem https://www.eis.gov.lv/EKEIS/Opening/ExternalProposalParts/30755  (40 euro - 1 cilvēkstunda) un plānotajam cilvēkstundu aprēķinam ( 1328 cilvēkstundas).                              Digitālo rīku aprobēšanas izmaksas , 40 euro x 1328 (cilvēkstundas)= 53 120 euro.                                                                                                                                      5)Visām izmaksām tiek plānoti neparedzētie izdevumi 10% apmērā no kopējās izmaksu summas, lai segtu papildu izdevumus, sadārdzinājumu kas rodas neparedzamu apstākļu (t.sk. sociāli ekonomisko izmaiņu) ietekmē pasākuma īstenošanas gaitā. Procentuālais apmērs noteikts atbilstoši patēriņa cenu indeksa izmaiņu makroekonomiskai prognozei (vidēji 2%, gads pret gadu, https://www.fm.gov.lv/lv/tautsaimniecibas-un-budzeta-izpildes-analize) izmaksu sadārdzinājumu aprēķinot +2% gadā* 5 gadi),plānotās projekta īstenošanas 
Sasniedzamā vērtība par garantēto summu 28 710 000 euro veidotos (28 710 000 euro - 8 314 275 euro ( 7 558 431 euro x10%) - 58 432 euro (53 120 euro x 10%) / 994.51 euro (904,10 eurox10%) = 20 450 unikālās personas.</t>
    </r>
  </si>
  <si>
    <r>
      <t xml:space="preserve">Projekta paredzamās izmaksas balstītas uz tirgus izpēti un Valsts policijas iekšējo praksi, procedūrām un pieredzi. Visas projekta izmaksas tiks veiktas, ievērojot ekonomijas un efektivitātes principus – publiskais iepirkums, tirgus izpēte, cenu aptaujas. Visas plānotās izmaksas ir būtiskas reformas mērķa sasniegšanā. </t>
    </r>
    <r>
      <rPr>
        <u/>
        <sz val="11"/>
        <color theme="1"/>
        <rFont val="Calibri"/>
        <family val="2"/>
        <scheme val="minor"/>
      </rPr>
      <t xml:space="preserve">
1) CAMS - http://www.rbs.lv/lv/other-programs/financial-industry-education/acams-anti-money-laundering-specialist
2) Mobilo aprīkojumu iepirkumi - eis.gov.lv 
</t>
    </r>
    <r>
      <rPr>
        <sz val="11"/>
        <color theme="1"/>
        <rFont val="Calibri"/>
        <family val="2"/>
        <scheme val="minor"/>
      </rPr>
      <t xml:space="preserve">3)videokonferenču iekārtu koplekts  - saite;
4)lielapjoma serveris - saite;
5)runas tehnoloģiju programma- saite ;                                                                  
6)termovizori -  https://www.707.lv/sportam-un-atputai/makskeresana-un-medibas/termalas-ierices/pulsar-helion-2-xp50-pro-termokamera/
https://shop24.lv/ru/pulsar-helion-2-xp50-pro-termokamera/
https://www.ieskaties.lv/termalas-ierices/termokameras/pulsar-helion-2-xp50-pro-termokamera
https://www.gpspro.lv/products/lv/468/13606/sort/1/filter/0_0_0_0/FLIR-LS-XR-640x512-Thermal-Imaging-Monocular-termokamera.html ;           7) mazais drons - https://www.lmt.lv/lv/viedpaligs/DJI_Mavic_Mini_2
https://www.tet.lv/veikals/dji-mavic-mini-fly-more-combo.html ;                  
8) mobilie telefoni - https://www.gsmarena.com/cat_s41-8848.php (lūdzu sk.pielikumā Excel failu "Mobilo cenu piedāvājumi");                                                 
9) specapģērbu komplekti - https://www.purnavumuiza.lv/lv/apgerbi-un-apavi/maskesanas-terpi
https://www.purnavumuiza.lv/lv/le-chameau-country-vibram
https://www.purnavumuiza.lv/lv/alaska-elk-1795-juneau
https://www.purnavumuiza.lv/lv/alaska-elk-1795-extreme-lite-iii-bti-t
https://www.1a.lv/p/bikses-makskernieku-900pkomb-45/3rzb
https://lynxgear.lv/lv/veikals/maskesanas-ekipejums/helikon-tex-ghillie-suit-mask%C4%93%C5%A1an%C4%81s-t%C4%93rps,-digital-woodland.htm
https://lynxgear.lv/lv/veikals/maskesanas-ekipejums/helikon-tex-ghillie-suit-mask%C4%93%C5%A1an%C4%81s-t%C4%93rps,-ziemas,-snow-camo-3581.htm
https://sportline.lv/relags-moskitohutnetz-galvas-moskitu-tikls
https://www.purnavumuiza.lv/lv/lietusmetelis
https://www.skards.lv/p/01-cimdi-siltie-plauksta-gumijota-thermo-cut-c-10izm-A19690
https://www.apb.lv/sportam-un-atputai-2/udens-sportam/glabsanas-vestes/aquarius-peldesanas-paliglidzeklis-veste-50n-mq-pro-xl-izmers?p=33077 ;                                    
10) mednieku kamera - https://www.skyhunters.lv/for-hunters/trail-cameras/?product_id=23886
https://www.skyhunters.lv/for-hunters/trail-cameras/WillFine-Guard-26CM-12mHD-MMS-SMS/
http://www.fotogun.lv/product/lv/boly-medibu-kamera/41
http://www.fotogun.lv/product/lv/burrel-s12-hd-sms-pro-4g/41 ;         
11)mācību semināri reģionos - IeM 28.11.2014. noteikumiem Nr.1-10/44 "Reprezentācijas pasākumu finansēšanas kārtība".          </t>
    </r>
    <r>
      <rPr>
        <u/>
        <sz val="11"/>
        <color theme="1"/>
        <rFont val="Calibri"/>
        <family val="2"/>
        <scheme val="minor"/>
      </rPr>
      <t xml:space="preserve">https://www.iub.gov.lv/sites/iub/files/content/Skaidrojumi/skaidrojums_tirgus_izpete_20200803.pdf </t>
    </r>
  </si>
  <si>
    <t>Investīcija/
reforma</t>
  </si>
  <si>
    <t xml:space="preserve">Digitālā transformācija	</t>
  </si>
  <si>
    <t xml:space="preserve">Nevienlīdzības mazināšana	</t>
  </si>
  <si>
    <t xml:space="preserve">Veselība	</t>
  </si>
  <si>
    <t xml:space="preserve">Ekonomikas transformācija un produktivitāte	</t>
  </si>
  <si>
    <t xml:space="preserve">Likuma vara	</t>
  </si>
  <si>
    <t>Rādītāja numurs</t>
  </si>
  <si>
    <t>Iestāde</t>
  </si>
  <si>
    <t>Aktuālā  vērtība</t>
  </si>
  <si>
    <t>Datu apstiprināšanas datums</t>
  </si>
  <si>
    <t>Aktuālā vērtība</t>
  </si>
  <si>
    <t>Atveseļošanas fonda investīciju pasākumu īstenošanas laika grafiks</t>
  </si>
  <si>
    <t>Statusi:</t>
  </si>
  <si>
    <t>ar zaļu apstiprinātie; ar sarkanu kavētie; ar dzeltenu, kuri vēl drīkst būt procesā</t>
  </si>
  <si>
    <t>Apstiprinātie</t>
  </si>
  <si>
    <t>Kavētie</t>
  </si>
  <si>
    <t>Pašvaldību budžets (21% PVN),  pieņemot, ka visi projektu iesniedzēji būs pašvaldības.</t>
  </si>
  <si>
    <t>13.09.2022.</t>
  </si>
  <si>
    <t xml:space="preserve">Ir izstrādāts Ministru kabineta noteikumu projekts. Tiek plānots, ka Ministru kabineta noteikumi par projekta īstenošanu tiks apstiprināti Ministru kabinetā 2022. gada 4. ceturksnī.  Iepirkuma procedūra ir procesā, tā nav noslēgusies (https://www.eis.gov.lv/EKEIS/Supplier/Procurement/61987).  Ņemot vērā smagnējo līdzšinējo datoru skolēniem iepirkuma procedūru ar vairākkārtējiem rezultātu apstrīdējumiem, kā arī iespējamu tirgus kapacitātes trūkumu piegādāt lielu skaitu datoru, jo pēc iepirkuma procedūras noslēguma, plānots veikt pasūtījumu apstiprinātā REACT-EU projekta ietvaros, kā arī ir prognozējams ģimeņu pieprasījums pēc datortehnikas, uzsākot 2022./2023.m.g., pastāv risks 13 310 datoru piegādei līdz 2022.gada 31.decembrim, piemēram, datori tiek pasūtīti, bet kavējas to piegādes. Paredzamais rādītāja izpildes laiks ne ātrāk kā 2023.gada 2.ceturkšņa beigas, jo piegādes ir ārpus IZM ietekmes. IZM ir iesniegusi priekšlikumu AF plāna grozījumiem, lūdzot svītrot 78.mērķrādītāju, apvienojot to ar 79.mērķrādītāju un vienlaikus precizējot tā vērtību. Šāds priekšlikums ir saistīts ar to, ka sakarā ar pretendentu jautājumiem iepirkuma procedūras laikā, kas būtiski pagarināja iepirkuma procedūras norisi, kā arī ar iepirkuma procedūras rezultātu apstrīdējumiem, kas ir vēl pagarinājusi Izglītības un zinātnes ministrijas uzsākto iepirkuma procedūru portatīvās datortehnikas iegādei izglītības iestādēm (uz 18.08.2022. iepirkuma procedūra vēl nav noslēgusies), AF plānā sākotnēji plānotajos termiņos nebūs iespējams veikt datortehnikas iegādi AF investīcijas ietvaros. Mācību procesa nodrošināšanai nepieciešamās portatīvās datortehnikas iegādi paredzēts nodrošināt Izglītības un zinātnes ministrijai izveidojot Elektroniskās iepirkumu sistēmas iepirkuma katalogu. Katalogs tiek veidots visaptverošs, kurā tiks iekļauta četru dažādu ekosistēmu datortehnika, trīs dažādās pozīcijās – jaudīgi datori, vidēji jaudīgi datori un mazāk jaudīgi datori, kas piemēroti mācību procesam attiecīgi vidusskolā, pamatskolā un sākumskolā. Pēc iepriekšminētās iepirkuma procedūras pabeigšanas un kataloga izveides, Izglītības un zinātnes ministrija varēs tajā izvietot vajadzīgas datortehnikas pasūtījumus. Tādējādi, atbilstoši iesniegtajiem AF plāna grozījumiem  79.mērķrādītājs (svītrojot 78.mērķrādītāju un precizējot 79.mērķrādītāja vērtību), nodrošinot  18 333 datoru iegādi,  tiks sasniegts 2023.gada decembrī. </t>
  </si>
  <si>
    <t>Likumprojekts “Pašvaldību likums” 2022.gada 8.septembrī ir pieņemts Saeimā 3.lasījumā. Valsts Prezidents likumu ir atdevis Saeimai otrreizējai caurlūkošanai. Pēc likuma precizēšanas tas vēlreiz tiks skatīts Saeimā.</t>
  </si>
  <si>
    <t xml:space="preserve">Rādītāja izpilde tiks kavēta, ņemot vērā, ka iepirkuma par datortehnikas piegādi izglītības procesa nodrošināšanai rezultāts ir vairākkārtēji apstrīdēts, kas būtiski pagarinājis IZM uzsākto iepirkuma procedūru (iepirkuma procedūra, kas izsludināta EIS 27.08.2021 joprojām nav noslēgusies). 78.mērķrādītāja izpildes laiks ir indikatīvi 2023.gada 2.ceturkšņa beigas, jo piegāžu termiņi nav atkarīgi no IZM. IZM ir iesniegusi priekšlikumu AF plāna grozījumiem, lūdzot svītrot 78.mērķrādītāju, apvienojot to ar 79.mērķrādītāju un vienlaikus precizējot tā vērtību, ņemot vērā datortehnikas izmaksu pieaugumu. 79.mērķrādītāja vērtība tiks sasniegta 2023.gada decembrī, nodrošinot 18 333 datoru iegādi. </t>
  </si>
  <si>
    <t>Ir pieņemts Ministru kabineta informatīvais ziņojums</t>
  </si>
  <si>
    <t>Par Latvijas Atveseļošanas un noturības mehānisma plāna 3.1. reformas un investīciju virziena “Reģionālā politika” 3.1.1.2. reformas “Administratīvi teritoriālā reforma” investīcijas 3.1.1.2.i. “Pašvaldību kapacitātes stiprināšana to darbības efektivitātes un kvalitātes uzlabošanai” īstenošanu" projektu, kas saskaņots ar nozaru ministrijām un iesaistītajām institūcijām TAP ietvaros, un sagatavots tālākai virzībai apstiprināšanai Ministru kabinetā</t>
  </si>
  <si>
    <t>Ministru kabineta 2022. gada 30. augusta noteikumi Nr. 543 “Eiropas Savienības Atveseļošanas un noturības mehānisma plāna 3.1. reformu un investīciju virziena “Reģionālā politika” 3.1.1.3.i. investīcijas “Investīcijas uzņēmējdarbības publiskajā infrastruktūrā industriālo parku un teritoriju attīstīšanai reģionos” īstenošanas noteikumi” apstiprināti Ministru kabineta 2022.gada 30.augusta sēdē un stājās spēkā 2022.gada 21.septembrī</t>
  </si>
  <si>
    <t>AF finansējums</t>
  </si>
  <si>
    <r>
      <rPr>
        <b/>
        <u/>
        <sz val="11"/>
        <color theme="1"/>
        <rFont val="Times New Roman"/>
        <family val="1"/>
        <charset val="186"/>
      </rPr>
      <t>MK 28.09.2021. (MK prot. Nr. 64, 37§, 9. p.) apstiprinātais laika grafiks</t>
    </r>
    <r>
      <rPr>
        <b/>
        <sz val="11"/>
        <color theme="1"/>
        <rFont val="Times New Roman"/>
        <family val="1"/>
      </rPr>
      <t xml:space="preserve"> - īstenošanas MK noteikumi vai informatīvie ziņojumi</t>
    </r>
  </si>
  <si>
    <r>
      <rPr>
        <b/>
        <u/>
        <sz val="11"/>
        <color theme="1"/>
        <rFont val="Times New Roman"/>
        <family val="1"/>
        <charset val="186"/>
      </rPr>
      <t>Apstiprinātais</t>
    </r>
    <r>
      <rPr>
        <b/>
        <sz val="11"/>
        <color theme="1"/>
        <rFont val="Times New Roman"/>
        <family val="1"/>
      </rPr>
      <t xml:space="preserve"> plānotais atlases uzsākšanas laiks (gads un ceturksnis) </t>
    </r>
  </si>
  <si>
    <r>
      <t xml:space="preserve">Īstenošanas MK noteikumu vai informatīvo ziņojumu statuss - </t>
    </r>
    <r>
      <rPr>
        <b/>
        <u/>
        <sz val="11"/>
        <color theme="1"/>
        <rFont val="Times New Roman"/>
        <family val="1"/>
        <charset val="186"/>
      </rPr>
      <t>reālā virzība apstiprināšanai MK</t>
    </r>
  </si>
  <si>
    <r>
      <t xml:space="preserve">Izsludināšana VSS  </t>
    </r>
    <r>
      <rPr>
        <sz val="9"/>
        <color theme="1"/>
        <rFont val="Arial"/>
        <family val="2"/>
        <charset val="186"/>
      </rPr>
      <t>(gads un ceturksnis)</t>
    </r>
  </si>
  <si>
    <r>
      <t xml:space="preserve">Iesniegšana apstiprināšanai MK </t>
    </r>
    <r>
      <rPr>
        <sz val="9"/>
        <color theme="1"/>
        <rFont val="Arial"/>
        <family val="2"/>
        <charset val="186"/>
      </rPr>
      <t>(gads un ceturksnis)</t>
    </r>
  </si>
  <si>
    <t>1.versija - 03.02.2022. (neoficiāli)
2.versija - 24.03.2022. (neoficiāli)
3.versija - 12.07.2022. (TAP)
4.versija 14.09.2022. (TAP)</t>
  </si>
  <si>
    <t>1.atzinums - 18.02.2022. (neoficiāli)
2.atzinums - 31.03.2022. (neoficiāli)
3.atzinums - 25.07.2022. (TAP)
4.atzinums - 21.09.2022. (TAP)</t>
  </si>
  <si>
    <t>1.versija 07.07.2022. (TAP)
2.versija 13.09.2022. (TAP)</t>
  </si>
  <si>
    <t>1.atzinums 21.07.2022. (TAP)
2.atzinums 19.09.2022. (TAP)</t>
  </si>
  <si>
    <t>1.versija - 01.11.2021. (neoficiāli);
2.versija - 23.12.2021. (neoficiāli);
3.versija - 12.04.2022. (TAP);  4.versija - 25.05.2022. (TAP);
5.versija - 16.06.2022. (neoficiāli);
6.versija - 03.08.2022. (TAP);
7.versija - 19.09.2022. (TAP).</t>
  </si>
  <si>
    <t>1.atzinums 16.11.2021. (neoficiāli);
2.atzinums11.01.2022. (neoficiāli);
3.atzinums  27.04.2022. (TAP);
4.atzinums  01.06.2022. (TAP);
5.atzinums 28.06.2022. (neoficiāli);
6.atzinums 10.08.2022. (TAP);
7.atzinums 26.09.2022. (TAP).</t>
  </si>
  <si>
    <t>1.versija 18.03.2022.(TAP);
2.versija 02.09.2022. (TAP)</t>
  </si>
  <si>
    <t>bez komentāriem 20.09.2022.</t>
  </si>
  <si>
    <t>1.versija - 08.09.2022. (TAP)</t>
  </si>
  <si>
    <t>1.atzinums - 21.09.2022. (TAP)</t>
  </si>
  <si>
    <t>1.versija 14.02.2022. (neoficiāli);
2.versija 08.03.2022. (neoficiāli);
3.versija 03.06.2022. (TAP).
4.versija 04.07.2022. (neoficiāli).
5.versija 10.08.2022. (TAP)
6.versija 13.09.2022. (TAP)</t>
  </si>
  <si>
    <t>1.atzinums 22.02.2022. (neoficiāli);
2.atzinums 15.03.2022. (neoficiāli);
3.atzinums 16.06.2022. (TAP);
4.atzinums 06.07.2022. (neoficiāli);
5.atzinums 17.08.2022. (TAP);
6.atzinums 20.09.2022. (TAP)</t>
  </si>
  <si>
    <t>1.atzinums 05.04.2022. (neoficiāli);
2.atzinums 27.05.2022. (neoficiāli);
3.atzinums 10.06.2022. (neoficiāli).
4.atzinums 27.07.2022. (TAP)
5.atzinums 16.08.2022.(TAP)
6.atzinums 06.09.2022. (neoficiāli)</t>
  </si>
  <si>
    <t>06.06.2022.
(pirmo reizi)
12.07.2022.
(otro reizi)
02.09.2022. (trešo reizi)</t>
  </si>
  <si>
    <t xml:space="preserve">1.versija 18.01.2022. (neoficiāli);
2.versija 28.01.2022. (neoficiāli);
3.versija 01.03.2022. (neoficiāli);
4.versija 31.03.2022. (TAP);
5.versija 06.05.2022. (TAP);
6.versija 01.06.2022. (TAP).
7.versija 22.06.2022. (TAP).
8.versija 17.08.2022. (TAP)
</t>
  </si>
  <si>
    <t xml:space="preserve">1.atzinums 24.01.2022. (neoficiāli);
2.atzinums 11.02.2022. (neoficiāli);
3.atzinums 10.03.2022. (neoficiāli);
4.atzinums 13.04.2022. (TAP);
5.atzinums 13.05.2022. (TAP);
6.atzinums 08.06.2022. (TAP).
7.atzinums 
30.06.2022.(TAP) 
8.atzinums 10.08.2022.(TAP) 
</t>
  </si>
  <si>
    <t>24.02.2022. (TAP)
06.04.2022. (TAP)
10.06.2022. (TAP)
07.09.2022. (TAP)</t>
  </si>
  <si>
    <t>10.03.2022. (TAP)
13.04.2022. (TAP)
17.06.2022. (TAP)
14.09.2022. (TAP)</t>
  </si>
  <si>
    <t>1.versija 20.05.2022. (neoficiāli)
2.versija 21.06.2022. (TAP)
3.versija 21.07.2022. (TAP)
4.versija 10.08.2022. (TAP)
5.versija
07.09.2022. (TAP)</t>
  </si>
  <si>
    <t>1.atzinums 03.06.2022. (neoficiāli)
2.atzinums 08.07.2022. (TAP)
3.atzinums 27.07.2022. (TAP)
4.atzinums 17.08.2022. (TAP)
5.versija 13.09.2022. (TAP)</t>
  </si>
  <si>
    <t>30.03.2022.
22.07.2022.
15.08.2022.
29.08.2022.</t>
  </si>
  <si>
    <t>20.04.2022.
29.07.2022.
19.08.2022.
05.09.2022.</t>
  </si>
  <si>
    <t>20.09.2022.</t>
  </si>
  <si>
    <t>1.versija 11.07.2022. (TAP)
2.versija  02.08.2022. (TAP)</t>
  </si>
  <si>
    <t>1.atzinums 25.07.2022.
2.atzinums 09.08.2022.</t>
  </si>
  <si>
    <t>1.atzinums 13.11.2021. (TAP)
2.atzinums 16.12.2021. (neoficiāli)
3.atzinums 12.01.2022. (neoficiāli)
4.atzinums 31.01.2022. (neoficiāli)
5.atzinums 03.03.2022. (neoficiāli)
6.atzinums 21.03.2022. (TAP)</t>
  </si>
  <si>
    <t>1.versija 18.05.2022. (TAP) 
2.versija 20.06.2022. (neoficiāli)
3.versija 31.08.2022. (uz sask.sanāksmi)
4.versija 15.09.2022. (neoficiāli)</t>
  </si>
  <si>
    <t>1.atzinums 31.05.2022. (TAP) 
2.atzinums 29.06.2022. (neoficiāli)
3.atzinums 07.09.2022. (saskaņošanas sanāksme)
4.atzinums 20.09.2022. (neoficiāli)</t>
  </si>
  <si>
    <t>1.versija 14.01.2022. (neoficiāli); 2.versija 05.09.2022. (TAP)</t>
  </si>
  <si>
    <t xml:space="preserve">1.atzinums 24.01.2022. (neoficiāli); 2.atzinums 15.09.2022. (TAP) 
</t>
  </si>
  <si>
    <t>30.09.2022.</t>
  </si>
  <si>
    <t>1.reize 02.05.2022.
2.reize 18.08.2022.
3.reize 15.09.2022.</t>
  </si>
  <si>
    <t xml:space="preserve">1.komentāri 30.05.2022.
2.komentāri 01.09.2022.
3.komentāri </t>
  </si>
  <si>
    <t>1) Kopējais finansējums 7 000 000 EUR, t.sk.:
- saskaņā ar www.eis.gov.lv datiem (analizēti 13 ieprikumi) no 01.01.2020. vidējās vides pielāgošanas izmaksas = 101 686.75  EUR (noapaļojot uz leju 100 000 EUR);
- prognozējamais finansējuma saņēmēju (pašvaldību) skaits ir 26 pašvaldības, kam nepieciešamas projektu īstenošanas (perosnāla) izmaksas 721 960.38 EUR apmērā;
- nepieciešamais perosnāla iesaistes ilgums (cilvēk-mēnešos) noteikts atbilstoši aktivitāšu plānojumam projektā un pieredzi līdzīgu projektu īstenošanā 2014.-2020. gada plānošanas peridoa 9.3.1.1. pasākuma ietvaros (informācija par cilvēk-mēnešu skaitu ietverta detalizētā 3.1.2.1.i. izmaksu apreķinā).
Sasniedzamā vērtība: (7 000 000 - 721 960.38) / 100 000 = 62.8 jeb 63 (ēkas).
Ēkām nepieciešamais investīciju apmērs var būt atšķirīģs (t.sk. gan lielāks, gan mazāks par 100 000 EUR), taču prognozējams, ka 100 000 EUR ir pietiekams finansējums, lai nodrošinātu minimālās vides pieejamības prasības.
2) Kopējais finansējums 3 400 000 EUR, t.sk.:
- saskaņā ar Liepājas tirgus aptaujas datiem (5 pretendenti) zemākā cena ārējās vides pielāgošanai (pacēlāja ierīkošanai kāpņutelpā) = 8 667.48 EUR
- saskaņā ar Rīgas veiktajām tirgus aptaujas datiem (3 pretendenti) vidējās iekštelpu pielāgošanas izmaksas = 3 179.26 EUR;
- kopā prognozejamās izmaksas (8667.48+3179.26=11846.74 EUR).
- piemērojot cenu kāpumu indeksu 2 %  nepieciešamā investīcija perosnai  = 12 083.67 EUR jeb 12 000 EUR (neapaļojot uz leju);
- projektu īstenošanai 5 plānošanas reģionos prognozējamas izmaksas = 290 618.18 EUR. Nepieciešamais perosnāla iesaistes ilgums (cilvēk-mēnešos) noteikts atbilstoši aktivitāšu plānojumam projektā un pieredzi līdzīgu projektu īstenošanā 2014.-2020. gada plānošanas peridoa 9.3.1.1. pasākuma ietvaros (informācija par cilvēk-mēnešu skaitu ietverta detalizētā 3.1.2.1.i. izmaksu apreķinā).
Sasniedzamā vērtība: (3 400 000 - 290 618.18) / 12 000 = 259.12 jeb 259  perosnu dzīvokļi.a</t>
  </si>
  <si>
    <t>ESIF 2014-2020: SAM pasākumi 1.2.2.3. (5 186 168 euro), 1.1.1.5. 2.kārtas ietvaros mācības Buffalo universitātē (3 337 620 euro), 13.1.6.SAM finansējuma daļa, kas piesaistīta pie 1.2.2.3.pasākuma (5 000 000 euro)
ESIF 2021-2027: SAM 1.1.2. pasākums, kas vērsts uz prasmju attīstīšanu viedās specializācijas, industriālās pārejas un uzņēmējdarbības veicināšanai (26 100 000 euro)</t>
  </si>
  <si>
    <t>Eiropas Savienības kohēzijas politikas programmas 2021.–2027.gadam 1.2.1.SAM "Pētniecības un inovāciju kapacitātes stiprināšana un progresīvu tehnoloģiju ieviešana uzņēmumiem" plānotais pasākums "Uzņēmumu digitālo prasmju attīstība", kam indikatīvi paredzēts 10 milj. euro liels finansējuma apjoms. Eiropas Savienības kohēzijas politikas programmas 2021.–2027.gadam finansējums būs pieejams nodrošinot demarkāciju laikā. Neviens projekts nesaņems finanansējumu no diviem avotiem. Pirmie projekti tiks finansēti no Atveseļošanās un noturības mehānisma. Pēc tam, kad Atveseļošanās un noturības mehānisma finansējums būs izmantots, tiks uzsākta Darbības programmas Latvijai 2021.-2027.gadam ieviešana un pēc tam projekti tiks finansēti no Darbības programmas Latvijai 2021.-2027.gadam.</t>
  </si>
  <si>
    <t>KPVIS AF dati uz 05.09.2022.</t>
  </si>
  <si>
    <t>FENIX dati uz 26.08.2022.</t>
  </si>
  <si>
    <t>Dati uz 1.09.2022.</t>
  </si>
  <si>
    <t>Dati uz 26.09.2022.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</si>
</sst>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4" x14ac:knownFonts="1">
    <font>
      <sz val="11"/>
      <color theme="1"/>
      <name val="Calibri"/>
      <family val="2"/>
      <charset val="186"/>
      <scheme val="minor"/>
    </font>
    <font>
      <sz val="11"/>
      <color theme="1"/>
      <name val="Calibri"/>
      <family val="2"/>
      <charset val="186"/>
      <scheme val="minor"/>
    </font>
    <font>
      <sz val="11"/>
      <color theme="1"/>
      <name val="Arial"/>
      <family val="2"/>
      <charset val="186"/>
    </font>
    <font>
      <sz val="11"/>
      <color theme="1"/>
      <name val="Arial"/>
      <family val="2"/>
      <charset val="186"/>
    </font>
    <font>
      <sz val="9"/>
      <color theme="1"/>
      <name val="Arial"/>
      <family val="2"/>
      <charset val="186"/>
    </font>
    <font>
      <sz val="11"/>
      <color theme="1"/>
      <name val="Calibri"/>
      <family val="2"/>
      <scheme val="minor"/>
    </font>
    <font>
      <sz val="11"/>
      <color rgb="FF9C6500"/>
      <name val="Calibri"/>
      <family val="2"/>
      <scheme val="minor"/>
    </font>
    <font>
      <sz val="11"/>
      <color rgb="FF006100"/>
      <name val="Calibri"/>
      <family val="2"/>
      <scheme val="minor"/>
    </font>
    <font>
      <sz val="11"/>
      <color theme="1"/>
      <name val="Arial"/>
      <family val="2"/>
      <charset val="186"/>
    </font>
    <font>
      <sz val="10"/>
      <name val="Times New Roman"/>
      <family val="1"/>
      <charset val="186"/>
    </font>
    <font>
      <i/>
      <sz val="10"/>
      <name val="Times New Roman"/>
      <family val="1"/>
      <charset val="186"/>
    </font>
    <font>
      <sz val="11"/>
      <color rgb="FF000000"/>
      <name val="Calibri"/>
      <family val="2"/>
      <charset val="186"/>
    </font>
    <font>
      <sz val="11"/>
      <color rgb="FF000000"/>
      <name val="Calibri"/>
      <family val="2"/>
      <charset val="186"/>
    </font>
    <font>
      <u/>
      <sz val="11"/>
      <color theme="10"/>
      <name val="Calibri"/>
      <family val="2"/>
      <charset val="186"/>
      <scheme val="minor"/>
    </font>
    <font>
      <u/>
      <sz val="10"/>
      <color theme="10"/>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b/>
      <sz val="9"/>
      <color theme="1"/>
      <name val="Times New Roman"/>
      <family val="1"/>
      <charset val="186"/>
    </font>
    <font>
      <sz val="16"/>
      <color theme="1"/>
      <name val="Times New Roman"/>
      <family val="1"/>
      <charset val="186"/>
    </font>
    <font>
      <sz val="12"/>
      <name val="Times New Roman"/>
      <family val="1"/>
      <charset val="186"/>
    </font>
    <font>
      <sz val="10"/>
      <color rgb="FF000000"/>
      <name val="Times New Roman"/>
      <family val="1"/>
      <charset val="186"/>
    </font>
    <font>
      <sz val="12"/>
      <color theme="1"/>
      <name val="Times New Roman"/>
      <family val="1"/>
      <charset val="186"/>
    </font>
    <font>
      <b/>
      <sz val="8"/>
      <color theme="1"/>
      <name val="Times New Roman"/>
      <family val="1"/>
      <charset val="186"/>
    </font>
    <font>
      <sz val="11"/>
      <color rgb="FF000000"/>
      <name val="Calibri"/>
      <family val="2"/>
      <charset val="186"/>
    </font>
    <font>
      <sz val="11"/>
      <color theme="1"/>
      <name val="Times New Roman"/>
      <family val="1"/>
      <charset val="186"/>
    </font>
    <font>
      <sz val="16"/>
      <color rgb="FF000000"/>
      <name val="Times New Roman"/>
      <family val="1"/>
      <charset val="186"/>
    </font>
    <font>
      <b/>
      <sz val="12"/>
      <color theme="1"/>
      <name val="Times New Roman"/>
      <family val="1"/>
      <charset val="186"/>
    </font>
    <font>
      <b/>
      <sz val="12"/>
      <color rgb="FF000000"/>
      <name val="Times New Roman"/>
      <family val="1"/>
      <charset val="186"/>
    </font>
    <font>
      <sz val="9"/>
      <color rgb="FF000000"/>
      <name val="Times New Roman"/>
      <family val="1"/>
      <charset val="186"/>
    </font>
    <font>
      <b/>
      <sz val="11"/>
      <color theme="1"/>
      <name val="Times New Roman"/>
      <family val="1"/>
      <charset val="186"/>
    </font>
    <font>
      <sz val="14"/>
      <name val="Times New Roman"/>
      <family val="1"/>
      <charset val="186"/>
    </font>
    <font>
      <sz val="14"/>
      <color theme="1"/>
      <name val="Times New Roman"/>
      <family val="1"/>
      <charset val="186"/>
    </font>
    <font>
      <u/>
      <sz val="11"/>
      <color theme="10"/>
      <name val="Calibri"/>
      <family val="2"/>
      <charset val="186"/>
    </font>
    <font>
      <u/>
      <sz val="9"/>
      <color theme="10"/>
      <name val="Times New Roman"/>
      <family val="1"/>
      <charset val="186"/>
    </font>
    <font>
      <b/>
      <sz val="16"/>
      <color theme="1"/>
      <name val="Times New Roman"/>
      <family val="1"/>
      <charset val="186"/>
    </font>
    <font>
      <i/>
      <sz val="12"/>
      <color rgb="FF7F7F7F"/>
      <name val="Times New Roman"/>
      <family val="2"/>
      <charset val="186"/>
    </font>
    <font>
      <b/>
      <sz val="12"/>
      <name val="Times New Roman"/>
      <family val="1"/>
    </font>
    <font>
      <b/>
      <sz val="11"/>
      <color theme="1"/>
      <name val="Calibri"/>
      <family val="2"/>
      <scheme val="minor"/>
    </font>
    <font>
      <i/>
      <sz val="11"/>
      <color theme="1"/>
      <name val="Calibri"/>
      <family val="2"/>
      <scheme val="minor"/>
    </font>
    <font>
      <i/>
      <sz val="12"/>
      <color theme="1"/>
      <name val="Times New Roman"/>
      <family val="1"/>
    </font>
    <font>
      <b/>
      <sz val="12"/>
      <color theme="1"/>
      <name val="Times New Roman"/>
      <family val="1"/>
    </font>
    <font>
      <sz val="12"/>
      <color theme="1"/>
      <name val="Times New Roman"/>
      <family val="1"/>
    </font>
    <font>
      <b/>
      <sz val="10"/>
      <color theme="1"/>
      <name val="Times New Roman"/>
      <family val="1"/>
    </font>
    <font>
      <sz val="10"/>
      <color theme="1"/>
      <name val="Times New Roman"/>
      <family val="1"/>
    </font>
    <font>
      <b/>
      <sz val="11"/>
      <color theme="1"/>
      <name val="Times New Roman"/>
      <family val="1"/>
    </font>
    <font>
      <b/>
      <i/>
      <sz val="11"/>
      <color theme="1"/>
      <name val="Times New Roman"/>
      <family val="1"/>
    </font>
    <font>
      <sz val="12"/>
      <color rgb="FFC00000"/>
      <name val="Calibri"/>
      <family val="2"/>
      <scheme val="minor"/>
    </font>
    <font>
      <sz val="18"/>
      <color theme="1"/>
      <name val="Times New Roman"/>
      <family val="1"/>
      <charset val="186"/>
    </font>
    <font>
      <u/>
      <sz val="11"/>
      <color theme="1"/>
      <name val="Calibri"/>
      <family val="2"/>
      <scheme val="minor"/>
    </font>
    <font>
      <sz val="11"/>
      <color theme="1"/>
      <name val="Calibri"/>
      <family val="2"/>
      <charset val="186"/>
    </font>
    <font>
      <sz val="9"/>
      <color theme="1"/>
      <name val="Calibri"/>
      <family val="2"/>
      <scheme val="minor"/>
    </font>
    <font>
      <sz val="10"/>
      <color theme="1"/>
      <name val="Calibri"/>
      <family val="2"/>
      <scheme val="minor"/>
    </font>
    <font>
      <b/>
      <u/>
      <sz val="11"/>
      <color theme="1"/>
      <name val="Times New Roman"/>
      <family val="1"/>
      <charset val="186"/>
    </font>
  </fonts>
  <fills count="17">
    <fill>
      <patternFill patternType="none"/>
    </fill>
    <fill>
      <patternFill patternType="gray125"/>
    </fill>
    <fill>
      <patternFill patternType="solid">
        <fgColor theme="4" tint="0.59999389629810485"/>
        <bgColor indexed="64"/>
      </patternFill>
    </fill>
    <fill>
      <patternFill patternType="solid">
        <fgColor rgb="FFC6EFCE"/>
      </patternFill>
    </fill>
    <fill>
      <patternFill patternType="solid">
        <fgColor rgb="FFFFEB9C"/>
      </patternFill>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CCC"/>
        <bgColor indexed="64"/>
      </patternFill>
    </fill>
    <fill>
      <patternFill patternType="solid">
        <fgColor theme="9" tint="0.59996337778862885"/>
        <bgColor indexed="64"/>
      </patternFill>
    </fill>
    <fill>
      <patternFill patternType="solid">
        <fgColor rgb="FFFFDDDD"/>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s>
  <cellStyleXfs count="75">
    <xf numFmtId="0" fontId="0" fillId="0" borderId="0"/>
    <xf numFmtId="43" fontId="1" fillId="0" borderId="0" applyFont="0" applyFill="0" applyBorder="0" applyAlignment="0" applyProtection="0"/>
    <xf numFmtId="43" fontId="1" fillId="0" borderId="0" applyFont="0" applyFill="0" applyBorder="0" applyAlignment="0" applyProtection="0"/>
    <xf numFmtId="0" fontId="3" fillId="0" borderId="0"/>
    <xf numFmtId="0" fontId="2"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5" fillId="0" borderId="0"/>
    <xf numFmtId="0" fontId="6" fillId="4" borderId="0" applyNumberFormat="0" applyBorder="0" applyAlignment="0" applyProtection="0"/>
    <xf numFmtId="0" fontId="7" fillId="3" borderId="0" applyNumberFormat="0" applyBorder="0" applyAlignment="0" applyProtection="0"/>
    <xf numFmtId="9" fontId="5"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8" fillId="0" borderId="0"/>
    <xf numFmtId="0" fontId="11" fillId="0" borderId="0"/>
    <xf numFmtId="0" fontId="12" fillId="0" borderId="0"/>
    <xf numFmtId="0" fontId="1" fillId="0" borderId="0"/>
    <xf numFmtId="0" fontId="13" fillId="0" borderId="0" applyNumberFormat="0" applyFill="0" applyBorder="0" applyAlignment="0" applyProtection="0"/>
    <xf numFmtId="0" fontId="1" fillId="0" borderId="0"/>
    <xf numFmtId="0" fontId="5" fillId="0" borderId="0"/>
    <xf numFmtId="0" fontId="2" fillId="0" borderId="0"/>
    <xf numFmtId="0" fontId="1" fillId="0" borderId="0"/>
    <xf numFmtId="0" fontId="13" fillId="0" borderId="0" applyNumberFormat="0" applyFill="0" applyBorder="0" applyAlignment="0" applyProtection="0"/>
    <xf numFmtId="0" fontId="24" fillId="0" borderId="0"/>
    <xf numFmtId="0" fontId="33" fillId="0" borderId="0" applyNumberFormat="0" applyFill="0" applyBorder="0" applyAlignment="0" applyProtection="0"/>
    <xf numFmtId="0" fontId="36" fillId="0" borderId="0" applyNumberFormat="0" applyFill="0" applyBorder="0" applyAlignment="0" applyProtection="0"/>
  </cellStyleXfs>
  <cellXfs count="224">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3" fontId="4" fillId="0" borderId="0" xfId="0" applyNumberFormat="1" applyFont="1" applyAlignment="1">
      <alignment horizontal="center" vertical="top"/>
    </xf>
    <xf numFmtId="3" fontId="4" fillId="0" borderId="0" xfId="0" applyNumberFormat="1" applyFont="1" applyAlignment="1">
      <alignment horizontal="center"/>
    </xf>
    <xf numFmtId="0" fontId="18" fillId="0" borderId="0" xfId="0" applyFont="1" applyAlignment="1">
      <alignment horizontal="left" vertical="top"/>
    </xf>
    <xf numFmtId="0" fontId="17" fillId="0" borderId="0" xfId="67" applyFont="1"/>
    <xf numFmtId="0" fontId="20" fillId="0" borderId="0" xfId="67" applyFont="1" applyAlignment="1">
      <alignment vertical="center"/>
    </xf>
    <xf numFmtId="0" fontId="9" fillId="0" borderId="0" xfId="67" applyFont="1" applyAlignment="1">
      <alignment vertical="center"/>
    </xf>
    <xf numFmtId="0" fontId="21" fillId="5" borderId="0" xfId="67" applyFont="1" applyFill="1"/>
    <xf numFmtId="0" fontId="14" fillId="5" borderId="0" xfId="66" applyFont="1" applyFill="1"/>
    <xf numFmtId="0" fontId="22" fillId="0" borderId="0" xfId="0" applyFont="1" applyAlignment="1">
      <alignment horizontal="right"/>
    </xf>
    <xf numFmtId="0" fontId="21" fillId="0" borderId="0" xfId="0" applyFont="1" applyAlignment="1">
      <alignment vertical="center" wrapText="1"/>
    </xf>
    <xf numFmtId="0" fontId="21" fillId="0" borderId="0" xfId="72" applyFont="1" applyAlignment="1">
      <alignment horizontal="right" wrapText="1"/>
    </xf>
    <xf numFmtId="0" fontId="25" fillId="0" borderId="0" xfId="72" applyFont="1"/>
    <xf numFmtId="0" fontId="17" fillId="0" borderId="1" xfId="72" applyFont="1" applyBorder="1"/>
    <xf numFmtId="0" fontId="17" fillId="7" borderId="1" xfId="72" applyFont="1" applyFill="1" applyBorder="1" applyAlignment="1">
      <alignment horizontal="center" vertical="center" wrapText="1"/>
    </xf>
    <xf numFmtId="0" fontId="28" fillId="2" borderId="1" xfId="72" applyFont="1" applyFill="1" applyBorder="1" applyAlignment="1">
      <alignment horizontal="center" vertical="top" wrapText="1"/>
    </xf>
    <xf numFmtId="0" fontId="27" fillId="2" borderId="1" xfId="72" applyFont="1" applyFill="1" applyBorder="1" applyAlignment="1">
      <alignment horizontal="center" vertical="top" wrapText="1"/>
    </xf>
    <xf numFmtId="0" fontId="23" fillId="2" borderId="1" xfId="72" applyFont="1" applyFill="1" applyBorder="1" applyAlignment="1">
      <alignment horizontal="center" vertical="top" wrapText="1"/>
    </xf>
    <xf numFmtId="0" fontId="25" fillId="0" borderId="0" xfId="72" applyFont="1" applyAlignment="1">
      <alignment wrapText="1"/>
    </xf>
    <xf numFmtId="0" fontId="29" fillId="8" borderId="1" xfId="72" applyFont="1" applyFill="1" applyBorder="1" applyAlignment="1">
      <alignment horizontal="left" vertical="top" wrapText="1"/>
    </xf>
    <xf numFmtId="0" fontId="29" fillId="9" borderId="1" xfId="72" applyFont="1" applyFill="1" applyBorder="1" applyAlignment="1">
      <alignment horizontal="left" vertical="top" wrapText="1"/>
    </xf>
    <xf numFmtId="0" fontId="25" fillId="0" borderId="0" xfId="72" applyFont="1" applyAlignment="1">
      <alignment horizontal="left" vertical="top"/>
    </xf>
    <xf numFmtId="0" fontId="17" fillId="7" borderId="1" xfId="72" applyFont="1" applyFill="1" applyBorder="1" applyAlignment="1">
      <alignment horizontal="center" vertical="center"/>
    </xf>
    <xf numFmtId="0" fontId="29" fillId="8" borderId="2" xfId="72" applyFont="1" applyFill="1" applyBorder="1" applyAlignment="1">
      <alignment horizontal="left" vertical="top" wrapText="1"/>
    </xf>
    <xf numFmtId="0" fontId="29" fillId="9" borderId="2" xfId="72" applyFont="1" applyFill="1" applyBorder="1" applyAlignment="1">
      <alignment horizontal="left" vertical="top" wrapText="1"/>
    </xf>
    <xf numFmtId="0" fontId="17" fillId="7" borderId="2" xfId="72" applyFont="1" applyFill="1" applyBorder="1" applyAlignment="1">
      <alignment horizontal="center" vertical="center"/>
    </xf>
    <xf numFmtId="0" fontId="18" fillId="10" borderId="6" xfId="72" applyFont="1" applyFill="1" applyBorder="1" applyAlignment="1">
      <alignment horizontal="center" vertical="center"/>
    </xf>
    <xf numFmtId="0" fontId="30" fillId="0" borderId="0" xfId="72" applyFont="1" applyAlignment="1">
      <alignment horizontal="right" vertical="center" wrapText="1"/>
    </xf>
    <xf numFmtId="0" fontId="30" fillId="0" borderId="0" xfId="72" applyFont="1" applyAlignment="1">
      <alignment horizontal="center" vertical="center"/>
    </xf>
    <xf numFmtId="0" fontId="31" fillId="0" borderId="0" xfId="72" applyFont="1" applyAlignment="1">
      <alignment vertical="center"/>
    </xf>
    <xf numFmtId="0" fontId="32" fillId="0" borderId="0" xfId="72" applyFont="1"/>
    <xf numFmtId="0" fontId="29" fillId="5" borderId="0" xfId="72" applyFont="1" applyFill="1" applyAlignment="1">
      <alignment wrapText="1"/>
    </xf>
    <xf numFmtId="0" fontId="17" fillId="0" borderId="0" xfId="72" applyFont="1"/>
    <xf numFmtId="0" fontId="32" fillId="0" borderId="0" xfId="0" applyFont="1" applyAlignment="1">
      <alignment horizontal="left" vertical="center" wrapText="1"/>
    </xf>
    <xf numFmtId="0" fontId="25" fillId="0" borderId="0" xfId="0" applyFont="1"/>
    <xf numFmtId="0" fontId="27" fillId="6"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5" fillId="0" borderId="0" xfId="0" applyFont="1" applyAlignment="1">
      <alignment horizontal="left" vertical="center" wrapText="1"/>
    </xf>
    <xf numFmtId="0" fontId="37" fillId="5" borderId="0" xfId="21" applyFont="1" applyFill="1" applyAlignment="1">
      <alignment vertical="center" wrapText="1"/>
    </xf>
    <xf numFmtId="0" fontId="5" fillId="0" borderId="0" xfId="21"/>
    <xf numFmtId="49" fontId="39" fillId="5" borderId="12" xfId="21" applyNumberFormat="1" applyFont="1" applyFill="1" applyBorder="1" applyAlignment="1" applyProtection="1">
      <alignment horizontal="left" wrapText="1"/>
      <protection locked="0"/>
    </xf>
    <xf numFmtId="0" fontId="5" fillId="0" borderId="0" xfId="21" applyAlignment="1">
      <alignment wrapText="1"/>
    </xf>
    <xf numFmtId="0" fontId="41" fillId="5" borderId="7" xfId="18" applyNumberFormat="1" applyFont="1" applyFill="1" applyBorder="1" applyAlignment="1">
      <alignment horizontal="center" vertical="center" wrapText="1"/>
    </xf>
    <xf numFmtId="0" fontId="38" fillId="0" borderId="0" xfId="21" applyFont="1"/>
    <xf numFmtId="14" fontId="45" fillId="5" borderId="13" xfId="21" applyNumberFormat="1" applyFont="1" applyFill="1" applyBorder="1" applyAlignment="1">
      <alignment horizontal="center" vertical="center" wrapText="1"/>
    </xf>
    <xf numFmtId="0" fontId="45" fillId="2" borderId="17" xfId="21" applyFont="1" applyFill="1" applyBorder="1" applyAlignment="1">
      <alignment vertical="center" wrapText="1"/>
    </xf>
    <xf numFmtId="0" fontId="45" fillId="2" borderId="17" xfId="21" applyFont="1" applyFill="1" applyBorder="1" applyAlignment="1">
      <alignment horizontal="center" vertical="center" wrapText="1"/>
    </xf>
    <xf numFmtId="0" fontId="45" fillId="2" borderId="1" xfId="21" applyFont="1" applyFill="1" applyBorder="1" applyAlignment="1">
      <alignment horizontal="center" vertical="center" wrapText="1"/>
    </xf>
    <xf numFmtId="0" fontId="46" fillId="2" borderId="1" xfId="21" applyFont="1" applyFill="1" applyBorder="1" applyAlignment="1">
      <alignment horizontal="center" vertical="center" wrapText="1"/>
    </xf>
    <xf numFmtId="0" fontId="45" fillId="2" borderId="16" xfId="21" applyFont="1" applyFill="1" applyBorder="1" applyAlignment="1">
      <alignment horizontal="center" vertical="center" wrapText="1"/>
    </xf>
    <xf numFmtId="14" fontId="45" fillId="5" borderId="3" xfId="21" applyNumberFormat="1" applyFont="1" applyFill="1" applyBorder="1" applyAlignment="1">
      <alignment horizontal="center" vertical="center" wrapText="1"/>
    </xf>
    <xf numFmtId="9" fontId="43" fillId="2" borderId="1" xfId="20" applyFont="1" applyFill="1" applyBorder="1" applyAlignment="1">
      <alignment horizontal="center" vertical="center" wrapText="1"/>
    </xf>
    <xf numFmtId="9" fontId="45" fillId="2" borderId="1" xfId="20" applyFont="1" applyFill="1" applyBorder="1" applyAlignment="1">
      <alignment horizontal="center" vertical="center" wrapText="1"/>
    </xf>
    <xf numFmtId="3" fontId="5" fillId="0" borderId="0" xfId="21" applyNumberFormat="1"/>
    <xf numFmtId="0" fontId="5" fillId="0" borderId="0" xfId="21" applyAlignment="1">
      <alignment horizontal="center"/>
    </xf>
    <xf numFmtId="14" fontId="5" fillId="0" borderId="0" xfId="21" applyNumberFormat="1" applyAlignment="1">
      <alignment horizontal="center"/>
    </xf>
    <xf numFmtId="3" fontId="5" fillId="0" borderId="0" xfId="21" applyNumberFormat="1" applyAlignment="1">
      <alignment horizontal="right"/>
    </xf>
    <xf numFmtId="0" fontId="5" fillId="5" borderId="0" xfId="21" applyFill="1"/>
    <xf numFmtId="0" fontId="5" fillId="0" borderId="0" xfId="21" applyAlignment="1">
      <alignment horizontal="right"/>
    </xf>
    <xf numFmtId="0" fontId="19" fillId="0" borderId="8" xfId="21" applyFont="1" applyBorder="1" applyAlignment="1">
      <alignment horizontal="center"/>
    </xf>
    <xf numFmtId="0" fontId="47" fillId="0" borderId="0" xfId="21" applyFont="1" applyAlignment="1">
      <alignment horizontal="left"/>
    </xf>
    <xf numFmtId="0" fontId="25" fillId="0" borderId="0" xfId="21" applyFont="1" applyAlignment="1">
      <alignment horizontal="center"/>
    </xf>
    <xf numFmtId="0" fontId="34" fillId="5" borderId="0" xfId="71" applyFont="1" applyFill="1"/>
    <xf numFmtId="0" fontId="32" fillId="0" borderId="0" xfId="21" applyFont="1" applyAlignment="1">
      <alignment horizontal="right"/>
    </xf>
    <xf numFmtId="0" fontId="48" fillId="0" borderId="0" xfId="21" applyFont="1" applyAlignment="1">
      <alignment horizontal="center" vertical="center"/>
    </xf>
    <xf numFmtId="0" fontId="48" fillId="0" borderId="8" xfId="21" applyFont="1" applyBorder="1" applyAlignment="1">
      <alignment horizontal="center" vertical="center"/>
    </xf>
    <xf numFmtId="14" fontId="45" fillId="2" borderId="3" xfId="21" applyNumberFormat="1" applyFont="1" applyFill="1" applyBorder="1" applyAlignment="1">
      <alignment horizontal="center" vertical="center" wrapText="1"/>
    </xf>
    <xf numFmtId="0" fontId="41" fillId="2" borderId="11" xfId="18" applyNumberFormat="1" applyFont="1" applyFill="1" applyBorder="1" applyAlignment="1">
      <alignment horizontal="center" vertical="center" wrapText="1"/>
    </xf>
    <xf numFmtId="3" fontId="5" fillId="11" borderId="1" xfId="19" applyNumberFormat="1" applyFont="1" applyFill="1" applyBorder="1" applyAlignment="1">
      <alignment horizontal="left" vertical="top" wrapText="1"/>
    </xf>
    <xf numFmtId="3" fontId="38" fillId="12" borderId="1" xfId="18" applyNumberFormat="1" applyFont="1" applyFill="1" applyBorder="1" applyAlignment="1">
      <alignment horizontal="left" vertical="top" wrapText="1"/>
    </xf>
    <xf numFmtId="3" fontId="38" fillId="12" borderId="1" xfId="19" applyNumberFormat="1" applyFont="1" applyFill="1" applyBorder="1" applyAlignment="1">
      <alignment horizontal="left" vertical="top" wrapText="1"/>
    </xf>
    <xf numFmtId="0" fontId="38" fillId="0" borderId="0" xfId="19" applyFont="1" applyFill="1" applyBorder="1" applyAlignment="1">
      <alignment vertical="top" wrapText="1"/>
    </xf>
    <xf numFmtId="0" fontId="38" fillId="0" borderId="0" xfId="19" applyFont="1" applyFill="1" applyBorder="1" applyAlignment="1">
      <alignment horizontal="left" vertical="top" wrapText="1"/>
    </xf>
    <xf numFmtId="0" fontId="38" fillId="0" borderId="0" xfId="19" applyFont="1" applyFill="1" applyBorder="1" applyAlignment="1">
      <alignment wrapText="1"/>
    </xf>
    <xf numFmtId="0" fontId="5" fillId="0" borderId="1" xfId="19" applyFont="1" applyFill="1" applyBorder="1" applyAlignment="1">
      <alignment horizontal="left" vertical="top" wrapText="1"/>
    </xf>
    <xf numFmtId="0" fontId="5" fillId="0" borderId="3" xfId="19" applyFont="1" applyFill="1" applyBorder="1" applyAlignment="1">
      <alignment horizontal="left" vertical="top" wrapText="1"/>
    </xf>
    <xf numFmtId="0" fontId="38" fillId="0" borderId="3" xfId="19" applyFont="1" applyFill="1" applyBorder="1" applyAlignment="1">
      <alignment horizontal="left" vertical="top" wrapText="1"/>
    </xf>
    <xf numFmtId="14" fontId="5" fillId="0" borderId="1" xfId="19" applyNumberFormat="1" applyFont="1" applyFill="1" applyBorder="1" applyAlignment="1">
      <alignment horizontal="left" vertical="top" wrapText="1"/>
    </xf>
    <xf numFmtId="3" fontId="5" fillId="0" borderId="1" xfId="19" applyNumberFormat="1" applyFont="1" applyFill="1" applyBorder="1" applyAlignment="1">
      <alignment horizontal="left" vertical="top" wrapText="1"/>
    </xf>
    <xf numFmtId="0" fontId="5" fillId="0" borderId="1" xfId="19" applyNumberFormat="1" applyFont="1" applyFill="1" applyBorder="1" applyAlignment="1">
      <alignment horizontal="left" vertical="top" wrapText="1"/>
    </xf>
    <xf numFmtId="3" fontId="5" fillId="0" borderId="18" xfId="21" applyNumberFormat="1" applyBorder="1" applyAlignment="1">
      <alignment horizontal="left" vertical="top" wrapText="1"/>
    </xf>
    <xf numFmtId="0" fontId="5" fillId="0" borderId="18" xfId="21" applyBorder="1" applyAlignment="1">
      <alignment horizontal="left" vertical="top" wrapText="1"/>
    </xf>
    <xf numFmtId="14" fontId="5" fillId="0" borderId="18" xfId="21" applyNumberFormat="1" applyBorder="1" applyAlignment="1">
      <alignment horizontal="left" vertical="top" wrapText="1"/>
    </xf>
    <xf numFmtId="3" fontId="5" fillId="0" borderId="10" xfId="21" applyNumberFormat="1" applyBorder="1" applyAlignment="1">
      <alignment horizontal="left" vertical="top" wrapText="1"/>
    </xf>
    <xf numFmtId="0" fontId="5" fillId="0" borderId="10" xfId="21" applyBorder="1" applyAlignment="1">
      <alignment horizontal="left" vertical="top" wrapText="1"/>
    </xf>
    <xf numFmtId="9" fontId="5" fillId="0" borderId="1" xfId="20" applyFont="1" applyFill="1" applyBorder="1" applyAlignment="1">
      <alignment horizontal="left" vertical="top" wrapText="1"/>
    </xf>
    <xf numFmtId="9" fontId="5" fillId="0" borderId="1" xfId="19" applyNumberFormat="1" applyFont="1" applyFill="1" applyBorder="1" applyAlignment="1">
      <alignment horizontal="left" vertical="top" wrapText="1"/>
    </xf>
    <xf numFmtId="9" fontId="5" fillId="0" borderId="3" xfId="19" applyNumberFormat="1" applyFont="1" applyFill="1" applyBorder="1" applyAlignment="1">
      <alignment horizontal="left" vertical="top" wrapText="1"/>
    </xf>
    <xf numFmtId="0" fontId="5" fillId="0" borderId="19" xfId="21" applyBorder="1" applyAlignment="1">
      <alignment horizontal="left" vertical="top" wrapText="1"/>
    </xf>
    <xf numFmtId="9" fontId="5" fillId="0" borderId="18" xfId="21" applyNumberFormat="1" applyBorder="1" applyAlignment="1">
      <alignment horizontal="left" vertical="top" wrapText="1"/>
    </xf>
    <xf numFmtId="0" fontId="5" fillId="0" borderId="0" xfId="21" applyAlignment="1">
      <alignment horizontal="left" vertical="top"/>
    </xf>
    <xf numFmtId="0" fontId="5" fillId="0" borderId="20" xfId="21" applyBorder="1" applyAlignment="1">
      <alignment horizontal="left" vertical="top"/>
    </xf>
    <xf numFmtId="0" fontId="51" fillId="0" borderId="1" xfId="19" applyFont="1" applyFill="1" applyBorder="1" applyAlignment="1">
      <alignment horizontal="left" vertical="top" wrapText="1"/>
    </xf>
    <xf numFmtId="0" fontId="5" fillId="0" borderId="15" xfId="21" applyBorder="1" applyAlignment="1">
      <alignment horizontal="left" vertical="top" wrapText="1"/>
    </xf>
    <xf numFmtId="9" fontId="5" fillId="0" borderId="10" xfId="21" applyNumberFormat="1" applyBorder="1" applyAlignment="1">
      <alignment horizontal="left" vertical="top" wrapText="1"/>
    </xf>
    <xf numFmtId="0" fontId="52" fillId="0" borderId="1" xfId="19" applyFont="1" applyFill="1" applyBorder="1" applyAlignment="1">
      <alignment horizontal="left" vertical="top" wrapText="1"/>
    </xf>
    <xf numFmtId="0" fontId="5" fillId="0" borderId="1" xfId="74" applyFont="1" applyFill="1" applyBorder="1" applyAlignment="1" applyProtection="1">
      <alignment horizontal="left" vertical="top" wrapText="1"/>
    </xf>
    <xf numFmtId="3" fontId="50" fillId="11" borderId="1" xfId="19" applyNumberFormat="1" applyFont="1" applyFill="1" applyBorder="1" applyAlignment="1">
      <alignment horizontal="left" vertical="top" wrapText="1"/>
    </xf>
    <xf numFmtId="0" fontId="30" fillId="12" borderId="1" xfId="18" applyFont="1" applyFill="1" applyBorder="1" applyAlignment="1">
      <alignment horizontal="right" vertical="center" wrapText="1"/>
    </xf>
    <xf numFmtId="3" fontId="38" fillId="12" borderId="18" xfId="21" applyNumberFormat="1" applyFont="1" applyFill="1" applyBorder="1" applyAlignment="1">
      <alignment horizontal="left" vertical="top" wrapText="1"/>
    </xf>
    <xf numFmtId="0" fontId="25" fillId="13" borderId="1" xfId="0" applyFont="1" applyFill="1" applyBorder="1" applyAlignment="1">
      <alignment horizontal="left" vertical="center" wrapText="1"/>
    </xf>
    <xf numFmtId="0" fontId="25" fillId="12" borderId="1" xfId="0" applyFont="1" applyFill="1" applyBorder="1" applyAlignment="1">
      <alignment horizontal="left" vertical="center" wrapText="1"/>
    </xf>
    <xf numFmtId="0" fontId="25" fillId="8" borderId="1" xfId="0" applyFont="1" applyFill="1" applyBorder="1" applyAlignment="1">
      <alignment horizontal="left" vertical="center" wrapText="1"/>
    </xf>
    <xf numFmtId="0" fontId="25" fillId="14" borderId="1" xfId="0" applyFont="1" applyFill="1" applyBorder="1" applyAlignment="1">
      <alignment horizontal="left" vertical="center" wrapText="1"/>
    </xf>
    <xf numFmtId="0" fontId="25" fillId="15" borderId="1" xfId="0" applyFont="1" applyFill="1" applyBorder="1" applyAlignment="1">
      <alignment horizontal="left" vertical="center" wrapText="1"/>
    </xf>
    <xf numFmtId="0" fontId="25" fillId="0" borderId="0" xfId="0" applyFont="1" applyAlignment="1">
      <alignment horizontal="center"/>
    </xf>
    <xf numFmtId="0" fontId="25" fillId="13" borderId="1" xfId="0" applyFont="1" applyFill="1" applyBorder="1" applyAlignment="1">
      <alignment horizontal="center" vertical="center" wrapText="1"/>
    </xf>
    <xf numFmtId="0" fontId="25" fillId="15" borderId="1" xfId="0" applyFont="1" applyFill="1" applyBorder="1" applyAlignment="1">
      <alignment horizontal="center" vertical="center" wrapText="1"/>
    </xf>
    <xf numFmtId="0" fontId="25" fillId="12" borderId="1" xfId="0" applyFont="1" applyFill="1" applyBorder="1" applyAlignment="1">
      <alignment horizontal="center" vertical="center" wrapText="1"/>
    </xf>
    <xf numFmtId="0" fontId="25" fillId="14" borderId="1" xfId="0" applyFont="1" applyFill="1" applyBorder="1" applyAlignment="1">
      <alignment horizontal="center" vertical="center" wrapText="1"/>
    </xf>
    <xf numFmtId="0" fontId="25" fillId="0" borderId="0" xfId="72" applyFont="1" applyAlignment="1">
      <alignment horizontal="center"/>
    </xf>
    <xf numFmtId="0" fontId="17" fillId="0" borderId="0" xfId="72" applyFont="1" applyAlignment="1">
      <alignment horizontal="center"/>
    </xf>
    <xf numFmtId="0" fontId="31" fillId="0" borderId="0" xfId="72" applyFont="1" applyAlignment="1">
      <alignment horizontal="center" vertical="center"/>
    </xf>
    <xf numFmtId="14" fontId="25" fillId="13" borderId="1" xfId="0" applyNumberFormat="1" applyFont="1" applyFill="1" applyBorder="1" applyAlignment="1">
      <alignment horizontal="center" vertical="center" wrapText="1"/>
    </xf>
    <xf numFmtId="14" fontId="25" fillId="15" borderId="1" xfId="0" applyNumberFormat="1" applyFont="1" applyFill="1" applyBorder="1" applyAlignment="1">
      <alignment horizontal="center" vertical="center" wrapText="1"/>
    </xf>
    <xf numFmtId="14" fontId="25" fillId="12" borderId="1" xfId="0" applyNumberFormat="1" applyFont="1" applyFill="1" applyBorder="1" applyAlignment="1">
      <alignment horizontal="center" vertical="center" wrapText="1"/>
    </xf>
    <xf numFmtId="14" fontId="25" fillId="14" borderId="1" xfId="0" applyNumberFormat="1" applyFont="1" applyFill="1" applyBorder="1" applyAlignment="1">
      <alignment horizontal="center" vertical="center" wrapText="1"/>
    </xf>
    <xf numFmtId="0" fontId="30" fillId="0" borderId="0" xfId="72" applyFont="1" applyAlignment="1">
      <alignment horizontal="center" vertical="center" wrapText="1"/>
    </xf>
    <xf numFmtId="0" fontId="25" fillId="8" borderId="1" xfId="0" applyFont="1" applyFill="1" applyBorder="1" applyAlignment="1">
      <alignment horizontal="center" vertical="center" wrapText="1"/>
    </xf>
    <xf numFmtId="14" fontId="25" fillId="8" borderId="1" xfId="0" applyNumberFormat="1" applyFont="1" applyFill="1" applyBorder="1" applyAlignment="1">
      <alignment horizontal="center" vertical="center" wrapText="1"/>
    </xf>
    <xf numFmtId="0" fontId="25" fillId="0" borderId="0" xfId="0" applyFont="1" applyAlignment="1">
      <alignment horizontal="left"/>
    </xf>
    <xf numFmtId="0" fontId="30" fillId="0" borderId="0" xfId="72" applyFont="1" applyAlignment="1">
      <alignment horizontal="left" vertical="center"/>
    </xf>
    <xf numFmtId="0" fontId="25" fillId="0" borderId="0" xfId="72" applyFont="1" applyAlignment="1">
      <alignment horizontal="left"/>
    </xf>
    <xf numFmtId="0" fontId="17" fillId="0" borderId="0" xfId="72" applyFont="1" applyAlignment="1">
      <alignment horizontal="left"/>
    </xf>
    <xf numFmtId="0" fontId="32" fillId="0" borderId="0" xfId="72" applyFont="1" applyAlignment="1">
      <alignment horizontal="left"/>
    </xf>
    <xf numFmtId="0" fontId="9" fillId="11" borderId="1" xfId="19" applyFont="1" applyFill="1" applyBorder="1" applyAlignment="1">
      <alignment horizontal="left" vertical="top" wrapText="1"/>
    </xf>
    <xf numFmtId="3" fontId="9" fillId="11" borderId="1" xfId="0" applyNumberFormat="1" applyFont="1" applyFill="1" applyBorder="1" applyAlignment="1">
      <alignment horizontal="left" vertical="top" wrapText="1"/>
    </xf>
    <xf numFmtId="0" fontId="9" fillId="11" borderId="1" xfId="14" applyFont="1" applyFill="1" applyBorder="1" applyAlignment="1">
      <alignment horizontal="left" vertical="top" wrapText="1"/>
    </xf>
    <xf numFmtId="3" fontId="9" fillId="11" borderId="1" xfId="14" applyNumberFormat="1" applyFont="1" applyFill="1" applyBorder="1" applyAlignment="1">
      <alignment horizontal="left" vertical="top" wrapText="1"/>
    </xf>
    <xf numFmtId="0" fontId="35" fillId="0" borderId="0" xfId="0" applyFont="1" applyAlignment="1">
      <alignment horizontal="center" vertical="center"/>
    </xf>
    <xf numFmtId="0" fontId="35" fillId="0" borderId="0" xfId="0" applyFont="1" applyAlignment="1">
      <alignment horizontal="left" vertical="center"/>
    </xf>
    <xf numFmtId="0" fontId="35" fillId="0" borderId="0" xfId="0" applyFont="1" applyAlignment="1">
      <alignment horizontal="center"/>
    </xf>
    <xf numFmtId="0" fontId="25" fillId="0" borderId="0" xfId="0" applyFont="1" applyAlignment="1">
      <alignment horizontal="right"/>
    </xf>
    <xf numFmtId="0" fontId="15" fillId="0" borderId="0" xfId="0" applyFont="1" applyAlignment="1">
      <alignment horizontal="right" vertical="center" wrapText="1"/>
    </xf>
    <xf numFmtId="0" fontId="25" fillId="0" borderId="0" xfId="0" applyFont="1" applyAlignment="1">
      <alignment horizontal="center" vertical="center"/>
    </xf>
    <xf numFmtId="0" fontId="9" fillId="11" borderId="1" xfId="0" applyFont="1" applyFill="1" applyBorder="1" applyAlignment="1">
      <alignment horizontal="left" vertical="top" wrapText="1"/>
    </xf>
    <xf numFmtId="0" fontId="15" fillId="11" borderId="1" xfId="0" applyFont="1" applyFill="1" applyBorder="1" applyAlignment="1">
      <alignment horizontal="left" vertical="top"/>
    </xf>
    <xf numFmtId="0" fontId="19" fillId="0" borderId="0" xfId="67" applyFont="1" applyAlignment="1">
      <alignment horizontal="center" vertical="top"/>
    </xf>
    <xf numFmtId="0" fontId="45" fillId="2" borderId="1" xfId="17" applyFont="1" applyFill="1" applyBorder="1" applyAlignment="1">
      <alignment horizontal="center" vertical="center" wrapText="1"/>
    </xf>
    <xf numFmtId="0" fontId="45" fillId="16" borderId="1" xfId="17" applyFont="1" applyFill="1" applyBorder="1" applyAlignment="1">
      <alignment horizontal="center" vertical="center" wrapText="1"/>
    </xf>
    <xf numFmtId="0" fontId="9" fillId="6" borderId="1" xfId="0" applyFont="1" applyFill="1" applyBorder="1" applyAlignment="1">
      <alignment horizontal="left" vertical="top" wrapText="1"/>
    </xf>
    <xf numFmtId="0" fontId="9" fillId="6" borderId="1" xfId="19" applyFont="1" applyFill="1" applyBorder="1" applyAlignment="1">
      <alignment horizontal="left" vertical="top" wrapText="1"/>
    </xf>
    <xf numFmtId="3" fontId="9" fillId="6" borderId="1" xfId="0" applyNumberFormat="1" applyFont="1" applyFill="1" applyBorder="1" applyAlignment="1">
      <alignment horizontal="left" vertical="top" wrapText="1"/>
    </xf>
    <xf numFmtId="0" fontId="9" fillId="6" borderId="1" xfId="14" applyFont="1" applyFill="1" applyBorder="1" applyAlignment="1">
      <alignment horizontal="left" vertical="top" wrapText="1"/>
    </xf>
    <xf numFmtId="0" fontId="9" fillId="12" borderId="1" xfId="0" applyFont="1" applyFill="1" applyBorder="1" applyAlignment="1">
      <alignment horizontal="left" vertical="top" wrapText="1"/>
    </xf>
    <xf numFmtId="0" fontId="9" fillId="12" borderId="1" xfId="19" applyFont="1" applyFill="1" applyBorder="1" applyAlignment="1">
      <alignment horizontal="left" vertical="top" wrapText="1"/>
    </xf>
    <xf numFmtId="3" fontId="9" fillId="12" borderId="1" xfId="0" applyNumberFormat="1" applyFont="1" applyFill="1" applyBorder="1" applyAlignment="1">
      <alignment horizontal="left" vertical="top" wrapText="1"/>
    </xf>
    <xf numFmtId="0" fontId="9" fillId="12" borderId="1" xfId="14" applyFont="1" applyFill="1" applyBorder="1" applyAlignment="1">
      <alignment horizontal="left" vertical="top" wrapText="1"/>
    </xf>
    <xf numFmtId="3" fontId="9" fillId="6" borderId="1" xfId="14" applyNumberFormat="1" applyFont="1" applyFill="1" applyBorder="1" applyAlignment="1">
      <alignment horizontal="left" vertical="top" wrapText="1"/>
    </xf>
    <xf numFmtId="14" fontId="9" fillId="12" borderId="1" xfId="0" applyNumberFormat="1" applyFont="1" applyFill="1" applyBorder="1" applyAlignment="1">
      <alignment horizontal="left" vertical="top" wrapText="1"/>
    </xf>
    <xf numFmtId="3" fontId="9" fillId="12" borderId="1" xfId="14" applyNumberFormat="1" applyFont="1" applyFill="1" applyBorder="1" applyAlignment="1">
      <alignment horizontal="left" vertical="top" wrapText="1"/>
    </xf>
    <xf numFmtId="14" fontId="9" fillId="6" borderId="1" xfId="0" applyNumberFormat="1" applyFont="1" applyFill="1" applyBorder="1" applyAlignment="1">
      <alignment horizontal="left" vertical="top" wrapText="1"/>
    </xf>
    <xf numFmtId="0" fontId="14" fillId="6" borderId="1" xfId="71" applyFont="1" applyFill="1" applyBorder="1" applyAlignment="1">
      <alignment horizontal="left" vertical="top" wrapText="1"/>
    </xf>
    <xf numFmtId="0" fontId="25" fillId="6" borderId="1" xfId="0" applyFont="1" applyFill="1" applyBorder="1" applyAlignment="1">
      <alignment horizontal="center" vertical="center" wrapText="1"/>
    </xf>
    <xf numFmtId="0" fontId="17" fillId="5" borderId="0" xfId="72" applyFont="1" applyFill="1"/>
    <xf numFmtId="0" fontId="29" fillId="5" borderId="0" xfId="72" applyFont="1" applyFill="1" applyAlignment="1">
      <alignment horizontal="left" wrapText="1"/>
    </xf>
    <xf numFmtId="0" fontId="15" fillId="0" borderId="0" xfId="72" applyFont="1" applyAlignment="1">
      <alignment wrapText="1"/>
    </xf>
    <xf numFmtId="0" fontId="26" fillId="0" borderId="0" xfId="72" applyFont="1" applyAlignment="1">
      <alignment horizontal="center" wrapText="1"/>
    </xf>
    <xf numFmtId="0" fontId="27" fillId="7" borderId="1" xfId="72" applyFont="1" applyFill="1" applyBorder="1" applyAlignment="1">
      <alignment horizontal="center" vertical="center" wrapText="1"/>
    </xf>
    <xf numFmtId="0" fontId="18" fillId="10" borderId="4" xfId="72" applyFont="1" applyFill="1" applyBorder="1" applyAlignment="1">
      <alignment horizontal="right" vertical="center" wrapText="1"/>
    </xf>
    <xf numFmtId="0" fontId="18" fillId="10" borderId="5" xfId="72" applyFont="1" applyFill="1" applyBorder="1" applyAlignment="1">
      <alignment horizontal="right" vertical="center" wrapText="1"/>
    </xf>
    <xf numFmtId="0" fontId="35" fillId="0" borderId="0" xfId="0" applyFont="1" applyAlignment="1">
      <alignment horizontal="center" vertical="center"/>
    </xf>
    <xf numFmtId="0" fontId="35" fillId="0" borderId="0" xfId="0" applyFont="1" applyAlignment="1">
      <alignment horizontal="left" vertical="center"/>
    </xf>
    <xf numFmtId="0" fontId="34" fillId="5" borderId="0" xfId="71" applyFont="1" applyFill="1" applyAlignment="1">
      <alignment horizontal="left"/>
    </xf>
    <xf numFmtId="0" fontId="35" fillId="0" borderId="0" xfId="0" applyFont="1" applyAlignment="1">
      <alignment horizontal="center"/>
    </xf>
    <xf numFmtId="0" fontId="48" fillId="0" borderId="0" xfId="21" applyFont="1" applyAlignment="1">
      <alignment horizontal="center" vertical="center"/>
    </xf>
    <xf numFmtId="14" fontId="45" fillId="2" borderId="2" xfId="21" applyNumberFormat="1" applyFont="1" applyFill="1" applyBorder="1" applyAlignment="1">
      <alignment horizontal="center" vertical="center" wrapText="1"/>
    </xf>
    <xf numFmtId="14" fontId="45" fillId="2" borderId="3" xfId="21" applyNumberFormat="1" applyFont="1" applyFill="1" applyBorder="1" applyAlignment="1">
      <alignment horizontal="center" vertical="center" wrapText="1"/>
    </xf>
    <xf numFmtId="0" fontId="45" fillId="2" borderId="2" xfId="21" applyFont="1" applyFill="1" applyBorder="1" applyAlignment="1">
      <alignment horizontal="center" vertical="center" wrapText="1"/>
    </xf>
    <xf numFmtId="0" fontId="45" fillId="2" borderId="3" xfId="21" applyFont="1" applyFill="1" applyBorder="1" applyAlignment="1">
      <alignment horizontal="center" vertical="center" wrapText="1"/>
    </xf>
    <xf numFmtId="14" fontId="41" fillId="2" borderId="1" xfId="21" applyNumberFormat="1" applyFont="1" applyFill="1" applyBorder="1" applyAlignment="1">
      <alignment horizontal="center" vertical="center" wrapText="1"/>
    </xf>
    <xf numFmtId="14" fontId="5" fillId="0" borderId="1" xfId="21" applyNumberFormat="1" applyBorder="1" applyAlignment="1">
      <alignment horizontal="center" vertical="center" wrapText="1"/>
    </xf>
    <xf numFmtId="0" fontId="41" fillId="2" borderId="11" xfId="21" applyFont="1" applyFill="1" applyBorder="1" applyAlignment="1">
      <alignment horizontal="center" vertical="center" wrapText="1"/>
    </xf>
    <xf numFmtId="0" fontId="5" fillId="0" borderId="9" xfId="21" applyBorder="1" applyAlignment="1">
      <alignment horizontal="center" vertical="center"/>
    </xf>
    <xf numFmtId="0" fontId="5" fillId="0" borderId="10" xfId="21" applyBorder="1" applyAlignment="1">
      <alignment horizontal="center" vertical="center"/>
    </xf>
    <xf numFmtId="0" fontId="41" fillId="2" borderId="2" xfId="21" applyFont="1" applyFill="1" applyBorder="1" applyAlignment="1">
      <alignment horizontal="center" vertical="center" wrapText="1"/>
    </xf>
    <xf numFmtId="0" fontId="41" fillId="2" borderId="16" xfId="21" applyFont="1" applyFill="1" applyBorder="1" applyAlignment="1">
      <alignment horizontal="center" vertical="center" wrapText="1"/>
    </xf>
    <xf numFmtId="0" fontId="41" fillId="2" borderId="3" xfId="21" applyFont="1" applyFill="1" applyBorder="1" applyAlignment="1">
      <alignment horizontal="center" vertical="center" wrapText="1"/>
    </xf>
    <xf numFmtId="0" fontId="43" fillId="2" borderId="9" xfId="21" applyFont="1" applyFill="1" applyBorder="1" applyAlignment="1">
      <alignment horizontal="center" vertical="center" wrapText="1"/>
    </xf>
    <xf numFmtId="0" fontId="44" fillId="2" borderId="10" xfId="21" applyFont="1" applyFill="1" applyBorder="1" applyAlignment="1">
      <alignment horizontal="center" vertical="center" wrapText="1"/>
    </xf>
    <xf numFmtId="0" fontId="43" fillId="2" borderId="11" xfId="21" applyFont="1" applyFill="1" applyBorder="1" applyAlignment="1">
      <alignment horizontal="center" vertical="center" wrapText="1"/>
    </xf>
    <xf numFmtId="0" fontId="43" fillId="2" borderId="10" xfId="21" applyFont="1" applyFill="1" applyBorder="1" applyAlignment="1">
      <alignment horizontal="center" vertical="center" wrapText="1"/>
    </xf>
    <xf numFmtId="0" fontId="25" fillId="0" borderId="8" xfId="21" applyFont="1" applyBorder="1" applyAlignment="1">
      <alignment horizontal="left" vertical="center" wrapText="1"/>
    </xf>
    <xf numFmtId="0" fontId="47" fillId="0" borderId="12" xfId="21" applyFont="1" applyBorder="1" applyAlignment="1">
      <alignment horizontal="left"/>
    </xf>
    <xf numFmtId="0" fontId="25" fillId="0" borderId="0" xfId="21" applyFont="1" applyAlignment="1">
      <alignment horizontal="left" vertical="top" wrapText="1"/>
    </xf>
    <xf numFmtId="0" fontId="45" fillId="2" borderId="11" xfId="21" applyFont="1" applyFill="1" applyBorder="1" applyAlignment="1">
      <alignment horizontal="center" vertical="center"/>
    </xf>
    <xf numFmtId="0" fontId="45" fillId="2" borderId="11" xfId="21" applyFont="1" applyFill="1" applyBorder="1" applyAlignment="1">
      <alignment horizontal="center" vertical="center" wrapText="1"/>
    </xf>
    <xf numFmtId="0" fontId="30" fillId="12" borderId="11" xfId="18" applyFont="1" applyFill="1" applyBorder="1" applyAlignment="1">
      <alignment horizontal="center" vertical="center"/>
    </xf>
    <xf numFmtId="0" fontId="30" fillId="12" borderId="10" xfId="18" applyFont="1" applyFill="1" applyBorder="1" applyAlignment="1">
      <alignment horizontal="center" vertical="center"/>
    </xf>
    <xf numFmtId="0" fontId="41" fillId="2" borderId="11" xfId="18" applyNumberFormat="1" applyFont="1" applyFill="1" applyBorder="1" applyAlignment="1">
      <alignment horizontal="center" vertical="center" wrapText="1"/>
    </xf>
    <xf numFmtId="0" fontId="42" fillId="0" borderId="10" xfId="21" applyFont="1" applyBorder="1" applyAlignment="1">
      <alignment horizontal="center" vertical="center" wrapText="1"/>
    </xf>
    <xf numFmtId="0" fontId="41" fillId="2" borderId="9" xfId="18" applyNumberFormat="1" applyFont="1" applyFill="1" applyBorder="1" applyAlignment="1">
      <alignment horizontal="center" vertical="center" wrapText="1"/>
    </xf>
    <xf numFmtId="0" fontId="38" fillId="2" borderId="7" xfId="21" applyFont="1" applyFill="1" applyBorder="1"/>
    <xf numFmtId="0" fontId="38" fillId="2" borderId="8" xfId="21" applyFont="1" applyFill="1" applyBorder="1"/>
    <xf numFmtId="0" fontId="38" fillId="2" borderId="15" xfId="21" applyFont="1" applyFill="1" applyBorder="1"/>
    <xf numFmtId="49" fontId="39" fillId="2" borderId="9" xfId="21" applyNumberFormat="1" applyFont="1" applyFill="1" applyBorder="1" applyAlignment="1" applyProtection="1">
      <alignment horizontal="left" wrapText="1"/>
      <protection locked="0"/>
    </xf>
    <xf numFmtId="49" fontId="39" fillId="2" borderId="10" xfId="21" applyNumberFormat="1" applyFont="1" applyFill="1" applyBorder="1" applyAlignment="1" applyProtection="1">
      <alignment horizontal="left" wrapText="1"/>
      <protection locked="0"/>
    </xf>
    <xf numFmtId="49" fontId="40" fillId="2" borderId="13" xfId="21" applyNumberFormat="1" applyFont="1" applyFill="1" applyBorder="1" applyAlignment="1">
      <alignment horizontal="left" vertical="top" wrapText="1"/>
    </xf>
    <xf numFmtId="49" fontId="40" fillId="2" borderId="12" xfId="21" applyNumberFormat="1" applyFont="1" applyFill="1" applyBorder="1" applyAlignment="1">
      <alignment horizontal="left" vertical="top" wrapText="1"/>
    </xf>
    <xf numFmtId="49" fontId="40" fillId="2" borderId="14" xfId="21" applyNumberFormat="1" applyFont="1" applyFill="1" applyBorder="1" applyAlignment="1">
      <alignment horizontal="left" vertical="top" wrapText="1"/>
    </xf>
    <xf numFmtId="0" fontId="5" fillId="0" borderId="7" xfId="21" applyBorder="1"/>
    <xf numFmtId="0" fontId="5" fillId="0" borderId="8" xfId="21" applyBorder="1"/>
    <xf numFmtId="0" fontId="5" fillId="0" borderId="15" xfId="21" applyBorder="1"/>
    <xf numFmtId="0" fontId="41" fillId="2" borderId="1" xfId="21" applyFont="1" applyFill="1" applyBorder="1" applyAlignment="1">
      <alignment horizontal="center" vertical="center" wrapText="1"/>
    </xf>
    <xf numFmtId="0" fontId="38" fillId="2" borderId="1" xfId="21" applyFont="1" applyFill="1" applyBorder="1" applyAlignment="1">
      <alignment horizontal="center" vertical="center" wrapText="1"/>
    </xf>
    <xf numFmtId="0" fontId="5" fillId="2" borderId="1" xfId="21" applyFill="1" applyBorder="1" applyAlignment="1">
      <alignment horizontal="center" vertical="center"/>
    </xf>
    <xf numFmtId="0" fontId="9" fillId="11" borderId="1" xfId="0" applyFont="1" applyFill="1" applyBorder="1" applyAlignment="1">
      <alignment horizontal="left" vertical="top" wrapText="1"/>
    </xf>
    <xf numFmtId="0" fontId="15" fillId="11" borderId="1" xfId="0" applyFont="1" applyFill="1" applyBorder="1" applyAlignment="1">
      <alignment horizontal="left" vertical="top"/>
    </xf>
    <xf numFmtId="0" fontId="9" fillId="12" borderId="1" xfId="0" applyFont="1" applyFill="1" applyBorder="1" applyAlignment="1">
      <alignment horizontal="left" vertical="top" wrapText="1"/>
    </xf>
    <xf numFmtId="14" fontId="9" fillId="11" borderId="1" xfId="0" applyNumberFormat="1" applyFont="1" applyFill="1" applyBorder="1" applyAlignment="1">
      <alignment horizontal="left" vertical="top" wrapText="1"/>
    </xf>
    <xf numFmtId="0" fontId="9" fillId="6" borderId="1" xfId="0" applyFont="1" applyFill="1" applyBorder="1" applyAlignment="1">
      <alignment horizontal="left" vertical="top" wrapText="1"/>
    </xf>
    <xf numFmtId="0" fontId="15" fillId="6" borderId="1" xfId="0" applyFont="1" applyFill="1" applyBorder="1" applyAlignment="1">
      <alignment horizontal="left" vertical="top" wrapText="1"/>
    </xf>
    <xf numFmtId="14" fontId="9" fillId="6" borderId="1" xfId="0" applyNumberFormat="1" applyFont="1" applyFill="1" applyBorder="1" applyAlignment="1">
      <alignment horizontal="left" vertical="top" wrapText="1"/>
    </xf>
    <xf numFmtId="0" fontId="45" fillId="2" borderId="2" xfId="17" applyFont="1" applyFill="1" applyBorder="1" applyAlignment="1">
      <alignment horizontal="center" vertical="center" wrapText="1"/>
    </xf>
    <xf numFmtId="0" fontId="45" fillId="2" borderId="3" xfId="17" applyFont="1" applyFill="1" applyBorder="1" applyAlignment="1">
      <alignment horizontal="center" vertical="center" wrapText="1"/>
    </xf>
    <xf numFmtId="0" fontId="30" fillId="2" borderId="1" xfId="17" applyFont="1" applyFill="1" applyBorder="1" applyAlignment="1">
      <alignment horizontal="center" vertical="center" wrapText="1"/>
    </xf>
    <xf numFmtId="0" fontId="45" fillId="2" borderId="1" xfId="17" applyFont="1" applyFill="1" applyBorder="1" applyAlignment="1">
      <alignment horizontal="center" vertical="center" wrapText="1"/>
    </xf>
    <xf numFmtId="0" fontId="15" fillId="0" borderId="0" xfId="0" applyFont="1" applyAlignment="1">
      <alignment horizontal="left" wrapText="1"/>
    </xf>
    <xf numFmtId="0" fontId="19" fillId="0" borderId="0" xfId="67" applyFont="1" applyAlignment="1">
      <alignment horizontal="center" vertical="top"/>
    </xf>
    <xf numFmtId="0" fontId="25" fillId="0" borderId="8" xfId="0" applyFont="1" applyBorder="1" applyAlignment="1">
      <alignment horizontal="left"/>
    </xf>
  </cellXfs>
  <cellStyles count="75">
    <cellStyle name="Comma 2" xfId="1" xr:uid="{00000000-0005-0000-0000-000001000000}"/>
    <cellStyle name="Comma 2 2" xfId="7" xr:uid="{00000000-0005-0000-0000-000002000000}"/>
    <cellStyle name="Comma 2 2 2" xfId="24" xr:uid="{00000000-0005-0000-0000-000003000000}"/>
    <cellStyle name="Comma 2 2 3" xfId="34" xr:uid="{00000000-0005-0000-0000-000004000000}"/>
    <cellStyle name="Comma 2 2 4" xfId="44" xr:uid="{00000000-0005-0000-0000-000005000000}"/>
    <cellStyle name="Comma 2 2 5" xfId="54" xr:uid="{00000000-0005-0000-0000-000006000000}"/>
    <cellStyle name="Comma 2 3" xfId="10" xr:uid="{00000000-0005-0000-0000-000007000000}"/>
    <cellStyle name="Comma 2 3 2" xfId="26" xr:uid="{00000000-0005-0000-0000-000008000000}"/>
    <cellStyle name="Comma 2 3 3" xfId="36" xr:uid="{00000000-0005-0000-0000-000009000000}"/>
    <cellStyle name="Comma 2 3 4" xfId="46" xr:uid="{00000000-0005-0000-0000-00000A000000}"/>
    <cellStyle name="Comma 2 3 5" xfId="56" xr:uid="{00000000-0005-0000-0000-00000B000000}"/>
    <cellStyle name="Comma 2 4" xfId="12" xr:uid="{00000000-0005-0000-0000-00000C000000}"/>
    <cellStyle name="Comma 2 4 2" xfId="28" xr:uid="{00000000-0005-0000-0000-00000D000000}"/>
    <cellStyle name="Comma 2 4 3" xfId="38" xr:uid="{00000000-0005-0000-0000-00000E000000}"/>
    <cellStyle name="Comma 2 4 4" xfId="48" xr:uid="{00000000-0005-0000-0000-00000F000000}"/>
    <cellStyle name="Comma 2 4 5" xfId="58" xr:uid="{00000000-0005-0000-0000-000010000000}"/>
    <cellStyle name="Comma 2 5" xfId="15" xr:uid="{00000000-0005-0000-0000-000011000000}"/>
    <cellStyle name="Comma 2 5 2" xfId="30" xr:uid="{00000000-0005-0000-0000-000012000000}"/>
    <cellStyle name="Comma 2 5 3" xfId="40" xr:uid="{00000000-0005-0000-0000-000013000000}"/>
    <cellStyle name="Comma 2 5 4" xfId="50" xr:uid="{00000000-0005-0000-0000-000014000000}"/>
    <cellStyle name="Comma 2 5 5" xfId="60" xr:uid="{00000000-0005-0000-0000-000015000000}"/>
    <cellStyle name="Comma 2 6" xfId="22" xr:uid="{00000000-0005-0000-0000-000016000000}"/>
    <cellStyle name="Comma 2 7" xfId="32" xr:uid="{00000000-0005-0000-0000-000017000000}"/>
    <cellStyle name="Comma 2 8" xfId="42" xr:uid="{00000000-0005-0000-0000-000018000000}"/>
    <cellStyle name="Comma 2 9" xfId="52" xr:uid="{00000000-0005-0000-0000-000019000000}"/>
    <cellStyle name="Comma 3" xfId="2" xr:uid="{00000000-0005-0000-0000-00001A000000}"/>
    <cellStyle name="Comma 3 2" xfId="8" xr:uid="{00000000-0005-0000-0000-00001B000000}"/>
    <cellStyle name="Comma 3 2 2" xfId="25" xr:uid="{00000000-0005-0000-0000-00001C000000}"/>
    <cellStyle name="Comma 3 2 3" xfId="35" xr:uid="{00000000-0005-0000-0000-00001D000000}"/>
    <cellStyle name="Comma 3 2 4" xfId="45" xr:uid="{00000000-0005-0000-0000-00001E000000}"/>
    <cellStyle name="Comma 3 2 5" xfId="55" xr:uid="{00000000-0005-0000-0000-00001F000000}"/>
    <cellStyle name="Comma 3 3" xfId="11" xr:uid="{00000000-0005-0000-0000-000020000000}"/>
    <cellStyle name="Comma 3 3 2" xfId="27" xr:uid="{00000000-0005-0000-0000-000021000000}"/>
    <cellStyle name="Comma 3 3 3" xfId="37" xr:uid="{00000000-0005-0000-0000-000022000000}"/>
    <cellStyle name="Comma 3 3 4" xfId="47" xr:uid="{00000000-0005-0000-0000-000023000000}"/>
    <cellStyle name="Comma 3 3 5" xfId="57" xr:uid="{00000000-0005-0000-0000-000024000000}"/>
    <cellStyle name="Comma 3 4" xfId="13" xr:uid="{00000000-0005-0000-0000-000025000000}"/>
    <cellStyle name="Comma 3 4 2" xfId="29" xr:uid="{00000000-0005-0000-0000-000026000000}"/>
    <cellStyle name="Comma 3 4 3" xfId="39" xr:uid="{00000000-0005-0000-0000-000027000000}"/>
    <cellStyle name="Comma 3 4 4" xfId="49" xr:uid="{00000000-0005-0000-0000-000028000000}"/>
    <cellStyle name="Comma 3 4 5" xfId="59" xr:uid="{00000000-0005-0000-0000-000029000000}"/>
    <cellStyle name="Comma 3 5" xfId="16" xr:uid="{00000000-0005-0000-0000-00002A000000}"/>
    <cellStyle name="Comma 3 5 2" xfId="31" xr:uid="{00000000-0005-0000-0000-00002B000000}"/>
    <cellStyle name="Comma 3 5 3" xfId="41" xr:uid="{00000000-0005-0000-0000-00002C000000}"/>
    <cellStyle name="Comma 3 5 4" xfId="51" xr:uid="{00000000-0005-0000-0000-00002D000000}"/>
    <cellStyle name="Comma 3 5 5" xfId="61" xr:uid="{00000000-0005-0000-0000-00002E000000}"/>
    <cellStyle name="Comma 3 6" xfId="23" xr:uid="{00000000-0005-0000-0000-00002F000000}"/>
    <cellStyle name="Comma 3 7" xfId="33" xr:uid="{00000000-0005-0000-0000-000030000000}"/>
    <cellStyle name="Comma 3 8" xfId="43" xr:uid="{00000000-0005-0000-0000-000031000000}"/>
    <cellStyle name="Comma 3 9" xfId="53" xr:uid="{00000000-0005-0000-0000-000032000000}"/>
    <cellStyle name="Explanatory Text" xfId="74" builtinId="53"/>
    <cellStyle name="Good 2" xfId="19" xr:uid="{00000000-0005-0000-0000-000033000000}"/>
    <cellStyle name="Hyperlink" xfId="71" builtinId="8"/>
    <cellStyle name="Hyperlink 2" xfId="66" xr:uid="{00000000-0005-0000-0000-000035000000}"/>
    <cellStyle name="Hyperlink 3" xfId="73" xr:uid="{23DE1286-C7B9-4324-9F3A-DFDCFC3B1D71}"/>
    <cellStyle name="Neutral 2" xfId="18" xr:uid="{00000000-0005-0000-0000-000036000000}"/>
    <cellStyle name="Normal" xfId="0" builtinId="0"/>
    <cellStyle name="Normal 2" xfId="3" xr:uid="{00000000-0005-0000-0000-000038000000}"/>
    <cellStyle name="Normal 2 2" xfId="9" xr:uid="{00000000-0005-0000-0000-000039000000}"/>
    <cellStyle name="Normal 2 2 2" xfId="21" xr:uid="{00000000-0005-0000-0000-00003A000000}"/>
    <cellStyle name="Normal 2 3" xfId="64" xr:uid="{00000000-0005-0000-0000-00003B000000}"/>
    <cellStyle name="Normal 3" xfId="4" xr:uid="{00000000-0005-0000-0000-00003C000000}"/>
    <cellStyle name="Normal 3 2" xfId="70" xr:uid="{00000000-0005-0000-0000-00003D000000}"/>
    <cellStyle name="Normal 3 3" xfId="65" xr:uid="{00000000-0005-0000-0000-00003E000000}"/>
    <cellStyle name="Normal 4" xfId="5" xr:uid="{00000000-0005-0000-0000-00003F000000}"/>
    <cellStyle name="Normal 4 4" xfId="6" xr:uid="{00000000-0005-0000-0000-000040000000}"/>
    <cellStyle name="Normal 5" xfId="17" xr:uid="{00000000-0005-0000-0000-000041000000}"/>
    <cellStyle name="Normal 5 2" xfId="68" xr:uid="{00000000-0005-0000-0000-000042000000}"/>
    <cellStyle name="Normal 5 3" xfId="67" xr:uid="{00000000-0005-0000-0000-000043000000}"/>
    <cellStyle name="Normal 6" xfId="62" xr:uid="{00000000-0005-0000-0000-000044000000}"/>
    <cellStyle name="Normal 6 2" xfId="69" xr:uid="{00000000-0005-0000-0000-000045000000}"/>
    <cellStyle name="Normal 7" xfId="14" xr:uid="{00000000-0005-0000-0000-000046000000}"/>
    <cellStyle name="Normal 8" xfId="63" xr:uid="{00000000-0005-0000-0000-000047000000}"/>
    <cellStyle name="Normal 9" xfId="72" xr:uid="{EB2F04F3-F572-4749-BCB7-A9742210E424}"/>
    <cellStyle name="Percent 2" xfId="20" xr:uid="{00000000-0005-0000-0000-000048000000}"/>
  </cellStyles>
  <dxfs count="0"/>
  <tableStyles count="0" defaultTableStyle="TableStyleMedium2" defaultPivotStyle="PivotStyleLight16"/>
  <colors>
    <mruColors>
      <color rgb="FFFFCCCC"/>
      <color rgb="FFFF9999"/>
      <color rgb="FFFFFFCC"/>
      <color rgb="FFFFDDDD"/>
      <color rgb="FFFFEBEB"/>
      <color rgb="FFFFE7E7"/>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rta.putnina@fm.gov.l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rta.putnina@fm.gov.lv"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rta.putnina@fm.gov.lv"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laura.naudina@fm.gov.lv" TargetMode="External"/><Relationship Id="rId1" Type="http://schemas.openxmlformats.org/officeDocument/2006/relationships/hyperlink" Target="http://www.rbs.lv/lv/other-programs/financial-industry-education/acams-anti-money-laundering-specialis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anna.pukse@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A3F9A-8DEC-456C-9D78-3488D3488D6C}">
  <dimension ref="A1:R96"/>
  <sheetViews>
    <sheetView tabSelected="1" view="pageBreakPreview" zoomScale="90" zoomScaleNormal="80" zoomScaleSheetLayoutView="90" workbookViewId="0">
      <selection activeCell="B95" sqref="B95"/>
    </sheetView>
  </sheetViews>
  <sheetFormatPr defaultColWidth="8.6640625" defaultRowHeight="13.8" x14ac:dyDescent="0.25"/>
  <cols>
    <col min="1" max="1" width="37" style="16" customWidth="1"/>
    <col min="2" max="2" width="23.6640625" style="16" customWidth="1"/>
    <col min="3" max="16" width="10.5546875" style="16" customWidth="1"/>
    <col min="17" max="16384" width="8.6640625" style="16"/>
  </cols>
  <sheetData>
    <row r="1" spans="1:18" ht="73.95" customHeight="1" x14ac:dyDescent="0.25">
      <c r="A1" s="15"/>
      <c r="B1" s="15"/>
      <c r="C1" s="15"/>
      <c r="D1" s="15"/>
      <c r="E1" s="15"/>
      <c r="F1" s="15"/>
      <c r="G1" s="15"/>
      <c r="H1" s="15"/>
      <c r="I1" s="15"/>
      <c r="J1" s="15"/>
      <c r="K1" s="15"/>
      <c r="L1" s="15"/>
      <c r="M1" s="160" t="s">
        <v>1285</v>
      </c>
      <c r="N1" s="160"/>
      <c r="O1" s="160"/>
      <c r="P1" s="160"/>
    </row>
    <row r="2" spans="1:18" ht="18.600000000000001" customHeight="1" x14ac:dyDescent="0.4">
      <c r="A2" s="161" t="s">
        <v>845</v>
      </c>
      <c r="B2" s="161"/>
      <c r="C2" s="161"/>
      <c r="D2" s="161"/>
      <c r="E2" s="161"/>
      <c r="F2" s="161"/>
      <c r="G2" s="161"/>
      <c r="H2" s="161"/>
      <c r="I2" s="161"/>
      <c r="J2" s="161"/>
      <c r="K2" s="161"/>
      <c r="L2" s="161"/>
      <c r="M2" s="161"/>
      <c r="N2" s="161"/>
      <c r="O2" s="161"/>
      <c r="P2" s="161"/>
    </row>
    <row r="3" spans="1:18" x14ac:dyDescent="0.25">
      <c r="A3" s="158" t="s">
        <v>1361</v>
      </c>
    </row>
    <row r="4" spans="1:18" ht="15.6" x14ac:dyDescent="0.25">
      <c r="A4" s="17"/>
      <c r="B4" s="17"/>
      <c r="C4" s="162" t="s">
        <v>846</v>
      </c>
      <c r="D4" s="162"/>
      <c r="E4" s="162"/>
      <c r="F4" s="162"/>
      <c r="G4" s="162"/>
      <c r="H4" s="162"/>
      <c r="I4" s="162"/>
      <c r="J4" s="162"/>
      <c r="K4" s="162"/>
      <c r="L4" s="162"/>
      <c r="M4" s="162"/>
      <c r="N4" s="162"/>
      <c r="O4" s="162"/>
      <c r="P4" s="162"/>
    </row>
    <row r="5" spans="1:18" x14ac:dyDescent="0.25">
      <c r="A5" s="17"/>
      <c r="B5" s="17"/>
      <c r="C5" s="18">
        <v>1</v>
      </c>
      <c r="D5" s="18">
        <v>2</v>
      </c>
      <c r="E5" s="18">
        <v>3</v>
      </c>
      <c r="F5" s="18">
        <v>4</v>
      </c>
      <c r="G5" s="18">
        <v>5</v>
      </c>
      <c r="H5" s="18">
        <v>6</v>
      </c>
      <c r="I5" s="18">
        <v>7</v>
      </c>
      <c r="J5" s="18">
        <v>8</v>
      </c>
      <c r="K5" s="18">
        <v>9</v>
      </c>
      <c r="L5" s="18">
        <v>10</v>
      </c>
      <c r="M5" s="18">
        <v>11</v>
      </c>
      <c r="N5" s="18">
        <v>12</v>
      </c>
      <c r="O5" s="18">
        <v>13</v>
      </c>
      <c r="P5" s="18">
        <v>14</v>
      </c>
    </row>
    <row r="6" spans="1:18" ht="161.25" customHeight="1" x14ac:dyDescent="0.25">
      <c r="A6" s="19" t="s">
        <v>847</v>
      </c>
      <c r="B6" s="20" t="s">
        <v>848</v>
      </c>
      <c r="C6" s="21" t="s">
        <v>849</v>
      </c>
      <c r="D6" s="21" t="s">
        <v>850</v>
      </c>
      <c r="E6" s="21" t="s">
        <v>851</v>
      </c>
      <c r="F6" s="21" t="s">
        <v>852</v>
      </c>
      <c r="G6" s="21" t="s">
        <v>853</v>
      </c>
      <c r="H6" s="21" t="s">
        <v>854</v>
      </c>
      <c r="I6" s="21" t="s">
        <v>855</v>
      </c>
      <c r="J6" s="21" t="s">
        <v>856</v>
      </c>
      <c r="K6" s="21" t="s">
        <v>857</v>
      </c>
      <c r="L6" s="21" t="s">
        <v>858</v>
      </c>
      <c r="M6" s="21" t="s">
        <v>859</v>
      </c>
      <c r="N6" s="21" t="s">
        <v>860</v>
      </c>
      <c r="O6" s="21" t="s">
        <v>861</v>
      </c>
      <c r="P6" s="21" t="s">
        <v>862</v>
      </c>
      <c r="R6" s="22"/>
    </row>
    <row r="7" spans="1:18" s="25" customFormat="1" ht="40.200000000000003" customHeight="1" x14ac:dyDescent="0.3">
      <c r="A7" s="23" t="s">
        <v>863</v>
      </c>
      <c r="B7" s="24" t="s">
        <v>864</v>
      </c>
      <c r="C7" s="18" t="s">
        <v>6</v>
      </c>
      <c r="D7" s="18" t="s">
        <v>6</v>
      </c>
      <c r="E7" s="18" t="s">
        <v>6</v>
      </c>
      <c r="F7" s="18" t="s">
        <v>6</v>
      </c>
      <c r="G7" s="18" t="s">
        <v>6</v>
      </c>
      <c r="H7" s="18" t="s">
        <v>6</v>
      </c>
      <c r="I7" s="18" t="s">
        <v>6</v>
      </c>
      <c r="J7" s="18" t="s">
        <v>6</v>
      </c>
      <c r="K7" s="18" t="s">
        <v>6</v>
      </c>
      <c r="L7" s="18" t="s">
        <v>6</v>
      </c>
      <c r="M7" s="18" t="s">
        <v>6</v>
      </c>
      <c r="N7" s="18" t="s">
        <v>6</v>
      </c>
      <c r="O7" s="18" t="s">
        <v>6</v>
      </c>
      <c r="P7" s="18" t="s">
        <v>6</v>
      </c>
    </row>
    <row r="8" spans="1:18" s="25" customFormat="1" ht="40.200000000000003" customHeight="1" x14ac:dyDescent="0.3">
      <c r="A8" s="23" t="s">
        <v>865</v>
      </c>
      <c r="B8" s="24" t="s">
        <v>864</v>
      </c>
      <c r="C8" s="26"/>
      <c r="D8" s="26"/>
      <c r="E8" s="26"/>
      <c r="F8" s="26"/>
      <c r="G8" s="26"/>
      <c r="H8" s="26"/>
      <c r="I8" s="26"/>
      <c r="J8" s="26"/>
      <c r="K8" s="26"/>
      <c r="L8" s="26"/>
      <c r="M8" s="26"/>
      <c r="N8" s="26"/>
      <c r="O8" s="26"/>
      <c r="P8" s="26"/>
    </row>
    <row r="9" spans="1:18" s="25" customFormat="1" ht="40.200000000000003" customHeight="1" x14ac:dyDescent="0.3">
      <c r="A9" s="23" t="s">
        <v>866</v>
      </c>
      <c r="B9" s="24" t="s">
        <v>864</v>
      </c>
      <c r="C9" s="26"/>
      <c r="D9" s="26"/>
      <c r="E9" s="26" t="s">
        <v>377</v>
      </c>
      <c r="F9" s="26"/>
      <c r="G9" s="26"/>
      <c r="H9" s="26"/>
      <c r="I9" s="26"/>
      <c r="J9" s="26"/>
      <c r="K9" s="26"/>
      <c r="L9" s="26"/>
      <c r="M9" s="26"/>
      <c r="N9" s="26"/>
      <c r="O9" s="26"/>
      <c r="P9" s="26"/>
    </row>
    <row r="10" spans="1:18" s="25" customFormat="1" ht="39.6" customHeight="1" x14ac:dyDescent="0.3">
      <c r="A10" s="23" t="s">
        <v>867</v>
      </c>
      <c r="B10" s="24" t="s">
        <v>864</v>
      </c>
      <c r="C10" s="26"/>
      <c r="D10" s="26"/>
      <c r="E10" s="26"/>
      <c r="F10" s="26"/>
      <c r="G10" s="26"/>
      <c r="H10" s="26"/>
      <c r="I10" s="26"/>
      <c r="J10" s="26"/>
      <c r="K10" s="26"/>
      <c r="L10" s="26"/>
      <c r="M10" s="26"/>
      <c r="N10" s="26"/>
      <c r="O10" s="26"/>
      <c r="P10" s="26"/>
    </row>
    <row r="11" spans="1:18" s="25" customFormat="1" ht="40.200000000000003" customHeight="1" x14ac:dyDescent="0.3">
      <c r="A11" s="23" t="s">
        <v>868</v>
      </c>
      <c r="B11" s="24" t="s">
        <v>864</v>
      </c>
      <c r="C11" s="26" t="s">
        <v>377</v>
      </c>
      <c r="D11" s="26"/>
      <c r="E11" s="26"/>
      <c r="F11" s="26"/>
      <c r="G11" s="26"/>
      <c r="H11" s="26"/>
      <c r="I11" s="26"/>
      <c r="J11" s="26"/>
      <c r="K11" s="26"/>
      <c r="L11" s="26"/>
      <c r="M11" s="26"/>
      <c r="N11" s="26"/>
      <c r="O11" s="26"/>
      <c r="P11" s="26"/>
    </row>
    <row r="12" spans="1:18" s="25" customFormat="1" ht="40.200000000000003" customHeight="1" x14ac:dyDescent="0.3">
      <c r="A12" s="23" t="s">
        <v>869</v>
      </c>
      <c r="B12" s="24" t="s">
        <v>864</v>
      </c>
      <c r="C12" s="26" t="s">
        <v>377</v>
      </c>
      <c r="D12" s="26" t="s">
        <v>377</v>
      </c>
      <c r="E12" s="26"/>
      <c r="F12" s="26"/>
      <c r="G12" s="26"/>
      <c r="H12" s="26"/>
      <c r="I12" s="26"/>
      <c r="J12" s="26"/>
      <c r="K12" s="26" t="s">
        <v>377</v>
      </c>
      <c r="L12" s="26"/>
      <c r="M12" s="26"/>
      <c r="N12" s="26"/>
      <c r="O12" s="26"/>
      <c r="P12" s="26"/>
    </row>
    <row r="13" spans="1:18" s="25" customFormat="1" ht="40.200000000000003" customHeight="1" x14ac:dyDescent="0.3">
      <c r="A13" s="23" t="s">
        <v>870</v>
      </c>
      <c r="B13" s="24" t="s">
        <v>864</v>
      </c>
      <c r="C13" s="26" t="s">
        <v>377</v>
      </c>
      <c r="D13" s="26"/>
      <c r="E13" s="26"/>
      <c r="F13" s="26"/>
      <c r="G13" s="26"/>
      <c r="H13" s="26"/>
      <c r="I13" s="26"/>
      <c r="J13" s="26"/>
      <c r="K13" s="26"/>
      <c r="L13" s="26"/>
      <c r="M13" s="26"/>
      <c r="N13" s="26"/>
      <c r="O13" s="26"/>
      <c r="P13" s="26"/>
    </row>
    <row r="14" spans="1:18" s="25" customFormat="1" ht="40.200000000000003" customHeight="1" x14ac:dyDescent="0.3">
      <c r="A14" s="23" t="s">
        <v>871</v>
      </c>
      <c r="B14" s="24" t="s">
        <v>864</v>
      </c>
      <c r="C14" s="26" t="s">
        <v>377</v>
      </c>
      <c r="D14" s="26"/>
      <c r="E14" s="26"/>
      <c r="F14" s="26"/>
      <c r="G14" s="26"/>
      <c r="H14" s="26"/>
      <c r="I14" s="26"/>
      <c r="J14" s="26"/>
      <c r="K14" s="26"/>
      <c r="L14" s="26"/>
      <c r="M14" s="26"/>
      <c r="N14" s="26"/>
      <c r="O14" s="26"/>
      <c r="P14" s="26"/>
    </row>
    <row r="15" spans="1:18" s="25" customFormat="1" ht="40.200000000000003" customHeight="1" x14ac:dyDescent="0.3">
      <c r="A15" s="23" t="s">
        <v>872</v>
      </c>
      <c r="B15" s="24" t="s">
        <v>864</v>
      </c>
      <c r="C15" s="26"/>
      <c r="D15" s="26"/>
      <c r="E15" s="26" t="s">
        <v>377</v>
      </c>
      <c r="F15" s="26"/>
      <c r="G15" s="26"/>
      <c r="H15" s="26"/>
      <c r="I15" s="26"/>
      <c r="J15" s="26"/>
      <c r="K15" s="26"/>
      <c r="L15" s="26"/>
      <c r="M15" s="26"/>
      <c r="N15" s="26"/>
      <c r="O15" s="26"/>
      <c r="P15" s="26"/>
    </row>
    <row r="16" spans="1:18" s="25" customFormat="1" ht="40.200000000000003" customHeight="1" x14ac:dyDescent="0.3">
      <c r="A16" s="23" t="s">
        <v>873</v>
      </c>
      <c r="B16" s="24" t="s">
        <v>864</v>
      </c>
      <c r="C16" s="26" t="s">
        <v>6</v>
      </c>
      <c r="D16" s="26" t="s">
        <v>6</v>
      </c>
      <c r="E16" s="26" t="s">
        <v>6</v>
      </c>
      <c r="F16" s="26" t="s">
        <v>6</v>
      </c>
      <c r="G16" s="26" t="s">
        <v>6</v>
      </c>
      <c r="H16" s="26" t="s">
        <v>6</v>
      </c>
      <c r="I16" s="26" t="s">
        <v>6</v>
      </c>
      <c r="J16" s="26" t="s">
        <v>6</v>
      </c>
      <c r="K16" s="26" t="s">
        <v>6</v>
      </c>
      <c r="L16" s="26" t="s">
        <v>6</v>
      </c>
      <c r="M16" s="26" t="s">
        <v>6</v>
      </c>
      <c r="N16" s="26" t="s">
        <v>6</v>
      </c>
      <c r="O16" s="26" t="s">
        <v>6</v>
      </c>
      <c r="P16" s="26" t="s">
        <v>6</v>
      </c>
    </row>
    <row r="17" spans="1:16" s="25" customFormat="1" ht="40.200000000000003" customHeight="1" x14ac:dyDescent="0.3">
      <c r="A17" s="23" t="s">
        <v>874</v>
      </c>
      <c r="B17" s="24" t="s">
        <v>864</v>
      </c>
      <c r="C17" s="26"/>
      <c r="D17" s="26"/>
      <c r="E17" s="26"/>
      <c r="F17" s="26" t="s">
        <v>377</v>
      </c>
      <c r="G17" s="26"/>
      <c r="H17" s="26"/>
      <c r="I17" s="26"/>
      <c r="J17" s="26"/>
      <c r="K17" s="26"/>
      <c r="L17" s="26"/>
      <c r="M17" s="26"/>
      <c r="N17" s="26"/>
      <c r="O17" s="26"/>
      <c r="P17" s="26"/>
    </row>
    <row r="18" spans="1:16" s="25" customFormat="1" ht="40.200000000000003" customHeight="1" x14ac:dyDescent="0.3">
      <c r="A18" s="23" t="s">
        <v>875</v>
      </c>
      <c r="B18" s="24" t="s">
        <v>864</v>
      </c>
      <c r="C18" s="26"/>
      <c r="D18" s="26"/>
      <c r="E18" s="26"/>
      <c r="F18" s="26" t="s">
        <v>377</v>
      </c>
      <c r="G18" s="26"/>
      <c r="H18" s="26"/>
      <c r="I18" s="26"/>
      <c r="J18" s="26"/>
      <c r="K18" s="26"/>
      <c r="L18" s="26"/>
      <c r="M18" s="26"/>
      <c r="N18" s="26"/>
      <c r="O18" s="26"/>
      <c r="P18" s="26"/>
    </row>
    <row r="19" spans="1:16" s="25" customFormat="1" ht="40.200000000000003" customHeight="1" x14ac:dyDescent="0.3">
      <c r="A19" s="23" t="s">
        <v>876</v>
      </c>
      <c r="B19" s="24"/>
      <c r="C19" s="26" t="s">
        <v>6</v>
      </c>
      <c r="D19" s="26" t="s">
        <v>6</v>
      </c>
      <c r="E19" s="26" t="s">
        <v>6</v>
      </c>
      <c r="F19" s="26" t="s">
        <v>6</v>
      </c>
      <c r="G19" s="26" t="s">
        <v>6</v>
      </c>
      <c r="H19" s="26" t="s">
        <v>6</v>
      </c>
      <c r="I19" s="26" t="s">
        <v>6</v>
      </c>
      <c r="J19" s="26" t="s">
        <v>6</v>
      </c>
      <c r="K19" s="26" t="s">
        <v>6</v>
      </c>
      <c r="L19" s="26" t="s">
        <v>6</v>
      </c>
      <c r="M19" s="26" t="s">
        <v>6</v>
      </c>
      <c r="N19" s="26" t="s">
        <v>6</v>
      </c>
      <c r="O19" s="26" t="s">
        <v>6</v>
      </c>
      <c r="P19" s="26" t="s">
        <v>6</v>
      </c>
    </row>
    <row r="20" spans="1:16" s="25" customFormat="1" ht="40.200000000000003" customHeight="1" x14ac:dyDescent="0.3">
      <c r="A20" s="23" t="s">
        <v>877</v>
      </c>
      <c r="B20" s="24" t="s">
        <v>864</v>
      </c>
      <c r="C20" s="26" t="s">
        <v>6</v>
      </c>
      <c r="D20" s="26" t="s">
        <v>6</v>
      </c>
      <c r="E20" s="26" t="s">
        <v>6</v>
      </c>
      <c r="F20" s="26" t="s">
        <v>6</v>
      </c>
      <c r="G20" s="26" t="s">
        <v>6</v>
      </c>
      <c r="H20" s="26" t="s">
        <v>6</v>
      </c>
      <c r="I20" s="26" t="s">
        <v>6</v>
      </c>
      <c r="J20" s="26" t="s">
        <v>6</v>
      </c>
      <c r="K20" s="26" t="s">
        <v>6</v>
      </c>
      <c r="L20" s="26" t="s">
        <v>6</v>
      </c>
      <c r="M20" s="26" t="s">
        <v>6</v>
      </c>
      <c r="N20" s="26" t="s">
        <v>6</v>
      </c>
      <c r="O20" s="26" t="s">
        <v>6</v>
      </c>
      <c r="P20" s="26" t="s">
        <v>6</v>
      </c>
    </row>
    <row r="21" spans="1:16" s="25" customFormat="1" ht="40.200000000000003" customHeight="1" x14ac:dyDescent="0.3">
      <c r="A21" s="23" t="s">
        <v>878</v>
      </c>
      <c r="B21" s="24" t="s">
        <v>864</v>
      </c>
      <c r="C21" s="26"/>
      <c r="D21" s="26"/>
      <c r="E21" s="26"/>
      <c r="F21" s="26"/>
      <c r="G21" s="26"/>
      <c r="H21" s="26"/>
      <c r="I21" s="26" t="s">
        <v>377</v>
      </c>
      <c r="J21" s="26"/>
      <c r="K21" s="26"/>
      <c r="L21" s="26"/>
      <c r="M21" s="26"/>
      <c r="N21" s="26"/>
      <c r="O21" s="26"/>
      <c r="P21" s="26"/>
    </row>
    <row r="22" spans="1:16" s="25" customFormat="1" ht="40.200000000000003" customHeight="1" x14ac:dyDescent="0.3">
      <c r="A22" s="23" t="s">
        <v>879</v>
      </c>
      <c r="B22" s="24" t="s">
        <v>864</v>
      </c>
      <c r="C22" s="26"/>
      <c r="D22" s="26"/>
      <c r="E22" s="26"/>
      <c r="F22" s="26"/>
      <c r="G22" s="26"/>
      <c r="H22" s="26"/>
      <c r="I22" s="26" t="s">
        <v>377</v>
      </c>
      <c r="J22" s="26"/>
      <c r="K22" s="26"/>
      <c r="L22" s="26"/>
      <c r="M22" s="26"/>
      <c r="N22" s="26"/>
      <c r="O22" s="26"/>
      <c r="P22" s="26"/>
    </row>
    <row r="23" spans="1:16" s="25" customFormat="1" ht="40.200000000000003" customHeight="1" x14ac:dyDescent="0.3">
      <c r="A23" s="23" t="s">
        <v>880</v>
      </c>
      <c r="B23" s="24" t="s">
        <v>864</v>
      </c>
      <c r="C23" s="26"/>
      <c r="D23" s="26"/>
      <c r="E23" s="26"/>
      <c r="F23" s="26"/>
      <c r="G23" s="26"/>
      <c r="H23" s="26"/>
      <c r="I23" s="26"/>
      <c r="J23" s="26"/>
      <c r="K23" s="26"/>
      <c r="L23" s="26"/>
      <c r="M23" s="26"/>
      <c r="N23" s="26"/>
      <c r="O23" s="26"/>
      <c r="P23" s="26"/>
    </row>
    <row r="24" spans="1:16" s="25" customFormat="1" ht="40.200000000000003" customHeight="1" x14ac:dyDescent="0.3">
      <c r="A24" s="23" t="s">
        <v>881</v>
      </c>
      <c r="B24" s="24" t="s">
        <v>864</v>
      </c>
      <c r="C24" s="26" t="s">
        <v>6</v>
      </c>
      <c r="D24" s="26" t="s">
        <v>6</v>
      </c>
      <c r="E24" s="26" t="s">
        <v>6</v>
      </c>
      <c r="F24" s="26" t="s">
        <v>6</v>
      </c>
      <c r="G24" s="26" t="s">
        <v>6</v>
      </c>
      <c r="H24" s="26" t="s">
        <v>6</v>
      </c>
      <c r="I24" s="26" t="s">
        <v>6</v>
      </c>
      <c r="J24" s="26" t="s">
        <v>6</v>
      </c>
      <c r="K24" s="26" t="s">
        <v>6</v>
      </c>
      <c r="L24" s="26" t="s">
        <v>6</v>
      </c>
      <c r="M24" s="26" t="s">
        <v>6</v>
      </c>
      <c r="N24" s="26" t="s">
        <v>6</v>
      </c>
      <c r="O24" s="26" t="s">
        <v>6</v>
      </c>
      <c r="P24" s="26" t="s">
        <v>6</v>
      </c>
    </row>
    <row r="25" spans="1:16" s="25" customFormat="1" ht="40.200000000000003" customHeight="1" x14ac:dyDescent="0.3">
      <c r="A25" s="23" t="s">
        <v>882</v>
      </c>
      <c r="B25" s="24" t="s">
        <v>864</v>
      </c>
      <c r="C25" s="26"/>
      <c r="D25" s="26"/>
      <c r="E25" s="26"/>
      <c r="F25" s="26"/>
      <c r="G25" s="26"/>
      <c r="H25" s="26"/>
      <c r="I25" s="26" t="s">
        <v>377</v>
      </c>
      <c r="J25" s="26"/>
      <c r="K25" s="26"/>
      <c r="L25" s="26"/>
      <c r="M25" s="26"/>
      <c r="N25" s="26"/>
      <c r="O25" s="26"/>
      <c r="P25" s="26"/>
    </row>
    <row r="26" spans="1:16" s="25" customFormat="1" ht="40.200000000000003" customHeight="1" x14ac:dyDescent="0.3">
      <c r="A26" s="23" t="s">
        <v>883</v>
      </c>
      <c r="B26" s="24"/>
      <c r="C26" s="26" t="s">
        <v>6</v>
      </c>
      <c r="D26" s="26" t="s">
        <v>6</v>
      </c>
      <c r="E26" s="26" t="s">
        <v>6</v>
      </c>
      <c r="F26" s="26" t="s">
        <v>6</v>
      </c>
      <c r="G26" s="26" t="s">
        <v>6</v>
      </c>
      <c r="H26" s="26" t="s">
        <v>6</v>
      </c>
      <c r="I26" s="26" t="s">
        <v>6</v>
      </c>
      <c r="J26" s="26" t="s">
        <v>6</v>
      </c>
      <c r="K26" s="26" t="s">
        <v>6</v>
      </c>
      <c r="L26" s="26" t="s">
        <v>6</v>
      </c>
      <c r="M26" s="26" t="s">
        <v>6</v>
      </c>
      <c r="N26" s="26" t="s">
        <v>6</v>
      </c>
      <c r="O26" s="26" t="s">
        <v>6</v>
      </c>
      <c r="P26" s="26" t="s">
        <v>6</v>
      </c>
    </row>
    <row r="27" spans="1:16" s="25" customFormat="1" ht="40.200000000000003" customHeight="1" x14ac:dyDescent="0.3">
      <c r="A27" s="23" t="s">
        <v>884</v>
      </c>
      <c r="B27" s="24" t="s">
        <v>864</v>
      </c>
      <c r="C27" s="26"/>
      <c r="D27" s="26"/>
      <c r="E27" s="26"/>
      <c r="F27" s="26"/>
      <c r="G27" s="26"/>
      <c r="H27" s="26" t="s">
        <v>377</v>
      </c>
      <c r="I27" s="26"/>
      <c r="J27" s="26"/>
      <c r="K27" s="26" t="s">
        <v>377</v>
      </c>
      <c r="L27" s="26"/>
      <c r="M27" s="26"/>
      <c r="N27" s="26"/>
      <c r="O27" s="26"/>
      <c r="P27" s="26"/>
    </row>
    <row r="28" spans="1:16" s="25" customFormat="1" ht="40.200000000000003" customHeight="1" x14ac:dyDescent="0.3">
      <c r="A28" s="23" t="s">
        <v>885</v>
      </c>
      <c r="B28" s="24" t="s">
        <v>864</v>
      </c>
      <c r="C28" s="26"/>
      <c r="D28" s="26"/>
      <c r="E28" s="26"/>
      <c r="F28" s="26"/>
      <c r="G28" s="26"/>
      <c r="H28" s="26" t="s">
        <v>377</v>
      </c>
      <c r="I28" s="26"/>
      <c r="J28" s="26"/>
      <c r="K28" s="26" t="s">
        <v>377</v>
      </c>
      <c r="L28" s="26"/>
      <c r="M28" s="26"/>
      <c r="N28" s="26"/>
      <c r="O28" s="26"/>
      <c r="P28" s="26"/>
    </row>
    <row r="29" spans="1:16" s="25" customFormat="1" ht="40.200000000000003" customHeight="1" x14ac:dyDescent="0.3">
      <c r="A29" s="23" t="s">
        <v>886</v>
      </c>
      <c r="B29" s="24" t="s">
        <v>864</v>
      </c>
      <c r="C29" s="26"/>
      <c r="D29" s="26"/>
      <c r="E29" s="26"/>
      <c r="F29" s="26"/>
      <c r="G29" s="26"/>
      <c r="H29" s="26" t="s">
        <v>377</v>
      </c>
      <c r="I29" s="26"/>
      <c r="J29" s="26"/>
      <c r="K29" s="26" t="s">
        <v>377</v>
      </c>
      <c r="L29" s="26"/>
      <c r="M29" s="26"/>
      <c r="N29" s="26"/>
      <c r="O29" s="26"/>
      <c r="P29" s="26"/>
    </row>
    <row r="30" spans="1:16" s="25" customFormat="1" ht="40.200000000000003" customHeight="1" x14ac:dyDescent="0.3">
      <c r="A30" s="23" t="s">
        <v>887</v>
      </c>
      <c r="B30" s="24" t="s">
        <v>864</v>
      </c>
      <c r="C30" s="26"/>
      <c r="D30" s="26"/>
      <c r="E30" s="26"/>
      <c r="F30" s="26"/>
      <c r="G30" s="26"/>
      <c r="H30" s="26" t="s">
        <v>377</v>
      </c>
      <c r="I30" s="26"/>
      <c r="J30" s="26"/>
      <c r="K30" s="26" t="s">
        <v>377</v>
      </c>
      <c r="L30" s="26"/>
      <c r="M30" s="26"/>
      <c r="N30" s="26"/>
      <c r="O30" s="26"/>
      <c r="P30" s="26"/>
    </row>
    <row r="31" spans="1:16" s="25" customFormat="1" ht="40.200000000000003" customHeight="1" x14ac:dyDescent="0.3">
      <c r="A31" s="23" t="s">
        <v>888</v>
      </c>
      <c r="B31" s="24" t="s">
        <v>889</v>
      </c>
      <c r="C31" s="26"/>
      <c r="D31" s="26"/>
      <c r="E31" s="26"/>
      <c r="F31" s="26"/>
      <c r="G31" s="26"/>
      <c r="H31" s="26" t="s">
        <v>377</v>
      </c>
      <c r="I31" s="26"/>
      <c r="J31" s="26"/>
      <c r="K31" s="26" t="s">
        <v>377</v>
      </c>
      <c r="L31" s="26" t="s">
        <v>377</v>
      </c>
      <c r="M31" s="26"/>
      <c r="N31" s="26"/>
      <c r="O31" s="26"/>
      <c r="P31" s="26"/>
    </row>
    <row r="32" spans="1:16" s="25" customFormat="1" ht="40.200000000000003" customHeight="1" x14ac:dyDescent="0.3">
      <c r="A32" s="23" t="s">
        <v>890</v>
      </c>
      <c r="B32" s="24"/>
      <c r="C32" s="26" t="s">
        <v>6</v>
      </c>
      <c r="D32" s="26" t="s">
        <v>6</v>
      </c>
      <c r="E32" s="26" t="s">
        <v>6</v>
      </c>
      <c r="F32" s="26" t="s">
        <v>6</v>
      </c>
      <c r="G32" s="26" t="s">
        <v>6</v>
      </c>
      <c r="H32" s="26" t="s">
        <v>6</v>
      </c>
      <c r="I32" s="26" t="s">
        <v>6</v>
      </c>
      <c r="J32" s="26" t="s">
        <v>6</v>
      </c>
      <c r="K32" s="26" t="s">
        <v>6</v>
      </c>
      <c r="L32" s="26" t="s">
        <v>6</v>
      </c>
      <c r="M32" s="26" t="s">
        <v>6</v>
      </c>
      <c r="N32" s="26" t="s">
        <v>6</v>
      </c>
      <c r="O32" s="26" t="s">
        <v>6</v>
      </c>
      <c r="P32" s="26" t="s">
        <v>6</v>
      </c>
    </row>
    <row r="33" spans="1:16" s="25" customFormat="1" ht="40.200000000000003" customHeight="1" x14ac:dyDescent="0.3">
      <c r="A33" s="23" t="s">
        <v>891</v>
      </c>
      <c r="B33" s="24" t="s">
        <v>889</v>
      </c>
      <c r="C33" s="26"/>
      <c r="D33" s="26"/>
      <c r="E33" s="26"/>
      <c r="F33" s="26"/>
      <c r="G33" s="26"/>
      <c r="H33" s="26"/>
      <c r="I33" s="26"/>
      <c r="J33" s="26"/>
      <c r="K33" s="26"/>
      <c r="L33" s="26" t="s">
        <v>377</v>
      </c>
      <c r="M33" s="26"/>
      <c r="N33" s="26"/>
      <c r="O33" s="26"/>
      <c r="P33" s="26"/>
    </row>
    <row r="34" spans="1:16" s="25" customFormat="1" ht="40.200000000000003" customHeight="1" x14ac:dyDescent="0.3">
      <c r="A34" s="23" t="s">
        <v>892</v>
      </c>
      <c r="B34" s="24" t="s">
        <v>889</v>
      </c>
      <c r="C34" s="26"/>
      <c r="D34" s="26"/>
      <c r="E34" s="26"/>
      <c r="F34" s="26"/>
      <c r="G34" s="26"/>
      <c r="H34" s="26"/>
      <c r="I34" s="26"/>
      <c r="J34" s="26"/>
      <c r="K34" s="26"/>
      <c r="L34" s="26" t="s">
        <v>377</v>
      </c>
      <c r="M34" s="26"/>
      <c r="N34" s="26"/>
      <c r="O34" s="26"/>
      <c r="P34" s="26"/>
    </row>
    <row r="35" spans="1:16" s="25" customFormat="1" ht="40.200000000000003" customHeight="1" x14ac:dyDescent="0.3">
      <c r="A35" s="23" t="s">
        <v>893</v>
      </c>
      <c r="B35" s="24" t="s">
        <v>889</v>
      </c>
      <c r="C35" s="26"/>
      <c r="D35" s="26"/>
      <c r="E35" s="26"/>
      <c r="F35" s="26"/>
      <c r="G35" s="26"/>
      <c r="H35" s="26"/>
      <c r="I35" s="26"/>
      <c r="J35" s="26"/>
      <c r="K35" s="26"/>
      <c r="L35" s="26" t="s">
        <v>377</v>
      </c>
      <c r="M35" s="26"/>
      <c r="N35" s="26"/>
      <c r="O35" s="26"/>
      <c r="P35" s="26"/>
    </row>
    <row r="36" spans="1:16" s="25" customFormat="1" ht="40.200000000000003" customHeight="1" x14ac:dyDescent="0.3">
      <c r="A36" s="23" t="s">
        <v>894</v>
      </c>
      <c r="B36" s="24" t="s">
        <v>889</v>
      </c>
      <c r="C36" s="26"/>
      <c r="D36" s="26"/>
      <c r="E36" s="26"/>
      <c r="F36" s="26"/>
      <c r="G36" s="26"/>
      <c r="H36" s="26"/>
      <c r="I36" s="26"/>
      <c r="J36" s="26"/>
      <c r="K36" s="26"/>
      <c r="L36" s="26" t="s">
        <v>377</v>
      </c>
      <c r="M36" s="26"/>
      <c r="N36" s="26"/>
      <c r="O36" s="26"/>
      <c r="P36" s="26"/>
    </row>
    <row r="37" spans="1:16" s="25" customFormat="1" ht="40.200000000000003" customHeight="1" x14ac:dyDescent="0.3">
      <c r="A37" s="23" t="s">
        <v>895</v>
      </c>
      <c r="B37" s="24" t="s">
        <v>889</v>
      </c>
      <c r="C37" s="26"/>
      <c r="D37" s="26"/>
      <c r="E37" s="26"/>
      <c r="F37" s="26"/>
      <c r="G37" s="26"/>
      <c r="H37" s="26"/>
      <c r="I37" s="26"/>
      <c r="J37" s="26"/>
      <c r="K37" s="26"/>
      <c r="L37" s="26" t="s">
        <v>377</v>
      </c>
      <c r="M37" s="26"/>
      <c r="N37" s="26"/>
      <c r="O37" s="26"/>
      <c r="P37" s="26" t="s">
        <v>377</v>
      </c>
    </row>
    <row r="38" spans="1:16" s="25" customFormat="1" ht="40.200000000000003" customHeight="1" x14ac:dyDescent="0.3">
      <c r="A38" s="23" t="s">
        <v>896</v>
      </c>
      <c r="B38" s="24" t="s">
        <v>889</v>
      </c>
      <c r="C38" s="26"/>
      <c r="D38" s="26"/>
      <c r="E38" s="26"/>
      <c r="F38" s="26"/>
      <c r="G38" s="26"/>
      <c r="H38" s="26"/>
      <c r="I38" s="26"/>
      <c r="J38" s="26"/>
      <c r="K38" s="26"/>
      <c r="L38" s="26" t="s">
        <v>377</v>
      </c>
      <c r="M38" s="26"/>
      <c r="N38" s="26"/>
      <c r="O38" s="26"/>
      <c r="P38" s="26"/>
    </row>
    <row r="39" spans="1:16" s="25" customFormat="1" ht="40.200000000000003" customHeight="1" x14ac:dyDescent="0.3">
      <c r="A39" s="23" t="s">
        <v>897</v>
      </c>
      <c r="B39" s="24" t="s">
        <v>864</v>
      </c>
      <c r="C39" s="26"/>
      <c r="D39" s="26"/>
      <c r="E39" s="26"/>
      <c r="F39" s="26"/>
      <c r="G39" s="26"/>
      <c r="H39" s="26"/>
      <c r="I39" s="26"/>
      <c r="J39" s="26"/>
      <c r="K39" s="26"/>
      <c r="L39" s="26"/>
      <c r="M39" s="26"/>
      <c r="N39" s="26"/>
      <c r="O39" s="26"/>
      <c r="P39" s="26"/>
    </row>
    <row r="40" spans="1:16" s="25" customFormat="1" ht="40.200000000000003" customHeight="1" x14ac:dyDescent="0.3">
      <c r="A40" s="23" t="s">
        <v>898</v>
      </c>
      <c r="B40" s="24" t="s">
        <v>864</v>
      </c>
      <c r="C40" s="26" t="s">
        <v>6</v>
      </c>
      <c r="D40" s="26" t="s">
        <v>6</v>
      </c>
      <c r="E40" s="26" t="s">
        <v>6</v>
      </c>
      <c r="F40" s="26" t="s">
        <v>6</v>
      </c>
      <c r="G40" s="26" t="s">
        <v>6</v>
      </c>
      <c r="H40" s="26" t="s">
        <v>6</v>
      </c>
      <c r="I40" s="26" t="s">
        <v>6</v>
      </c>
      <c r="J40" s="26" t="s">
        <v>6</v>
      </c>
      <c r="K40" s="26" t="s">
        <v>6</v>
      </c>
      <c r="L40" s="26" t="s">
        <v>6</v>
      </c>
      <c r="M40" s="26" t="s">
        <v>6</v>
      </c>
      <c r="N40" s="26" t="s">
        <v>6</v>
      </c>
      <c r="O40" s="26" t="s">
        <v>6</v>
      </c>
      <c r="P40" s="26" t="s">
        <v>6</v>
      </c>
    </row>
    <row r="41" spans="1:16" s="25" customFormat="1" ht="40.200000000000003" customHeight="1" x14ac:dyDescent="0.3">
      <c r="A41" s="23" t="s">
        <v>899</v>
      </c>
      <c r="B41" s="24" t="s">
        <v>864</v>
      </c>
      <c r="C41" s="26"/>
      <c r="D41" s="26"/>
      <c r="E41" s="26"/>
      <c r="F41" s="26"/>
      <c r="G41" s="26"/>
      <c r="H41" s="26"/>
      <c r="I41" s="26"/>
      <c r="J41" s="26"/>
      <c r="K41" s="26"/>
      <c r="L41" s="26"/>
      <c r="M41" s="26"/>
      <c r="N41" s="26"/>
      <c r="O41" s="26"/>
      <c r="P41" s="26"/>
    </row>
    <row r="42" spans="1:16" s="25" customFormat="1" ht="40.200000000000003" customHeight="1" x14ac:dyDescent="0.3">
      <c r="A42" s="23" t="s">
        <v>900</v>
      </c>
      <c r="B42" s="24" t="s">
        <v>864</v>
      </c>
      <c r="C42" s="26"/>
      <c r="D42" s="26"/>
      <c r="E42" s="26"/>
      <c r="F42" s="26"/>
      <c r="G42" s="26" t="s">
        <v>377</v>
      </c>
      <c r="H42" s="26"/>
      <c r="I42" s="26"/>
      <c r="J42" s="26"/>
      <c r="K42" s="26"/>
      <c r="L42" s="26"/>
      <c r="M42" s="26"/>
      <c r="N42" s="26"/>
      <c r="O42" s="26"/>
      <c r="P42" s="26"/>
    </row>
    <row r="43" spans="1:16" s="25" customFormat="1" ht="40.200000000000003" customHeight="1" x14ac:dyDescent="0.3">
      <c r="A43" s="23" t="s">
        <v>901</v>
      </c>
      <c r="B43" s="24"/>
      <c r="C43" s="26" t="s">
        <v>6</v>
      </c>
      <c r="D43" s="26" t="s">
        <v>6</v>
      </c>
      <c r="E43" s="26" t="s">
        <v>6</v>
      </c>
      <c r="F43" s="26" t="s">
        <v>6</v>
      </c>
      <c r="G43" s="26" t="s">
        <v>6</v>
      </c>
      <c r="H43" s="26" t="s">
        <v>6</v>
      </c>
      <c r="I43" s="26" t="s">
        <v>6</v>
      </c>
      <c r="J43" s="26" t="s">
        <v>6</v>
      </c>
      <c r="K43" s="26" t="s">
        <v>6</v>
      </c>
      <c r="L43" s="26" t="s">
        <v>6</v>
      </c>
      <c r="M43" s="26" t="s">
        <v>6</v>
      </c>
      <c r="N43" s="26" t="s">
        <v>6</v>
      </c>
      <c r="O43" s="26" t="s">
        <v>6</v>
      </c>
      <c r="P43" s="26" t="s">
        <v>6</v>
      </c>
    </row>
    <row r="44" spans="1:16" s="25" customFormat="1" ht="40.200000000000003" customHeight="1" x14ac:dyDescent="0.3">
      <c r="A44" s="23" t="s">
        <v>902</v>
      </c>
      <c r="B44" s="24" t="s">
        <v>864</v>
      </c>
      <c r="C44" s="26"/>
      <c r="D44" s="26"/>
      <c r="E44" s="26"/>
      <c r="F44" s="26"/>
      <c r="G44" s="26"/>
      <c r="H44" s="26"/>
      <c r="I44" s="26"/>
      <c r="J44" s="26"/>
      <c r="K44" s="26"/>
      <c r="L44" s="26"/>
      <c r="M44" s="26"/>
      <c r="N44" s="26"/>
      <c r="O44" s="26"/>
      <c r="P44" s="26"/>
    </row>
    <row r="45" spans="1:16" s="25" customFormat="1" ht="40.200000000000003" customHeight="1" x14ac:dyDescent="0.3">
      <c r="A45" s="23" t="s">
        <v>903</v>
      </c>
      <c r="B45" s="24" t="s">
        <v>889</v>
      </c>
      <c r="C45" s="26"/>
      <c r="D45" s="26"/>
      <c r="E45" s="26"/>
      <c r="F45" s="26"/>
      <c r="G45" s="26"/>
      <c r="H45" s="26"/>
      <c r="I45" s="26"/>
      <c r="J45" s="26"/>
      <c r="K45" s="26"/>
      <c r="L45" s="26" t="s">
        <v>377</v>
      </c>
      <c r="M45" s="26"/>
      <c r="N45" s="26"/>
      <c r="O45" s="26"/>
      <c r="P45" s="26"/>
    </row>
    <row r="46" spans="1:16" s="25" customFormat="1" ht="40.200000000000003" customHeight="1" x14ac:dyDescent="0.3">
      <c r="A46" s="23" t="s">
        <v>904</v>
      </c>
      <c r="B46" s="24" t="s">
        <v>864</v>
      </c>
      <c r="C46" s="26"/>
      <c r="D46" s="26"/>
      <c r="E46" s="26"/>
      <c r="F46" s="26"/>
      <c r="G46" s="26"/>
      <c r="H46" s="26"/>
      <c r="I46" s="26"/>
      <c r="J46" s="26"/>
      <c r="K46" s="26"/>
      <c r="L46" s="26"/>
      <c r="M46" s="26" t="s">
        <v>377</v>
      </c>
      <c r="N46" s="26"/>
      <c r="O46" s="26"/>
      <c r="P46" s="26"/>
    </row>
    <row r="47" spans="1:16" s="25" customFormat="1" ht="40.200000000000003" customHeight="1" x14ac:dyDescent="0.3">
      <c r="A47" s="23" t="s">
        <v>905</v>
      </c>
      <c r="B47" s="24" t="s">
        <v>889</v>
      </c>
      <c r="C47" s="26"/>
      <c r="D47" s="26"/>
      <c r="E47" s="26"/>
      <c r="F47" s="26"/>
      <c r="G47" s="26"/>
      <c r="H47" s="26"/>
      <c r="I47" s="26"/>
      <c r="J47" s="26"/>
      <c r="K47" s="26"/>
      <c r="L47" s="26"/>
      <c r="M47" s="26"/>
      <c r="N47" s="26"/>
      <c r="O47" s="26"/>
      <c r="P47" s="26"/>
    </row>
    <row r="48" spans="1:16" s="25" customFormat="1" ht="40.200000000000003" customHeight="1" x14ac:dyDescent="0.3">
      <c r="A48" s="23" t="s">
        <v>906</v>
      </c>
      <c r="B48" s="24" t="s">
        <v>889</v>
      </c>
      <c r="C48" s="26"/>
      <c r="D48" s="26"/>
      <c r="E48" s="26"/>
      <c r="F48" s="26"/>
      <c r="G48" s="26"/>
      <c r="H48" s="26"/>
      <c r="I48" s="26"/>
      <c r="J48" s="26"/>
      <c r="K48" s="26"/>
      <c r="L48" s="26"/>
      <c r="M48" s="26"/>
      <c r="N48" s="26"/>
      <c r="O48" s="26" t="s">
        <v>377</v>
      </c>
      <c r="P48" s="26"/>
    </row>
    <row r="49" spans="1:16" s="25" customFormat="1" ht="40.200000000000003" customHeight="1" x14ac:dyDescent="0.3">
      <c r="A49" s="23" t="s">
        <v>907</v>
      </c>
      <c r="B49" s="24" t="s">
        <v>864</v>
      </c>
      <c r="C49" s="26"/>
      <c r="D49" s="26"/>
      <c r="E49" s="26"/>
      <c r="F49" s="26"/>
      <c r="G49" s="26"/>
      <c r="H49" s="26"/>
      <c r="I49" s="26"/>
      <c r="J49" s="26"/>
      <c r="K49" s="26"/>
      <c r="L49" s="26"/>
      <c r="M49" s="26"/>
      <c r="N49" s="26"/>
      <c r="O49" s="26"/>
      <c r="P49" s="26"/>
    </row>
    <row r="50" spans="1:16" s="25" customFormat="1" ht="40.200000000000003" customHeight="1" x14ac:dyDescent="0.3">
      <c r="A50" s="23" t="s">
        <v>908</v>
      </c>
      <c r="B50" s="24"/>
      <c r="C50" s="26" t="s">
        <v>6</v>
      </c>
      <c r="D50" s="26" t="s">
        <v>6</v>
      </c>
      <c r="E50" s="26" t="s">
        <v>6</v>
      </c>
      <c r="F50" s="26" t="s">
        <v>6</v>
      </c>
      <c r="G50" s="26" t="s">
        <v>6</v>
      </c>
      <c r="H50" s="26" t="s">
        <v>6</v>
      </c>
      <c r="I50" s="26" t="s">
        <v>6</v>
      </c>
      <c r="J50" s="26" t="s">
        <v>6</v>
      </c>
      <c r="K50" s="26" t="s">
        <v>6</v>
      </c>
      <c r="L50" s="26" t="s">
        <v>6</v>
      </c>
      <c r="M50" s="26" t="s">
        <v>6</v>
      </c>
      <c r="N50" s="26" t="s">
        <v>6</v>
      </c>
      <c r="O50" s="26" t="s">
        <v>6</v>
      </c>
      <c r="P50" s="26" t="s">
        <v>6</v>
      </c>
    </row>
    <row r="51" spans="1:16" s="25" customFormat="1" ht="40.200000000000003" customHeight="1" x14ac:dyDescent="0.3">
      <c r="A51" s="23" t="s">
        <v>909</v>
      </c>
      <c r="B51" s="24" t="s">
        <v>889</v>
      </c>
      <c r="C51" s="26"/>
      <c r="D51" s="26"/>
      <c r="E51" s="26"/>
      <c r="F51" s="26"/>
      <c r="G51" s="26"/>
      <c r="H51" s="26"/>
      <c r="I51" s="26"/>
      <c r="J51" s="26"/>
      <c r="K51" s="26"/>
      <c r="L51" s="26"/>
      <c r="M51" s="26"/>
      <c r="N51" s="26"/>
      <c r="O51" s="26"/>
      <c r="P51" s="26"/>
    </row>
    <row r="52" spans="1:16" s="25" customFormat="1" ht="40.200000000000003" customHeight="1" x14ac:dyDescent="0.3">
      <c r="A52" s="23" t="s">
        <v>910</v>
      </c>
      <c r="B52" s="24" t="s">
        <v>864</v>
      </c>
      <c r="C52" s="26"/>
      <c r="D52" s="26"/>
      <c r="E52" s="26"/>
      <c r="F52" s="26"/>
      <c r="G52" s="26"/>
      <c r="H52" s="26"/>
      <c r="I52" s="26"/>
      <c r="J52" s="26"/>
      <c r="K52" s="26"/>
      <c r="L52" s="26"/>
      <c r="M52" s="26"/>
      <c r="N52" s="26"/>
      <c r="O52" s="26"/>
      <c r="P52" s="26"/>
    </row>
    <row r="53" spans="1:16" s="25" customFormat="1" ht="40.200000000000003" customHeight="1" x14ac:dyDescent="0.3">
      <c r="A53" s="23" t="s">
        <v>911</v>
      </c>
      <c r="B53" s="24" t="s">
        <v>864</v>
      </c>
      <c r="C53" s="26"/>
      <c r="D53" s="26"/>
      <c r="E53" s="26"/>
      <c r="F53" s="26"/>
      <c r="G53" s="26"/>
      <c r="H53" s="26"/>
      <c r="I53" s="26"/>
      <c r="J53" s="26"/>
      <c r="K53" s="26"/>
      <c r="L53" s="26"/>
      <c r="M53" s="26"/>
      <c r="N53" s="26"/>
      <c r="O53" s="26"/>
      <c r="P53" s="26"/>
    </row>
    <row r="54" spans="1:16" s="25" customFormat="1" ht="40.200000000000003" customHeight="1" x14ac:dyDescent="0.3">
      <c r="A54" s="23" t="s">
        <v>912</v>
      </c>
      <c r="B54" s="24" t="s">
        <v>889</v>
      </c>
      <c r="C54" s="26" t="s">
        <v>377</v>
      </c>
      <c r="D54" s="26"/>
      <c r="E54" s="26"/>
      <c r="F54" s="26"/>
      <c r="G54" s="26"/>
      <c r="H54" s="26"/>
      <c r="I54" s="26"/>
      <c r="J54" s="26"/>
      <c r="K54" s="26"/>
      <c r="L54" s="26" t="s">
        <v>377</v>
      </c>
      <c r="M54" s="26"/>
      <c r="N54" s="26"/>
      <c r="O54" s="26"/>
      <c r="P54" s="26"/>
    </row>
    <row r="55" spans="1:16" s="25" customFormat="1" ht="40.200000000000003" customHeight="1" x14ac:dyDescent="0.3">
      <c r="A55" s="23" t="s">
        <v>913</v>
      </c>
      <c r="B55" s="24" t="s">
        <v>889</v>
      </c>
      <c r="C55" s="26"/>
      <c r="D55" s="26"/>
      <c r="E55" s="26"/>
      <c r="F55" s="26"/>
      <c r="G55" s="26"/>
      <c r="H55" s="26"/>
      <c r="I55" s="26"/>
      <c r="J55" s="26"/>
      <c r="K55" s="26"/>
      <c r="L55" s="26" t="s">
        <v>377</v>
      </c>
      <c r="M55" s="26" t="s">
        <v>377</v>
      </c>
      <c r="N55" s="26"/>
      <c r="O55" s="26"/>
      <c r="P55" s="26" t="s">
        <v>377</v>
      </c>
    </row>
    <row r="56" spans="1:16" s="25" customFormat="1" ht="40.200000000000003" customHeight="1" x14ac:dyDescent="0.3">
      <c r="A56" s="23" t="s">
        <v>914</v>
      </c>
      <c r="B56" s="24" t="s">
        <v>864</v>
      </c>
      <c r="C56" s="26" t="s">
        <v>6</v>
      </c>
      <c r="D56" s="26" t="s">
        <v>6</v>
      </c>
      <c r="E56" s="26" t="s">
        <v>6</v>
      </c>
      <c r="F56" s="26" t="s">
        <v>6</v>
      </c>
      <c r="G56" s="26" t="s">
        <v>6</v>
      </c>
      <c r="H56" s="26" t="s">
        <v>6</v>
      </c>
      <c r="I56" s="26" t="s">
        <v>6</v>
      </c>
      <c r="J56" s="26" t="s">
        <v>6</v>
      </c>
      <c r="K56" s="26" t="s">
        <v>6</v>
      </c>
      <c r="L56" s="26" t="s">
        <v>6</v>
      </c>
      <c r="M56" s="26" t="s">
        <v>6</v>
      </c>
      <c r="N56" s="26" t="s">
        <v>6</v>
      </c>
      <c r="O56" s="26" t="s">
        <v>6</v>
      </c>
      <c r="P56" s="26" t="s">
        <v>6</v>
      </c>
    </row>
    <row r="57" spans="1:16" s="25" customFormat="1" ht="40.200000000000003" customHeight="1" x14ac:dyDescent="0.3">
      <c r="A57" s="23" t="s">
        <v>915</v>
      </c>
      <c r="B57" s="24" t="s">
        <v>864</v>
      </c>
      <c r="C57" s="26"/>
      <c r="D57" s="26"/>
      <c r="E57" s="26"/>
      <c r="F57" s="26"/>
      <c r="G57" s="26"/>
      <c r="H57" s="26"/>
      <c r="I57" s="26"/>
      <c r="J57" s="26"/>
      <c r="K57" s="26"/>
      <c r="L57" s="26"/>
      <c r="M57" s="26"/>
      <c r="N57" s="26"/>
      <c r="O57" s="26"/>
      <c r="P57" s="26"/>
    </row>
    <row r="58" spans="1:16" s="25" customFormat="1" ht="40.200000000000003" customHeight="1" x14ac:dyDescent="0.3">
      <c r="A58" s="23" t="s">
        <v>916</v>
      </c>
      <c r="B58" s="24" t="s">
        <v>864</v>
      </c>
      <c r="C58" s="26"/>
      <c r="D58" s="26"/>
      <c r="E58" s="26"/>
      <c r="F58" s="26"/>
      <c r="G58" s="26"/>
      <c r="H58" s="26"/>
      <c r="I58" s="26"/>
      <c r="J58" s="26"/>
      <c r="K58" s="26"/>
      <c r="L58" s="26"/>
      <c r="M58" s="26"/>
      <c r="N58" s="26" t="s">
        <v>377</v>
      </c>
      <c r="O58" s="26"/>
      <c r="P58" s="26"/>
    </row>
    <row r="59" spans="1:16" s="25" customFormat="1" ht="40.200000000000003" customHeight="1" x14ac:dyDescent="0.3">
      <c r="A59" s="23" t="s">
        <v>917</v>
      </c>
      <c r="B59" s="24" t="s">
        <v>864</v>
      </c>
      <c r="C59" s="26"/>
      <c r="D59" s="26"/>
      <c r="E59" s="26"/>
      <c r="F59" s="26"/>
      <c r="G59" s="26"/>
      <c r="H59" s="26"/>
      <c r="I59" s="26"/>
      <c r="J59" s="26"/>
      <c r="K59" s="26"/>
      <c r="L59" s="26"/>
      <c r="M59" s="26"/>
      <c r="N59" s="26" t="s">
        <v>377</v>
      </c>
      <c r="O59" s="26"/>
      <c r="P59" s="26"/>
    </row>
    <row r="60" spans="1:16" s="25" customFormat="1" ht="40.200000000000003" customHeight="1" x14ac:dyDescent="0.3">
      <c r="A60" s="23" t="s">
        <v>918</v>
      </c>
      <c r="B60" s="24" t="s">
        <v>864</v>
      </c>
      <c r="C60" s="26" t="s">
        <v>6</v>
      </c>
      <c r="D60" s="26" t="s">
        <v>6</v>
      </c>
      <c r="E60" s="26" t="s">
        <v>6</v>
      </c>
      <c r="F60" s="26" t="s">
        <v>6</v>
      </c>
      <c r="G60" s="26" t="s">
        <v>6</v>
      </c>
      <c r="H60" s="26" t="s">
        <v>6</v>
      </c>
      <c r="I60" s="26" t="s">
        <v>6</v>
      </c>
      <c r="J60" s="26" t="s">
        <v>6</v>
      </c>
      <c r="K60" s="26" t="s">
        <v>6</v>
      </c>
      <c r="L60" s="26" t="s">
        <v>6</v>
      </c>
      <c r="M60" s="26" t="s">
        <v>6</v>
      </c>
      <c r="N60" s="26" t="s">
        <v>6</v>
      </c>
      <c r="O60" s="26" t="s">
        <v>6</v>
      </c>
      <c r="P60" s="26" t="s">
        <v>6</v>
      </c>
    </row>
    <row r="61" spans="1:16" s="25" customFormat="1" ht="40.200000000000003" customHeight="1" x14ac:dyDescent="0.3">
      <c r="A61" s="23" t="s">
        <v>919</v>
      </c>
      <c r="B61" s="24" t="s">
        <v>864</v>
      </c>
      <c r="C61" s="26"/>
      <c r="D61" s="26"/>
      <c r="E61" s="26"/>
      <c r="F61" s="26"/>
      <c r="G61" s="26"/>
      <c r="H61" s="26"/>
      <c r="I61" s="26"/>
      <c r="J61" s="26"/>
      <c r="K61" s="26"/>
      <c r="L61" s="26"/>
      <c r="M61" s="26"/>
      <c r="N61" s="26"/>
      <c r="O61" s="26"/>
      <c r="P61" s="26"/>
    </row>
    <row r="62" spans="1:16" s="25" customFormat="1" ht="40.200000000000003" customHeight="1" x14ac:dyDescent="0.3">
      <c r="A62" s="23" t="s">
        <v>920</v>
      </c>
      <c r="B62" s="24" t="s">
        <v>864</v>
      </c>
      <c r="C62" s="26" t="s">
        <v>6</v>
      </c>
      <c r="D62" s="26" t="s">
        <v>6</v>
      </c>
      <c r="E62" s="26" t="s">
        <v>6</v>
      </c>
      <c r="F62" s="26" t="s">
        <v>6</v>
      </c>
      <c r="G62" s="26" t="s">
        <v>6</v>
      </c>
      <c r="H62" s="26" t="s">
        <v>6</v>
      </c>
      <c r="I62" s="26" t="s">
        <v>6</v>
      </c>
      <c r="J62" s="26" t="s">
        <v>6</v>
      </c>
      <c r="K62" s="26" t="s">
        <v>6</v>
      </c>
      <c r="L62" s="26" t="s">
        <v>6</v>
      </c>
      <c r="M62" s="26" t="s">
        <v>6</v>
      </c>
      <c r="N62" s="26" t="s">
        <v>6</v>
      </c>
      <c r="O62" s="26" t="s">
        <v>6</v>
      </c>
      <c r="P62" s="26" t="s">
        <v>6</v>
      </c>
    </row>
    <row r="63" spans="1:16" s="25" customFormat="1" ht="40.200000000000003" customHeight="1" x14ac:dyDescent="0.3">
      <c r="A63" s="23" t="s">
        <v>921</v>
      </c>
      <c r="B63" s="24" t="s">
        <v>864</v>
      </c>
      <c r="C63" s="26"/>
      <c r="D63" s="26"/>
      <c r="E63" s="26"/>
      <c r="F63" s="26"/>
      <c r="G63" s="26"/>
      <c r="H63" s="26"/>
      <c r="I63" s="26"/>
      <c r="J63" s="26"/>
      <c r="K63" s="26"/>
      <c r="L63" s="26"/>
      <c r="M63" s="26"/>
      <c r="N63" s="26"/>
      <c r="O63" s="26"/>
      <c r="P63" s="26"/>
    </row>
    <row r="64" spans="1:16" s="25" customFormat="1" ht="40.200000000000003" customHeight="1" x14ac:dyDescent="0.3">
      <c r="A64" s="23" t="s">
        <v>922</v>
      </c>
      <c r="B64" s="24" t="s">
        <v>864</v>
      </c>
      <c r="C64" s="26" t="s">
        <v>6</v>
      </c>
      <c r="D64" s="26" t="s">
        <v>6</v>
      </c>
      <c r="E64" s="26" t="s">
        <v>6</v>
      </c>
      <c r="F64" s="26" t="s">
        <v>6</v>
      </c>
      <c r="G64" s="26" t="s">
        <v>6</v>
      </c>
      <c r="H64" s="26" t="s">
        <v>6</v>
      </c>
      <c r="I64" s="26" t="s">
        <v>6</v>
      </c>
      <c r="J64" s="26" t="s">
        <v>6</v>
      </c>
      <c r="K64" s="26" t="s">
        <v>6</v>
      </c>
      <c r="L64" s="26" t="s">
        <v>6</v>
      </c>
      <c r="M64" s="26" t="s">
        <v>6</v>
      </c>
      <c r="N64" s="26" t="s">
        <v>6</v>
      </c>
      <c r="O64" s="26" t="s">
        <v>6</v>
      </c>
      <c r="P64" s="26" t="s">
        <v>6</v>
      </c>
    </row>
    <row r="65" spans="1:16" s="25" customFormat="1" ht="40.200000000000003" customHeight="1" x14ac:dyDescent="0.3">
      <c r="A65" s="23" t="s">
        <v>923</v>
      </c>
      <c r="B65" s="24" t="s">
        <v>864</v>
      </c>
      <c r="C65" s="26"/>
      <c r="D65" s="26"/>
      <c r="E65" s="26"/>
      <c r="F65" s="26"/>
      <c r="G65" s="26"/>
      <c r="H65" s="26"/>
      <c r="I65" s="26"/>
      <c r="J65" s="26"/>
      <c r="K65" s="26"/>
      <c r="L65" s="26"/>
      <c r="M65" s="26"/>
      <c r="N65" s="26"/>
      <c r="O65" s="26"/>
      <c r="P65" s="26"/>
    </row>
    <row r="66" spans="1:16" s="25" customFormat="1" ht="40.200000000000003" customHeight="1" x14ac:dyDescent="0.3">
      <c r="A66" s="23" t="s">
        <v>924</v>
      </c>
      <c r="B66" s="24" t="s">
        <v>864</v>
      </c>
      <c r="C66" s="26"/>
      <c r="D66" s="26"/>
      <c r="E66" s="26"/>
      <c r="F66" s="26"/>
      <c r="G66" s="26"/>
      <c r="H66" s="26"/>
      <c r="I66" s="26"/>
      <c r="J66" s="26"/>
      <c r="K66" s="26" t="s">
        <v>377</v>
      </c>
      <c r="L66" s="26"/>
      <c r="M66" s="26"/>
      <c r="N66" s="26"/>
      <c r="O66" s="26"/>
      <c r="P66" s="26"/>
    </row>
    <row r="67" spans="1:16" s="25" customFormat="1" ht="40.200000000000003" customHeight="1" x14ac:dyDescent="0.3">
      <c r="A67" s="23" t="s">
        <v>925</v>
      </c>
      <c r="B67" s="24" t="s">
        <v>864</v>
      </c>
      <c r="C67" s="26" t="s">
        <v>6</v>
      </c>
      <c r="D67" s="26" t="s">
        <v>6</v>
      </c>
      <c r="E67" s="26" t="s">
        <v>6</v>
      </c>
      <c r="F67" s="26" t="s">
        <v>6</v>
      </c>
      <c r="G67" s="26" t="s">
        <v>6</v>
      </c>
      <c r="H67" s="26" t="s">
        <v>6</v>
      </c>
      <c r="I67" s="26" t="s">
        <v>6</v>
      </c>
      <c r="J67" s="26" t="s">
        <v>6</v>
      </c>
      <c r="K67" s="26" t="s">
        <v>6</v>
      </c>
      <c r="L67" s="26" t="s">
        <v>6</v>
      </c>
      <c r="M67" s="26" t="s">
        <v>6</v>
      </c>
      <c r="N67" s="26" t="s">
        <v>6</v>
      </c>
      <c r="O67" s="26" t="s">
        <v>6</v>
      </c>
      <c r="P67" s="26" t="s">
        <v>6</v>
      </c>
    </row>
    <row r="68" spans="1:16" s="25" customFormat="1" ht="40.200000000000003" customHeight="1" x14ac:dyDescent="0.3">
      <c r="A68" s="23" t="s">
        <v>926</v>
      </c>
      <c r="B68" s="24" t="s">
        <v>864</v>
      </c>
      <c r="C68" s="26"/>
      <c r="D68" s="26"/>
      <c r="E68" s="26"/>
      <c r="F68" s="26"/>
      <c r="G68" s="26"/>
      <c r="H68" s="26"/>
      <c r="I68" s="26"/>
      <c r="J68" s="26" t="s">
        <v>377</v>
      </c>
      <c r="K68" s="26"/>
      <c r="L68" s="26"/>
      <c r="M68" s="26"/>
      <c r="N68" s="26"/>
      <c r="O68" s="26"/>
      <c r="P68" s="26" t="s">
        <v>377</v>
      </c>
    </row>
    <row r="69" spans="1:16" s="25" customFormat="1" ht="40.200000000000003" customHeight="1" x14ac:dyDescent="0.3">
      <c r="A69" s="23" t="s">
        <v>927</v>
      </c>
      <c r="B69" s="24"/>
      <c r="C69" s="26" t="s">
        <v>6</v>
      </c>
      <c r="D69" s="26" t="s">
        <v>6</v>
      </c>
      <c r="E69" s="26" t="s">
        <v>6</v>
      </c>
      <c r="F69" s="26" t="s">
        <v>6</v>
      </c>
      <c r="G69" s="26" t="s">
        <v>6</v>
      </c>
      <c r="H69" s="26" t="s">
        <v>6</v>
      </c>
      <c r="I69" s="26" t="s">
        <v>6</v>
      </c>
      <c r="J69" s="26" t="s">
        <v>6</v>
      </c>
      <c r="K69" s="26" t="s">
        <v>6</v>
      </c>
      <c r="L69" s="26" t="s">
        <v>6</v>
      </c>
      <c r="M69" s="26" t="s">
        <v>6</v>
      </c>
      <c r="N69" s="26" t="s">
        <v>6</v>
      </c>
      <c r="O69" s="26" t="s">
        <v>6</v>
      </c>
      <c r="P69" s="26" t="s">
        <v>6</v>
      </c>
    </row>
    <row r="70" spans="1:16" s="25" customFormat="1" ht="40.200000000000003" customHeight="1" x14ac:dyDescent="0.3">
      <c r="A70" s="23" t="s">
        <v>928</v>
      </c>
      <c r="B70" s="24" t="s">
        <v>864</v>
      </c>
      <c r="C70" s="26"/>
      <c r="D70" s="26"/>
      <c r="E70" s="26"/>
      <c r="F70" s="26"/>
      <c r="G70" s="26"/>
      <c r="H70" s="26"/>
      <c r="I70" s="26" t="s">
        <v>377</v>
      </c>
      <c r="J70" s="26"/>
      <c r="K70" s="26"/>
      <c r="L70" s="26"/>
      <c r="M70" s="26"/>
      <c r="N70" s="26"/>
      <c r="O70" s="26"/>
      <c r="P70" s="26"/>
    </row>
    <row r="71" spans="1:16" s="25" customFormat="1" ht="40.200000000000003" customHeight="1" x14ac:dyDescent="0.3">
      <c r="A71" s="23" t="s">
        <v>929</v>
      </c>
      <c r="B71" s="24" t="s">
        <v>864</v>
      </c>
      <c r="C71" s="26"/>
      <c r="D71" s="26"/>
      <c r="E71" s="26"/>
      <c r="F71" s="26"/>
      <c r="G71" s="26"/>
      <c r="H71" s="26"/>
      <c r="I71" s="26" t="s">
        <v>377</v>
      </c>
      <c r="J71" s="26"/>
      <c r="K71" s="26"/>
      <c r="L71" s="26"/>
      <c r="M71" s="26"/>
      <c r="N71" s="26"/>
      <c r="O71" s="26"/>
      <c r="P71" s="26"/>
    </row>
    <row r="72" spans="1:16" s="25" customFormat="1" ht="40.200000000000003" customHeight="1" x14ac:dyDescent="0.3">
      <c r="A72" s="23" t="s">
        <v>930</v>
      </c>
      <c r="B72" s="24" t="s">
        <v>889</v>
      </c>
      <c r="C72" s="26"/>
      <c r="D72" s="26"/>
      <c r="E72" s="26"/>
      <c r="F72" s="26"/>
      <c r="G72" s="26"/>
      <c r="H72" s="26"/>
      <c r="I72" s="26"/>
      <c r="J72" s="26"/>
      <c r="K72" s="26"/>
      <c r="L72" s="26" t="s">
        <v>377</v>
      </c>
      <c r="M72" s="26"/>
      <c r="N72" s="26"/>
      <c r="O72" s="26"/>
      <c r="P72" s="26"/>
    </row>
    <row r="73" spans="1:16" s="25" customFormat="1" ht="40.200000000000003" customHeight="1" x14ac:dyDescent="0.3">
      <c r="A73" s="23" t="s">
        <v>931</v>
      </c>
      <c r="B73" s="24" t="s">
        <v>864</v>
      </c>
      <c r="C73" s="26" t="s">
        <v>6</v>
      </c>
      <c r="D73" s="26" t="s">
        <v>6</v>
      </c>
      <c r="E73" s="26" t="s">
        <v>6</v>
      </c>
      <c r="F73" s="26" t="s">
        <v>6</v>
      </c>
      <c r="G73" s="26" t="s">
        <v>6</v>
      </c>
      <c r="H73" s="26" t="s">
        <v>6</v>
      </c>
      <c r="I73" s="26" t="s">
        <v>6</v>
      </c>
      <c r="J73" s="26" t="s">
        <v>6</v>
      </c>
      <c r="K73" s="26" t="s">
        <v>6</v>
      </c>
      <c r="L73" s="26" t="s">
        <v>6</v>
      </c>
      <c r="M73" s="26" t="s">
        <v>6</v>
      </c>
      <c r="N73" s="26" t="s">
        <v>6</v>
      </c>
      <c r="O73" s="26" t="s">
        <v>6</v>
      </c>
      <c r="P73" s="26" t="s">
        <v>6</v>
      </c>
    </row>
    <row r="74" spans="1:16" s="25" customFormat="1" ht="40.200000000000003" customHeight="1" x14ac:dyDescent="0.3">
      <c r="A74" s="23" t="s">
        <v>932</v>
      </c>
      <c r="B74" s="24" t="s">
        <v>864</v>
      </c>
      <c r="C74" s="26"/>
      <c r="D74" s="26"/>
      <c r="E74" s="26"/>
      <c r="F74" s="26"/>
      <c r="G74" s="26"/>
      <c r="H74" s="26"/>
      <c r="I74" s="26" t="s">
        <v>377</v>
      </c>
      <c r="J74" s="26"/>
      <c r="K74" s="26"/>
      <c r="L74" s="26"/>
      <c r="M74" s="26"/>
      <c r="N74" s="26"/>
      <c r="O74" s="26"/>
      <c r="P74" s="26"/>
    </row>
    <row r="75" spans="1:16" s="25" customFormat="1" ht="40.200000000000003" customHeight="1" x14ac:dyDescent="0.3">
      <c r="A75" s="23" t="s">
        <v>933</v>
      </c>
      <c r="B75" s="24" t="s">
        <v>864</v>
      </c>
      <c r="C75" s="26"/>
      <c r="D75" s="26"/>
      <c r="E75" s="26"/>
      <c r="F75" s="26"/>
      <c r="G75" s="26"/>
      <c r="H75" s="26"/>
      <c r="I75" s="26" t="s">
        <v>377</v>
      </c>
      <c r="J75" s="26"/>
      <c r="K75" s="26"/>
      <c r="L75" s="26"/>
      <c r="M75" s="26"/>
      <c r="N75" s="26"/>
      <c r="O75" s="26"/>
      <c r="P75" s="26"/>
    </row>
    <row r="76" spans="1:16" s="25" customFormat="1" ht="40.200000000000003" customHeight="1" x14ac:dyDescent="0.3">
      <c r="A76" s="23" t="s">
        <v>934</v>
      </c>
      <c r="B76" s="24" t="s">
        <v>864</v>
      </c>
      <c r="C76" s="26"/>
      <c r="D76" s="26"/>
      <c r="E76" s="26"/>
      <c r="F76" s="26"/>
      <c r="G76" s="26"/>
      <c r="H76" s="26"/>
      <c r="I76" s="26" t="s">
        <v>377</v>
      </c>
      <c r="J76" s="26"/>
      <c r="K76" s="26"/>
      <c r="L76" s="26"/>
      <c r="M76" s="26"/>
      <c r="N76" s="26"/>
      <c r="O76" s="26"/>
      <c r="P76" s="26"/>
    </row>
    <row r="77" spans="1:16" s="25" customFormat="1" ht="40.200000000000003" customHeight="1" x14ac:dyDescent="0.3">
      <c r="A77" s="23" t="s">
        <v>935</v>
      </c>
      <c r="B77" s="24" t="s">
        <v>864</v>
      </c>
      <c r="C77" s="26"/>
      <c r="D77" s="26"/>
      <c r="E77" s="26"/>
      <c r="F77" s="26"/>
      <c r="G77" s="26"/>
      <c r="H77" s="26"/>
      <c r="I77" s="26" t="s">
        <v>377</v>
      </c>
      <c r="J77" s="26"/>
      <c r="K77" s="26"/>
      <c r="L77" s="26"/>
      <c r="M77" s="26"/>
      <c r="N77" s="26"/>
      <c r="O77" s="26"/>
      <c r="P77" s="26"/>
    </row>
    <row r="78" spans="1:16" s="25" customFormat="1" ht="40.200000000000003" customHeight="1" x14ac:dyDescent="0.3">
      <c r="A78" s="23" t="s">
        <v>936</v>
      </c>
      <c r="B78" s="24"/>
      <c r="C78" s="26" t="s">
        <v>6</v>
      </c>
      <c r="D78" s="26" t="s">
        <v>6</v>
      </c>
      <c r="E78" s="26" t="s">
        <v>6</v>
      </c>
      <c r="F78" s="26" t="s">
        <v>6</v>
      </c>
      <c r="G78" s="26" t="s">
        <v>6</v>
      </c>
      <c r="H78" s="26" t="s">
        <v>6</v>
      </c>
      <c r="I78" s="26" t="s">
        <v>6</v>
      </c>
      <c r="J78" s="26" t="s">
        <v>6</v>
      </c>
      <c r="K78" s="26" t="s">
        <v>6</v>
      </c>
      <c r="L78" s="26" t="s">
        <v>6</v>
      </c>
      <c r="M78" s="26" t="s">
        <v>6</v>
      </c>
      <c r="N78" s="26" t="s">
        <v>6</v>
      </c>
      <c r="O78" s="26" t="s">
        <v>6</v>
      </c>
      <c r="P78" s="26" t="s">
        <v>6</v>
      </c>
    </row>
    <row r="79" spans="1:16" s="25" customFormat="1" ht="40.200000000000003" customHeight="1" x14ac:dyDescent="0.3">
      <c r="A79" s="23" t="s">
        <v>937</v>
      </c>
      <c r="B79" s="24" t="s">
        <v>864</v>
      </c>
      <c r="C79" s="26"/>
      <c r="D79" s="26"/>
      <c r="E79" s="26"/>
      <c r="F79" s="26"/>
      <c r="G79" s="26"/>
      <c r="H79" s="26"/>
      <c r="I79" s="26" t="s">
        <v>377</v>
      </c>
      <c r="J79" s="26"/>
      <c r="K79" s="26"/>
      <c r="L79" s="26"/>
      <c r="M79" s="26"/>
      <c r="N79" s="26"/>
      <c r="O79" s="26"/>
      <c r="P79" s="26"/>
    </row>
    <row r="80" spans="1:16" s="25" customFormat="1" ht="40.200000000000003" customHeight="1" x14ac:dyDescent="0.3">
      <c r="A80" s="23" t="s">
        <v>938</v>
      </c>
      <c r="B80" s="24" t="s">
        <v>889</v>
      </c>
      <c r="C80" s="26"/>
      <c r="D80" s="26"/>
      <c r="E80" s="26"/>
      <c r="F80" s="26"/>
      <c r="G80" s="26"/>
      <c r="H80" s="26"/>
      <c r="I80" s="26"/>
      <c r="J80" s="26"/>
      <c r="K80" s="26"/>
      <c r="L80" s="26" t="s">
        <v>377</v>
      </c>
      <c r="M80" s="26"/>
      <c r="N80" s="26"/>
      <c r="O80" s="26"/>
      <c r="P80" s="26"/>
    </row>
    <row r="81" spans="1:16" s="25" customFormat="1" ht="40.200000000000003" customHeight="1" x14ac:dyDescent="0.3">
      <c r="A81" s="23" t="s">
        <v>939</v>
      </c>
      <c r="B81" s="24" t="s">
        <v>889</v>
      </c>
      <c r="C81" s="26"/>
      <c r="D81" s="26"/>
      <c r="E81" s="26"/>
      <c r="F81" s="26"/>
      <c r="G81" s="26"/>
      <c r="H81" s="26"/>
      <c r="I81" s="26"/>
      <c r="J81" s="26"/>
      <c r="K81" s="26"/>
      <c r="L81" s="26" t="s">
        <v>377</v>
      </c>
      <c r="M81" s="26"/>
      <c r="N81" s="26"/>
      <c r="O81" s="26"/>
      <c r="P81" s="26"/>
    </row>
    <row r="82" spans="1:16" s="25" customFormat="1" ht="40.200000000000003" customHeight="1" x14ac:dyDescent="0.3">
      <c r="A82" s="23" t="s">
        <v>940</v>
      </c>
      <c r="B82" s="24" t="s">
        <v>889</v>
      </c>
      <c r="C82" s="26" t="s">
        <v>6</v>
      </c>
      <c r="D82" s="26" t="s">
        <v>6</v>
      </c>
      <c r="E82" s="26" t="s">
        <v>6</v>
      </c>
      <c r="F82" s="26" t="s">
        <v>6</v>
      </c>
      <c r="G82" s="26" t="s">
        <v>6</v>
      </c>
      <c r="H82" s="26" t="s">
        <v>6</v>
      </c>
      <c r="I82" s="26" t="s">
        <v>6</v>
      </c>
      <c r="J82" s="26" t="s">
        <v>6</v>
      </c>
      <c r="K82" s="26" t="s">
        <v>6</v>
      </c>
      <c r="L82" s="26" t="s">
        <v>6</v>
      </c>
      <c r="M82" s="26" t="s">
        <v>6</v>
      </c>
      <c r="N82" s="26" t="s">
        <v>6</v>
      </c>
      <c r="O82" s="26" t="s">
        <v>6</v>
      </c>
      <c r="P82" s="26" t="s">
        <v>6</v>
      </c>
    </row>
    <row r="83" spans="1:16" s="25" customFormat="1" ht="40.200000000000003" customHeight="1" x14ac:dyDescent="0.3">
      <c r="A83" s="23" t="s">
        <v>941</v>
      </c>
      <c r="B83" s="24" t="s">
        <v>889</v>
      </c>
      <c r="C83" s="26"/>
      <c r="D83" s="26"/>
      <c r="E83" s="26"/>
      <c r="F83" s="26"/>
      <c r="G83" s="26"/>
      <c r="H83" s="26"/>
      <c r="I83" s="26"/>
      <c r="J83" s="26"/>
      <c r="K83" s="26"/>
      <c r="L83" s="26" t="s">
        <v>377</v>
      </c>
      <c r="M83" s="26"/>
      <c r="N83" s="26"/>
      <c r="O83" s="26"/>
      <c r="P83" s="26"/>
    </row>
    <row r="84" spans="1:16" s="25" customFormat="1" ht="40.200000000000003" customHeight="1" x14ac:dyDescent="0.3">
      <c r="A84" s="23" t="s">
        <v>942</v>
      </c>
      <c r="B84" s="24" t="s">
        <v>889</v>
      </c>
      <c r="C84" s="26"/>
      <c r="D84" s="26"/>
      <c r="E84" s="26"/>
      <c r="F84" s="26"/>
      <c r="G84" s="26"/>
      <c r="H84" s="26"/>
      <c r="I84" s="26"/>
      <c r="J84" s="26"/>
      <c r="K84" s="26"/>
      <c r="L84" s="26" t="s">
        <v>377</v>
      </c>
      <c r="M84" s="26"/>
      <c r="N84" s="26"/>
      <c r="O84" s="26"/>
      <c r="P84" s="26"/>
    </row>
    <row r="85" spans="1:16" s="25" customFormat="1" ht="40.200000000000003" customHeight="1" x14ac:dyDescent="0.3">
      <c r="A85" s="23" t="s">
        <v>943</v>
      </c>
      <c r="B85" s="24" t="s">
        <v>889</v>
      </c>
      <c r="C85" s="26"/>
      <c r="D85" s="26"/>
      <c r="E85" s="26"/>
      <c r="F85" s="26"/>
      <c r="G85" s="26"/>
      <c r="H85" s="26"/>
      <c r="I85" s="26"/>
      <c r="J85" s="26"/>
      <c r="K85" s="26"/>
      <c r="L85" s="26" t="s">
        <v>377</v>
      </c>
      <c r="M85" s="26"/>
      <c r="N85" s="26"/>
      <c r="O85" s="26"/>
      <c r="P85" s="26"/>
    </row>
    <row r="86" spans="1:16" s="25" customFormat="1" ht="40.200000000000003" customHeight="1" x14ac:dyDescent="0.3">
      <c r="A86" s="23" t="s">
        <v>944</v>
      </c>
      <c r="B86" s="24" t="s">
        <v>889</v>
      </c>
      <c r="C86" s="26"/>
      <c r="D86" s="26"/>
      <c r="E86" s="26"/>
      <c r="F86" s="26"/>
      <c r="G86" s="26"/>
      <c r="H86" s="26"/>
      <c r="I86" s="26"/>
      <c r="J86" s="26"/>
      <c r="K86" s="26"/>
      <c r="L86" s="26" t="s">
        <v>377</v>
      </c>
      <c r="M86" s="26"/>
      <c r="N86" s="26"/>
      <c r="O86" s="26"/>
      <c r="P86" s="26"/>
    </row>
    <row r="87" spans="1:16" s="25" customFormat="1" ht="40.200000000000003" customHeight="1" x14ac:dyDescent="0.3">
      <c r="A87" s="23" t="s">
        <v>945</v>
      </c>
      <c r="B87" s="24" t="s">
        <v>6</v>
      </c>
      <c r="C87" s="26" t="s">
        <v>6</v>
      </c>
      <c r="D87" s="26" t="s">
        <v>6</v>
      </c>
      <c r="E87" s="26" t="s">
        <v>6</v>
      </c>
      <c r="F87" s="26" t="s">
        <v>6</v>
      </c>
      <c r="G87" s="26" t="s">
        <v>6</v>
      </c>
      <c r="H87" s="26" t="s">
        <v>6</v>
      </c>
      <c r="I87" s="26" t="s">
        <v>6</v>
      </c>
      <c r="J87" s="26" t="s">
        <v>6</v>
      </c>
      <c r="K87" s="26" t="s">
        <v>6</v>
      </c>
      <c r="L87" s="26" t="s">
        <v>6</v>
      </c>
      <c r="M87" s="26" t="s">
        <v>6</v>
      </c>
      <c r="N87" s="26" t="s">
        <v>6</v>
      </c>
      <c r="O87" s="26" t="s">
        <v>6</v>
      </c>
      <c r="P87" s="26" t="s">
        <v>6</v>
      </c>
    </row>
    <row r="88" spans="1:16" s="25" customFormat="1" ht="40.200000000000003" customHeight="1" x14ac:dyDescent="0.3">
      <c r="A88" s="23" t="s">
        <v>946</v>
      </c>
      <c r="B88" s="24" t="s">
        <v>6</v>
      </c>
      <c r="C88" s="26" t="s">
        <v>6</v>
      </c>
      <c r="D88" s="26" t="s">
        <v>6</v>
      </c>
      <c r="E88" s="26" t="s">
        <v>6</v>
      </c>
      <c r="F88" s="26" t="s">
        <v>6</v>
      </c>
      <c r="G88" s="26" t="s">
        <v>6</v>
      </c>
      <c r="H88" s="26" t="s">
        <v>6</v>
      </c>
      <c r="I88" s="26" t="s">
        <v>6</v>
      </c>
      <c r="J88" s="26" t="s">
        <v>6</v>
      </c>
      <c r="K88" s="26" t="s">
        <v>6</v>
      </c>
      <c r="L88" s="26" t="s">
        <v>6</v>
      </c>
      <c r="M88" s="26" t="s">
        <v>6</v>
      </c>
      <c r="N88" s="26" t="s">
        <v>6</v>
      </c>
      <c r="O88" s="26" t="s">
        <v>6</v>
      </c>
      <c r="P88" s="26" t="s">
        <v>6</v>
      </c>
    </row>
    <row r="89" spans="1:16" s="25" customFormat="1" ht="40.200000000000003" customHeight="1" x14ac:dyDescent="0.3">
      <c r="A89" s="23" t="s">
        <v>947</v>
      </c>
      <c r="B89" s="24" t="s">
        <v>6</v>
      </c>
      <c r="C89" s="26" t="s">
        <v>6</v>
      </c>
      <c r="D89" s="26" t="s">
        <v>6</v>
      </c>
      <c r="E89" s="26" t="s">
        <v>6</v>
      </c>
      <c r="F89" s="26" t="s">
        <v>6</v>
      </c>
      <c r="G89" s="26" t="s">
        <v>6</v>
      </c>
      <c r="H89" s="26" t="s">
        <v>6</v>
      </c>
      <c r="I89" s="26" t="s">
        <v>6</v>
      </c>
      <c r="J89" s="26" t="s">
        <v>6</v>
      </c>
      <c r="K89" s="26" t="s">
        <v>6</v>
      </c>
      <c r="L89" s="26" t="s">
        <v>6</v>
      </c>
      <c r="M89" s="26" t="s">
        <v>6</v>
      </c>
      <c r="N89" s="26" t="s">
        <v>6</v>
      </c>
      <c r="O89" s="26" t="s">
        <v>6</v>
      </c>
      <c r="P89" s="26" t="s">
        <v>6</v>
      </c>
    </row>
    <row r="90" spans="1:16" s="25" customFormat="1" ht="40.200000000000003" customHeight="1" thickBot="1" x14ac:dyDescent="0.35">
      <c r="A90" s="27" t="s">
        <v>948</v>
      </c>
      <c r="B90" s="28" t="s">
        <v>6</v>
      </c>
      <c r="C90" s="29" t="s">
        <v>6</v>
      </c>
      <c r="D90" s="29" t="s">
        <v>6</v>
      </c>
      <c r="E90" s="29" t="s">
        <v>6</v>
      </c>
      <c r="F90" s="29" t="s">
        <v>6</v>
      </c>
      <c r="G90" s="29" t="s">
        <v>6</v>
      </c>
      <c r="H90" s="29" t="s">
        <v>6</v>
      </c>
      <c r="I90" s="29" t="s">
        <v>6</v>
      </c>
      <c r="J90" s="29" t="s">
        <v>6</v>
      </c>
      <c r="K90" s="29" t="s">
        <v>6</v>
      </c>
      <c r="L90" s="29" t="s">
        <v>6</v>
      </c>
      <c r="M90" s="29" t="s">
        <v>6</v>
      </c>
      <c r="N90" s="29" t="s">
        <v>6</v>
      </c>
      <c r="O90" s="29" t="s">
        <v>6</v>
      </c>
      <c r="P90" s="29" t="s">
        <v>6</v>
      </c>
    </row>
    <row r="91" spans="1:16" ht="27" customHeight="1" thickTop="1" x14ac:dyDescent="0.25">
      <c r="A91" s="163" t="s">
        <v>949</v>
      </c>
      <c r="B91" s="164"/>
      <c r="C91" s="30">
        <v>0</v>
      </c>
      <c r="D91" s="30">
        <v>0</v>
      </c>
      <c r="E91" s="30">
        <v>0</v>
      </c>
      <c r="F91" s="30">
        <v>0</v>
      </c>
      <c r="G91" s="30">
        <v>0</v>
      </c>
      <c r="H91" s="30">
        <v>0</v>
      </c>
      <c r="I91" s="30">
        <v>0</v>
      </c>
      <c r="J91" s="30">
        <v>0</v>
      </c>
      <c r="K91" s="30">
        <v>0</v>
      </c>
      <c r="L91" s="30">
        <v>0</v>
      </c>
      <c r="M91" s="30">
        <v>0</v>
      </c>
      <c r="N91" s="30">
        <v>0</v>
      </c>
      <c r="O91" s="30">
        <v>0</v>
      </c>
      <c r="P91" s="30">
        <v>0</v>
      </c>
    </row>
    <row r="92" spans="1:16" x14ac:dyDescent="0.25">
      <c r="A92" s="31"/>
      <c r="B92" s="31"/>
      <c r="C92" s="32"/>
      <c r="D92" s="32"/>
      <c r="E92" s="32"/>
      <c r="F92" s="32"/>
      <c r="G92" s="32"/>
      <c r="H92" s="32"/>
      <c r="I92" s="32"/>
      <c r="J92" s="32"/>
      <c r="K92" s="32"/>
      <c r="L92" s="32"/>
      <c r="M92" s="32"/>
      <c r="N92" s="32"/>
      <c r="O92" s="32"/>
      <c r="P92" s="32"/>
    </row>
    <row r="93" spans="1:16" ht="18" x14ac:dyDescent="0.35">
      <c r="A93" s="33" t="s">
        <v>361</v>
      </c>
      <c r="P93" s="34" t="s">
        <v>363</v>
      </c>
    </row>
    <row r="94" spans="1:16" ht="9.6" customHeight="1" x14ac:dyDescent="0.35">
      <c r="A94" s="33"/>
      <c r="P94" s="34"/>
    </row>
    <row r="95" spans="1:16" s="36" customFormat="1" ht="12" x14ac:dyDescent="0.25">
      <c r="A95" s="35" t="s">
        <v>950</v>
      </c>
    </row>
    <row r="96" spans="1:16" s="36" customFormat="1" ht="12" x14ac:dyDescent="0.25">
      <c r="A96" s="66" t="s">
        <v>1280</v>
      </c>
    </row>
  </sheetData>
  <mergeCells count="4">
    <mergeCell ref="M1:P1"/>
    <mergeCell ref="A2:P2"/>
    <mergeCell ref="C4:P4"/>
    <mergeCell ref="A91:B91"/>
  </mergeCells>
  <hyperlinks>
    <hyperlink ref="A96" r:id="rId1" xr:uid="{81BE3C8D-D51C-45F3-96EC-CBE7E4BA2CBA}"/>
  </hyperlinks>
  <pageMargins left="0.51181102362204722" right="0.31496062992125984" top="0.39370078740157483" bottom="0.27559055118110237" header="0.31496062992125984" footer="0.11811023622047245"/>
  <pageSetup paperSize="9" scale="65" orientation="landscape" horizontalDpi="90" verticalDpi="90" r:id="rId2"/>
  <headerFooter>
    <oddFooter>&amp;L&amp;F - &amp;A&amp;R&amp;P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F53CC-4A54-41CA-91B7-CFAA5ED8FB7F}">
  <sheetPr>
    <pageSetUpPr fitToPage="1"/>
  </sheetPr>
  <dimension ref="A1:P84"/>
  <sheetViews>
    <sheetView view="pageBreakPreview" zoomScale="50" zoomScaleNormal="55" zoomScaleSheetLayoutView="50" workbookViewId="0">
      <selection activeCell="H12" sqref="H12"/>
    </sheetView>
  </sheetViews>
  <sheetFormatPr defaultColWidth="8.6640625" defaultRowHeight="13.8" x14ac:dyDescent="0.25"/>
  <cols>
    <col min="1" max="1" width="14.44140625" style="109" customWidth="1"/>
    <col min="2" max="2" width="13.44140625" style="109" customWidth="1"/>
    <col min="3" max="3" width="14.5546875" style="109" customWidth="1"/>
    <col min="4" max="4" width="19" style="109" customWidth="1"/>
    <col min="5" max="6" width="10.5546875" style="109" customWidth="1"/>
    <col min="7" max="7" width="28.33203125" style="109" customWidth="1"/>
    <col min="8" max="8" width="12.33203125" style="109" customWidth="1"/>
    <col min="9" max="9" width="10.5546875" style="109" customWidth="1"/>
    <col min="10" max="10" width="8.6640625" style="109"/>
    <col min="11" max="11" width="29.33203125" style="124" customWidth="1"/>
    <col min="12" max="12" width="107.6640625" style="124" customWidth="1"/>
    <col min="13" max="13" width="96.6640625" style="124" customWidth="1"/>
    <col min="14" max="14" width="131.6640625" style="124" customWidth="1"/>
    <col min="15" max="16384" width="8.6640625" style="38"/>
  </cols>
  <sheetData>
    <row r="1" spans="1:16" ht="77.099999999999994" customHeight="1" x14ac:dyDescent="0.25">
      <c r="N1" s="137" t="s">
        <v>1283</v>
      </c>
      <c r="O1" s="14"/>
      <c r="P1" s="14"/>
    </row>
    <row r="2" spans="1:16" ht="20.399999999999999" x14ac:dyDescent="0.25">
      <c r="A2" s="165" t="s">
        <v>1281</v>
      </c>
      <c r="B2" s="165"/>
      <c r="C2" s="165"/>
      <c r="D2" s="165"/>
      <c r="E2" s="165"/>
      <c r="F2" s="165"/>
      <c r="G2" s="165"/>
      <c r="H2" s="165"/>
      <c r="I2" s="165"/>
      <c r="J2" s="165"/>
      <c r="K2" s="166"/>
      <c r="L2" s="166"/>
      <c r="M2" s="166"/>
      <c r="N2" s="166"/>
    </row>
    <row r="3" spans="1:16" ht="20.399999999999999" x14ac:dyDescent="0.25">
      <c r="A3" s="138" t="s">
        <v>1306</v>
      </c>
      <c r="B3" s="110" t="s">
        <v>381</v>
      </c>
      <c r="C3" s="111" t="s">
        <v>475</v>
      </c>
      <c r="D3" s="112" t="s">
        <v>393</v>
      </c>
      <c r="E3" s="113" t="s">
        <v>410</v>
      </c>
      <c r="F3" s="133"/>
      <c r="G3" s="133"/>
      <c r="H3" s="133"/>
      <c r="I3" s="133"/>
      <c r="J3" s="133"/>
      <c r="K3" s="134"/>
      <c r="L3" s="134"/>
      <c r="M3" s="134"/>
      <c r="N3" s="134"/>
    </row>
    <row r="4" spans="1:16" ht="16.2" customHeight="1" x14ac:dyDescent="0.25">
      <c r="N4" s="136" t="s">
        <v>1360</v>
      </c>
    </row>
    <row r="5" spans="1:16" ht="46.8" x14ac:dyDescent="0.25">
      <c r="A5" s="39" t="s">
        <v>1294</v>
      </c>
      <c r="B5" s="39" t="s">
        <v>1301</v>
      </c>
      <c r="C5" s="39" t="s">
        <v>365</v>
      </c>
      <c r="D5" s="39" t="s">
        <v>1303</v>
      </c>
      <c r="E5" s="39" t="s">
        <v>366</v>
      </c>
      <c r="F5" s="39" t="s">
        <v>1300</v>
      </c>
      <c r="G5" s="39" t="s">
        <v>367</v>
      </c>
      <c r="H5" s="39" t="s">
        <v>368</v>
      </c>
      <c r="I5" s="39" t="s">
        <v>369</v>
      </c>
      <c r="J5" s="39" t="s">
        <v>370</v>
      </c>
      <c r="K5" s="39" t="s">
        <v>371</v>
      </c>
      <c r="L5" s="39" t="s">
        <v>1302</v>
      </c>
      <c r="M5" s="39" t="s">
        <v>372</v>
      </c>
      <c r="N5" s="39" t="s">
        <v>373</v>
      </c>
    </row>
    <row r="6" spans="1:16" x14ac:dyDescent="0.25">
      <c r="A6" s="40">
        <v>1</v>
      </c>
      <c r="B6" s="40">
        <v>2</v>
      </c>
      <c r="C6" s="40">
        <v>3</v>
      </c>
      <c r="D6" s="40">
        <v>4</v>
      </c>
      <c r="E6" s="40">
        <v>5</v>
      </c>
      <c r="F6" s="40">
        <v>6</v>
      </c>
      <c r="G6" s="40">
        <v>7</v>
      </c>
      <c r="H6" s="40">
        <v>8</v>
      </c>
      <c r="I6" s="40">
        <v>9</v>
      </c>
      <c r="J6" s="40">
        <v>10</v>
      </c>
      <c r="K6" s="40">
        <v>11</v>
      </c>
      <c r="L6" s="40">
        <v>12</v>
      </c>
      <c r="M6" s="40">
        <v>13</v>
      </c>
      <c r="N6" s="40">
        <v>14</v>
      </c>
    </row>
    <row r="7" spans="1:16" ht="78" customHeight="1" x14ac:dyDescent="0.25">
      <c r="A7" s="110" t="s">
        <v>375</v>
      </c>
      <c r="B7" s="110" t="s">
        <v>376</v>
      </c>
      <c r="C7" s="110" t="s">
        <v>374</v>
      </c>
      <c r="D7" s="117">
        <v>44806.796932870369</v>
      </c>
      <c r="E7" s="110" t="s">
        <v>378</v>
      </c>
      <c r="F7" s="110">
        <v>7</v>
      </c>
      <c r="G7" s="104" t="s">
        <v>379</v>
      </c>
      <c r="H7" s="110" t="s">
        <v>380</v>
      </c>
      <c r="I7" s="110" t="s">
        <v>381</v>
      </c>
      <c r="J7" s="110" t="s">
        <v>6</v>
      </c>
      <c r="K7" s="104" t="s">
        <v>379</v>
      </c>
      <c r="L7" s="104" t="s">
        <v>382</v>
      </c>
      <c r="M7" s="104" t="s">
        <v>383</v>
      </c>
      <c r="N7" s="104" t="s">
        <v>382</v>
      </c>
    </row>
    <row r="8" spans="1:16" ht="103.8" customHeight="1" x14ac:dyDescent="0.25">
      <c r="A8" s="110" t="s">
        <v>384</v>
      </c>
      <c r="B8" s="110" t="s">
        <v>376</v>
      </c>
      <c r="C8" s="110" t="s">
        <v>374</v>
      </c>
      <c r="D8" s="117">
        <v>44806.796053240738</v>
      </c>
      <c r="E8" s="110" t="s">
        <v>378</v>
      </c>
      <c r="F8" s="110">
        <v>10</v>
      </c>
      <c r="G8" s="104" t="s">
        <v>385</v>
      </c>
      <c r="H8" s="110" t="s">
        <v>380</v>
      </c>
      <c r="I8" s="110" t="s">
        <v>381</v>
      </c>
      <c r="J8" s="110" t="s">
        <v>6</v>
      </c>
      <c r="K8" s="104" t="s">
        <v>386</v>
      </c>
      <c r="L8" s="104" t="s">
        <v>387</v>
      </c>
      <c r="M8" s="104" t="s">
        <v>388</v>
      </c>
      <c r="N8" s="104" t="s">
        <v>388</v>
      </c>
    </row>
    <row r="9" spans="1:16" ht="82.8" customHeight="1" x14ac:dyDescent="0.25">
      <c r="A9" s="110" t="s">
        <v>397</v>
      </c>
      <c r="B9" s="110" t="s">
        <v>376</v>
      </c>
      <c r="C9" s="110" t="s">
        <v>374</v>
      </c>
      <c r="D9" s="117">
        <v>44783.591099537036</v>
      </c>
      <c r="E9" s="110" t="s">
        <v>378</v>
      </c>
      <c r="F9" s="110">
        <v>16</v>
      </c>
      <c r="G9" s="104" t="s">
        <v>398</v>
      </c>
      <c r="H9" s="110" t="s">
        <v>380</v>
      </c>
      <c r="I9" s="110" t="s">
        <v>381</v>
      </c>
      <c r="J9" s="110" t="s">
        <v>6</v>
      </c>
      <c r="K9" s="104" t="s">
        <v>399</v>
      </c>
      <c r="L9" s="104" t="s">
        <v>400</v>
      </c>
      <c r="M9" s="104" t="s">
        <v>400</v>
      </c>
      <c r="N9" s="104" t="s">
        <v>401</v>
      </c>
    </row>
    <row r="10" spans="1:16" ht="108" customHeight="1" x14ac:dyDescent="0.25">
      <c r="A10" s="110" t="s">
        <v>442</v>
      </c>
      <c r="B10" s="110" t="s">
        <v>376</v>
      </c>
      <c r="C10" s="110" t="s">
        <v>415</v>
      </c>
      <c r="D10" s="117">
        <v>44809.482361111113</v>
      </c>
      <c r="E10" s="110" t="s">
        <v>378</v>
      </c>
      <c r="F10" s="110">
        <v>40</v>
      </c>
      <c r="G10" s="104" t="s">
        <v>443</v>
      </c>
      <c r="H10" s="110" t="s">
        <v>427</v>
      </c>
      <c r="I10" s="110" t="s">
        <v>381</v>
      </c>
      <c r="J10" s="110" t="s">
        <v>6</v>
      </c>
      <c r="K10" s="104" t="s">
        <v>444</v>
      </c>
      <c r="L10" s="104" t="s">
        <v>445</v>
      </c>
      <c r="M10" s="104" t="s">
        <v>446</v>
      </c>
      <c r="N10" s="104" t="s">
        <v>446</v>
      </c>
    </row>
    <row r="11" spans="1:16" ht="89.4" customHeight="1" x14ac:dyDescent="0.25">
      <c r="A11" s="110" t="s">
        <v>442</v>
      </c>
      <c r="B11" s="110" t="s">
        <v>376</v>
      </c>
      <c r="C11" s="110" t="s">
        <v>415</v>
      </c>
      <c r="D11" s="117">
        <v>44809.483240740738</v>
      </c>
      <c r="E11" s="110" t="s">
        <v>378</v>
      </c>
      <c r="F11" s="110">
        <v>42</v>
      </c>
      <c r="G11" s="104" t="s">
        <v>453</v>
      </c>
      <c r="H11" s="110" t="s">
        <v>427</v>
      </c>
      <c r="I11" s="110" t="s">
        <v>381</v>
      </c>
      <c r="J11" s="110" t="s">
        <v>6</v>
      </c>
      <c r="K11" s="104" t="s">
        <v>454</v>
      </c>
      <c r="L11" s="104" t="s">
        <v>455</v>
      </c>
      <c r="M11" s="104" t="s">
        <v>456</v>
      </c>
      <c r="N11" s="104" t="s">
        <v>457</v>
      </c>
    </row>
    <row r="12" spans="1:16" ht="228" customHeight="1" x14ac:dyDescent="0.25">
      <c r="A12" s="110" t="s">
        <v>510</v>
      </c>
      <c r="B12" s="110" t="s">
        <v>376</v>
      </c>
      <c r="C12" s="110" t="s">
        <v>498</v>
      </c>
      <c r="D12" s="117">
        <v>44797.622997685183</v>
      </c>
      <c r="E12" s="110" t="s">
        <v>378</v>
      </c>
      <c r="F12" s="110">
        <v>99</v>
      </c>
      <c r="G12" s="104" t="s">
        <v>516</v>
      </c>
      <c r="H12" s="110" t="s">
        <v>427</v>
      </c>
      <c r="I12" s="110" t="s">
        <v>381</v>
      </c>
      <c r="J12" s="110" t="s">
        <v>6</v>
      </c>
      <c r="K12" s="104" t="s">
        <v>517</v>
      </c>
      <c r="L12" s="104" t="s">
        <v>518</v>
      </c>
      <c r="M12" s="104" t="s">
        <v>519</v>
      </c>
      <c r="N12" s="104" t="s">
        <v>520</v>
      </c>
    </row>
    <row r="13" spans="1:16" ht="134.4" customHeight="1" x14ac:dyDescent="0.25">
      <c r="A13" s="110" t="s">
        <v>536</v>
      </c>
      <c r="B13" s="110" t="s">
        <v>537</v>
      </c>
      <c r="C13" s="110" t="s">
        <v>498</v>
      </c>
      <c r="D13" s="117">
        <v>44809.338055555556</v>
      </c>
      <c r="E13" s="110" t="s">
        <v>378</v>
      </c>
      <c r="F13" s="110">
        <v>112</v>
      </c>
      <c r="G13" s="104" t="s">
        <v>538</v>
      </c>
      <c r="H13" s="110" t="s">
        <v>380</v>
      </c>
      <c r="I13" s="110" t="s">
        <v>381</v>
      </c>
      <c r="J13" s="110" t="s">
        <v>6</v>
      </c>
      <c r="K13" s="104" t="s">
        <v>539</v>
      </c>
      <c r="L13" s="104" t="s">
        <v>540</v>
      </c>
      <c r="M13" s="104" t="s">
        <v>541</v>
      </c>
      <c r="N13" s="104" t="s">
        <v>542</v>
      </c>
    </row>
    <row r="14" spans="1:16" ht="97.2" customHeight="1" x14ac:dyDescent="0.25">
      <c r="A14" s="110" t="s">
        <v>558</v>
      </c>
      <c r="B14" s="110" t="s">
        <v>537</v>
      </c>
      <c r="C14" s="110" t="s">
        <v>498</v>
      </c>
      <c r="D14" s="117">
        <v>44809</v>
      </c>
      <c r="E14" s="110" t="s">
        <v>378</v>
      </c>
      <c r="F14" s="110">
        <v>118</v>
      </c>
      <c r="G14" s="104" t="s">
        <v>559</v>
      </c>
      <c r="H14" s="110" t="s">
        <v>427</v>
      </c>
      <c r="I14" s="110" t="s">
        <v>381</v>
      </c>
      <c r="J14" s="110" t="s">
        <v>6</v>
      </c>
      <c r="K14" s="104" t="s">
        <v>560</v>
      </c>
      <c r="L14" s="104" t="s">
        <v>561</v>
      </c>
      <c r="M14" s="104" t="s">
        <v>562</v>
      </c>
      <c r="N14" s="104" t="s">
        <v>563</v>
      </c>
    </row>
    <row r="15" spans="1:16" ht="333.6" customHeight="1" x14ac:dyDescent="0.25">
      <c r="A15" s="111" t="s">
        <v>468</v>
      </c>
      <c r="B15" s="111" t="s">
        <v>459</v>
      </c>
      <c r="C15" s="111" t="s">
        <v>415</v>
      </c>
      <c r="D15" s="118">
        <v>44809.496504629627</v>
      </c>
      <c r="E15" s="111" t="s">
        <v>403</v>
      </c>
      <c r="F15" s="111">
        <v>78</v>
      </c>
      <c r="G15" s="108" t="s">
        <v>474</v>
      </c>
      <c r="H15" s="111" t="s">
        <v>392</v>
      </c>
      <c r="I15" s="111" t="s">
        <v>475</v>
      </c>
      <c r="J15" s="108"/>
      <c r="K15" s="108">
        <v>13310</v>
      </c>
      <c r="L15" s="108"/>
      <c r="M15" s="108" t="s">
        <v>1312</v>
      </c>
      <c r="N15" s="108" t="s">
        <v>1314</v>
      </c>
    </row>
    <row r="16" spans="1:16" ht="112.8" customHeight="1" x14ac:dyDescent="0.25">
      <c r="A16" s="111" t="s">
        <v>476</v>
      </c>
      <c r="B16" s="111" t="s">
        <v>459</v>
      </c>
      <c r="C16" s="111" t="s">
        <v>415</v>
      </c>
      <c r="D16" s="118">
        <v>44809.499016203707</v>
      </c>
      <c r="E16" s="111" t="s">
        <v>378</v>
      </c>
      <c r="F16" s="111">
        <v>69</v>
      </c>
      <c r="G16" s="108" t="s">
        <v>477</v>
      </c>
      <c r="H16" s="111" t="s">
        <v>392</v>
      </c>
      <c r="I16" s="111" t="s">
        <v>475</v>
      </c>
      <c r="J16" s="111" t="s">
        <v>6</v>
      </c>
      <c r="K16" s="108" t="s">
        <v>478</v>
      </c>
      <c r="L16" s="108" t="s">
        <v>479</v>
      </c>
      <c r="M16" s="108" t="s">
        <v>480</v>
      </c>
      <c r="N16" s="108" t="s">
        <v>481</v>
      </c>
    </row>
    <row r="17" spans="1:14" ht="128.4" customHeight="1" x14ac:dyDescent="0.25">
      <c r="A17" s="111" t="s">
        <v>536</v>
      </c>
      <c r="B17" s="111" t="s">
        <v>537</v>
      </c>
      <c r="C17" s="111" t="s">
        <v>498</v>
      </c>
      <c r="D17" s="118">
        <v>44809.340844907405</v>
      </c>
      <c r="E17" s="111" t="s">
        <v>378</v>
      </c>
      <c r="F17" s="111">
        <v>113</v>
      </c>
      <c r="G17" s="108" t="s">
        <v>543</v>
      </c>
      <c r="H17" s="111" t="s">
        <v>392</v>
      </c>
      <c r="I17" s="111" t="s">
        <v>475</v>
      </c>
      <c r="J17" s="111" t="s">
        <v>6</v>
      </c>
      <c r="K17" s="108" t="s">
        <v>544</v>
      </c>
      <c r="L17" s="108" t="s">
        <v>545</v>
      </c>
      <c r="M17" s="108" t="s">
        <v>546</v>
      </c>
      <c r="N17" s="108" t="s">
        <v>547</v>
      </c>
    </row>
    <row r="18" spans="1:14" ht="119.1" customHeight="1" x14ac:dyDescent="0.25">
      <c r="A18" s="111" t="s">
        <v>536</v>
      </c>
      <c r="B18" s="111" t="s">
        <v>537</v>
      </c>
      <c r="C18" s="111" t="s">
        <v>498</v>
      </c>
      <c r="D18" s="118">
        <v>44809.344849537039</v>
      </c>
      <c r="E18" s="111" t="s">
        <v>378</v>
      </c>
      <c r="F18" s="111">
        <v>115</v>
      </c>
      <c r="G18" s="108" t="s">
        <v>548</v>
      </c>
      <c r="H18" s="111" t="s">
        <v>448</v>
      </c>
      <c r="I18" s="111" t="s">
        <v>475</v>
      </c>
      <c r="J18" s="111" t="s">
        <v>6</v>
      </c>
      <c r="K18" s="108" t="s">
        <v>549</v>
      </c>
      <c r="L18" s="108" t="s">
        <v>550</v>
      </c>
      <c r="M18" s="108" t="s">
        <v>551</v>
      </c>
      <c r="N18" s="108" t="s">
        <v>552</v>
      </c>
    </row>
    <row r="19" spans="1:14" ht="96.6" x14ac:dyDescent="0.25">
      <c r="A19" s="111" t="s">
        <v>569</v>
      </c>
      <c r="B19" s="111" t="s">
        <v>537</v>
      </c>
      <c r="C19" s="111" t="s">
        <v>498</v>
      </c>
      <c r="D19" s="118">
        <v>44809.35087962963</v>
      </c>
      <c r="E19" s="111" t="s">
        <v>378</v>
      </c>
      <c r="F19" s="111">
        <v>121</v>
      </c>
      <c r="G19" s="108" t="s">
        <v>570</v>
      </c>
      <c r="H19" s="111" t="s">
        <v>448</v>
      </c>
      <c r="I19" s="111" t="s">
        <v>475</v>
      </c>
      <c r="J19" s="111" t="s">
        <v>6</v>
      </c>
      <c r="K19" s="108" t="s">
        <v>571</v>
      </c>
      <c r="L19" s="108" t="s">
        <v>572</v>
      </c>
      <c r="M19" s="108" t="s">
        <v>573</v>
      </c>
      <c r="N19" s="108" t="s">
        <v>574</v>
      </c>
    </row>
    <row r="20" spans="1:14" ht="93.6" customHeight="1" x14ac:dyDescent="0.25">
      <c r="A20" s="111" t="s">
        <v>536</v>
      </c>
      <c r="B20" s="111" t="s">
        <v>537</v>
      </c>
      <c r="C20" s="111" t="s">
        <v>498</v>
      </c>
      <c r="D20" s="118">
        <v>44809</v>
      </c>
      <c r="E20" s="111" t="s">
        <v>378</v>
      </c>
      <c r="F20" s="111">
        <v>116</v>
      </c>
      <c r="G20" s="108" t="s">
        <v>553</v>
      </c>
      <c r="H20" s="111" t="s">
        <v>418</v>
      </c>
      <c r="I20" s="111" t="s">
        <v>475</v>
      </c>
      <c r="J20" s="111" t="s">
        <v>6</v>
      </c>
      <c r="K20" s="108" t="s">
        <v>554</v>
      </c>
      <c r="L20" s="108" t="s">
        <v>555</v>
      </c>
      <c r="M20" s="108" t="s">
        <v>556</v>
      </c>
      <c r="N20" s="108" t="s">
        <v>557</v>
      </c>
    </row>
    <row r="21" spans="1:14" ht="91.8" customHeight="1" x14ac:dyDescent="0.25">
      <c r="A21" s="111" t="s">
        <v>558</v>
      </c>
      <c r="B21" s="111" t="s">
        <v>537</v>
      </c>
      <c r="C21" s="111" t="s">
        <v>498</v>
      </c>
      <c r="D21" s="118">
        <v>44809.365752314814</v>
      </c>
      <c r="E21" s="111" t="s">
        <v>378</v>
      </c>
      <c r="F21" s="111">
        <v>119</v>
      </c>
      <c r="G21" s="108" t="s">
        <v>564</v>
      </c>
      <c r="H21" s="111" t="s">
        <v>466</v>
      </c>
      <c r="I21" s="111" t="s">
        <v>475</v>
      </c>
      <c r="J21" s="111" t="s">
        <v>6</v>
      </c>
      <c r="K21" s="108" t="s">
        <v>565</v>
      </c>
      <c r="L21" s="108" t="s">
        <v>566</v>
      </c>
      <c r="M21" s="108" t="s">
        <v>567</v>
      </c>
      <c r="N21" s="108" t="s">
        <v>568</v>
      </c>
    </row>
    <row r="22" spans="1:14" ht="96" customHeight="1" x14ac:dyDescent="0.25">
      <c r="A22" s="111" t="s">
        <v>569</v>
      </c>
      <c r="B22" s="111" t="s">
        <v>537</v>
      </c>
      <c r="C22" s="111" t="s">
        <v>498</v>
      </c>
      <c r="D22" s="118">
        <v>44809.352071759262</v>
      </c>
      <c r="E22" s="111" t="s">
        <v>403</v>
      </c>
      <c r="F22" s="111">
        <v>122</v>
      </c>
      <c r="G22" s="108" t="s">
        <v>575</v>
      </c>
      <c r="H22" s="111" t="s">
        <v>466</v>
      </c>
      <c r="I22" s="111" t="s">
        <v>475</v>
      </c>
      <c r="J22" s="108">
        <v>0</v>
      </c>
      <c r="K22" s="108">
        <v>18</v>
      </c>
      <c r="L22" s="108"/>
      <c r="M22" s="108" t="s">
        <v>576</v>
      </c>
      <c r="N22" s="108" t="s">
        <v>577</v>
      </c>
    </row>
    <row r="23" spans="1:14" ht="108.6" customHeight="1" x14ac:dyDescent="0.25">
      <c r="A23" s="111" t="s">
        <v>640</v>
      </c>
      <c r="B23" s="111" t="s">
        <v>459</v>
      </c>
      <c r="C23" s="111" t="s">
        <v>629</v>
      </c>
      <c r="D23" s="118">
        <v>44809.517743055556</v>
      </c>
      <c r="E23" s="111" t="s">
        <v>403</v>
      </c>
      <c r="F23" s="111">
        <v>161</v>
      </c>
      <c r="G23" s="108" t="s">
        <v>645</v>
      </c>
      <c r="H23" s="111" t="s">
        <v>466</v>
      </c>
      <c r="I23" s="111" t="s">
        <v>475</v>
      </c>
      <c r="J23" s="108">
        <v>0</v>
      </c>
      <c r="K23" s="108">
        <v>4</v>
      </c>
      <c r="L23" s="108"/>
      <c r="M23" s="108" t="s">
        <v>646</v>
      </c>
      <c r="N23" s="108" t="s">
        <v>647</v>
      </c>
    </row>
    <row r="24" spans="1:14" ht="110.4" x14ac:dyDescent="0.25">
      <c r="A24" s="112" t="s">
        <v>389</v>
      </c>
      <c r="B24" s="112" t="s">
        <v>390</v>
      </c>
      <c r="C24" s="112" t="s">
        <v>374</v>
      </c>
      <c r="D24" s="119">
        <v>44781.722210648149</v>
      </c>
      <c r="E24" s="112" t="s">
        <v>378</v>
      </c>
      <c r="F24" s="112">
        <v>13</v>
      </c>
      <c r="G24" s="105" t="s">
        <v>391</v>
      </c>
      <c r="H24" s="112" t="s">
        <v>392</v>
      </c>
      <c r="I24" s="112" t="s">
        <v>393</v>
      </c>
      <c r="J24" s="112" t="s">
        <v>6</v>
      </c>
      <c r="K24" s="105" t="s">
        <v>394</v>
      </c>
      <c r="L24" s="105" t="s">
        <v>395</v>
      </c>
      <c r="M24" s="105" t="s">
        <v>396</v>
      </c>
      <c r="N24" s="105"/>
    </row>
    <row r="25" spans="1:14" ht="98.4" customHeight="1" x14ac:dyDescent="0.25">
      <c r="A25" s="112" t="s">
        <v>442</v>
      </c>
      <c r="B25" s="112" t="s">
        <v>376</v>
      </c>
      <c r="C25" s="112" t="s">
        <v>415</v>
      </c>
      <c r="D25" s="119">
        <v>44809.482523148145</v>
      </c>
      <c r="E25" s="112" t="s">
        <v>378</v>
      </c>
      <c r="F25" s="112">
        <v>41</v>
      </c>
      <c r="G25" s="105" t="s">
        <v>447</v>
      </c>
      <c r="H25" s="112" t="s">
        <v>448</v>
      </c>
      <c r="I25" s="112" t="s">
        <v>393</v>
      </c>
      <c r="J25" s="112" t="s">
        <v>6</v>
      </c>
      <c r="K25" s="105" t="s">
        <v>449</v>
      </c>
      <c r="L25" s="105" t="s">
        <v>450</v>
      </c>
      <c r="M25" s="105" t="s">
        <v>451</v>
      </c>
      <c r="N25" s="105" t="s">
        <v>452</v>
      </c>
    </row>
    <row r="26" spans="1:14" ht="82.8" x14ac:dyDescent="0.25">
      <c r="A26" s="112" t="s">
        <v>458</v>
      </c>
      <c r="B26" s="112" t="s">
        <v>459</v>
      </c>
      <c r="C26" s="112" t="s">
        <v>415</v>
      </c>
      <c r="D26" s="119">
        <v>44792.739687499998</v>
      </c>
      <c r="E26" s="112" t="s">
        <v>378</v>
      </c>
      <c r="F26" s="112">
        <v>55</v>
      </c>
      <c r="G26" s="105" t="s">
        <v>460</v>
      </c>
      <c r="H26" s="112" t="s">
        <v>392</v>
      </c>
      <c r="I26" s="112" t="s">
        <v>393</v>
      </c>
      <c r="J26" s="112" t="s">
        <v>6</v>
      </c>
      <c r="K26" s="105" t="s">
        <v>461</v>
      </c>
      <c r="L26" s="105" t="s">
        <v>462</v>
      </c>
      <c r="M26" s="105" t="s">
        <v>463</v>
      </c>
      <c r="N26" s="105"/>
    </row>
    <row r="27" spans="1:14" ht="119.4" customHeight="1" x14ac:dyDescent="0.25">
      <c r="A27" s="112" t="s">
        <v>476</v>
      </c>
      <c r="B27" s="112" t="s">
        <v>459</v>
      </c>
      <c r="C27" s="112" t="s">
        <v>415</v>
      </c>
      <c r="D27" s="119">
        <v>44788.542569444442</v>
      </c>
      <c r="E27" s="112" t="s">
        <v>378</v>
      </c>
      <c r="F27" s="112">
        <v>70</v>
      </c>
      <c r="G27" s="105" t="s">
        <v>482</v>
      </c>
      <c r="H27" s="112" t="s">
        <v>392</v>
      </c>
      <c r="I27" s="112" t="s">
        <v>393</v>
      </c>
      <c r="J27" s="112" t="s">
        <v>6</v>
      </c>
      <c r="K27" s="105" t="s">
        <v>483</v>
      </c>
      <c r="L27" s="105" t="s">
        <v>484</v>
      </c>
      <c r="M27" s="105" t="s">
        <v>485</v>
      </c>
      <c r="N27" s="105"/>
    </row>
    <row r="28" spans="1:14" ht="125.4" customHeight="1" x14ac:dyDescent="0.25">
      <c r="A28" s="112" t="s">
        <v>499</v>
      </c>
      <c r="B28" s="112" t="s">
        <v>390</v>
      </c>
      <c r="C28" s="112" t="s">
        <v>498</v>
      </c>
      <c r="D28" s="119">
        <v>44783.595219907409</v>
      </c>
      <c r="E28" s="112" t="s">
        <v>403</v>
      </c>
      <c r="F28" s="112">
        <v>85</v>
      </c>
      <c r="G28" s="105" t="s">
        <v>500</v>
      </c>
      <c r="H28" s="112" t="s">
        <v>392</v>
      </c>
      <c r="I28" s="112" t="s">
        <v>393</v>
      </c>
      <c r="J28" s="105">
        <v>0</v>
      </c>
      <c r="K28" s="105">
        <v>70</v>
      </c>
      <c r="L28" s="105"/>
      <c r="M28" s="105" t="s">
        <v>501</v>
      </c>
      <c r="N28" s="105"/>
    </row>
    <row r="29" spans="1:14" ht="104.4" customHeight="1" x14ac:dyDescent="0.25">
      <c r="A29" s="112" t="s">
        <v>502</v>
      </c>
      <c r="B29" s="112" t="s">
        <v>390</v>
      </c>
      <c r="C29" s="112" t="s">
        <v>498</v>
      </c>
      <c r="D29" s="119">
        <v>44783.598217592589</v>
      </c>
      <c r="E29" s="112" t="s">
        <v>378</v>
      </c>
      <c r="F29" s="112">
        <v>89</v>
      </c>
      <c r="G29" s="105" t="s">
        <v>503</v>
      </c>
      <c r="H29" s="112" t="s">
        <v>392</v>
      </c>
      <c r="I29" s="112" t="s">
        <v>393</v>
      </c>
      <c r="J29" s="112" t="s">
        <v>6</v>
      </c>
      <c r="K29" s="105" t="s">
        <v>1315</v>
      </c>
      <c r="L29" s="105" t="s">
        <v>504</v>
      </c>
      <c r="M29" s="105" t="s">
        <v>1316</v>
      </c>
      <c r="N29" s="105"/>
    </row>
    <row r="30" spans="1:14" ht="126" customHeight="1" x14ac:dyDescent="0.25">
      <c r="A30" s="112" t="s">
        <v>505</v>
      </c>
      <c r="B30" s="112" t="s">
        <v>390</v>
      </c>
      <c r="C30" s="112" t="s">
        <v>498</v>
      </c>
      <c r="D30" s="119">
        <v>44782.600844907407</v>
      </c>
      <c r="E30" s="112" t="s">
        <v>378</v>
      </c>
      <c r="F30" s="112">
        <v>93</v>
      </c>
      <c r="G30" s="105" t="s">
        <v>506</v>
      </c>
      <c r="H30" s="112" t="s">
        <v>392</v>
      </c>
      <c r="I30" s="112" t="s">
        <v>393</v>
      </c>
      <c r="J30" s="112" t="s">
        <v>6</v>
      </c>
      <c r="K30" s="105" t="s">
        <v>507</v>
      </c>
      <c r="L30" s="105" t="s">
        <v>508</v>
      </c>
      <c r="M30" s="105" t="s">
        <v>509</v>
      </c>
      <c r="N30" s="105" t="s">
        <v>1317</v>
      </c>
    </row>
    <row r="31" spans="1:14" ht="108.6" customHeight="1" x14ac:dyDescent="0.25">
      <c r="A31" s="112" t="s">
        <v>533</v>
      </c>
      <c r="B31" s="112" t="s">
        <v>390</v>
      </c>
      <c r="C31" s="112" t="s">
        <v>498</v>
      </c>
      <c r="D31" s="119">
        <v>44782.604895833334</v>
      </c>
      <c r="E31" s="112" t="s">
        <v>378</v>
      </c>
      <c r="F31" s="112">
        <v>107</v>
      </c>
      <c r="G31" s="105" t="s">
        <v>534</v>
      </c>
      <c r="H31" s="112" t="s">
        <v>392</v>
      </c>
      <c r="I31" s="112" t="s">
        <v>393</v>
      </c>
      <c r="J31" s="112" t="s">
        <v>6</v>
      </c>
      <c r="K31" s="105" t="s">
        <v>394</v>
      </c>
      <c r="L31" s="105" t="s">
        <v>508</v>
      </c>
      <c r="M31" s="105" t="s">
        <v>535</v>
      </c>
      <c r="N31" s="105"/>
    </row>
    <row r="32" spans="1:14" ht="107.7" customHeight="1" x14ac:dyDescent="0.25">
      <c r="A32" s="112" t="s">
        <v>599</v>
      </c>
      <c r="B32" s="112" t="s">
        <v>150</v>
      </c>
      <c r="C32" s="112" t="s">
        <v>598</v>
      </c>
      <c r="D32" s="119">
        <v>44781.607037037036</v>
      </c>
      <c r="E32" s="112" t="s">
        <v>378</v>
      </c>
      <c r="F32" s="112">
        <v>135</v>
      </c>
      <c r="G32" s="105" t="s">
        <v>600</v>
      </c>
      <c r="H32" s="112" t="s">
        <v>448</v>
      </c>
      <c r="I32" s="112" t="s">
        <v>393</v>
      </c>
      <c r="J32" s="112" t="s">
        <v>6</v>
      </c>
      <c r="K32" s="105" t="s">
        <v>601</v>
      </c>
      <c r="L32" s="105" t="s">
        <v>602</v>
      </c>
      <c r="M32" s="105" t="s">
        <v>603</v>
      </c>
      <c r="N32" s="105"/>
    </row>
    <row r="33" spans="1:14" ht="111.6" customHeight="1" x14ac:dyDescent="0.25">
      <c r="A33" s="112" t="s">
        <v>604</v>
      </c>
      <c r="B33" s="112" t="s">
        <v>150</v>
      </c>
      <c r="C33" s="112" t="s">
        <v>598</v>
      </c>
      <c r="D33" s="119">
        <v>44781.641203703701</v>
      </c>
      <c r="E33" s="112" t="s">
        <v>403</v>
      </c>
      <c r="F33" s="112">
        <v>138</v>
      </c>
      <c r="G33" s="105" t="s">
        <v>605</v>
      </c>
      <c r="H33" s="112" t="s">
        <v>392</v>
      </c>
      <c r="I33" s="112" t="s">
        <v>393</v>
      </c>
      <c r="J33" s="105">
        <v>0</v>
      </c>
      <c r="K33" s="105">
        <v>10</v>
      </c>
      <c r="L33" s="105"/>
      <c r="M33" s="105" t="s">
        <v>606</v>
      </c>
      <c r="N33" s="105"/>
    </row>
    <row r="34" spans="1:14" ht="64.8" customHeight="1" x14ac:dyDescent="0.25">
      <c r="A34" s="112" t="s">
        <v>607</v>
      </c>
      <c r="B34" s="112" t="s">
        <v>150</v>
      </c>
      <c r="C34" s="112" t="s">
        <v>598</v>
      </c>
      <c r="D34" s="119">
        <v>44769.355949074074</v>
      </c>
      <c r="E34" s="112" t="s">
        <v>378</v>
      </c>
      <c r="F34" s="112">
        <v>131</v>
      </c>
      <c r="G34" s="105" t="s">
        <v>608</v>
      </c>
      <c r="H34" s="112" t="s">
        <v>448</v>
      </c>
      <c r="I34" s="112" t="s">
        <v>393</v>
      </c>
      <c r="J34" s="112" t="s">
        <v>6</v>
      </c>
      <c r="K34" s="105" t="s">
        <v>609</v>
      </c>
      <c r="L34" s="105" t="s">
        <v>610</v>
      </c>
      <c r="M34" s="105" t="s">
        <v>611</v>
      </c>
      <c r="N34" s="105"/>
    </row>
    <row r="35" spans="1:14" ht="121.2" customHeight="1" x14ac:dyDescent="0.25">
      <c r="A35" s="112" t="s">
        <v>607</v>
      </c>
      <c r="B35" s="112" t="s">
        <v>150</v>
      </c>
      <c r="C35" s="112" t="s">
        <v>598</v>
      </c>
      <c r="D35" s="119">
        <v>44769.35628472222</v>
      </c>
      <c r="E35" s="112" t="s">
        <v>378</v>
      </c>
      <c r="F35" s="112">
        <v>132</v>
      </c>
      <c r="G35" s="105" t="s">
        <v>612</v>
      </c>
      <c r="H35" s="112" t="s">
        <v>392</v>
      </c>
      <c r="I35" s="112" t="s">
        <v>393</v>
      </c>
      <c r="J35" s="112" t="s">
        <v>6</v>
      </c>
      <c r="K35" s="105" t="s">
        <v>613</v>
      </c>
      <c r="L35" s="105" t="s">
        <v>614</v>
      </c>
      <c r="M35" s="105" t="s">
        <v>615</v>
      </c>
      <c r="N35" s="105"/>
    </row>
    <row r="36" spans="1:14" ht="73.2" customHeight="1" x14ac:dyDescent="0.25">
      <c r="A36" s="112" t="s">
        <v>621</v>
      </c>
      <c r="B36" s="112" t="s">
        <v>150</v>
      </c>
      <c r="C36" s="112" t="s">
        <v>598</v>
      </c>
      <c r="D36" s="119">
        <v>44768.699861111112</v>
      </c>
      <c r="E36" s="112" t="s">
        <v>378</v>
      </c>
      <c r="F36" s="112">
        <v>151</v>
      </c>
      <c r="G36" s="105" t="s">
        <v>622</v>
      </c>
      <c r="H36" s="112" t="s">
        <v>392</v>
      </c>
      <c r="I36" s="112" t="s">
        <v>393</v>
      </c>
      <c r="J36" s="112" t="s">
        <v>6</v>
      </c>
      <c r="K36" s="105" t="s">
        <v>601</v>
      </c>
      <c r="L36" s="105" t="s">
        <v>623</v>
      </c>
      <c r="M36" s="105" t="s">
        <v>624</v>
      </c>
      <c r="N36" s="105"/>
    </row>
    <row r="37" spans="1:14" ht="100.2" customHeight="1" x14ac:dyDescent="0.25">
      <c r="A37" s="112" t="s">
        <v>625</v>
      </c>
      <c r="B37" s="112" t="s">
        <v>150</v>
      </c>
      <c r="C37" s="112" t="s">
        <v>598</v>
      </c>
      <c r="D37" s="119">
        <v>44768.700462962966</v>
      </c>
      <c r="E37" s="112" t="s">
        <v>378</v>
      </c>
      <c r="F37" s="112">
        <v>149</v>
      </c>
      <c r="G37" s="105" t="s">
        <v>626</v>
      </c>
      <c r="H37" s="112" t="s">
        <v>392</v>
      </c>
      <c r="I37" s="112" t="s">
        <v>393</v>
      </c>
      <c r="J37" s="112" t="s">
        <v>6</v>
      </c>
      <c r="K37" s="105" t="s">
        <v>627</v>
      </c>
      <c r="L37" s="105" t="s">
        <v>628</v>
      </c>
      <c r="M37" s="105" t="s">
        <v>624</v>
      </c>
      <c r="N37" s="105"/>
    </row>
    <row r="38" spans="1:14" ht="69" x14ac:dyDescent="0.25">
      <c r="A38" s="112" t="s">
        <v>635</v>
      </c>
      <c r="B38" s="112" t="s">
        <v>376</v>
      </c>
      <c r="C38" s="112" t="s">
        <v>629</v>
      </c>
      <c r="D38" s="119">
        <v>44809.46943287037</v>
      </c>
      <c r="E38" s="112" t="s">
        <v>378</v>
      </c>
      <c r="F38" s="112">
        <v>154</v>
      </c>
      <c r="G38" s="105" t="s">
        <v>636</v>
      </c>
      <c r="H38" s="112" t="s">
        <v>392</v>
      </c>
      <c r="I38" s="112" t="s">
        <v>393</v>
      </c>
      <c r="J38" s="112" t="s">
        <v>6</v>
      </c>
      <c r="K38" s="105" t="s">
        <v>637</v>
      </c>
      <c r="L38" s="105" t="s">
        <v>638</v>
      </c>
      <c r="M38" s="105" t="s">
        <v>639</v>
      </c>
      <c r="N38" s="105" t="s">
        <v>639</v>
      </c>
    </row>
    <row r="39" spans="1:14" ht="162.6" customHeight="1" x14ac:dyDescent="0.25">
      <c r="A39" s="112" t="s">
        <v>640</v>
      </c>
      <c r="B39" s="112" t="s">
        <v>459</v>
      </c>
      <c r="C39" s="112" t="s">
        <v>629</v>
      </c>
      <c r="D39" s="119">
        <v>44788.551249999997</v>
      </c>
      <c r="E39" s="112" t="s">
        <v>378</v>
      </c>
      <c r="F39" s="112">
        <v>159</v>
      </c>
      <c r="G39" s="105" t="s">
        <v>641</v>
      </c>
      <c r="H39" s="112" t="s">
        <v>392</v>
      </c>
      <c r="I39" s="112" t="s">
        <v>393</v>
      </c>
      <c r="J39" s="112" t="s">
        <v>6</v>
      </c>
      <c r="K39" s="105" t="s">
        <v>642</v>
      </c>
      <c r="L39" s="105" t="s">
        <v>643</v>
      </c>
      <c r="M39" s="105" t="s">
        <v>644</v>
      </c>
      <c r="N39" s="105"/>
    </row>
    <row r="40" spans="1:14" ht="359.7" customHeight="1" x14ac:dyDescent="0.25">
      <c r="A40" s="112" t="s">
        <v>656</v>
      </c>
      <c r="B40" s="112" t="s">
        <v>650</v>
      </c>
      <c r="C40" s="112" t="s">
        <v>648</v>
      </c>
      <c r="D40" s="119">
        <v>44777</v>
      </c>
      <c r="E40" s="112" t="s">
        <v>378</v>
      </c>
      <c r="F40" s="112">
        <v>167</v>
      </c>
      <c r="G40" s="105" t="s">
        <v>662</v>
      </c>
      <c r="H40" s="112" t="s">
        <v>392</v>
      </c>
      <c r="I40" s="112" t="s">
        <v>393</v>
      </c>
      <c r="J40" s="112" t="s">
        <v>6</v>
      </c>
      <c r="K40" s="105" t="s">
        <v>663</v>
      </c>
      <c r="L40" s="105" t="s">
        <v>664</v>
      </c>
      <c r="M40" s="105" t="s">
        <v>665</v>
      </c>
      <c r="N40" s="105" t="s">
        <v>666</v>
      </c>
    </row>
    <row r="41" spans="1:14" ht="207" x14ac:dyDescent="0.25">
      <c r="A41" s="112" t="s">
        <v>656</v>
      </c>
      <c r="B41" s="112" t="s">
        <v>650</v>
      </c>
      <c r="C41" s="112" t="s">
        <v>648</v>
      </c>
      <c r="D41" s="119">
        <v>44809.525821759256</v>
      </c>
      <c r="E41" s="112" t="s">
        <v>403</v>
      </c>
      <c r="F41" s="112">
        <v>170</v>
      </c>
      <c r="G41" s="105" t="s">
        <v>667</v>
      </c>
      <c r="H41" s="112" t="s">
        <v>392</v>
      </c>
      <c r="I41" s="112" t="s">
        <v>393</v>
      </c>
      <c r="J41" s="105">
        <v>0</v>
      </c>
      <c r="K41" s="105">
        <v>5</v>
      </c>
      <c r="L41" s="105"/>
      <c r="M41" s="105" t="s">
        <v>668</v>
      </c>
      <c r="N41" s="105" t="s">
        <v>669</v>
      </c>
    </row>
    <row r="42" spans="1:14" ht="55.2" customHeight="1" x14ac:dyDescent="0.25">
      <c r="A42" s="112" t="s">
        <v>670</v>
      </c>
      <c r="B42" s="112" t="s">
        <v>650</v>
      </c>
      <c r="C42" s="112" t="s">
        <v>648</v>
      </c>
      <c r="D42" s="119">
        <v>44777.645787037036</v>
      </c>
      <c r="E42" s="112" t="s">
        <v>378</v>
      </c>
      <c r="F42" s="112">
        <v>178</v>
      </c>
      <c r="G42" s="105" t="s">
        <v>671</v>
      </c>
      <c r="H42" s="112" t="s">
        <v>392</v>
      </c>
      <c r="I42" s="112" t="s">
        <v>393</v>
      </c>
      <c r="J42" s="112" t="s">
        <v>6</v>
      </c>
      <c r="K42" s="105" t="s">
        <v>672</v>
      </c>
      <c r="L42" s="105" t="s">
        <v>673</v>
      </c>
      <c r="M42" s="105" t="s">
        <v>674</v>
      </c>
      <c r="N42" s="105" t="s">
        <v>675</v>
      </c>
    </row>
    <row r="43" spans="1:14" ht="65.099999999999994" customHeight="1" x14ac:dyDescent="0.25">
      <c r="A43" s="112" t="s">
        <v>670</v>
      </c>
      <c r="B43" s="112" t="s">
        <v>650</v>
      </c>
      <c r="C43" s="112" t="s">
        <v>648</v>
      </c>
      <c r="D43" s="119">
        <v>44777.646539351852</v>
      </c>
      <c r="E43" s="112" t="s">
        <v>378</v>
      </c>
      <c r="F43" s="112">
        <v>179</v>
      </c>
      <c r="G43" s="105" t="s">
        <v>676</v>
      </c>
      <c r="H43" s="112" t="s">
        <v>392</v>
      </c>
      <c r="I43" s="112" t="s">
        <v>393</v>
      </c>
      <c r="J43" s="112" t="s">
        <v>6</v>
      </c>
      <c r="K43" s="105" t="s">
        <v>672</v>
      </c>
      <c r="L43" s="105" t="s">
        <v>677</v>
      </c>
      <c r="M43" s="105" t="s">
        <v>678</v>
      </c>
      <c r="N43" s="105" t="s">
        <v>679</v>
      </c>
    </row>
    <row r="44" spans="1:14" ht="41.4" x14ac:dyDescent="0.25">
      <c r="A44" s="112" t="s">
        <v>680</v>
      </c>
      <c r="B44" s="112" t="s">
        <v>650</v>
      </c>
      <c r="C44" s="112" t="s">
        <v>648</v>
      </c>
      <c r="D44" s="119">
        <v>44777.647476851853</v>
      </c>
      <c r="E44" s="112" t="s">
        <v>378</v>
      </c>
      <c r="F44" s="112">
        <v>181</v>
      </c>
      <c r="G44" s="105" t="s">
        <v>681</v>
      </c>
      <c r="H44" s="112" t="s">
        <v>392</v>
      </c>
      <c r="I44" s="112" t="s">
        <v>393</v>
      </c>
      <c r="J44" s="112" t="s">
        <v>6</v>
      </c>
      <c r="K44" s="105" t="s">
        <v>682</v>
      </c>
      <c r="L44" s="105" t="s">
        <v>683</v>
      </c>
      <c r="M44" s="105" t="s">
        <v>684</v>
      </c>
      <c r="N44" s="105" t="s">
        <v>685</v>
      </c>
    </row>
    <row r="45" spans="1:14" ht="67.2" customHeight="1" x14ac:dyDescent="0.25">
      <c r="A45" s="112" t="s">
        <v>680</v>
      </c>
      <c r="B45" s="112" t="s">
        <v>650</v>
      </c>
      <c r="C45" s="112" t="s">
        <v>648</v>
      </c>
      <c r="D45" s="119">
        <v>44777.649537037039</v>
      </c>
      <c r="E45" s="112" t="s">
        <v>378</v>
      </c>
      <c r="F45" s="112">
        <v>184</v>
      </c>
      <c r="G45" s="105" t="s">
        <v>686</v>
      </c>
      <c r="H45" s="112" t="s">
        <v>392</v>
      </c>
      <c r="I45" s="112" t="s">
        <v>393</v>
      </c>
      <c r="J45" s="112" t="s">
        <v>6</v>
      </c>
      <c r="K45" s="105" t="s">
        <v>687</v>
      </c>
      <c r="L45" s="105" t="s">
        <v>688</v>
      </c>
      <c r="M45" s="105" t="s">
        <v>689</v>
      </c>
      <c r="N45" s="105" t="s">
        <v>690</v>
      </c>
    </row>
    <row r="46" spans="1:14" ht="102.6" customHeight="1" x14ac:dyDescent="0.25">
      <c r="A46" s="112" t="s">
        <v>697</v>
      </c>
      <c r="B46" s="112" t="s">
        <v>143</v>
      </c>
      <c r="C46" s="112" t="s">
        <v>648</v>
      </c>
      <c r="D46" s="119">
        <v>44809.497430555559</v>
      </c>
      <c r="E46" s="112" t="s">
        <v>378</v>
      </c>
      <c r="F46" s="112">
        <v>206</v>
      </c>
      <c r="G46" s="105" t="s">
        <v>698</v>
      </c>
      <c r="H46" s="112" t="s">
        <v>392</v>
      </c>
      <c r="I46" s="112" t="s">
        <v>393</v>
      </c>
      <c r="J46" s="112" t="s">
        <v>6</v>
      </c>
      <c r="K46" s="105" t="s">
        <v>699</v>
      </c>
      <c r="L46" s="105" t="s">
        <v>700</v>
      </c>
      <c r="M46" s="105" t="s">
        <v>701</v>
      </c>
      <c r="N46" s="105"/>
    </row>
    <row r="47" spans="1:14" ht="119.1" customHeight="1" x14ac:dyDescent="0.25">
      <c r="A47" s="112" t="s">
        <v>702</v>
      </c>
      <c r="B47" s="112" t="s">
        <v>143</v>
      </c>
      <c r="C47" s="112" t="s">
        <v>648</v>
      </c>
      <c r="D47" s="119">
        <v>44809</v>
      </c>
      <c r="E47" s="112" t="s">
        <v>378</v>
      </c>
      <c r="F47" s="112">
        <v>196</v>
      </c>
      <c r="G47" s="105" t="s">
        <v>703</v>
      </c>
      <c r="H47" s="112" t="s">
        <v>392</v>
      </c>
      <c r="I47" s="112" t="s">
        <v>393</v>
      </c>
      <c r="J47" s="112" t="s">
        <v>6</v>
      </c>
      <c r="K47" s="105" t="s">
        <v>703</v>
      </c>
      <c r="L47" s="105" t="s">
        <v>704</v>
      </c>
      <c r="M47" s="105" t="s">
        <v>705</v>
      </c>
      <c r="N47" s="105"/>
    </row>
    <row r="48" spans="1:14" ht="189.6" customHeight="1" x14ac:dyDescent="0.25">
      <c r="A48" s="112" t="s">
        <v>702</v>
      </c>
      <c r="B48" s="112" t="s">
        <v>143</v>
      </c>
      <c r="C48" s="112" t="s">
        <v>648</v>
      </c>
      <c r="D48" s="119">
        <v>44809.496689814812</v>
      </c>
      <c r="E48" s="112" t="s">
        <v>378</v>
      </c>
      <c r="F48" s="112">
        <v>198</v>
      </c>
      <c r="G48" s="105" t="s">
        <v>706</v>
      </c>
      <c r="H48" s="112" t="s">
        <v>392</v>
      </c>
      <c r="I48" s="112" t="s">
        <v>393</v>
      </c>
      <c r="J48" s="112">
        <v>0</v>
      </c>
      <c r="K48" s="105">
        <v>1</v>
      </c>
      <c r="L48" s="105">
        <v>0</v>
      </c>
      <c r="M48" s="105" t="s">
        <v>707</v>
      </c>
      <c r="N48" s="105"/>
    </row>
    <row r="49" spans="1:14" ht="118.5" customHeight="1" x14ac:dyDescent="0.25">
      <c r="A49" s="112" t="s">
        <v>708</v>
      </c>
      <c r="B49" s="112" t="s">
        <v>650</v>
      </c>
      <c r="C49" s="112" t="s">
        <v>648</v>
      </c>
      <c r="D49" s="119">
        <v>44777.650625000002</v>
      </c>
      <c r="E49" s="112" t="s">
        <v>378</v>
      </c>
      <c r="F49" s="112">
        <v>208</v>
      </c>
      <c r="G49" s="105" t="s">
        <v>709</v>
      </c>
      <c r="H49" s="112" t="s">
        <v>392</v>
      </c>
      <c r="I49" s="112" t="s">
        <v>393</v>
      </c>
      <c r="J49" s="112" t="s">
        <v>6</v>
      </c>
      <c r="K49" s="105" t="s">
        <v>710</v>
      </c>
      <c r="L49" s="105" t="s">
        <v>711</v>
      </c>
      <c r="M49" s="105" t="s">
        <v>712</v>
      </c>
      <c r="N49" s="105" t="s">
        <v>713</v>
      </c>
    </row>
    <row r="50" spans="1:14" ht="179.4" x14ac:dyDescent="0.25">
      <c r="A50" s="112" t="s">
        <v>718</v>
      </c>
      <c r="B50" s="112" t="s">
        <v>650</v>
      </c>
      <c r="C50" s="112" t="s">
        <v>648</v>
      </c>
      <c r="D50" s="119">
        <v>44777.651504629626</v>
      </c>
      <c r="E50" s="112" t="s">
        <v>378</v>
      </c>
      <c r="F50" s="112">
        <v>211</v>
      </c>
      <c r="G50" s="105" t="s">
        <v>724</v>
      </c>
      <c r="H50" s="112" t="s">
        <v>392</v>
      </c>
      <c r="I50" s="112" t="s">
        <v>393</v>
      </c>
      <c r="J50" s="112" t="s">
        <v>6</v>
      </c>
      <c r="K50" s="105" t="s">
        <v>725</v>
      </c>
      <c r="L50" s="105" t="s">
        <v>726</v>
      </c>
      <c r="M50" s="105" t="s">
        <v>727</v>
      </c>
      <c r="N50" s="105" t="s">
        <v>728</v>
      </c>
    </row>
    <row r="51" spans="1:14" ht="73.2" customHeight="1" x14ac:dyDescent="0.25">
      <c r="A51" s="112" t="s">
        <v>402</v>
      </c>
      <c r="B51" s="112" t="s">
        <v>376</v>
      </c>
      <c r="C51" s="112" t="s">
        <v>374</v>
      </c>
      <c r="D51" s="119">
        <v>44806.793541666666</v>
      </c>
      <c r="E51" s="112" t="s">
        <v>403</v>
      </c>
      <c r="F51" s="112">
        <v>19</v>
      </c>
      <c r="G51" s="105" t="s">
        <v>404</v>
      </c>
      <c r="H51" s="112" t="s">
        <v>405</v>
      </c>
      <c r="I51" s="112" t="s">
        <v>393</v>
      </c>
      <c r="J51" s="105">
        <v>0</v>
      </c>
      <c r="K51" s="105">
        <v>80000000</v>
      </c>
      <c r="L51" s="105"/>
      <c r="M51" s="105" t="s">
        <v>406</v>
      </c>
      <c r="N51" s="105" t="s">
        <v>406</v>
      </c>
    </row>
    <row r="52" spans="1:14" ht="177.6" customHeight="1" x14ac:dyDescent="0.25">
      <c r="A52" s="112" t="s">
        <v>416</v>
      </c>
      <c r="B52" s="112" t="s">
        <v>390</v>
      </c>
      <c r="C52" s="112" t="s">
        <v>415</v>
      </c>
      <c r="D52" s="119">
        <v>44782.795995370368</v>
      </c>
      <c r="E52" s="112" t="s">
        <v>403</v>
      </c>
      <c r="F52" s="112">
        <v>29</v>
      </c>
      <c r="G52" s="105" t="s">
        <v>417</v>
      </c>
      <c r="H52" s="112" t="s">
        <v>418</v>
      </c>
      <c r="I52" s="112" t="s">
        <v>393</v>
      </c>
      <c r="J52" s="105">
        <v>0</v>
      </c>
      <c r="K52" s="105">
        <v>11</v>
      </c>
      <c r="L52" s="105"/>
      <c r="M52" s="105" t="s">
        <v>419</v>
      </c>
      <c r="N52" s="105"/>
    </row>
    <row r="53" spans="1:14" ht="159.6" customHeight="1" x14ac:dyDescent="0.25">
      <c r="A53" s="112" t="s">
        <v>431</v>
      </c>
      <c r="B53" s="112" t="s">
        <v>390</v>
      </c>
      <c r="C53" s="112" t="s">
        <v>415</v>
      </c>
      <c r="D53" s="119">
        <v>44783.416851851849</v>
      </c>
      <c r="E53" s="112" t="s">
        <v>403</v>
      </c>
      <c r="F53" s="112">
        <v>32</v>
      </c>
      <c r="G53" s="105" t="s">
        <v>432</v>
      </c>
      <c r="H53" s="112" t="s">
        <v>405</v>
      </c>
      <c r="I53" s="112" t="s">
        <v>393</v>
      </c>
      <c r="J53" s="105">
        <v>0</v>
      </c>
      <c r="K53" s="105">
        <v>15</v>
      </c>
      <c r="L53" s="105"/>
      <c r="M53" s="105" t="s">
        <v>433</v>
      </c>
      <c r="N53" s="105"/>
    </row>
    <row r="54" spans="1:14" ht="171" customHeight="1" x14ac:dyDescent="0.25">
      <c r="A54" s="112" t="s">
        <v>431</v>
      </c>
      <c r="B54" s="112" t="s">
        <v>390</v>
      </c>
      <c r="C54" s="112" t="s">
        <v>415</v>
      </c>
      <c r="D54" s="119">
        <v>44783.420405092591</v>
      </c>
      <c r="E54" s="112" t="s">
        <v>403</v>
      </c>
      <c r="F54" s="112">
        <v>33</v>
      </c>
      <c r="G54" s="105" t="s">
        <v>434</v>
      </c>
      <c r="H54" s="112" t="s">
        <v>418</v>
      </c>
      <c r="I54" s="112" t="s">
        <v>393</v>
      </c>
      <c r="J54" s="112">
        <v>0</v>
      </c>
      <c r="K54" s="105">
        <v>15</v>
      </c>
      <c r="L54" s="105"/>
      <c r="M54" s="105" t="s">
        <v>419</v>
      </c>
      <c r="N54" s="105"/>
    </row>
    <row r="55" spans="1:14" ht="94.2" customHeight="1" x14ac:dyDescent="0.25">
      <c r="A55" s="112" t="s">
        <v>464</v>
      </c>
      <c r="B55" s="112" t="s">
        <v>390</v>
      </c>
      <c r="C55" s="112" t="s">
        <v>415</v>
      </c>
      <c r="D55" s="119">
        <v>44783.516886574071</v>
      </c>
      <c r="E55" s="112" t="s">
        <v>378</v>
      </c>
      <c r="F55" s="112">
        <v>74</v>
      </c>
      <c r="G55" s="105" t="s">
        <v>465</v>
      </c>
      <c r="H55" s="112" t="s">
        <v>466</v>
      </c>
      <c r="I55" s="112" t="s">
        <v>393</v>
      </c>
      <c r="J55" s="112" t="s">
        <v>6</v>
      </c>
      <c r="K55" s="105">
        <v>0</v>
      </c>
      <c r="L55" s="105">
        <v>0</v>
      </c>
      <c r="M55" s="105" t="s">
        <v>467</v>
      </c>
      <c r="N55" s="105"/>
    </row>
    <row r="56" spans="1:14" ht="114" customHeight="1" x14ac:dyDescent="0.25">
      <c r="A56" s="112" t="s">
        <v>578</v>
      </c>
      <c r="B56" s="112" t="s">
        <v>537</v>
      </c>
      <c r="C56" s="112" t="s">
        <v>498</v>
      </c>
      <c r="D56" s="119">
        <v>44782.649108796293</v>
      </c>
      <c r="E56" s="112" t="s">
        <v>378</v>
      </c>
      <c r="F56" s="112">
        <v>124</v>
      </c>
      <c r="G56" s="105" t="s">
        <v>579</v>
      </c>
      <c r="H56" s="112" t="s">
        <v>405</v>
      </c>
      <c r="I56" s="112" t="s">
        <v>393</v>
      </c>
      <c r="J56" s="112" t="s">
        <v>6</v>
      </c>
      <c r="K56" s="105" t="s">
        <v>580</v>
      </c>
      <c r="L56" s="105" t="s">
        <v>581</v>
      </c>
      <c r="M56" s="105" t="s">
        <v>582</v>
      </c>
      <c r="N56" s="105" t="s">
        <v>140</v>
      </c>
    </row>
    <row r="57" spans="1:14" ht="202.2" customHeight="1" x14ac:dyDescent="0.25">
      <c r="A57" s="112" t="s">
        <v>583</v>
      </c>
      <c r="B57" s="112" t="s">
        <v>537</v>
      </c>
      <c r="C57" s="112" t="s">
        <v>498</v>
      </c>
      <c r="D57" s="119">
        <v>44791.60429398148</v>
      </c>
      <c r="E57" s="112" t="s">
        <v>378</v>
      </c>
      <c r="F57" s="112">
        <v>127</v>
      </c>
      <c r="G57" s="105" t="s">
        <v>584</v>
      </c>
      <c r="H57" s="112" t="s">
        <v>466</v>
      </c>
      <c r="I57" s="112" t="s">
        <v>393</v>
      </c>
      <c r="J57" s="112" t="s">
        <v>6</v>
      </c>
      <c r="K57" s="105" t="s">
        <v>585</v>
      </c>
      <c r="L57" s="105" t="s">
        <v>586</v>
      </c>
      <c r="M57" s="105" t="s">
        <v>587</v>
      </c>
      <c r="N57" s="105" t="s">
        <v>140</v>
      </c>
    </row>
    <row r="58" spans="1:14" ht="112.8" customHeight="1" x14ac:dyDescent="0.25">
      <c r="A58" s="112" t="s">
        <v>588</v>
      </c>
      <c r="B58" s="112" t="s">
        <v>537</v>
      </c>
      <c r="C58" s="112" t="s">
        <v>498</v>
      </c>
      <c r="D58" s="119">
        <v>44782.587777777779</v>
      </c>
      <c r="E58" s="112" t="s">
        <v>378</v>
      </c>
      <c r="F58" s="112">
        <v>111</v>
      </c>
      <c r="G58" s="105" t="s">
        <v>594</v>
      </c>
      <c r="H58" s="112" t="s">
        <v>405</v>
      </c>
      <c r="I58" s="112" t="s">
        <v>393</v>
      </c>
      <c r="J58" s="112" t="s">
        <v>6</v>
      </c>
      <c r="K58" s="105" t="s">
        <v>595</v>
      </c>
      <c r="L58" s="105" t="s">
        <v>596</v>
      </c>
      <c r="M58" s="105" t="s">
        <v>597</v>
      </c>
      <c r="N58" s="105" t="s">
        <v>140</v>
      </c>
    </row>
    <row r="59" spans="1:14" ht="88.8" customHeight="1" x14ac:dyDescent="0.25">
      <c r="A59" s="112" t="s">
        <v>616</v>
      </c>
      <c r="B59" s="112" t="s">
        <v>150</v>
      </c>
      <c r="C59" s="112" t="s">
        <v>598</v>
      </c>
      <c r="D59" s="119">
        <v>44768.696504629632</v>
      </c>
      <c r="E59" s="112" t="s">
        <v>378</v>
      </c>
      <c r="F59" s="112">
        <v>143</v>
      </c>
      <c r="G59" s="105" t="s">
        <v>617</v>
      </c>
      <c r="H59" s="112" t="s">
        <v>466</v>
      </c>
      <c r="I59" s="112" t="s">
        <v>393</v>
      </c>
      <c r="J59" s="112" t="s">
        <v>6</v>
      </c>
      <c r="K59" s="105" t="s">
        <v>618</v>
      </c>
      <c r="L59" s="105" t="s">
        <v>619</v>
      </c>
      <c r="M59" s="105" t="s">
        <v>620</v>
      </c>
      <c r="N59" s="105"/>
    </row>
    <row r="60" spans="1:14" ht="125.7" customHeight="1" x14ac:dyDescent="0.25">
      <c r="A60" s="112" t="s">
        <v>630</v>
      </c>
      <c r="B60" s="112" t="s">
        <v>376</v>
      </c>
      <c r="C60" s="112" t="s">
        <v>629</v>
      </c>
      <c r="D60" s="119">
        <v>44809.467962962961</v>
      </c>
      <c r="E60" s="112" t="s">
        <v>378</v>
      </c>
      <c r="F60" s="112">
        <v>157</v>
      </c>
      <c r="G60" s="105" t="s">
        <v>631</v>
      </c>
      <c r="H60" s="112" t="s">
        <v>405</v>
      </c>
      <c r="I60" s="112" t="s">
        <v>393</v>
      </c>
      <c r="J60" s="112" t="s">
        <v>6</v>
      </c>
      <c r="K60" s="105" t="s">
        <v>632</v>
      </c>
      <c r="L60" s="105" t="s">
        <v>633</v>
      </c>
      <c r="M60" s="105" t="s">
        <v>634</v>
      </c>
      <c r="N60" s="105" t="s">
        <v>634</v>
      </c>
    </row>
    <row r="61" spans="1:14" ht="132" customHeight="1" x14ac:dyDescent="0.25">
      <c r="A61" s="112" t="s">
        <v>649</v>
      </c>
      <c r="B61" s="112" t="s">
        <v>650</v>
      </c>
      <c r="C61" s="112" t="s">
        <v>648</v>
      </c>
      <c r="D61" s="119">
        <v>44809.45752314815</v>
      </c>
      <c r="E61" s="112" t="s">
        <v>378</v>
      </c>
      <c r="F61" s="112">
        <v>169</v>
      </c>
      <c r="G61" s="105" t="s">
        <v>651</v>
      </c>
      <c r="H61" s="112" t="s">
        <v>418</v>
      </c>
      <c r="I61" s="112" t="s">
        <v>393</v>
      </c>
      <c r="J61" s="112" t="s">
        <v>6</v>
      </c>
      <c r="K61" s="105" t="s">
        <v>652</v>
      </c>
      <c r="L61" s="105" t="s">
        <v>653</v>
      </c>
      <c r="M61" s="105" t="s">
        <v>654</v>
      </c>
      <c r="N61" s="105" t="s">
        <v>655</v>
      </c>
    </row>
    <row r="62" spans="1:14" ht="213" customHeight="1" x14ac:dyDescent="0.25">
      <c r="A62" s="113" t="s">
        <v>407</v>
      </c>
      <c r="B62" s="113" t="s">
        <v>408</v>
      </c>
      <c r="C62" s="113" t="s">
        <v>374</v>
      </c>
      <c r="D62" s="120">
        <v>44792.554108796299</v>
      </c>
      <c r="E62" s="113" t="s">
        <v>378</v>
      </c>
      <c r="F62" s="113">
        <v>22</v>
      </c>
      <c r="G62" s="107" t="s">
        <v>409</v>
      </c>
      <c r="H62" s="113" t="s">
        <v>380</v>
      </c>
      <c r="I62" s="113" t="s">
        <v>410</v>
      </c>
      <c r="J62" s="113" t="s">
        <v>6</v>
      </c>
      <c r="K62" s="107" t="s">
        <v>411</v>
      </c>
      <c r="L62" s="107" t="s">
        <v>412</v>
      </c>
      <c r="M62" s="107" t="s">
        <v>413</v>
      </c>
      <c r="N62" s="107" t="s">
        <v>414</v>
      </c>
    </row>
    <row r="63" spans="1:14" ht="169.2" customHeight="1" x14ac:dyDescent="0.25">
      <c r="A63" s="113" t="s">
        <v>420</v>
      </c>
      <c r="B63" s="113" t="s">
        <v>390</v>
      </c>
      <c r="C63" s="113" t="s">
        <v>415</v>
      </c>
      <c r="D63" s="120">
        <v>44782.811921296299</v>
      </c>
      <c r="E63" s="113" t="s">
        <v>378</v>
      </c>
      <c r="F63" s="113">
        <v>27</v>
      </c>
      <c r="G63" s="107" t="s">
        <v>421</v>
      </c>
      <c r="H63" s="113" t="s">
        <v>380</v>
      </c>
      <c r="I63" s="113" t="s">
        <v>410</v>
      </c>
      <c r="J63" s="113" t="s">
        <v>6</v>
      </c>
      <c r="K63" s="107" t="s">
        <v>422</v>
      </c>
      <c r="L63" s="107" t="s">
        <v>423</v>
      </c>
      <c r="M63" s="107" t="s">
        <v>424</v>
      </c>
      <c r="N63" s="107" t="s">
        <v>425</v>
      </c>
    </row>
    <row r="64" spans="1:14" ht="69" x14ac:dyDescent="0.25">
      <c r="A64" s="113" t="s">
        <v>420</v>
      </c>
      <c r="B64" s="113" t="s">
        <v>390</v>
      </c>
      <c r="C64" s="113" t="s">
        <v>415</v>
      </c>
      <c r="D64" s="120">
        <v>44790.612303240741</v>
      </c>
      <c r="E64" s="113" t="s">
        <v>378</v>
      </c>
      <c r="F64" s="113">
        <v>28</v>
      </c>
      <c r="G64" s="107" t="s">
        <v>426</v>
      </c>
      <c r="H64" s="113" t="s">
        <v>427</v>
      </c>
      <c r="I64" s="113" t="s">
        <v>410</v>
      </c>
      <c r="J64" s="113" t="s">
        <v>6</v>
      </c>
      <c r="K64" s="107" t="s">
        <v>422</v>
      </c>
      <c r="L64" s="107" t="s">
        <v>428</v>
      </c>
      <c r="M64" s="107" t="s">
        <v>429</v>
      </c>
      <c r="N64" s="107" t="s">
        <v>430</v>
      </c>
    </row>
    <row r="65" spans="1:16" ht="82.8" x14ac:dyDescent="0.25">
      <c r="A65" s="113" t="s">
        <v>435</v>
      </c>
      <c r="B65" s="113" t="s">
        <v>390</v>
      </c>
      <c r="C65" s="113" t="s">
        <v>415</v>
      </c>
      <c r="D65" s="120">
        <v>44783</v>
      </c>
      <c r="E65" s="113" t="s">
        <v>378</v>
      </c>
      <c r="F65" s="113">
        <v>31</v>
      </c>
      <c r="G65" s="107" t="s">
        <v>436</v>
      </c>
      <c r="H65" s="113" t="s">
        <v>427</v>
      </c>
      <c r="I65" s="113" t="s">
        <v>410</v>
      </c>
      <c r="J65" s="113" t="s">
        <v>6</v>
      </c>
      <c r="K65" s="107" t="s">
        <v>423</v>
      </c>
      <c r="L65" s="107" t="s">
        <v>437</v>
      </c>
      <c r="M65" s="107" t="s">
        <v>429</v>
      </c>
      <c r="N65" s="107" t="s">
        <v>438</v>
      </c>
    </row>
    <row r="66" spans="1:16" ht="69" x14ac:dyDescent="0.25">
      <c r="A66" s="113" t="s">
        <v>439</v>
      </c>
      <c r="B66" s="113" t="s">
        <v>390</v>
      </c>
      <c r="C66" s="113" t="s">
        <v>415</v>
      </c>
      <c r="D66" s="120">
        <v>44783.40047453704</v>
      </c>
      <c r="E66" s="113" t="s">
        <v>378</v>
      </c>
      <c r="F66" s="113">
        <v>37</v>
      </c>
      <c r="G66" s="107" t="s">
        <v>440</v>
      </c>
      <c r="H66" s="113" t="s">
        <v>427</v>
      </c>
      <c r="I66" s="113" t="s">
        <v>410</v>
      </c>
      <c r="J66" s="113" t="s">
        <v>6</v>
      </c>
      <c r="K66" s="107" t="s">
        <v>422</v>
      </c>
      <c r="L66" s="107" t="s">
        <v>437</v>
      </c>
      <c r="M66" s="107" t="s">
        <v>429</v>
      </c>
      <c r="N66" s="107" t="s">
        <v>441</v>
      </c>
    </row>
    <row r="67" spans="1:16" ht="76.2" customHeight="1" x14ac:dyDescent="0.25">
      <c r="A67" s="113" t="s">
        <v>510</v>
      </c>
      <c r="B67" s="113" t="s">
        <v>376</v>
      </c>
      <c r="C67" s="113" t="s">
        <v>498</v>
      </c>
      <c r="D67" s="120">
        <v>44809.453761574077</v>
      </c>
      <c r="E67" s="113" t="s">
        <v>378</v>
      </c>
      <c r="F67" s="113">
        <v>100</v>
      </c>
      <c r="G67" s="107" t="s">
        <v>521</v>
      </c>
      <c r="H67" s="113" t="s">
        <v>448</v>
      </c>
      <c r="I67" s="113" t="s">
        <v>410</v>
      </c>
      <c r="J67" s="113" t="s">
        <v>6</v>
      </c>
      <c r="K67" s="107" t="s">
        <v>522</v>
      </c>
      <c r="L67" s="107" t="s">
        <v>523</v>
      </c>
      <c r="M67" s="107" t="s">
        <v>523</v>
      </c>
      <c r="N67" s="107" t="s">
        <v>524</v>
      </c>
    </row>
    <row r="68" spans="1:16" ht="103.2" customHeight="1" x14ac:dyDescent="0.25">
      <c r="A68" s="113" t="s">
        <v>525</v>
      </c>
      <c r="B68" s="113" t="s">
        <v>459</v>
      </c>
      <c r="C68" s="113" t="s">
        <v>498</v>
      </c>
      <c r="D68" s="120">
        <v>44797.661620370367</v>
      </c>
      <c r="E68" s="113" t="s">
        <v>378</v>
      </c>
      <c r="F68" s="113">
        <v>105</v>
      </c>
      <c r="G68" s="107" t="s">
        <v>530</v>
      </c>
      <c r="H68" s="113" t="s">
        <v>427</v>
      </c>
      <c r="I68" s="113" t="s">
        <v>410</v>
      </c>
      <c r="J68" s="113" t="s">
        <v>6</v>
      </c>
      <c r="K68" s="107"/>
      <c r="L68" s="107">
        <v>0</v>
      </c>
      <c r="M68" s="107" t="s">
        <v>531</v>
      </c>
      <c r="N68" s="107" t="s">
        <v>532</v>
      </c>
    </row>
    <row r="69" spans="1:16" ht="119.4" customHeight="1" x14ac:dyDescent="0.25">
      <c r="A69" s="113" t="s">
        <v>656</v>
      </c>
      <c r="B69" s="113" t="s">
        <v>650</v>
      </c>
      <c r="C69" s="113" t="s">
        <v>648</v>
      </c>
      <c r="D69" s="120">
        <v>44809.525729166664</v>
      </c>
      <c r="E69" s="113" t="s">
        <v>378</v>
      </c>
      <c r="F69" s="113">
        <v>166</v>
      </c>
      <c r="G69" s="107" t="s">
        <v>657</v>
      </c>
      <c r="H69" s="113" t="s">
        <v>392</v>
      </c>
      <c r="I69" s="113" t="s">
        <v>410</v>
      </c>
      <c r="J69" s="113" t="s">
        <v>6</v>
      </c>
      <c r="K69" s="107" t="s">
        <v>658</v>
      </c>
      <c r="L69" s="107" t="s">
        <v>659</v>
      </c>
      <c r="M69" s="107" t="s">
        <v>660</v>
      </c>
      <c r="N69" s="107" t="s">
        <v>661</v>
      </c>
    </row>
    <row r="70" spans="1:16" ht="87.6" customHeight="1" x14ac:dyDescent="0.25">
      <c r="A70" s="113" t="s">
        <v>718</v>
      </c>
      <c r="B70" s="113" t="s">
        <v>650</v>
      </c>
      <c r="C70" s="113" t="s">
        <v>648</v>
      </c>
      <c r="D70" s="120">
        <v>44777.767326388886</v>
      </c>
      <c r="E70" s="113" t="s">
        <v>378</v>
      </c>
      <c r="F70" s="113">
        <v>210</v>
      </c>
      <c r="G70" s="107" t="s">
        <v>719</v>
      </c>
      <c r="H70" s="113" t="s">
        <v>380</v>
      </c>
      <c r="I70" s="113" t="s">
        <v>410</v>
      </c>
      <c r="J70" s="113" t="s">
        <v>6</v>
      </c>
      <c r="K70" s="107" t="s">
        <v>720</v>
      </c>
      <c r="L70" s="107" t="s">
        <v>721</v>
      </c>
      <c r="M70" s="107" t="s">
        <v>722</v>
      </c>
      <c r="N70" s="107" t="s">
        <v>723</v>
      </c>
    </row>
    <row r="71" spans="1:16" ht="175.5" customHeight="1" x14ac:dyDescent="0.25">
      <c r="A71" s="113" t="s">
        <v>468</v>
      </c>
      <c r="B71" s="113" t="s">
        <v>459</v>
      </c>
      <c r="C71" s="113" t="s">
        <v>415</v>
      </c>
      <c r="D71" s="120">
        <v>44797.670671296299</v>
      </c>
      <c r="E71" s="113" t="s">
        <v>378</v>
      </c>
      <c r="F71" s="113">
        <v>77</v>
      </c>
      <c r="G71" s="107" t="s">
        <v>469</v>
      </c>
      <c r="H71" s="113" t="s">
        <v>470</v>
      </c>
      <c r="I71" s="113" t="s">
        <v>410</v>
      </c>
      <c r="J71" s="113" t="s">
        <v>6</v>
      </c>
      <c r="K71" s="107" t="s">
        <v>469</v>
      </c>
      <c r="L71" s="107" t="s">
        <v>471</v>
      </c>
      <c r="M71" s="107" t="s">
        <v>472</v>
      </c>
      <c r="N71" s="107" t="s">
        <v>473</v>
      </c>
    </row>
    <row r="72" spans="1:16" ht="330.6" customHeight="1" x14ac:dyDescent="0.25">
      <c r="A72" s="113" t="s">
        <v>486</v>
      </c>
      <c r="B72" s="113" t="s">
        <v>487</v>
      </c>
      <c r="C72" s="113" t="s">
        <v>415</v>
      </c>
      <c r="D72" s="120">
        <v>44782.631504629629</v>
      </c>
      <c r="E72" s="113" t="s">
        <v>378</v>
      </c>
      <c r="F72" s="113">
        <v>80</v>
      </c>
      <c r="G72" s="107" t="s">
        <v>488</v>
      </c>
      <c r="H72" s="113" t="s">
        <v>470</v>
      </c>
      <c r="I72" s="113" t="s">
        <v>410</v>
      </c>
      <c r="J72" s="113" t="s">
        <v>6</v>
      </c>
      <c r="K72" s="107" t="s">
        <v>489</v>
      </c>
      <c r="L72" s="107" t="s">
        <v>490</v>
      </c>
      <c r="M72" s="107" t="s">
        <v>491</v>
      </c>
      <c r="N72" s="107" t="s">
        <v>492</v>
      </c>
    </row>
    <row r="73" spans="1:16" ht="329.4" customHeight="1" x14ac:dyDescent="0.25">
      <c r="A73" s="113" t="s">
        <v>486</v>
      </c>
      <c r="B73" s="113" t="s">
        <v>487</v>
      </c>
      <c r="C73" s="113" t="s">
        <v>415</v>
      </c>
      <c r="D73" s="120">
        <v>44789.647233796299</v>
      </c>
      <c r="E73" s="113" t="s">
        <v>378</v>
      </c>
      <c r="F73" s="113">
        <v>81</v>
      </c>
      <c r="G73" s="107" t="s">
        <v>493</v>
      </c>
      <c r="H73" s="113" t="s">
        <v>470</v>
      </c>
      <c r="I73" s="113" t="s">
        <v>410</v>
      </c>
      <c r="J73" s="113" t="s">
        <v>6</v>
      </c>
      <c r="K73" s="107" t="s">
        <v>494</v>
      </c>
      <c r="L73" s="107" t="s">
        <v>495</v>
      </c>
      <c r="M73" s="107" t="s">
        <v>496</v>
      </c>
      <c r="N73" s="107" t="s">
        <v>497</v>
      </c>
    </row>
    <row r="74" spans="1:16" ht="71.400000000000006" customHeight="1" x14ac:dyDescent="0.25">
      <c r="A74" s="113" t="s">
        <v>510</v>
      </c>
      <c r="B74" s="113" t="s">
        <v>376</v>
      </c>
      <c r="C74" s="113" t="s">
        <v>498</v>
      </c>
      <c r="D74" s="120">
        <v>44795.522546296299</v>
      </c>
      <c r="E74" s="113" t="s">
        <v>378</v>
      </c>
      <c r="F74" s="113">
        <v>98</v>
      </c>
      <c r="G74" s="107" t="s">
        <v>511</v>
      </c>
      <c r="H74" s="113" t="s">
        <v>512</v>
      </c>
      <c r="I74" s="113" t="s">
        <v>410</v>
      </c>
      <c r="J74" s="113" t="s">
        <v>6</v>
      </c>
      <c r="K74" s="107" t="s">
        <v>513</v>
      </c>
      <c r="L74" s="107" t="s">
        <v>514</v>
      </c>
      <c r="M74" s="107" t="s">
        <v>514</v>
      </c>
      <c r="N74" s="107" t="s">
        <v>515</v>
      </c>
    </row>
    <row r="75" spans="1:16" ht="197.4" customHeight="1" x14ac:dyDescent="0.25">
      <c r="A75" s="113" t="s">
        <v>525</v>
      </c>
      <c r="B75" s="113" t="s">
        <v>459</v>
      </c>
      <c r="C75" s="113" t="s">
        <v>498</v>
      </c>
      <c r="D75" s="120">
        <v>44788.543668981481</v>
      </c>
      <c r="E75" s="113" t="s">
        <v>378</v>
      </c>
      <c r="F75" s="113">
        <v>104</v>
      </c>
      <c r="G75" s="107" t="s">
        <v>526</v>
      </c>
      <c r="H75" s="113" t="s">
        <v>470</v>
      </c>
      <c r="I75" s="113" t="s">
        <v>410</v>
      </c>
      <c r="J75" s="113" t="s">
        <v>6</v>
      </c>
      <c r="K75" s="107" t="s">
        <v>527</v>
      </c>
      <c r="L75" s="107" t="s">
        <v>471</v>
      </c>
      <c r="M75" s="107" t="s">
        <v>528</v>
      </c>
      <c r="N75" s="107" t="s">
        <v>529</v>
      </c>
    </row>
    <row r="76" spans="1:16" ht="162.6" customHeight="1" x14ac:dyDescent="0.25">
      <c r="A76" s="113" t="s">
        <v>588</v>
      </c>
      <c r="B76" s="113" t="s">
        <v>537</v>
      </c>
      <c r="C76" s="113" t="s">
        <v>498</v>
      </c>
      <c r="D76" s="120">
        <v>44782.640138888892</v>
      </c>
      <c r="E76" s="113" t="s">
        <v>378</v>
      </c>
      <c r="F76" s="113">
        <v>110</v>
      </c>
      <c r="G76" s="107" t="s">
        <v>589</v>
      </c>
      <c r="H76" s="113" t="s">
        <v>470</v>
      </c>
      <c r="I76" s="113" t="s">
        <v>410</v>
      </c>
      <c r="J76" s="113" t="s">
        <v>6</v>
      </c>
      <c r="K76" s="107" t="s">
        <v>590</v>
      </c>
      <c r="L76" s="107" t="s">
        <v>591</v>
      </c>
      <c r="M76" s="107" t="s">
        <v>592</v>
      </c>
      <c r="N76" s="107" t="s">
        <v>593</v>
      </c>
    </row>
    <row r="77" spans="1:16" ht="119.7" customHeight="1" x14ac:dyDescent="0.25">
      <c r="A77" s="113" t="s">
        <v>691</v>
      </c>
      <c r="B77" s="113" t="s">
        <v>408</v>
      </c>
      <c r="C77" s="113" t="s">
        <v>648</v>
      </c>
      <c r="D77" s="120">
        <v>44792.558530092596</v>
      </c>
      <c r="E77" s="113" t="s">
        <v>378</v>
      </c>
      <c r="F77" s="113">
        <v>186</v>
      </c>
      <c r="G77" s="107" t="s">
        <v>692</v>
      </c>
      <c r="H77" s="113" t="s">
        <v>512</v>
      </c>
      <c r="I77" s="113" t="s">
        <v>410</v>
      </c>
      <c r="J77" s="113" t="s">
        <v>6</v>
      </c>
      <c r="K77" s="107" t="s">
        <v>693</v>
      </c>
      <c r="L77" s="107" t="s">
        <v>694</v>
      </c>
      <c r="M77" s="107" t="s">
        <v>695</v>
      </c>
      <c r="N77" s="107" t="s">
        <v>696</v>
      </c>
    </row>
    <row r="78" spans="1:16" ht="109.2" customHeight="1" x14ac:dyDescent="0.25">
      <c r="A78" s="113" t="s">
        <v>714</v>
      </c>
      <c r="B78" s="113" t="s">
        <v>650</v>
      </c>
      <c r="C78" s="113" t="s">
        <v>648</v>
      </c>
      <c r="D78" s="120">
        <v>44791.656701388885</v>
      </c>
      <c r="E78" s="113" t="s">
        <v>378</v>
      </c>
      <c r="F78" s="113">
        <v>209</v>
      </c>
      <c r="G78" s="107" t="s">
        <v>715</v>
      </c>
      <c r="H78" s="113" t="s">
        <v>470</v>
      </c>
      <c r="I78" s="113" t="s">
        <v>410</v>
      </c>
      <c r="J78" s="113" t="s">
        <v>6</v>
      </c>
      <c r="K78" s="107"/>
      <c r="L78" s="107" t="s">
        <v>716</v>
      </c>
      <c r="M78" s="107" t="s">
        <v>717</v>
      </c>
      <c r="N78" s="107" t="s">
        <v>717</v>
      </c>
    </row>
    <row r="79" spans="1:16" ht="175.2" customHeight="1" x14ac:dyDescent="0.25">
      <c r="A79" s="113" t="s">
        <v>729</v>
      </c>
      <c r="B79" s="113" t="s">
        <v>650</v>
      </c>
      <c r="C79" s="113" t="s">
        <v>648</v>
      </c>
      <c r="D79" s="120">
        <v>44791.656585648147</v>
      </c>
      <c r="E79" s="113" t="s">
        <v>378</v>
      </c>
      <c r="F79" s="113">
        <v>213</v>
      </c>
      <c r="G79" s="107" t="s">
        <v>730</v>
      </c>
      <c r="H79" s="113" t="s">
        <v>470</v>
      </c>
      <c r="I79" s="113" t="s">
        <v>410</v>
      </c>
      <c r="J79" s="113">
        <v>0</v>
      </c>
      <c r="K79" s="107"/>
      <c r="L79" s="107" t="s">
        <v>731</v>
      </c>
      <c r="M79" s="107" t="s">
        <v>732</v>
      </c>
      <c r="N79" s="107" t="s">
        <v>733</v>
      </c>
    </row>
    <row r="80" spans="1:16" x14ac:dyDescent="0.25">
      <c r="D80" s="121"/>
      <c r="E80" s="32"/>
      <c r="F80" s="32"/>
      <c r="G80" s="32"/>
      <c r="H80" s="32"/>
      <c r="I80" s="32"/>
      <c r="J80" s="32"/>
      <c r="K80" s="125"/>
      <c r="L80" s="125"/>
      <c r="M80" s="125"/>
      <c r="N80" s="125"/>
      <c r="O80" s="32"/>
      <c r="P80" s="32"/>
    </row>
    <row r="81" spans="1:16" ht="18" x14ac:dyDescent="0.35">
      <c r="A81" s="116" t="s">
        <v>361</v>
      </c>
      <c r="D81" s="114"/>
      <c r="E81" s="114"/>
      <c r="F81" s="114"/>
      <c r="G81" s="114"/>
      <c r="H81" s="114"/>
      <c r="I81" s="114"/>
      <c r="J81" s="114"/>
      <c r="K81" s="126"/>
      <c r="L81" s="126"/>
      <c r="M81" s="126"/>
      <c r="N81" s="128" t="s">
        <v>363</v>
      </c>
      <c r="O81" s="16"/>
    </row>
    <row r="82" spans="1:16" ht="18" x14ac:dyDescent="0.35">
      <c r="A82" s="116"/>
      <c r="D82" s="114"/>
      <c r="E82" s="114"/>
      <c r="F82" s="114"/>
      <c r="G82" s="114"/>
      <c r="H82" s="114"/>
      <c r="I82" s="114"/>
      <c r="J82" s="114"/>
      <c r="K82" s="126"/>
      <c r="L82" s="126"/>
      <c r="M82" s="126"/>
      <c r="O82" s="16"/>
      <c r="P82" s="34"/>
    </row>
    <row r="83" spans="1:16" ht="24" x14ac:dyDescent="0.25">
      <c r="A83" s="159" t="s">
        <v>950</v>
      </c>
      <c r="D83" s="115"/>
      <c r="E83" s="115"/>
      <c r="F83" s="115"/>
      <c r="G83" s="115"/>
      <c r="H83" s="115"/>
      <c r="I83" s="115"/>
      <c r="J83" s="115"/>
      <c r="K83" s="127"/>
      <c r="L83" s="127"/>
      <c r="M83" s="127"/>
      <c r="N83" s="127"/>
      <c r="O83" s="36"/>
      <c r="P83" s="36"/>
    </row>
    <row r="84" spans="1:16" x14ac:dyDescent="0.25">
      <c r="A84" s="167" t="s">
        <v>1280</v>
      </c>
      <c r="B84" s="167"/>
      <c r="D84" s="115"/>
      <c r="E84" s="115"/>
      <c r="F84" s="115"/>
      <c r="G84" s="115"/>
      <c r="H84" s="115"/>
      <c r="I84" s="115"/>
      <c r="J84" s="115"/>
      <c r="K84" s="127"/>
      <c r="L84" s="127"/>
      <c r="M84" s="127"/>
      <c r="N84" s="127"/>
      <c r="O84" s="36"/>
      <c r="P84" s="36"/>
    </row>
  </sheetData>
  <autoFilter ref="A6:N79" xr:uid="{E6DB5293-7D8B-4132-AC02-E6017237DFC8}"/>
  <mergeCells count="2">
    <mergeCell ref="A2:N2"/>
    <mergeCell ref="A84:B84"/>
  </mergeCells>
  <hyperlinks>
    <hyperlink ref="A84" r:id="rId1" xr:uid="{535FF23A-5271-42F0-9BB3-E607D663EBF0}"/>
  </hyperlinks>
  <pageMargins left="0.51181102362204722" right="0.51181102362204722" top="0.74803149606299213" bottom="0.74803149606299213" header="0.31496062992125984" footer="0.31496062992125984"/>
  <pageSetup paperSize="8" scale="38" fitToHeight="0" orientation="landscape" r:id="rId2"/>
  <headerFooter>
    <oddFooter>&amp;L&amp;F&amp;A&amp;R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B7A9-10D0-4384-AD07-618E76A31CB9}">
  <dimension ref="A1:N38"/>
  <sheetViews>
    <sheetView view="pageBreakPreview" topLeftCell="A26" zoomScale="70" zoomScaleNormal="55" zoomScaleSheetLayoutView="70" workbookViewId="0">
      <selection activeCell="C37" sqref="C37"/>
    </sheetView>
  </sheetViews>
  <sheetFormatPr defaultColWidth="8.6640625" defaultRowHeight="13.8" x14ac:dyDescent="0.25"/>
  <cols>
    <col min="1" max="1" width="14.33203125" style="109" customWidth="1"/>
    <col min="2" max="2" width="16.6640625" style="109" customWidth="1"/>
    <col min="3" max="3" width="13.44140625" style="109" customWidth="1"/>
    <col min="4" max="4" width="18.44140625" style="109" customWidth="1"/>
    <col min="5" max="5" width="14.33203125" style="109" bestFit="1" customWidth="1"/>
    <col min="6" max="6" width="11.33203125" style="109" customWidth="1"/>
    <col min="7" max="7" width="23.44140625" style="109" customWidth="1"/>
    <col min="8" max="8" width="12.5546875" style="109" customWidth="1"/>
    <col min="9" max="9" width="10.6640625" style="109" customWidth="1"/>
    <col min="10" max="10" width="11.33203125" style="109" customWidth="1"/>
    <col min="11" max="11" width="30.5546875" style="124" customWidth="1"/>
    <col min="12" max="12" width="39.44140625" style="124" customWidth="1"/>
    <col min="13" max="13" width="121.33203125" style="124" customWidth="1"/>
    <col min="14" max="14" width="51.6640625" style="124" customWidth="1"/>
    <col min="15" max="16384" width="8.6640625" style="38"/>
  </cols>
  <sheetData>
    <row r="1" spans="1:14" ht="52.8" x14ac:dyDescent="0.25">
      <c r="N1" s="41" t="s">
        <v>1284</v>
      </c>
    </row>
    <row r="2" spans="1:14" ht="20.399999999999999" x14ac:dyDescent="0.35">
      <c r="A2" s="168" t="s">
        <v>1282</v>
      </c>
      <c r="B2" s="168"/>
      <c r="C2" s="168"/>
      <c r="D2" s="168"/>
      <c r="E2" s="168"/>
      <c r="F2" s="168"/>
      <c r="G2" s="168"/>
      <c r="H2" s="168"/>
      <c r="I2" s="168"/>
      <c r="J2" s="168"/>
      <c r="K2" s="168"/>
      <c r="L2" s="168"/>
      <c r="M2" s="168"/>
      <c r="N2" s="168"/>
    </row>
    <row r="3" spans="1:14" ht="20.399999999999999" x14ac:dyDescent="0.35">
      <c r="A3" s="138" t="s">
        <v>1306</v>
      </c>
      <c r="B3" s="110" t="s">
        <v>381</v>
      </c>
      <c r="C3" s="111" t="s">
        <v>475</v>
      </c>
      <c r="D3" s="112" t="s">
        <v>393</v>
      </c>
      <c r="E3" s="113" t="s">
        <v>410</v>
      </c>
      <c r="F3" s="135"/>
      <c r="G3" s="135"/>
      <c r="H3" s="135"/>
      <c r="I3" s="135"/>
      <c r="J3" s="135"/>
      <c r="K3" s="135"/>
      <c r="L3" s="135"/>
      <c r="M3" s="135"/>
      <c r="N3" s="135"/>
    </row>
    <row r="4" spans="1:14" x14ac:dyDescent="0.25">
      <c r="N4" s="136" t="s">
        <v>1360</v>
      </c>
    </row>
    <row r="5" spans="1:14" ht="46.8" x14ac:dyDescent="0.25">
      <c r="A5" s="39" t="s">
        <v>1294</v>
      </c>
      <c r="B5" s="39" t="s">
        <v>1301</v>
      </c>
      <c r="C5" s="39" t="s">
        <v>365</v>
      </c>
      <c r="D5" s="39" t="s">
        <v>1303</v>
      </c>
      <c r="E5" s="39" t="s">
        <v>366</v>
      </c>
      <c r="F5" s="39" t="s">
        <v>1300</v>
      </c>
      <c r="G5" s="39" t="s">
        <v>367</v>
      </c>
      <c r="H5" s="39" t="s">
        <v>368</v>
      </c>
      <c r="I5" s="39" t="s">
        <v>370</v>
      </c>
      <c r="J5" s="39" t="s">
        <v>369</v>
      </c>
      <c r="K5" s="39" t="s">
        <v>371</v>
      </c>
      <c r="L5" s="39" t="s">
        <v>1304</v>
      </c>
      <c r="M5" s="39" t="s">
        <v>372</v>
      </c>
      <c r="N5" s="39" t="s">
        <v>373</v>
      </c>
    </row>
    <row r="6" spans="1:14" x14ac:dyDescent="0.25">
      <c r="A6" s="40">
        <v>1</v>
      </c>
      <c r="B6" s="40">
        <v>2</v>
      </c>
      <c r="C6" s="40">
        <v>3</v>
      </c>
      <c r="D6" s="40">
        <v>4</v>
      </c>
      <c r="E6" s="40">
        <v>5</v>
      </c>
      <c r="F6" s="40">
        <v>6</v>
      </c>
      <c r="G6" s="40">
        <v>7</v>
      </c>
      <c r="H6" s="40">
        <v>8</v>
      </c>
      <c r="I6" s="40">
        <v>9</v>
      </c>
      <c r="J6" s="40">
        <v>10</v>
      </c>
      <c r="K6" s="40">
        <v>11</v>
      </c>
      <c r="L6" s="40">
        <v>12</v>
      </c>
      <c r="M6" s="40">
        <v>13</v>
      </c>
      <c r="N6" s="40">
        <v>14</v>
      </c>
    </row>
    <row r="7" spans="1:14" ht="169.5" customHeight="1" x14ac:dyDescent="0.25">
      <c r="A7" s="110" t="s">
        <v>402</v>
      </c>
      <c r="B7" s="110" t="s">
        <v>376</v>
      </c>
      <c r="C7" s="110" t="s">
        <v>374</v>
      </c>
      <c r="D7" s="117">
        <v>44783</v>
      </c>
      <c r="E7" s="110" t="s">
        <v>735</v>
      </c>
      <c r="F7" s="110">
        <v>19.100000000000001</v>
      </c>
      <c r="G7" s="104" t="s">
        <v>742</v>
      </c>
      <c r="H7" s="110" t="s">
        <v>427</v>
      </c>
      <c r="I7" s="110" t="s">
        <v>6</v>
      </c>
      <c r="J7" s="110" t="s">
        <v>381</v>
      </c>
      <c r="K7" s="104" t="s">
        <v>743</v>
      </c>
      <c r="L7" s="104" t="s">
        <v>744</v>
      </c>
      <c r="M7" s="104" t="s">
        <v>744</v>
      </c>
      <c r="N7" s="104" t="s">
        <v>744</v>
      </c>
    </row>
    <row r="8" spans="1:14" ht="69" x14ac:dyDescent="0.25">
      <c r="A8" s="110" t="s">
        <v>747</v>
      </c>
      <c r="B8" s="110" t="s">
        <v>376</v>
      </c>
      <c r="C8" s="110" t="s">
        <v>1295</v>
      </c>
      <c r="D8" s="117">
        <v>44795.741805555554</v>
      </c>
      <c r="E8" s="110" t="s">
        <v>735</v>
      </c>
      <c r="F8" s="110">
        <v>43.1</v>
      </c>
      <c r="G8" s="104" t="s">
        <v>748</v>
      </c>
      <c r="H8" s="110" t="s">
        <v>380</v>
      </c>
      <c r="I8" s="110" t="s">
        <v>6</v>
      </c>
      <c r="J8" s="110" t="s">
        <v>381</v>
      </c>
      <c r="K8" s="104"/>
      <c r="L8" s="104" t="s">
        <v>749</v>
      </c>
      <c r="M8" s="104" t="s">
        <v>749</v>
      </c>
      <c r="N8" s="104" t="s">
        <v>750</v>
      </c>
    </row>
    <row r="9" spans="1:14" ht="82.8" x14ac:dyDescent="0.25">
      <c r="A9" s="110" t="s">
        <v>771</v>
      </c>
      <c r="B9" s="110" t="s">
        <v>150</v>
      </c>
      <c r="C9" s="110" t="s">
        <v>1297</v>
      </c>
      <c r="D9" s="117">
        <v>44806.635567129626</v>
      </c>
      <c r="E9" s="110" t="s">
        <v>735</v>
      </c>
      <c r="F9" s="110">
        <v>141.1</v>
      </c>
      <c r="G9" s="104" t="s">
        <v>772</v>
      </c>
      <c r="H9" s="110" t="s">
        <v>380</v>
      </c>
      <c r="I9" s="110" t="s">
        <v>6</v>
      </c>
      <c r="J9" s="110" t="s">
        <v>381</v>
      </c>
      <c r="K9" s="104" t="s">
        <v>773</v>
      </c>
      <c r="L9" s="104" t="s">
        <v>774</v>
      </c>
      <c r="M9" s="104" t="s">
        <v>775</v>
      </c>
      <c r="N9" s="104"/>
    </row>
    <row r="10" spans="1:14" ht="82.8" x14ac:dyDescent="0.25">
      <c r="A10" s="110" t="s">
        <v>771</v>
      </c>
      <c r="B10" s="110" t="s">
        <v>150</v>
      </c>
      <c r="C10" s="110" t="s">
        <v>1297</v>
      </c>
      <c r="D10" s="117">
        <v>44806.635868055557</v>
      </c>
      <c r="E10" s="110" t="s">
        <v>735</v>
      </c>
      <c r="F10" s="110">
        <v>141.19999999999999</v>
      </c>
      <c r="G10" s="104" t="s">
        <v>776</v>
      </c>
      <c r="H10" s="110" t="s">
        <v>427</v>
      </c>
      <c r="I10" s="110" t="s">
        <v>6</v>
      </c>
      <c r="J10" s="110" t="s">
        <v>381</v>
      </c>
      <c r="K10" s="104" t="s">
        <v>777</v>
      </c>
      <c r="L10" s="104" t="s">
        <v>778</v>
      </c>
      <c r="M10" s="104" t="s">
        <v>779</v>
      </c>
      <c r="N10" s="104"/>
    </row>
    <row r="11" spans="1:14" ht="69" x14ac:dyDescent="0.25">
      <c r="A11" s="110" t="s">
        <v>616</v>
      </c>
      <c r="B11" s="110" t="s">
        <v>150</v>
      </c>
      <c r="C11" s="110" t="s">
        <v>1297</v>
      </c>
      <c r="D11" s="117">
        <v>44806.722638888888</v>
      </c>
      <c r="E11" s="110" t="s">
        <v>735</v>
      </c>
      <c r="F11" s="110">
        <v>143.1</v>
      </c>
      <c r="G11" s="104" t="s">
        <v>784</v>
      </c>
      <c r="H11" s="110" t="s">
        <v>427</v>
      </c>
      <c r="I11" s="110" t="s">
        <v>6</v>
      </c>
      <c r="J11" s="110" t="s">
        <v>381</v>
      </c>
      <c r="K11" s="104" t="s">
        <v>785</v>
      </c>
      <c r="L11" s="104" t="s">
        <v>786</v>
      </c>
      <c r="M11" s="104" t="s">
        <v>787</v>
      </c>
      <c r="N11" s="104"/>
    </row>
    <row r="12" spans="1:14" ht="55.2" x14ac:dyDescent="0.25">
      <c r="A12" s="111" t="s">
        <v>804</v>
      </c>
      <c r="B12" s="111" t="s">
        <v>408</v>
      </c>
      <c r="C12" s="111" t="s">
        <v>1299</v>
      </c>
      <c r="D12" s="118">
        <v>44795</v>
      </c>
      <c r="E12" s="111" t="s">
        <v>735</v>
      </c>
      <c r="F12" s="111">
        <v>187.1</v>
      </c>
      <c r="G12" s="108" t="s">
        <v>805</v>
      </c>
      <c r="H12" s="111" t="s">
        <v>448</v>
      </c>
      <c r="I12" s="111">
        <v>0</v>
      </c>
      <c r="J12" s="111" t="s">
        <v>475</v>
      </c>
      <c r="K12" s="108">
        <v>1</v>
      </c>
      <c r="L12" s="108">
        <v>0.5</v>
      </c>
      <c r="M12" s="108" t="s">
        <v>806</v>
      </c>
      <c r="N12" s="108"/>
    </row>
    <row r="13" spans="1:14" ht="303.60000000000002" x14ac:dyDescent="0.25">
      <c r="A13" s="122" t="s">
        <v>734</v>
      </c>
      <c r="B13" s="122" t="s">
        <v>487</v>
      </c>
      <c r="C13" s="122" t="s">
        <v>374</v>
      </c>
      <c r="D13" s="123">
        <v>44809</v>
      </c>
      <c r="E13" s="122" t="s">
        <v>735</v>
      </c>
      <c r="F13" s="122">
        <v>1.1000000000000001</v>
      </c>
      <c r="G13" s="106" t="s">
        <v>736</v>
      </c>
      <c r="H13" s="122" t="s">
        <v>392</v>
      </c>
      <c r="I13" s="122" t="s">
        <v>6</v>
      </c>
      <c r="J13" s="122" t="s">
        <v>393</v>
      </c>
      <c r="K13" s="106" t="s">
        <v>737</v>
      </c>
      <c r="L13" s="106" t="s">
        <v>738</v>
      </c>
      <c r="M13" s="106" t="s">
        <v>739</v>
      </c>
      <c r="N13" s="106"/>
    </row>
    <row r="14" spans="1:14" ht="69" x14ac:dyDescent="0.25">
      <c r="A14" s="122" t="s">
        <v>755</v>
      </c>
      <c r="B14" s="122" t="s">
        <v>390</v>
      </c>
      <c r="C14" s="122" t="s">
        <v>1296</v>
      </c>
      <c r="D14" s="123">
        <v>44783.609189814815</v>
      </c>
      <c r="E14" s="122" t="s">
        <v>735</v>
      </c>
      <c r="F14" s="122">
        <v>84.1</v>
      </c>
      <c r="G14" s="106" t="s">
        <v>756</v>
      </c>
      <c r="H14" s="122" t="s">
        <v>392</v>
      </c>
      <c r="I14" s="122" t="s">
        <v>6</v>
      </c>
      <c r="J14" s="122" t="s">
        <v>393</v>
      </c>
      <c r="K14" s="106" t="s">
        <v>757</v>
      </c>
      <c r="L14" s="106" t="s">
        <v>1313</v>
      </c>
      <c r="M14" s="106" t="s">
        <v>1313</v>
      </c>
      <c r="N14" s="106"/>
    </row>
    <row r="15" spans="1:14" ht="165.6" x14ac:dyDescent="0.25">
      <c r="A15" s="122" t="s">
        <v>588</v>
      </c>
      <c r="B15" s="122" t="s">
        <v>537</v>
      </c>
      <c r="C15" s="122" t="s">
        <v>1296</v>
      </c>
      <c r="D15" s="123">
        <v>44782.59710648148</v>
      </c>
      <c r="E15" s="122" t="s">
        <v>735</v>
      </c>
      <c r="F15" s="122">
        <v>111.1</v>
      </c>
      <c r="G15" s="106" t="s">
        <v>758</v>
      </c>
      <c r="H15" s="122" t="s">
        <v>392</v>
      </c>
      <c r="I15" s="122" t="s">
        <v>6</v>
      </c>
      <c r="J15" s="122" t="s">
        <v>393</v>
      </c>
      <c r="K15" s="106" t="s">
        <v>759</v>
      </c>
      <c r="L15" s="106" t="s">
        <v>760</v>
      </c>
      <c r="M15" s="106" t="s">
        <v>761</v>
      </c>
      <c r="N15" s="106" t="s">
        <v>140</v>
      </c>
    </row>
    <row r="16" spans="1:14" ht="96.6" x14ac:dyDescent="0.25">
      <c r="A16" s="122" t="s">
        <v>607</v>
      </c>
      <c r="B16" s="122" t="s">
        <v>150</v>
      </c>
      <c r="C16" s="122" t="s">
        <v>1297</v>
      </c>
      <c r="D16" s="123">
        <v>44769.356574074074</v>
      </c>
      <c r="E16" s="122" t="s">
        <v>735</v>
      </c>
      <c r="F16" s="122">
        <v>133.1</v>
      </c>
      <c r="G16" s="106" t="s">
        <v>780</v>
      </c>
      <c r="H16" s="122" t="s">
        <v>392</v>
      </c>
      <c r="I16" s="122" t="s">
        <v>6</v>
      </c>
      <c r="J16" s="122" t="s">
        <v>393</v>
      </c>
      <c r="K16" s="106" t="s">
        <v>781</v>
      </c>
      <c r="L16" s="106" t="s">
        <v>782</v>
      </c>
      <c r="M16" s="106" t="s">
        <v>783</v>
      </c>
      <c r="N16" s="106"/>
    </row>
    <row r="17" spans="1:14" ht="220.8" x14ac:dyDescent="0.25">
      <c r="A17" s="122" t="s">
        <v>792</v>
      </c>
      <c r="B17" s="122" t="s">
        <v>376</v>
      </c>
      <c r="C17" s="122" t="s">
        <v>1298</v>
      </c>
      <c r="D17" s="123">
        <v>44809.448148148149</v>
      </c>
      <c r="E17" s="122" t="s">
        <v>735</v>
      </c>
      <c r="F17" s="122">
        <v>155.1</v>
      </c>
      <c r="G17" s="106" t="s">
        <v>793</v>
      </c>
      <c r="H17" s="122" t="s">
        <v>392</v>
      </c>
      <c r="I17" s="122">
        <v>0</v>
      </c>
      <c r="J17" s="122" t="s">
        <v>393</v>
      </c>
      <c r="K17" s="106">
        <v>8</v>
      </c>
      <c r="L17" s="106">
        <v>0</v>
      </c>
      <c r="M17" s="106" t="s">
        <v>794</v>
      </c>
      <c r="N17" s="106" t="s">
        <v>795</v>
      </c>
    </row>
    <row r="18" spans="1:14" ht="234.6" x14ac:dyDescent="0.25">
      <c r="A18" s="122" t="s">
        <v>630</v>
      </c>
      <c r="B18" s="122" t="s">
        <v>376</v>
      </c>
      <c r="C18" s="122" t="s">
        <v>1298</v>
      </c>
      <c r="D18" s="123">
        <v>44809.464212962965</v>
      </c>
      <c r="E18" s="122" t="s">
        <v>735</v>
      </c>
      <c r="F18" s="122">
        <v>157.1</v>
      </c>
      <c r="G18" s="106" t="s">
        <v>796</v>
      </c>
      <c r="H18" s="122" t="s">
        <v>448</v>
      </c>
      <c r="I18" s="122" t="s">
        <v>6</v>
      </c>
      <c r="J18" s="122" t="s">
        <v>393</v>
      </c>
      <c r="K18" s="106" t="s">
        <v>797</v>
      </c>
      <c r="L18" s="106" t="s">
        <v>798</v>
      </c>
      <c r="M18" s="106" t="s">
        <v>798</v>
      </c>
      <c r="N18" s="106" t="s">
        <v>798</v>
      </c>
    </row>
    <row r="19" spans="1:14" ht="69" x14ac:dyDescent="0.25">
      <c r="A19" s="122" t="s">
        <v>814</v>
      </c>
      <c r="B19" s="122" t="s">
        <v>815</v>
      </c>
      <c r="C19" s="122" t="s">
        <v>1299</v>
      </c>
      <c r="D19" s="123">
        <v>44797.477071759262</v>
      </c>
      <c r="E19" s="122" t="s">
        <v>735</v>
      </c>
      <c r="F19" s="122">
        <v>195.1</v>
      </c>
      <c r="G19" s="106" t="s">
        <v>816</v>
      </c>
      <c r="H19" s="122" t="s">
        <v>392</v>
      </c>
      <c r="I19" s="122" t="s">
        <v>6</v>
      </c>
      <c r="J19" s="122" t="s">
        <v>393</v>
      </c>
      <c r="K19" s="106" t="s">
        <v>817</v>
      </c>
      <c r="L19" s="106" t="s">
        <v>818</v>
      </c>
      <c r="M19" s="106" t="s">
        <v>819</v>
      </c>
      <c r="N19" s="106"/>
    </row>
    <row r="20" spans="1:14" ht="69" x14ac:dyDescent="0.25">
      <c r="A20" s="122" t="s">
        <v>718</v>
      </c>
      <c r="B20" s="122" t="s">
        <v>650</v>
      </c>
      <c r="C20" s="122" t="s">
        <v>1299</v>
      </c>
      <c r="D20" s="123">
        <v>44777.652337962965</v>
      </c>
      <c r="E20" s="122" t="s">
        <v>735</v>
      </c>
      <c r="F20" s="122">
        <v>212.1</v>
      </c>
      <c r="G20" s="106" t="s">
        <v>835</v>
      </c>
      <c r="H20" s="122" t="s">
        <v>392</v>
      </c>
      <c r="I20" s="122" t="s">
        <v>6</v>
      </c>
      <c r="J20" s="122" t="s">
        <v>393</v>
      </c>
      <c r="K20" s="106" t="s">
        <v>836</v>
      </c>
      <c r="L20" s="106" t="s">
        <v>837</v>
      </c>
      <c r="M20" s="106" t="s">
        <v>838</v>
      </c>
      <c r="N20" s="106" t="s">
        <v>839</v>
      </c>
    </row>
    <row r="21" spans="1:14" ht="82.8" x14ac:dyDescent="0.25">
      <c r="A21" s="122" t="s">
        <v>729</v>
      </c>
      <c r="B21" s="122" t="s">
        <v>650</v>
      </c>
      <c r="C21" s="122" t="s">
        <v>1299</v>
      </c>
      <c r="D21" s="123">
        <v>44777.652962962966</v>
      </c>
      <c r="E21" s="122" t="s">
        <v>735</v>
      </c>
      <c r="F21" s="122">
        <v>214.1</v>
      </c>
      <c r="G21" s="106" t="s">
        <v>840</v>
      </c>
      <c r="H21" s="122" t="s">
        <v>392</v>
      </c>
      <c r="I21" s="122" t="s">
        <v>6</v>
      </c>
      <c r="J21" s="122" t="s">
        <v>393</v>
      </c>
      <c r="K21" s="106" t="s">
        <v>841</v>
      </c>
      <c r="L21" s="106" t="s">
        <v>842</v>
      </c>
      <c r="M21" s="106" t="s">
        <v>843</v>
      </c>
      <c r="N21" s="106" t="s">
        <v>844</v>
      </c>
    </row>
    <row r="22" spans="1:14" ht="41.4" x14ac:dyDescent="0.25">
      <c r="A22" s="122" t="s">
        <v>375</v>
      </c>
      <c r="B22" s="122" t="s">
        <v>376</v>
      </c>
      <c r="C22" s="122" t="s">
        <v>374</v>
      </c>
      <c r="D22" s="123">
        <v>44789.675150462965</v>
      </c>
      <c r="E22" s="122" t="s">
        <v>735</v>
      </c>
      <c r="F22" s="122">
        <v>8.1</v>
      </c>
      <c r="G22" s="106" t="s">
        <v>740</v>
      </c>
      <c r="H22" s="122" t="s">
        <v>405</v>
      </c>
      <c r="I22" s="122">
        <v>0</v>
      </c>
      <c r="J22" s="122" t="s">
        <v>393</v>
      </c>
      <c r="K22" s="106">
        <v>20048700</v>
      </c>
      <c r="L22" s="106">
        <v>0</v>
      </c>
      <c r="M22" s="106" t="s">
        <v>741</v>
      </c>
      <c r="N22" s="106"/>
    </row>
    <row r="23" spans="1:14" ht="55.2" x14ac:dyDescent="0.25">
      <c r="A23" s="122" t="s">
        <v>407</v>
      </c>
      <c r="B23" s="122" t="s">
        <v>408</v>
      </c>
      <c r="C23" s="122" t="s">
        <v>374</v>
      </c>
      <c r="D23" s="123">
        <v>44796.658634259256</v>
      </c>
      <c r="E23" s="122" t="s">
        <v>735</v>
      </c>
      <c r="F23" s="122">
        <v>24.1</v>
      </c>
      <c r="G23" s="106" t="s">
        <v>745</v>
      </c>
      <c r="H23" s="122" t="s">
        <v>405</v>
      </c>
      <c r="I23" s="122">
        <v>3923.1</v>
      </c>
      <c r="J23" s="122" t="s">
        <v>393</v>
      </c>
      <c r="K23" s="106">
        <v>3279.2</v>
      </c>
      <c r="L23" s="106">
        <v>2027.67</v>
      </c>
      <c r="M23" s="106" t="s">
        <v>746</v>
      </c>
      <c r="N23" s="106"/>
    </row>
    <row r="24" spans="1:14" ht="82.8" x14ac:dyDescent="0.25">
      <c r="A24" s="122" t="s">
        <v>807</v>
      </c>
      <c r="B24" s="122" t="s">
        <v>408</v>
      </c>
      <c r="C24" s="122" t="s">
        <v>1299</v>
      </c>
      <c r="D24" s="123">
        <v>44795.572962962964</v>
      </c>
      <c r="E24" s="122" t="s">
        <v>735</v>
      </c>
      <c r="F24" s="122">
        <v>188.1</v>
      </c>
      <c r="G24" s="106" t="s">
        <v>808</v>
      </c>
      <c r="H24" s="122" t="s">
        <v>405</v>
      </c>
      <c r="I24" s="122" t="s">
        <v>6</v>
      </c>
      <c r="J24" s="122" t="s">
        <v>393</v>
      </c>
      <c r="K24" s="106" t="s">
        <v>809</v>
      </c>
      <c r="L24" s="106" t="s">
        <v>810</v>
      </c>
      <c r="M24" s="106" t="s">
        <v>811</v>
      </c>
      <c r="N24" s="106"/>
    </row>
    <row r="25" spans="1:14" ht="82.8" x14ac:dyDescent="0.25">
      <c r="A25" s="122" t="s">
        <v>807</v>
      </c>
      <c r="B25" s="122" t="s">
        <v>408</v>
      </c>
      <c r="C25" s="122" t="s">
        <v>1299</v>
      </c>
      <c r="D25" s="123">
        <v>44795.573912037034</v>
      </c>
      <c r="E25" s="122" t="s">
        <v>735</v>
      </c>
      <c r="F25" s="122">
        <v>189.1</v>
      </c>
      <c r="G25" s="106" t="s">
        <v>812</v>
      </c>
      <c r="H25" s="122" t="s">
        <v>405</v>
      </c>
      <c r="I25" s="122">
        <v>0</v>
      </c>
      <c r="J25" s="122" t="s">
        <v>393</v>
      </c>
      <c r="K25" s="106">
        <v>5</v>
      </c>
      <c r="L25" s="106">
        <v>0</v>
      </c>
      <c r="M25" s="106" t="s">
        <v>813</v>
      </c>
      <c r="N25" s="106"/>
    </row>
    <row r="26" spans="1:14" ht="124.2" x14ac:dyDescent="0.25">
      <c r="A26" s="113" t="s">
        <v>751</v>
      </c>
      <c r="B26" s="113" t="s">
        <v>376</v>
      </c>
      <c r="C26" s="113" t="s">
        <v>1295</v>
      </c>
      <c r="D26" s="120">
        <v>44788</v>
      </c>
      <c r="E26" s="113" t="s">
        <v>735</v>
      </c>
      <c r="F26" s="113">
        <v>50.1</v>
      </c>
      <c r="G26" s="107" t="s">
        <v>752</v>
      </c>
      <c r="H26" s="113" t="s">
        <v>427</v>
      </c>
      <c r="I26" s="113" t="s">
        <v>6</v>
      </c>
      <c r="J26" s="113" t="s">
        <v>410</v>
      </c>
      <c r="K26" s="107" t="s">
        <v>753</v>
      </c>
      <c r="L26" s="107" t="s">
        <v>754</v>
      </c>
      <c r="M26" s="107" t="s">
        <v>754</v>
      </c>
      <c r="N26" s="107"/>
    </row>
    <row r="27" spans="1:14" ht="124.2" x14ac:dyDescent="0.25">
      <c r="A27" s="113" t="s">
        <v>604</v>
      </c>
      <c r="B27" s="113" t="s">
        <v>150</v>
      </c>
      <c r="C27" s="113" t="s">
        <v>1297</v>
      </c>
      <c r="D27" s="120">
        <v>44769.355254629627</v>
      </c>
      <c r="E27" s="113" t="s">
        <v>735</v>
      </c>
      <c r="F27" s="113">
        <v>138.1</v>
      </c>
      <c r="G27" s="107" t="s">
        <v>762</v>
      </c>
      <c r="H27" s="113" t="s">
        <v>380</v>
      </c>
      <c r="I27" s="113" t="s">
        <v>6</v>
      </c>
      <c r="J27" s="113" t="s">
        <v>410</v>
      </c>
      <c r="K27" s="107" t="s">
        <v>763</v>
      </c>
      <c r="L27" s="107" t="s">
        <v>764</v>
      </c>
      <c r="M27" s="107" t="s">
        <v>615</v>
      </c>
      <c r="N27" s="107" t="s">
        <v>765</v>
      </c>
    </row>
    <row r="28" spans="1:14" ht="96.6" x14ac:dyDescent="0.25">
      <c r="A28" s="113" t="s">
        <v>604</v>
      </c>
      <c r="B28" s="113" t="s">
        <v>150</v>
      </c>
      <c r="C28" s="113" t="s">
        <v>1297</v>
      </c>
      <c r="D28" s="120">
        <v>44769.35560185185</v>
      </c>
      <c r="E28" s="113" t="s">
        <v>735</v>
      </c>
      <c r="F28" s="113">
        <v>138.19999999999999</v>
      </c>
      <c r="G28" s="107" t="s">
        <v>766</v>
      </c>
      <c r="H28" s="113" t="s">
        <v>380</v>
      </c>
      <c r="I28" s="113" t="s">
        <v>6</v>
      </c>
      <c r="J28" s="113" t="s">
        <v>410</v>
      </c>
      <c r="K28" s="107" t="s">
        <v>767</v>
      </c>
      <c r="L28" s="107" t="s">
        <v>768</v>
      </c>
      <c r="M28" s="107" t="s">
        <v>769</v>
      </c>
      <c r="N28" s="107" t="s">
        <v>770</v>
      </c>
    </row>
    <row r="29" spans="1:14" ht="69" x14ac:dyDescent="0.25">
      <c r="A29" s="113" t="s">
        <v>616</v>
      </c>
      <c r="B29" s="113" t="s">
        <v>150</v>
      </c>
      <c r="C29" s="113" t="s">
        <v>1297</v>
      </c>
      <c r="D29" s="120">
        <v>44781.654085648152</v>
      </c>
      <c r="E29" s="113" t="s">
        <v>735</v>
      </c>
      <c r="F29" s="113">
        <v>145.1</v>
      </c>
      <c r="G29" s="107" t="s">
        <v>788</v>
      </c>
      <c r="H29" s="113" t="s">
        <v>427</v>
      </c>
      <c r="I29" s="113" t="s">
        <v>6</v>
      </c>
      <c r="J29" s="113" t="s">
        <v>410</v>
      </c>
      <c r="K29" s="107" t="s">
        <v>789</v>
      </c>
      <c r="L29" s="107" t="s">
        <v>790</v>
      </c>
      <c r="M29" s="107" t="s">
        <v>791</v>
      </c>
      <c r="N29" s="107"/>
    </row>
    <row r="30" spans="1:14" ht="41.4" x14ac:dyDescent="0.25">
      <c r="A30" s="113" t="s">
        <v>649</v>
      </c>
      <c r="B30" s="113" t="s">
        <v>650</v>
      </c>
      <c r="C30" s="113" t="s">
        <v>1299</v>
      </c>
      <c r="D30" s="120">
        <v>44803.78434027778</v>
      </c>
      <c r="E30" s="113" t="s">
        <v>735</v>
      </c>
      <c r="F30" s="113">
        <v>172.1</v>
      </c>
      <c r="G30" s="107" t="s">
        <v>799</v>
      </c>
      <c r="H30" s="113" t="s">
        <v>427</v>
      </c>
      <c r="I30" s="113" t="s">
        <v>6</v>
      </c>
      <c r="J30" s="113" t="s">
        <v>410</v>
      </c>
      <c r="K30" s="107" t="s">
        <v>800</v>
      </c>
      <c r="L30" s="107" t="s">
        <v>801</v>
      </c>
      <c r="M30" s="107" t="s">
        <v>802</v>
      </c>
      <c r="N30" s="107" t="s">
        <v>803</v>
      </c>
    </row>
    <row r="31" spans="1:14" ht="151.80000000000001" x14ac:dyDescent="0.25">
      <c r="A31" s="113" t="s">
        <v>708</v>
      </c>
      <c r="B31" s="113" t="s">
        <v>650</v>
      </c>
      <c r="C31" s="113" t="s">
        <v>1299</v>
      </c>
      <c r="D31" s="120">
        <v>44791.721736111111</v>
      </c>
      <c r="E31" s="113" t="s">
        <v>735</v>
      </c>
      <c r="F31" s="113">
        <v>208.1</v>
      </c>
      <c r="G31" s="107" t="s">
        <v>820</v>
      </c>
      <c r="H31" s="113" t="s">
        <v>470</v>
      </c>
      <c r="I31" s="113" t="s">
        <v>6</v>
      </c>
      <c r="J31" s="113" t="s">
        <v>410</v>
      </c>
      <c r="K31" s="107" t="s">
        <v>821</v>
      </c>
      <c r="L31" s="107" t="s">
        <v>822</v>
      </c>
      <c r="M31" s="107" t="s">
        <v>823</v>
      </c>
      <c r="N31" s="107" t="s">
        <v>824</v>
      </c>
    </row>
    <row r="32" spans="1:14" ht="55.2" x14ac:dyDescent="0.25">
      <c r="A32" s="113" t="s">
        <v>718</v>
      </c>
      <c r="B32" s="113" t="s">
        <v>650</v>
      </c>
      <c r="C32" s="113" t="s">
        <v>1299</v>
      </c>
      <c r="D32" s="120">
        <v>44791.705821759257</v>
      </c>
      <c r="E32" s="113" t="s">
        <v>735</v>
      </c>
      <c r="F32" s="113">
        <v>210.1</v>
      </c>
      <c r="G32" s="107" t="s">
        <v>825</v>
      </c>
      <c r="H32" s="113" t="s">
        <v>470</v>
      </c>
      <c r="I32" s="113" t="s">
        <v>6</v>
      </c>
      <c r="J32" s="113" t="s">
        <v>410</v>
      </c>
      <c r="K32" s="107" t="s">
        <v>826</v>
      </c>
      <c r="L32" s="107" t="s">
        <v>827</v>
      </c>
      <c r="M32" s="107" t="s">
        <v>828</v>
      </c>
      <c r="N32" s="107" t="s">
        <v>829</v>
      </c>
    </row>
    <row r="33" spans="1:14" ht="96.6" x14ac:dyDescent="0.25">
      <c r="A33" s="113" t="s">
        <v>718</v>
      </c>
      <c r="B33" s="113" t="s">
        <v>650</v>
      </c>
      <c r="C33" s="113" t="s">
        <v>1299</v>
      </c>
      <c r="D33" s="120">
        <v>44791.706064814818</v>
      </c>
      <c r="E33" s="113" t="s">
        <v>735</v>
      </c>
      <c r="F33" s="113">
        <v>211.1</v>
      </c>
      <c r="G33" s="107" t="s">
        <v>830</v>
      </c>
      <c r="H33" s="113" t="s">
        <v>470</v>
      </c>
      <c r="I33" s="113" t="s">
        <v>6</v>
      </c>
      <c r="J33" s="113" t="s">
        <v>410</v>
      </c>
      <c r="K33" s="107" t="s">
        <v>831</v>
      </c>
      <c r="L33" s="107" t="s">
        <v>832</v>
      </c>
      <c r="M33" s="107" t="s">
        <v>833</v>
      </c>
      <c r="N33" s="107" t="s">
        <v>834</v>
      </c>
    </row>
    <row r="35" spans="1:14" ht="18" x14ac:dyDescent="0.25">
      <c r="A35" s="116" t="s">
        <v>361</v>
      </c>
      <c r="N35" s="37" t="s">
        <v>951</v>
      </c>
    </row>
    <row r="36" spans="1:14" ht="7.2" customHeight="1" x14ac:dyDescent="0.25">
      <c r="A36" s="116"/>
    </row>
    <row r="37" spans="1:14" ht="24" x14ac:dyDescent="0.25">
      <c r="A37" s="159" t="s">
        <v>950</v>
      </c>
    </row>
    <row r="38" spans="1:14" x14ac:dyDescent="0.25">
      <c r="A38" s="167" t="s">
        <v>1280</v>
      </c>
      <c r="B38" s="167"/>
    </row>
  </sheetData>
  <autoFilter ref="A6:N33" xr:uid="{E03232E9-9967-4032-BAE6-1561736CF31B}"/>
  <mergeCells count="2">
    <mergeCell ref="A2:N2"/>
    <mergeCell ref="A38:B38"/>
  </mergeCells>
  <hyperlinks>
    <hyperlink ref="A38" r:id="rId1" xr:uid="{C74FDDAE-E05A-4F6B-8592-AAAC11B8E826}"/>
  </hyperlinks>
  <pageMargins left="0.70866141732283472" right="0.70866141732283472" top="0.31496062992125984" bottom="0.31496062992125984" header="0.31496062992125984" footer="0.11811023622047245"/>
  <pageSetup paperSize="8" scale="48" fitToHeight="0" orientation="landscape" r:id="rId2"/>
  <headerFooter>
    <oddFooter>&amp;L&amp;F&amp;A&amp;R&amp;P of &amp;N</oddFooter>
  </headerFooter>
  <rowBreaks count="1" manualBreakCount="1">
    <brk id="1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C5281-F743-4B4C-8B8B-80E8D821ECF3}">
  <sheetPr>
    <outlinePr summaryBelow="0" summaryRight="0"/>
  </sheetPr>
  <dimension ref="A1:AC81"/>
  <sheetViews>
    <sheetView showGridLines="0" zoomScale="60" zoomScaleNormal="60" workbookViewId="0">
      <pane xSplit="3" ySplit="7" topLeftCell="D8" activePane="bottomRight" state="frozen"/>
      <selection pane="topRight" activeCell="D1" sqref="D1"/>
      <selection pane="bottomLeft" activeCell="A6" sqref="A6"/>
      <selection pane="bottomRight" activeCell="A3" sqref="A3:B3"/>
    </sheetView>
  </sheetViews>
  <sheetFormatPr defaultColWidth="9.33203125" defaultRowHeight="14.4" x14ac:dyDescent="0.3"/>
  <cols>
    <col min="1" max="1" width="16.6640625" style="58" customWidth="1"/>
    <col min="2" max="2" width="14" style="58" customWidth="1"/>
    <col min="3" max="3" width="37.6640625" style="43" customWidth="1"/>
    <col min="4" max="5" width="11.5546875" style="59" customWidth="1"/>
    <col min="6" max="6" width="17.44140625" style="43" customWidth="1"/>
    <col min="7" max="7" width="21.5546875" style="43" customWidth="1"/>
    <col min="8" max="8" width="13.33203125" style="43" customWidth="1"/>
    <col min="9" max="9" width="49.6640625" style="45" customWidth="1"/>
    <col min="10" max="10" width="12.44140625" style="43" customWidth="1"/>
    <col min="11" max="11" width="16.44140625" style="43" customWidth="1"/>
    <col min="12" max="12" width="24.5546875" style="43" customWidth="1"/>
    <col min="13" max="13" width="31.5546875" style="43" customWidth="1"/>
    <col min="14" max="14" width="255.5546875" style="43" customWidth="1"/>
    <col min="15" max="15" width="69.5546875" style="43" customWidth="1"/>
    <col min="16" max="16" width="15.5546875" style="43" customWidth="1"/>
    <col min="17" max="17" width="27.5546875" style="43" customWidth="1"/>
    <col min="18" max="18" width="24" style="43" customWidth="1"/>
    <col min="19" max="19" width="22" style="43" customWidth="1"/>
    <col min="20" max="20" width="78.5546875" style="61" hidden="1" customWidth="1"/>
    <col min="21" max="21" width="37.6640625" style="43" customWidth="1"/>
    <col min="22" max="22" width="12.5546875" style="43" customWidth="1"/>
    <col min="23" max="23" width="14.44140625" style="43" customWidth="1"/>
    <col min="24" max="24" width="37.44140625" style="43" customWidth="1"/>
    <col min="25" max="25" width="16.5546875" style="43" customWidth="1"/>
    <col min="26" max="27" width="19.5546875" style="62" customWidth="1"/>
    <col min="28" max="28" width="58.44140625" style="43" customWidth="1"/>
    <col min="29" max="29" width="28" style="43" customWidth="1"/>
    <col min="30" max="16384" width="9.33203125" style="43"/>
  </cols>
  <sheetData>
    <row r="1" spans="1:29" ht="60" customHeight="1" x14ac:dyDescent="0.3">
      <c r="Y1" s="188" t="s">
        <v>1286</v>
      </c>
      <c r="Z1" s="188"/>
      <c r="AA1" s="188"/>
    </row>
    <row r="2" spans="1:29" ht="28.5" customHeight="1" x14ac:dyDescent="0.4">
      <c r="A2" s="169" t="s">
        <v>1288</v>
      </c>
      <c r="B2" s="169"/>
      <c r="C2" s="169"/>
      <c r="D2" s="169"/>
      <c r="E2" s="169"/>
      <c r="F2" s="169"/>
      <c r="G2" s="169"/>
      <c r="H2" s="169"/>
      <c r="I2" s="169"/>
      <c r="J2" s="169"/>
      <c r="K2" s="169"/>
      <c r="L2" s="169"/>
      <c r="M2" s="169"/>
      <c r="N2" s="169"/>
      <c r="O2" s="68"/>
      <c r="P2" s="68"/>
      <c r="Q2" s="68"/>
      <c r="R2" s="68"/>
      <c r="S2" s="68"/>
      <c r="T2" s="63"/>
      <c r="U2" s="63"/>
      <c r="V2" s="63"/>
      <c r="W2" s="63"/>
      <c r="X2" s="63"/>
      <c r="Y2" s="63"/>
      <c r="Z2" s="63"/>
      <c r="AA2" s="63"/>
    </row>
    <row r="3" spans="1:29" ht="22.95" customHeight="1" x14ac:dyDescent="0.3">
      <c r="A3" s="186" t="s">
        <v>1362</v>
      </c>
      <c r="B3" s="186"/>
      <c r="C3" s="69"/>
      <c r="D3" s="69"/>
      <c r="E3" s="69"/>
      <c r="F3" s="69"/>
      <c r="G3" s="69"/>
      <c r="H3" s="69"/>
      <c r="I3" s="69"/>
      <c r="J3" s="69"/>
      <c r="K3" s="69"/>
      <c r="L3" s="69"/>
      <c r="M3" s="69"/>
      <c r="N3" s="69"/>
      <c r="O3" s="69"/>
      <c r="P3" s="69"/>
      <c r="Q3" s="69"/>
      <c r="R3" s="69"/>
      <c r="S3" s="69"/>
      <c r="T3" s="42"/>
      <c r="U3" s="196" t="s">
        <v>952</v>
      </c>
      <c r="V3" s="197"/>
      <c r="W3" s="197"/>
      <c r="X3" s="197"/>
      <c r="Y3" s="197"/>
      <c r="Z3" s="197"/>
      <c r="AA3" s="198"/>
    </row>
    <row r="4" spans="1:29" s="45" customFormat="1" ht="40.35" customHeight="1" x14ac:dyDescent="0.3">
      <c r="A4" s="199" t="s">
        <v>953</v>
      </c>
      <c r="B4" s="199"/>
      <c r="C4" s="199"/>
      <c r="D4" s="199"/>
      <c r="E4" s="199"/>
      <c r="F4" s="199"/>
      <c r="G4" s="199"/>
      <c r="H4" s="199"/>
      <c r="I4" s="199"/>
      <c r="J4" s="199"/>
      <c r="K4" s="199"/>
      <c r="L4" s="199"/>
      <c r="M4" s="199"/>
      <c r="N4" s="199"/>
      <c r="O4" s="199"/>
      <c r="P4" s="199"/>
      <c r="Q4" s="199"/>
      <c r="R4" s="199"/>
      <c r="S4" s="200"/>
      <c r="T4" s="44"/>
      <c r="U4" s="201" t="s">
        <v>954</v>
      </c>
      <c r="V4" s="202"/>
      <c r="W4" s="202"/>
      <c r="X4" s="202"/>
      <c r="Y4" s="202"/>
      <c r="Z4" s="202"/>
      <c r="AA4" s="203"/>
    </row>
    <row r="5" spans="1:29" s="47" customFormat="1" ht="43.95" customHeight="1" x14ac:dyDescent="0.3">
      <c r="A5" s="207" t="s">
        <v>955</v>
      </c>
      <c r="B5" s="179" t="s">
        <v>956</v>
      </c>
      <c r="C5" s="207" t="s">
        <v>957</v>
      </c>
      <c r="D5" s="174" t="s">
        <v>958</v>
      </c>
      <c r="E5" s="175"/>
      <c r="F5" s="176" t="s">
        <v>959</v>
      </c>
      <c r="G5" s="177"/>
      <c r="H5" s="176" t="s">
        <v>960</v>
      </c>
      <c r="I5" s="177"/>
      <c r="J5" s="177"/>
      <c r="K5" s="177"/>
      <c r="L5" s="178"/>
      <c r="M5" s="179" t="s">
        <v>961</v>
      </c>
      <c r="N5" s="193" t="s">
        <v>1289</v>
      </c>
      <c r="O5" s="194"/>
      <c r="P5" s="193" t="s">
        <v>962</v>
      </c>
      <c r="Q5" s="195"/>
      <c r="R5" s="195"/>
      <c r="S5" s="71" t="s">
        <v>963</v>
      </c>
      <c r="T5" s="46"/>
      <c r="U5" s="204"/>
      <c r="V5" s="205"/>
      <c r="W5" s="205"/>
      <c r="X5" s="205"/>
      <c r="Y5" s="205"/>
      <c r="Z5" s="205"/>
      <c r="AA5" s="206"/>
    </row>
    <row r="6" spans="1:29" ht="15.75" customHeight="1" x14ac:dyDescent="0.3">
      <c r="A6" s="208"/>
      <c r="B6" s="180"/>
      <c r="C6" s="208"/>
      <c r="D6" s="175"/>
      <c r="E6" s="175"/>
      <c r="F6" s="182" t="s">
        <v>964</v>
      </c>
      <c r="G6" s="183"/>
      <c r="H6" s="184" t="s">
        <v>965</v>
      </c>
      <c r="I6" s="185"/>
      <c r="J6" s="182" t="s">
        <v>966</v>
      </c>
      <c r="K6" s="182"/>
      <c r="L6" s="185"/>
      <c r="M6" s="180"/>
      <c r="N6" s="170" t="s">
        <v>967</v>
      </c>
      <c r="O6" s="172" t="s">
        <v>968</v>
      </c>
      <c r="P6" s="170" t="s">
        <v>969</v>
      </c>
      <c r="Q6" s="172" t="s">
        <v>968</v>
      </c>
      <c r="R6" s="172" t="s">
        <v>970</v>
      </c>
      <c r="S6" s="170" t="s">
        <v>971</v>
      </c>
      <c r="T6" s="48"/>
      <c r="U6" s="189" t="s">
        <v>972</v>
      </c>
      <c r="V6" s="177"/>
      <c r="W6" s="178"/>
      <c r="X6" s="190" t="s">
        <v>973</v>
      </c>
      <c r="Y6" s="178"/>
      <c r="Z6" s="191" t="s">
        <v>974</v>
      </c>
      <c r="AA6" s="192"/>
    </row>
    <row r="7" spans="1:29" ht="99.6" customHeight="1" x14ac:dyDescent="0.3">
      <c r="A7" s="209"/>
      <c r="B7" s="181"/>
      <c r="C7" s="209"/>
      <c r="D7" s="70" t="s">
        <v>975</v>
      </c>
      <c r="E7" s="70" t="s">
        <v>976</v>
      </c>
      <c r="F7" s="49" t="s">
        <v>969</v>
      </c>
      <c r="G7" s="50" t="s">
        <v>977</v>
      </c>
      <c r="H7" s="51" t="s">
        <v>978</v>
      </c>
      <c r="I7" s="52" t="s">
        <v>979</v>
      </c>
      <c r="J7" s="51" t="s">
        <v>978</v>
      </c>
      <c r="K7" s="53" t="s">
        <v>968</v>
      </c>
      <c r="L7" s="53" t="s">
        <v>980</v>
      </c>
      <c r="M7" s="181"/>
      <c r="N7" s="171"/>
      <c r="O7" s="173"/>
      <c r="P7" s="171"/>
      <c r="Q7" s="173"/>
      <c r="R7" s="173"/>
      <c r="S7" s="171"/>
      <c r="T7" s="54"/>
      <c r="U7" s="51" t="s">
        <v>981</v>
      </c>
      <c r="V7" s="55" t="s">
        <v>982</v>
      </c>
      <c r="W7" s="55" t="s">
        <v>983</v>
      </c>
      <c r="X7" s="56" t="s">
        <v>981</v>
      </c>
      <c r="Y7" s="56" t="s">
        <v>984</v>
      </c>
      <c r="Z7" s="102" t="s">
        <v>985</v>
      </c>
      <c r="AA7" s="102" t="s">
        <v>986</v>
      </c>
    </row>
    <row r="8" spans="1:29" ht="60.6" customHeight="1" x14ac:dyDescent="0.3">
      <c r="A8" s="78">
        <v>1</v>
      </c>
      <c r="B8" s="79" t="s">
        <v>12</v>
      </c>
      <c r="C8" s="80" t="s">
        <v>987</v>
      </c>
      <c r="D8" s="81">
        <v>44197</v>
      </c>
      <c r="E8" s="81">
        <v>46173</v>
      </c>
      <c r="F8" s="82">
        <v>74400000</v>
      </c>
      <c r="G8" s="83" t="s">
        <v>988</v>
      </c>
      <c r="H8" s="72">
        <v>18094768</v>
      </c>
      <c r="I8" s="72" t="s">
        <v>989</v>
      </c>
      <c r="J8" s="72">
        <v>15624000</v>
      </c>
      <c r="K8" s="72" t="s">
        <v>990</v>
      </c>
      <c r="L8" s="72">
        <v>15624000</v>
      </c>
      <c r="M8" s="78" t="s">
        <v>991</v>
      </c>
      <c r="N8" s="78" t="s">
        <v>992</v>
      </c>
      <c r="O8" s="78" t="s">
        <v>993</v>
      </c>
      <c r="P8" s="83">
        <v>0</v>
      </c>
      <c r="Q8" s="78" t="s">
        <v>6</v>
      </c>
      <c r="R8" s="78" t="s">
        <v>6</v>
      </c>
      <c r="S8" s="78"/>
      <c r="T8" s="78" t="e">
        <f>F8=SUM(#REF!)</f>
        <v>#REF!</v>
      </c>
      <c r="U8" s="79" t="s">
        <v>994</v>
      </c>
      <c r="V8" s="89">
        <v>1</v>
      </c>
      <c r="W8" s="89">
        <v>0.4</v>
      </c>
      <c r="X8" s="78"/>
      <c r="Y8" s="90">
        <v>0</v>
      </c>
      <c r="Z8" s="73">
        <f>V8*F8</f>
        <v>74400000</v>
      </c>
      <c r="AA8" s="73">
        <f>Y8*F8</f>
        <v>0</v>
      </c>
      <c r="AB8" s="57"/>
      <c r="AC8" s="57"/>
    </row>
    <row r="9" spans="1:29" ht="68.099999999999994" customHeight="1" x14ac:dyDescent="0.3">
      <c r="A9" s="78">
        <v>2</v>
      </c>
      <c r="B9" s="79" t="s">
        <v>12</v>
      </c>
      <c r="C9" s="80" t="s">
        <v>995</v>
      </c>
      <c r="D9" s="81">
        <v>44197</v>
      </c>
      <c r="E9" s="81">
        <v>46173</v>
      </c>
      <c r="F9" s="82">
        <v>32450000</v>
      </c>
      <c r="G9" s="83" t="s">
        <v>988</v>
      </c>
      <c r="H9" s="72" t="s">
        <v>6</v>
      </c>
      <c r="I9" s="72" t="s">
        <v>6</v>
      </c>
      <c r="J9" s="72">
        <v>6814500</v>
      </c>
      <c r="K9" s="72" t="s">
        <v>996</v>
      </c>
      <c r="L9" s="72">
        <v>6814500</v>
      </c>
      <c r="M9" s="78" t="s">
        <v>991</v>
      </c>
      <c r="N9" s="78" t="s">
        <v>997</v>
      </c>
      <c r="O9" s="78" t="s">
        <v>998</v>
      </c>
      <c r="P9" s="83">
        <v>0</v>
      </c>
      <c r="Q9" s="78" t="s">
        <v>6</v>
      </c>
      <c r="R9" s="78" t="s">
        <v>6</v>
      </c>
      <c r="S9" s="78"/>
      <c r="T9" s="78" t="e">
        <f>F9=SUM(#REF!)</f>
        <v>#REF!</v>
      </c>
      <c r="U9" s="79" t="s">
        <v>999</v>
      </c>
      <c r="V9" s="89">
        <v>1</v>
      </c>
      <c r="W9" s="89">
        <v>0.4</v>
      </c>
      <c r="X9" s="78"/>
      <c r="Y9" s="90">
        <v>0</v>
      </c>
      <c r="Z9" s="73">
        <f>V9*F9</f>
        <v>32450000</v>
      </c>
      <c r="AA9" s="73">
        <f>Y9*F9</f>
        <v>0</v>
      </c>
      <c r="AB9" s="57"/>
    </row>
    <row r="10" spans="1:29" ht="72" customHeight="1" x14ac:dyDescent="0.3">
      <c r="A10" s="78">
        <v>3</v>
      </c>
      <c r="B10" s="79" t="s">
        <v>12</v>
      </c>
      <c r="C10" s="80" t="s">
        <v>1000</v>
      </c>
      <c r="D10" s="81">
        <v>44197</v>
      </c>
      <c r="E10" s="81">
        <v>46173</v>
      </c>
      <c r="F10" s="82">
        <v>40250000</v>
      </c>
      <c r="G10" s="83" t="s">
        <v>988</v>
      </c>
      <c r="H10" s="72" t="s">
        <v>6</v>
      </c>
      <c r="I10" s="72" t="s">
        <v>6</v>
      </c>
      <c r="J10" s="72">
        <v>8452500</v>
      </c>
      <c r="K10" s="72" t="s">
        <v>996</v>
      </c>
      <c r="L10" s="72">
        <v>8452500</v>
      </c>
      <c r="M10" s="78" t="s">
        <v>991</v>
      </c>
      <c r="N10" s="78" t="s">
        <v>1001</v>
      </c>
      <c r="O10" s="78" t="s">
        <v>998</v>
      </c>
      <c r="P10" s="83">
        <v>0</v>
      </c>
      <c r="Q10" s="78" t="s">
        <v>6</v>
      </c>
      <c r="R10" s="78" t="s">
        <v>6</v>
      </c>
      <c r="S10" s="78"/>
      <c r="T10" s="78" t="e">
        <f>F10=SUM(#REF!)</f>
        <v>#REF!</v>
      </c>
      <c r="U10" s="79" t="s">
        <v>1002</v>
      </c>
      <c r="V10" s="89">
        <v>1</v>
      </c>
      <c r="W10" s="89">
        <v>0.4</v>
      </c>
      <c r="X10" s="78"/>
      <c r="Y10" s="90">
        <v>0</v>
      </c>
      <c r="Z10" s="73">
        <f>V10*F10</f>
        <v>40250000</v>
      </c>
      <c r="AA10" s="73">
        <f>Y10*F10</f>
        <v>0</v>
      </c>
      <c r="AB10" s="57"/>
    </row>
    <row r="11" spans="1:29" ht="66.599999999999994" customHeight="1" x14ac:dyDescent="0.3">
      <c r="A11" s="78">
        <v>4</v>
      </c>
      <c r="B11" s="79" t="s">
        <v>12</v>
      </c>
      <c r="C11" s="80" t="s">
        <v>1003</v>
      </c>
      <c r="D11" s="81">
        <v>44197</v>
      </c>
      <c r="E11" s="81">
        <v>46173</v>
      </c>
      <c r="F11" s="82">
        <v>24270000</v>
      </c>
      <c r="G11" s="83" t="s">
        <v>988</v>
      </c>
      <c r="H11" s="72" t="s">
        <v>6</v>
      </c>
      <c r="I11" s="72" t="s">
        <v>6</v>
      </c>
      <c r="J11" s="72">
        <v>5096700</v>
      </c>
      <c r="K11" s="72" t="s">
        <v>1004</v>
      </c>
      <c r="L11" s="72">
        <v>5096700</v>
      </c>
      <c r="M11" s="78" t="s">
        <v>991</v>
      </c>
      <c r="N11" s="78" t="s">
        <v>1005</v>
      </c>
      <c r="O11" s="78" t="s">
        <v>1006</v>
      </c>
      <c r="P11" s="83">
        <v>0</v>
      </c>
      <c r="Q11" s="78" t="s">
        <v>6</v>
      </c>
      <c r="R11" s="78" t="s">
        <v>6</v>
      </c>
      <c r="S11" s="78"/>
      <c r="T11" s="78" t="b">
        <v>1</v>
      </c>
      <c r="U11" s="79" t="s">
        <v>994</v>
      </c>
      <c r="V11" s="89">
        <v>1</v>
      </c>
      <c r="W11" s="89">
        <v>0.4</v>
      </c>
      <c r="X11" s="78"/>
      <c r="Y11" s="90">
        <v>0</v>
      </c>
      <c r="Z11" s="73">
        <v>24270000</v>
      </c>
      <c r="AA11" s="73">
        <v>0</v>
      </c>
    </row>
    <row r="12" spans="1:29" ht="47.7" customHeight="1" x14ac:dyDescent="0.3">
      <c r="A12" s="78">
        <v>5</v>
      </c>
      <c r="B12" s="79" t="s">
        <v>12</v>
      </c>
      <c r="C12" s="80" t="s">
        <v>1007</v>
      </c>
      <c r="D12" s="81">
        <v>44197</v>
      </c>
      <c r="E12" s="81">
        <v>46173</v>
      </c>
      <c r="F12" s="82">
        <f>87217452+68040</f>
        <v>87285492</v>
      </c>
      <c r="G12" s="83" t="s">
        <v>988</v>
      </c>
      <c r="H12" s="72" t="s">
        <v>6</v>
      </c>
      <c r="I12" s="72" t="s">
        <v>6</v>
      </c>
      <c r="J12" s="72">
        <v>18329953</v>
      </c>
      <c r="K12" s="72" t="s">
        <v>1008</v>
      </c>
      <c r="L12" s="72">
        <v>18329953</v>
      </c>
      <c r="M12" s="78" t="s">
        <v>991</v>
      </c>
      <c r="N12" s="78" t="s">
        <v>1009</v>
      </c>
      <c r="O12" s="78" t="s">
        <v>1010</v>
      </c>
      <c r="P12" s="83">
        <v>0</v>
      </c>
      <c r="Q12" s="78" t="s">
        <v>6</v>
      </c>
      <c r="R12" s="78" t="s">
        <v>6</v>
      </c>
      <c r="S12" s="78"/>
      <c r="T12" s="78" t="b">
        <v>1</v>
      </c>
      <c r="U12" s="79" t="s">
        <v>1011</v>
      </c>
      <c r="V12" s="89">
        <v>1</v>
      </c>
      <c r="W12" s="89">
        <v>0.4</v>
      </c>
      <c r="X12" s="78"/>
      <c r="Y12" s="90">
        <v>0</v>
      </c>
      <c r="Z12" s="73">
        <f>F12</f>
        <v>87285492</v>
      </c>
      <c r="AA12" s="73">
        <v>0</v>
      </c>
    </row>
    <row r="13" spans="1:29" ht="53.1" customHeight="1" x14ac:dyDescent="0.3">
      <c r="A13" s="78">
        <v>6</v>
      </c>
      <c r="B13" s="79" t="s">
        <v>12</v>
      </c>
      <c r="C13" s="80" t="s">
        <v>1012</v>
      </c>
      <c r="D13" s="81">
        <v>44198</v>
      </c>
      <c r="E13" s="81">
        <v>46143</v>
      </c>
      <c r="F13" s="82">
        <v>2312500</v>
      </c>
      <c r="G13" s="83" t="s">
        <v>988</v>
      </c>
      <c r="H13" s="72">
        <v>73900000</v>
      </c>
      <c r="I13" s="72" t="s">
        <v>1013</v>
      </c>
      <c r="J13" s="72">
        <v>485625</v>
      </c>
      <c r="K13" s="72" t="s">
        <v>1008</v>
      </c>
      <c r="L13" s="72">
        <v>485625</v>
      </c>
      <c r="M13" s="78" t="s">
        <v>991</v>
      </c>
      <c r="N13" s="78" t="s">
        <v>1014</v>
      </c>
      <c r="O13" s="78" t="s">
        <v>1010</v>
      </c>
      <c r="P13" s="83">
        <v>0</v>
      </c>
      <c r="Q13" s="78" t="s">
        <v>6</v>
      </c>
      <c r="R13" s="78" t="s">
        <v>6</v>
      </c>
      <c r="S13" s="78"/>
      <c r="T13" s="78" t="b">
        <v>1</v>
      </c>
      <c r="U13" s="79" t="s">
        <v>1015</v>
      </c>
      <c r="V13" s="91">
        <v>0</v>
      </c>
      <c r="W13" s="91">
        <v>0</v>
      </c>
      <c r="X13" s="78"/>
      <c r="Y13" s="90">
        <v>0</v>
      </c>
      <c r="Z13" s="74">
        <v>0</v>
      </c>
      <c r="AA13" s="73">
        <v>0</v>
      </c>
    </row>
    <row r="14" spans="1:29" ht="63" customHeight="1" x14ac:dyDescent="0.3">
      <c r="A14" s="78">
        <v>7</v>
      </c>
      <c r="B14" s="79" t="s">
        <v>12</v>
      </c>
      <c r="C14" s="80" t="s">
        <v>867</v>
      </c>
      <c r="D14" s="81">
        <v>44197</v>
      </c>
      <c r="E14" s="81">
        <v>46173</v>
      </c>
      <c r="F14" s="82">
        <v>34514008</v>
      </c>
      <c r="G14" s="83" t="s">
        <v>988</v>
      </c>
      <c r="H14" s="72" t="s">
        <v>6</v>
      </c>
      <c r="I14" s="72" t="s">
        <v>6</v>
      </c>
      <c r="J14" s="72">
        <v>7247942</v>
      </c>
      <c r="K14" s="72" t="s">
        <v>1008</v>
      </c>
      <c r="L14" s="72">
        <v>7247942</v>
      </c>
      <c r="M14" s="78" t="s">
        <v>991</v>
      </c>
      <c r="N14" s="78" t="s">
        <v>1016</v>
      </c>
      <c r="O14" s="78" t="s">
        <v>1017</v>
      </c>
      <c r="P14" s="83">
        <v>0</v>
      </c>
      <c r="Q14" s="78" t="s">
        <v>6</v>
      </c>
      <c r="R14" s="78" t="s">
        <v>6</v>
      </c>
      <c r="S14" s="78"/>
      <c r="T14" s="78" t="e">
        <f>F14=SUM(#REF!)</f>
        <v>#REF!</v>
      </c>
      <c r="U14" s="79" t="s">
        <v>1018</v>
      </c>
      <c r="V14" s="89">
        <v>1</v>
      </c>
      <c r="W14" s="89">
        <v>1</v>
      </c>
      <c r="X14" s="78"/>
      <c r="Y14" s="90">
        <v>0</v>
      </c>
      <c r="Z14" s="73">
        <f t="shared" ref="Z14:Z32" si="0">V14*F14</f>
        <v>34514008</v>
      </c>
      <c r="AA14" s="73">
        <f>Y14*F14</f>
        <v>0</v>
      </c>
    </row>
    <row r="15" spans="1:29" ht="147.6" customHeight="1" x14ac:dyDescent="0.3">
      <c r="A15" s="78">
        <v>8</v>
      </c>
      <c r="B15" s="79" t="s">
        <v>12</v>
      </c>
      <c r="C15" s="80" t="s">
        <v>1019</v>
      </c>
      <c r="D15" s="81">
        <v>44440</v>
      </c>
      <c r="E15" s="81">
        <v>46387</v>
      </c>
      <c r="F15" s="82">
        <v>57282000</v>
      </c>
      <c r="G15" s="83" t="s">
        <v>988</v>
      </c>
      <c r="H15" s="72">
        <v>147235431</v>
      </c>
      <c r="I15" s="72" t="s">
        <v>1020</v>
      </c>
      <c r="J15" s="72" t="s">
        <v>6</v>
      </c>
      <c r="K15" s="72" t="s">
        <v>6</v>
      </c>
      <c r="L15" s="72" t="s">
        <v>6</v>
      </c>
      <c r="M15" s="78" t="s">
        <v>1021</v>
      </c>
      <c r="N15" s="78" t="s">
        <v>1022</v>
      </c>
      <c r="O15" s="78" t="s">
        <v>1023</v>
      </c>
      <c r="P15" s="83">
        <v>141493317</v>
      </c>
      <c r="Q15" s="78" t="s">
        <v>1024</v>
      </c>
      <c r="R15" s="78" t="s">
        <v>1025</v>
      </c>
      <c r="S15" s="78"/>
      <c r="T15" s="78" t="e">
        <f>F15=SUM(#REF!)</f>
        <v>#REF!</v>
      </c>
      <c r="U15" s="79" t="s">
        <v>1026</v>
      </c>
      <c r="V15" s="89">
        <v>1</v>
      </c>
      <c r="W15" s="89">
        <v>1</v>
      </c>
      <c r="X15" s="78"/>
      <c r="Y15" s="90">
        <v>0</v>
      </c>
      <c r="Z15" s="73">
        <f t="shared" si="0"/>
        <v>57282000</v>
      </c>
      <c r="AA15" s="73">
        <f>Y15*F15</f>
        <v>0</v>
      </c>
      <c r="AB15" s="75"/>
    </row>
    <row r="16" spans="1:29" ht="71.099999999999994" customHeight="1" x14ac:dyDescent="0.3">
      <c r="A16" s="78">
        <v>9</v>
      </c>
      <c r="B16" s="79" t="s">
        <v>12</v>
      </c>
      <c r="C16" s="80" t="s">
        <v>1027</v>
      </c>
      <c r="D16" s="81">
        <v>44562</v>
      </c>
      <c r="E16" s="81">
        <v>46387</v>
      </c>
      <c r="F16" s="82">
        <v>120586000</v>
      </c>
      <c r="G16" s="83" t="s">
        <v>988</v>
      </c>
      <c r="H16" s="72">
        <v>75783001</v>
      </c>
      <c r="I16" s="72" t="s">
        <v>1028</v>
      </c>
      <c r="J16" s="72" t="s">
        <v>6</v>
      </c>
      <c r="K16" s="72" t="s">
        <v>6</v>
      </c>
      <c r="L16" s="72" t="s">
        <v>6</v>
      </c>
      <c r="M16" s="78" t="s">
        <v>1029</v>
      </c>
      <c r="N16" s="78" t="s">
        <v>1030</v>
      </c>
      <c r="O16" s="78" t="s">
        <v>1031</v>
      </c>
      <c r="P16" s="83">
        <v>0</v>
      </c>
      <c r="Q16" s="78" t="s">
        <v>6</v>
      </c>
      <c r="R16" s="78" t="s">
        <v>6</v>
      </c>
      <c r="S16" s="78"/>
      <c r="T16" s="78" t="e">
        <f>F16=SUM(#REF!)</f>
        <v>#REF!</v>
      </c>
      <c r="U16" s="79" t="s">
        <v>1032</v>
      </c>
      <c r="V16" s="89">
        <v>1</v>
      </c>
      <c r="W16" s="89">
        <v>1</v>
      </c>
      <c r="X16" s="78"/>
      <c r="Y16" s="90">
        <v>0</v>
      </c>
      <c r="Z16" s="73">
        <f t="shared" si="0"/>
        <v>120586000</v>
      </c>
      <c r="AA16" s="73">
        <f>Y16*F16</f>
        <v>0</v>
      </c>
      <c r="AB16" s="75"/>
    </row>
    <row r="17" spans="1:28" ht="93" customHeight="1" x14ac:dyDescent="0.3">
      <c r="A17" s="78">
        <v>10</v>
      </c>
      <c r="B17" s="79" t="s">
        <v>12</v>
      </c>
      <c r="C17" s="80" t="s">
        <v>1033</v>
      </c>
      <c r="D17" s="81">
        <v>44562</v>
      </c>
      <c r="E17" s="81">
        <v>46022</v>
      </c>
      <c r="F17" s="82">
        <v>29304000</v>
      </c>
      <c r="G17" s="83" t="s">
        <v>988</v>
      </c>
      <c r="H17" s="72">
        <v>22245077</v>
      </c>
      <c r="I17" s="72" t="s">
        <v>1034</v>
      </c>
      <c r="J17" s="72">
        <v>6153840</v>
      </c>
      <c r="K17" s="72" t="s">
        <v>1310</v>
      </c>
      <c r="L17" s="72">
        <v>6153840</v>
      </c>
      <c r="M17" s="78" t="s">
        <v>1021</v>
      </c>
      <c r="N17" s="78" t="s">
        <v>1036</v>
      </c>
      <c r="O17" s="78" t="s">
        <v>1037</v>
      </c>
      <c r="P17" s="83">
        <v>49.12</v>
      </c>
      <c r="Q17" s="78" t="s">
        <v>1024</v>
      </c>
      <c r="R17" s="78" t="s">
        <v>1038</v>
      </c>
      <c r="S17" s="78" t="s">
        <v>1039</v>
      </c>
      <c r="T17" s="78" t="e">
        <f>F17=SUM(#REF!)</f>
        <v>#REF!</v>
      </c>
      <c r="U17" s="79" t="s">
        <v>1040</v>
      </c>
      <c r="V17" s="89">
        <v>1</v>
      </c>
      <c r="W17" s="89">
        <v>0.4</v>
      </c>
      <c r="X17" s="78"/>
      <c r="Y17" s="90">
        <v>0</v>
      </c>
      <c r="Z17" s="73">
        <f t="shared" si="0"/>
        <v>29304000</v>
      </c>
      <c r="AA17" s="73">
        <f>Y17*F17</f>
        <v>0</v>
      </c>
      <c r="AB17" s="75"/>
    </row>
    <row r="18" spans="1:28" ht="189" customHeight="1" x14ac:dyDescent="0.3">
      <c r="A18" s="78">
        <v>11</v>
      </c>
      <c r="B18" s="79" t="s">
        <v>12</v>
      </c>
      <c r="C18" s="80" t="s">
        <v>1041</v>
      </c>
      <c r="D18" s="81">
        <v>44562</v>
      </c>
      <c r="E18" s="81">
        <v>46387</v>
      </c>
      <c r="F18" s="82">
        <v>23956000</v>
      </c>
      <c r="G18" s="83" t="s">
        <v>988</v>
      </c>
      <c r="H18" s="72">
        <v>86441736</v>
      </c>
      <c r="I18" s="72" t="s">
        <v>1042</v>
      </c>
      <c r="J18" s="72" t="s">
        <v>6</v>
      </c>
      <c r="K18" s="72" t="s">
        <v>6</v>
      </c>
      <c r="L18" s="72" t="s">
        <v>6</v>
      </c>
      <c r="M18" s="78" t="s">
        <v>1021</v>
      </c>
      <c r="N18" s="78" t="s">
        <v>1043</v>
      </c>
      <c r="O18" s="78" t="s">
        <v>1044</v>
      </c>
      <c r="P18" s="83">
        <v>93357972</v>
      </c>
      <c r="Q18" s="78" t="s">
        <v>1024</v>
      </c>
      <c r="R18" s="78" t="s">
        <v>1045</v>
      </c>
      <c r="S18" s="78"/>
      <c r="T18" s="78" t="e">
        <f>F18=SUM(#REF!)</f>
        <v>#REF!</v>
      </c>
      <c r="U18" s="79" t="s">
        <v>1040</v>
      </c>
      <c r="V18" s="89">
        <v>1</v>
      </c>
      <c r="W18" s="89">
        <v>0.4</v>
      </c>
      <c r="X18" s="78"/>
      <c r="Y18" s="90">
        <v>0</v>
      </c>
      <c r="Z18" s="73">
        <f t="shared" si="0"/>
        <v>23956000</v>
      </c>
      <c r="AA18" s="73">
        <f>Y18*F18</f>
        <v>0</v>
      </c>
      <c r="AB18" s="75"/>
    </row>
    <row r="19" spans="1:28" ht="74.099999999999994" customHeight="1" x14ac:dyDescent="0.3">
      <c r="A19" s="78">
        <v>12</v>
      </c>
      <c r="B19" s="79" t="s">
        <v>12</v>
      </c>
      <c r="C19" s="80" t="s">
        <v>872</v>
      </c>
      <c r="D19" s="81">
        <v>44562</v>
      </c>
      <c r="E19" s="81">
        <v>46387</v>
      </c>
      <c r="F19" s="82">
        <v>80000000</v>
      </c>
      <c r="G19" s="83" t="s">
        <v>988</v>
      </c>
      <c r="H19" s="72" t="s">
        <v>6</v>
      </c>
      <c r="I19" s="72" t="s">
        <v>6</v>
      </c>
      <c r="J19" s="72" t="s">
        <v>6</v>
      </c>
      <c r="K19" s="72" t="s">
        <v>6</v>
      </c>
      <c r="L19" s="72" t="s">
        <v>6</v>
      </c>
      <c r="M19" s="78" t="s">
        <v>1047</v>
      </c>
      <c r="N19" s="78" t="s">
        <v>1048</v>
      </c>
      <c r="O19" s="78" t="s">
        <v>1044</v>
      </c>
      <c r="P19" s="83" t="s">
        <v>6</v>
      </c>
      <c r="Q19" s="78" t="s">
        <v>6</v>
      </c>
      <c r="R19" s="78" t="s">
        <v>6</v>
      </c>
      <c r="S19" s="78" t="s">
        <v>1046</v>
      </c>
      <c r="T19" s="78" t="s">
        <v>1046</v>
      </c>
      <c r="U19" s="79" t="s">
        <v>1049</v>
      </c>
      <c r="V19" s="89">
        <v>1</v>
      </c>
      <c r="W19" s="89">
        <v>0.4</v>
      </c>
      <c r="X19" s="78"/>
      <c r="Y19" s="90">
        <v>0</v>
      </c>
      <c r="Z19" s="73">
        <f t="shared" si="0"/>
        <v>80000000</v>
      </c>
      <c r="AA19" s="73">
        <v>0</v>
      </c>
      <c r="AB19" s="75"/>
    </row>
    <row r="20" spans="1:28" ht="249" customHeight="1" x14ac:dyDescent="0.3">
      <c r="A20" s="78">
        <v>13</v>
      </c>
      <c r="B20" s="79" t="s">
        <v>12</v>
      </c>
      <c r="C20" s="80" t="s">
        <v>1050</v>
      </c>
      <c r="D20" s="81">
        <v>44562</v>
      </c>
      <c r="E20" s="81">
        <v>46387</v>
      </c>
      <c r="F20" s="82">
        <v>36630000</v>
      </c>
      <c r="G20" s="83" t="s">
        <v>988</v>
      </c>
      <c r="H20" s="72" t="s">
        <v>6</v>
      </c>
      <c r="I20" s="72" t="s">
        <v>6</v>
      </c>
      <c r="J20" s="72">
        <v>22697086</v>
      </c>
      <c r="K20" s="72" t="s">
        <v>990</v>
      </c>
      <c r="L20" s="72">
        <v>10296436</v>
      </c>
      <c r="M20" s="78" t="s">
        <v>1051</v>
      </c>
      <c r="N20" s="78" t="s">
        <v>1052</v>
      </c>
      <c r="O20" s="78" t="s">
        <v>1053</v>
      </c>
      <c r="P20" s="83">
        <v>0.47719299999999998</v>
      </c>
      <c r="Q20" s="78" t="s">
        <v>1024</v>
      </c>
      <c r="R20" s="78" t="s">
        <v>1054</v>
      </c>
      <c r="S20" s="78" t="s">
        <v>1055</v>
      </c>
      <c r="T20" s="78"/>
      <c r="U20" s="79" t="s">
        <v>1056</v>
      </c>
      <c r="V20" s="89">
        <v>1</v>
      </c>
      <c r="W20" s="89">
        <v>0.4</v>
      </c>
      <c r="X20" s="78"/>
      <c r="Y20" s="90">
        <v>0</v>
      </c>
      <c r="Z20" s="73">
        <f t="shared" si="0"/>
        <v>36630000</v>
      </c>
      <c r="AA20" s="73">
        <f t="shared" ref="AA20:AA34" si="1">Y20*F20</f>
        <v>0</v>
      </c>
      <c r="AB20" s="76"/>
    </row>
    <row r="21" spans="1:28" ht="190.35" customHeight="1" x14ac:dyDescent="0.3">
      <c r="A21" s="78">
        <v>15</v>
      </c>
      <c r="B21" s="79" t="s">
        <v>12</v>
      </c>
      <c r="C21" s="80" t="s">
        <v>875</v>
      </c>
      <c r="D21" s="81">
        <v>44562</v>
      </c>
      <c r="E21" s="81">
        <v>46387</v>
      </c>
      <c r="F21" s="82">
        <v>32967000</v>
      </c>
      <c r="G21" s="83" t="s">
        <v>988</v>
      </c>
      <c r="H21" s="72" t="s">
        <v>6</v>
      </c>
      <c r="I21" s="72" t="s">
        <v>6</v>
      </c>
      <c r="J21" s="72">
        <v>39890070</v>
      </c>
      <c r="K21" s="72" t="s">
        <v>990</v>
      </c>
      <c r="L21" s="72">
        <v>6923070</v>
      </c>
      <c r="M21" s="78" t="s">
        <v>1057</v>
      </c>
      <c r="N21" s="78" t="s">
        <v>1058</v>
      </c>
      <c r="O21" s="78" t="s">
        <v>1059</v>
      </c>
      <c r="P21" s="83">
        <v>57.12</v>
      </c>
      <c r="Q21" s="78" t="s">
        <v>1060</v>
      </c>
      <c r="R21" s="78" t="s">
        <v>1061</v>
      </c>
      <c r="S21" s="78"/>
      <c r="T21" s="78" t="e">
        <f>F21=SUM(#REF!)</f>
        <v>#REF!</v>
      </c>
      <c r="U21" s="79" t="s">
        <v>1062</v>
      </c>
      <c r="V21" s="89">
        <v>1</v>
      </c>
      <c r="W21" s="89">
        <v>1</v>
      </c>
      <c r="X21" s="78"/>
      <c r="Y21" s="90">
        <v>0</v>
      </c>
      <c r="Z21" s="73">
        <f t="shared" si="0"/>
        <v>32967000</v>
      </c>
      <c r="AA21" s="73">
        <f t="shared" si="1"/>
        <v>0</v>
      </c>
      <c r="AB21" s="75"/>
    </row>
    <row r="22" spans="1:28" ht="182.7" customHeight="1" x14ac:dyDescent="0.3">
      <c r="A22" s="78">
        <v>16</v>
      </c>
      <c r="B22" s="79" t="s">
        <v>11</v>
      </c>
      <c r="C22" s="80" t="s">
        <v>1063</v>
      </c>
      <c r="D22" s="81">
        <v>44562</v>
      </c>
      <c r="E22" s="81">
        <v>46387</v>
      </c>
      <c r="F22" s="82">
        <v>24437280</v>
      </c>
      <c r="G22" s="83" t="s">
        <v>988</v>
      </c>
      <c r="H22" s="72">
        <v>37440772</v>
      </c>
      <c r="I22" s="72" t="s">
        <v>1064</v>
      </c>
      <c r="J22" s="72">
        <v>6607195</v>
      </c>
      <c r="K22" s="72" t="s">
        <v>990</v>
      </c>
      <c r="L22" s="72" t="s">
        <v>6</v>
      </c>
      <c r="M22" s="78" t="s">
        <v>1047</v>
      </c>
      <c r="N22" s="78" t="s">
        <v>1065</v>
      </c>
      <c r="O22" s="78" t="s">
        <v>1066</v>
      </c>
      <c r="P22" s="83">
        <v>128809714</v>
      </c>
      <c r="Q22" s="78" t="s">
        <v>1067</v>
      </c>
      <c r="R22" s="78" t="s">
        <v>1068</v>
      </c>
      <c r="S22" s="78" t="s">
        <v>1069</v>
      </c>
      <c r="T22" s="78" t="e">
        <f>F22=SUM(#REF!)</f>
        <v>#REF!</v>
      </c>
      <c r="U22" s="79" t="s">
        <v>1070</v>
      </c>
      <c r="V22" s="89">
        <v>0</v>
      </c>
      <c r="W22" s="89">
        <v>0</v>
      </c>
      <c r="X22" s="78" t="s">
        <v>1071</v>
      </c>
      <c r="Y22" s="90">
        <v>1</v>
      </c>
      <c r="Z22" s="73">
        <f t="shared" si="0"/>
        <v>0</v>
      </c>
      <c r="AA22" s="73">
        <f t="shared" si="1"/>
        <v>24437280</v>
      </c>
      <c r="AB22" s="75"/>
    </row>
    <row r="23" spans="1:28" ht="205.35" customHeight="1" x14ac:dyDescent="0.3">
      <c r="A23" s="78">
        <v>17</v>
      </c>
      <c r="B23" s="79" t="s">
        <v>11</v>
      </c>
      <c r="C23" s="80" t="s">
        <v>1072</v>
      </c>
      <c r="D23" s="81">
        <v>44562</v>
      </c>
      <c r="E23" s="81">
        <v>46387</v>
      </c>
      <c r="F23" s="82">
        <v>70177920</v>
      </c>
      <c r="G23" s="83" t="s">
        <v>988</v>
      </c>
      <c r="H23" s="72">
        <v>37440772</v>
      </c>
      <c r="I23" s="72" t="s">
        <v>1064</v>
      </c>
      <c r="J23" s="72">
        <v>6607195</v>
      </c>
      <c r="K23" s="72" t="s">
        <v>990</v>
      </c>
      <c r="L23" s="72" t="s">
        <v>6</v>
      </c>
      <c r="M23" s="78" t="s">
        <v>1047</v>
      </c>
      <c r="N23" s="78" t="s">
        <v>1065</v>
      </c>
      <c r="O23" s="78" t="s">
        <v>1066</v>
      </c>
      <c r="P23" s="83">
        <v>128809714</v>
      </c>
      <c r="Q23" s="78" t="s">
        <v>1067</v>
      </c>
      <c r="R23" s="78" t="s">
        <v>1068</v>
      </c>
      <c r="S23" s="78" t="s">
        <v>1069</v>
      </c>
      <c r="T23" s="78" t="e">
        <f>F23=SUM(#REF!)</f>
        <v>#REF!</v>
      </c>
      <c r="U23" s="79" t="s">
        <v>1070</v>
      </c>
      <c r="V23" s="89">
        <v>0</v>
      </c>
      <c r="W23" s="89">
        <v>0</v>
      </c>
      <c r="X23" s="78" t="s">
        <v>1071</v>
      </c>
      <c r="Y23" s="90">
        <v>1</v>
      </c>
      <c r="Z23" s="73">
        <f t="shared" si="0"/>
        <v>0</v>
      </c>
      <c r="AA23" s="73">
        <f t="shared" si="1"/>
        <v>70177920</v>
      </c>
      <c r="AB23" s="75"/>
    </row>
    <row r="24" spans="1:28" ht="201.6" customHeight="1" x14ac:dyDescent="0.3">
      <c r="A24" s="78">
        <v>18</v>
      </c>
      <c r="B24" s="79" t="s">
        <v>11</v>
      </c>
      <c r="C24" s="80" t="s">
        <v>1073</v>
      </c>
      <c r="D24" s="81">
        <v>44562</v>
      </c>
      <c r="E24" s="81">
        <v>46387</v>
      </c>
      <c r="F24" s="82">
        <v>12490800</v>
      </c>
      <c r="G24" s="83" t="s">
        <v>988</v>
      </c>
      <c r="H24" s="72">
        <v>37440772</v>
      </c>
      <c r="I24" s="72" t="s">
        <v>1064</v>
      </c>
      <c r="J24" s="72">
        <v>6607195</v>
      </c>
      <c r="K24" s="72" t="s">
        <v>990</v>
      </c>
      <c r="L24" s="72" t="s">
        <v>6</v>
      </c>
      <c r="M24" s="78" t="s">
        <v>1047</v>
      </c>
      <c r="N24" s="78" t="s">
        <v>1065</v>
      </c>
      <c r="O24" s="78" t="s">
        <v>1066</v>
      </c>
      <c r="P24" s="83">
        <v>128809714</v>
      </c>
      <c r="Q24" s="78" t="s">
        <v>1067</v>
      </c>
      <c r="R24" s="78" t="s">
        <v>1068</v>
      </c>
      <c r="S24" s="78" t="s">
        <v>1069</v>
      </c>
      <c r="T24" s="78" t="e">
        <f>F24=SUM(#REF!)</f>
        <v>#REF!</v>
      </c>
      <c r="U24" s="79" t="s">
        <v>1074</v>
      </c>
      <c r="V24" s="89">
        <v>0</v>
      </c>
      <c r="W24" s="89">
        <v>0</v>
      </c>
      <c r="X24" s="78" t="s">
        <v>1075</v>
      </c>
      <c r="Y24" s="90">
        <v>1</v>
      </c>
      <c r="Z24" s="73">
        <f t="shared" si="0"/>
        <v>0</v>
      </c>
      <c r="AA24" s="73">
        <f t="shared" si="1"/>
        <v>12490800</v>
      </c>
      <c r="AB24" s="75"/>
    </row>
    <row r="25" spans="1:28" ht="206.1" customHeight="1" x14ac:dyDescent="0.3">
      <c r="A25" s="78">
        <v>19</v>
      </c>
      <c r="B25" s="79" t="s">
        <v>11</v>
      </c>
      <c r="C25" s="80" t="s">
        <v>882</v>
      </c>
      <c r="D25" s="81">
        <v>44562</v>
      </c>
      <c r="E25" s="81">
        <v>46387</v>
      </c>
      <c r="F25" s="82">
        <v>21756000</v>
      </c>
      <c r="G25" s="83" t="s">
        <v>988</v>
      </c>
      <c r="H25" s="72">
        <v>37440772</v>
      </c>
      <c r="I25" s="72" t="s">
        <v>1064</v>
      </c>
      <c r="J25" s="72">
        <v>6607195</v>
      </c>
      <c r="K25" s="72" t="s">
        <v>990</v>
      </c>
      <c r="L25" s="72" t="s">
        <v>6</v>
      </c>
      <c r="M25" s="78" t="s">
        <v>1047</v>
      </c>
      <c r="N25" s="78" t="s">
        <v>1065</v>
      </c>
      <c r="O25" s="78" t="s">
        <v>1066</v>
      </c>
      <c r="P25" s="83">
        <v>128809714</v>
      </c>
      <c r="Q25" s="78" t="s">
        <v>1067</v>
      </c>
      <c r="R25" s="78" t="s">
        <v>1068</v>
      </c>
      <c r="S25" s="78" t="s">
        <v>1069</v>
      </c>
      <c r="T25" s="78" t="e">
        <f>F25=SUM(#REF!)</f>
        <v>#REF!</v>
      </c>
      <c r="U25" s="79" t="s">
        <v>1070</v>
      </c>
      <c r="V25" s="89">
        <v>0</v>
      </c>
      <c r="W25" s="89">
        <v>0</v>
      </c>
      <c r="X25" s="78" t="s">
        <v>1071</v>
      </c>
      <c r="Y25" s="90">
        <v>1</v>
      </c>
      <c r="Z25" s="73">
        <f t="shared" si="0"/>
        <v>0</v>
      </c>
      <c r="AA25" s="73">
        <f t="shared" si="1"/>
        <v>21756000</v>
      </c>
      <c r="AB25" s="75"/>
    </row>
    <row r="26" spans="1:28" ht="243" customHeight="1" x14ac:dyDescent="0.3">
      <c r="A26" s="78">
        <v>20</v>
      </c>
      <c r="B26" s="79" t="s">
        <v>11</v>
      </c>
      <c r="C26" s="80" t="s">
        <v>1076</v>
      </c>
      <c r="D26" s="81">
        <v>44378</v>
      </c>
      <c r="E26" s="81">
        <v>46387</v>
      </c>
      <c r="F26" s="82">
        <v>10000000</v>
      </c>
      <c r="G26" s="83" t="s">
        <v>988</v>
      </c>
      <c r="H26" s="72">
        <v>5000000</v>
      </c>
      <c r="I26" s="72" t="s">
        <v>1077</v>
      </c>
      <c r="J26" s="72" t="s">
        <v>6</v>
      </c>
      <c r="K26" s="72" t="s">
        <v>6</v>
      </c>
      <c r="L26" s="72" t="s">
        <v>6</v>
      </c>
      <c r="M26" s="78" t="s">
        <v>1047</v>
      </c>
      <c r="N26" s="78" t="s">
        <v>1078</v>
      </c>
      <c r="O26" s="78" t="s">
        <v>1079</v>
      </c>
      <c r="P26" s="83"/>
      <c r="Q26" s="78"/>
      <c r="R26" s="78"/>
      <c r="S26" s="78"/>
      <c r="T26" s="78" t="e">
        <f>F26=SUM(#REF!)</f>
        <v>#REF!</v>
      </c>
      <c r="U26" s="79" t="s">
        <v>1080</v>
      </c>
      <c r="V26" s="89">
        <v>0</v>
      </c>
      <c r="W26" s="89">
        <v>0</v>
      </c>
      <c r="X26" s="78" t="s">
        <v>1081</v>
      </c>
      <c r="Y26" s="90">
        <v>1</v>
      </c>
      <c r="Z26" s="73">
        <f t="shared" si="0"/>
        <v>0</v>
      </c>
      <c r="AA26" s="73">
        <f t="shared" si="1"/>
        <v>10000000</v>
      </c>
      <c r="AB26" s="77"/>
    </row>
    <row r="27" spans="1:28" ht="110.7" customHeight="1" x14ac:dyDescent="0.3">
      <c r="A27" s="78">
        <v>21</v>
      </c>
      <c r="B27" s="79" t="s">
        <v>11</v>
      </c>
      <c r="C27" s="80" t="s">
        <v>1082</v>
      </c>
      <c r="D27" s="81">
        <v>44562</v>
      </c>
      <c r="E27" s="81">
        <v>46387</v>
      </c>
      <c r="F27" s="82">
        <v>40000000</v>
      </c>
      <c r="G27" s="83" t="s">
        <v>988</v>
      </c>
      <c r="H27" s="72" t="s">
        <v>6</v>
      </c>
      <c r="I27" s="72" t="s">
        <v>6</v>
      </c>
      <c r="J27" s="72">
        <v>86047</v>
      </c>
      <c r="K27" s="72" t="s">
        <v>990</v>
      </c>
      <c r="L27" s="72">
        <v>86047</v>
      </c>
      <c r="M27" s="78" t="s">
        <v>1029</v>
      </c>
      <c r="N27" s="78" t="s">
        <v>1083</v>
      </c>
      <c r="O27" s="78" t="s">
        <v>1084</v>
      </c>
      <c r="P27" s="83"/>
      <c r="Q27" s="78"/>
      <c r="R27" s="78"/>
      <c r="S27" s="78"/>
      <c r="T27" s="78" t="e">
        <f>F27=SUM(#REF!)</f>
        <v>#REF!</v>
      </c>
      <c r="U27" s="79" t="s">
        <v>1080</v>
      </c>
      <c r="V27" s="89">
        <v>0</v>
      </c>
      <c r="W27" s="89">
        <v>0</v>
      </c>
      <c r="X27" s="78" t="s">
        <v>1081</v>
      </c>
      <c r="Y27" s="90">
        <v>1</v>
      </c>
      <c r="Z27" s="73">
        <f t="shared" si="0"/>
        <v>0</v>
      </c>
      <c r="AA27" s="73">
        <f t="shared" si="1"/>
        <v>40000000</v>
      </c>
      <c r="AB27" s="77"/>
    </row>
    <row r="28" spans="1:28" ht="382.35" customHeight="1" x14ac:dyDescent="0.3">
      <c r="A28" s="78">
        <v>22</v>
      </c>
      <c r="B28" s="79" t="s">
        <v>11</v>
      </c>
      <c r="C28" s="80" t="s">
        <v>1085</v>
      </c>
      <c r="D28" s="81">
        <v>44927</v>
      </c>
      <c r="E28" s="81">
        <v>46387</v>
      </c>
      <c r="F28" s="82">
        <v>24300000</v>
      </c>
      <c r="G28" s="83" t="s">
        <v>988</v>
      </c>
      <c r="H28" s="72" t="s">
        <v>6</v>
      </c>
      <c r="I28" s="72" t="s">
        <v>6</v>
      </c>
      <c r="J28" s="72" t="s">
        <v>6</v>
      </c>
      <c r="K28" s="72" t="s">
        <v>6</v>
      </c>
      <c r="L28" s="72" t="s">
        <v>6</v>
      </c>
      <c r="M28" s="78" t="s">
        <v>1029</v>
      </c>
      <c r="N28" s="78" t="s">
        <v>1086</v>
      </c>
      <c r="O28" s="78" t="s">
        <v>1087</v>
      </c>
      <c r="P28" s="83"/>
      <c r="Q28" s="78" t="s">
        <v>1024</v>
      </c>
      <c r="R28" s="78" t="s">
        <v>1088</v>
      </c>
      <c r="S28" s="78" t="s">
        <v>1089</v>
      </c>
      <c r="T28" s="78" t="e">
        <f>F28=SUM(#REF!)</f>
        <v>#REF!</v>
      </c>
      <c r="U28" s="79" t="s">
        <v>1080</v>
      </c>
      <c r="V28" s="89">
        <v>0</v>
      </c>
      <c r="W28" s="89">
        <v>0</v>
      </c>
      <c r="X28" s="78" t="s">
        <v>1081</v>
      </c>
      <c r="Y28" s="90">
        <v>1</v>
      </c>
      <c r="Z28" s="73">
        <f t="shared" si="0"/>
        <v>0</v>
      </c>
      <c r="AA28" s="73">
        <f t="shared" si="1"/>
        <v>24300000</v>
      </c>
      <c r="AB28" s="77"/>
    </row>
    <row r="29" spans="1:28" ht="221.1" customHeight="1" x14ac:dyDescent="0.3">
      <c r="A29" s="78">
        <v>23</v>
      </c>
      <c r="B29" s="79" t="s">
        <v>11</v>
      </c>
      <c r="C29" s="80" t="s">
        <v>1090</v>
      </c>
      <c r="D29" s="81">
        <v>44562</v>
      </c>
      <c r="E29" s="81">
        <v>46387</v>
      </c>
      <c r="F29" s="82">
        <v>45143000</v>
      </c>
      <c r="G29" s="83" t="s">
        <v>988</v>
      </c>
      <c r="H29" s="72" t="s">
        <v>6</v>
      </c>
      <c r="I29" s="72" t="s">
        <v>6</v>
      </c>
      <c r="J29" s="72" t="s">
        <v>6</v>
      </c>
      <c r="K29" s="72" t="s">
        <v>6</v>
      </c>
      <c r="L29" s="72" t="s">
        <v>6</v>
      </c>
      <c r="M29" s="78" t="s">
        <v>1029</v>
      </c>
      <c r="N29" s="78" t="s">
        <v>1091</v>
      </c>
      <c r="O29" s="78" t="s">
        <v>1092</v>
      </c>
      <c r="P29" s="83">
        <v>44136271.5</v>
      </c>
      <c r="Q29" s="78" t="s">
        <v>1024</v>
      </c>
      <c r="R29" s="78" t="s">
        <v>1093</v>
      </c>
      <c r="S29" s="78" t="s">
        <v>1094</v>
      </c>
      <c r="T29" s="78" t="e">
        <f>F29=SUM(#REF!)</f>
        <v>#REF!</v>
      </c>
      <c r="U29" s="79" t="s">
        <v>1080</v>
      </c>
      <c r="V29" s="89">
        <v>0</v>
      </c>
      <c r="W29" s="89">
        <v>0</v>
      </c>
      <c r="X29" s="78" t="s">
        <v>1081</v>
      </c>
      <c r="Y29" s="90">
        <v>1</v>
      </c>
      <c r="Z29" s="73">
        <f t="shared" si="0"/>
        <v>0</v>
      </c>
      <c r="AA29" s="73">
        <f t="shared" si="1"/>
        <v>45143000</v>
      </c>
      <c r="AB29" s="77"/>
    </row>
    <row r="30" spans="1:28" ht="86.4" x14ac:dyDescent="0.3">
      <c r="A30" s="78">
        <v>24</v>
      </c>
      <c r="B30" s="79" t="s">
        <v>11</v>
      </c>
      <c r="C30" s="80" t="s">
        <v>1095</v>
      </c>
      <c r="D30" s="81">
        <v>44562</v>
      </c>
      <c r="E30" s="81">
        <v>46022</v>
      </c>
      <c r="F30" s="82">
        <v>5700000</v>
      </c>
      <c r="G30" s="83" t="s">
        <v>988</v>
      </c>
      <c r="H30" s="72" t="s">
        <v>6</v>
      </c>
      <c r="I30" s="72" t="s">
        <v>6</v>
      </c>
      <c r="J30" s="72" t="s">
        <v>6</v>
      </c>
      <c r="K30" s="72" t="s">
        <v>6</v>
      </c>
      <c r="L30" s="72" t="s">
        <v>6</v>
      </c>
      <c r="M30" s="78" t="s">
        <v>1029</v>
      </c>
      <c r="N30" s="78" t="s">
        <v>1096</v>
      </c>
      <c r="O30" s="78"/>
      <c r="P30" s="83"/>
      <c r="Q30" s="78"/>
      <c r="R30" s="78"/>
      <c r="S30" s="78"/>
      <c r="T30" s="78"/>
      <c r="U30" s="79" t="s">
        <v>1080</v>
      </c>
      <c r="V30" s="89">
        <v>0</v>
      </c>
      <c r="W30" s="89">
        <v>0</v>
      </c>
      <c r="X30" s="78" t="s">
        <v>1081</v>
      </c>
      <c r="Y30" s="90">
        <v>1</v>
      </c>
      <c r="Z30" s="73">
        <f t="shared" si="0"/>
        <v>0</v>
      </c>
      <c r="AA30" s="103">
        <f t="shared" si="1"/>
        <v>5700000</v>
      </c>
      <c r="AB30" s="77"/>
    </row>
    <row r="31" spans="1:28" ht="189" customHeight="1" x14ac:dyDescent="0.3">
      <c r="A31" s="78">
        <v>25</v>
      </c>
      <c r="B31" s="79" t="s">
        <v>11</v>
      </c>
      <c r="C31" s="80" t="s">
        <v>891</v>
      </c>
      <c r="D31" s="81">
        <v>44562</v>
      </c>
      <c r="E31" s="81">
        <v>46387</v>
      </c>
      <c r="F31" s="84">
        <v>17000000</v>
      </c>
      <c r="G31" s="85" t="s">
        <v>988</v>
      </c>
      <c r="H31" s="72">
        <v>39623788</v>
      </c>
      <c r="I31" s="72" t="s">
        <v>1358</v>
      </c>
      <c r="J31" s="72">
        <v>561000</v>
      </c>
      <c r="K31" s="72" t="s">
        <v>990</v>
      </c>
      <c r="L31" s="72">
        <v>561000</v>
      </c>
      <c r="M31" s="85" t="s">
        <v>1097</v>
      </c>
      <c r="N31" s="85" t="s">
        <v>1290</v>
      </c>
      <c r="O31" s="85" t="s">
        <v>1098</v>
      </c>
      <c r="P31" s="85">
        <v>0.69299999999999995</v>
      </c>
      <c r="Q31" s="85" t="s">
        <v>1099</v>
      </c>
      <c r="R31" s="85" t="s">
        <v>6</v>
      </c>
      <c r="S31" s="85" t="s">
        <v>6</v>
      </c>
      <c r="T31" s="85"/>
      <c r="U31" s="92" t="s">
        <v>1100</v>
      </c>
      <c r="V31" s="93">
        <v>0</v>
      </c>
      <c r="W31" s="93">
        <v>0</v>
      </c>
      <c r="X31" s="85" t="s">
        <v>1101</v>
      </c>
      <c r="Y31" s="93">
        <v>1</v>
      </c>
      <c r="Z31" s="73">
        <f t="shared" si="0"/>
        <v>0</v>
      </c>
      <c r="AA31" s="103">
        <f t="shared" si="1"/>
        <v>17000000</v>
      </c>
      <c r="AB31" s="77"/>
    </row>
    <row r="32" spans="1:28" ht="336.75" customHeight="1" x14ac:dyDescent="0.3">
      <c r="A32" s="78">
        <v>26</v>
      </c>
      <c r="B32" s="79" t="s">
        <v>11</v>
      </c>
      <c r="C32" s="80" t="s">
        <v>1102</v>
      </c>
      <c r="D32" s="81">
        <v>44562</v>
      </c>
      <c r="E32" s="81">
        <v>46387</v>
      </c>
      <c r="F32" s="82">
        <v>20000000</v>
      </c>
      <c r="G32" s="83" t="s">
        <v>988</v>
      </c>
      <c r="H32" s="72">
        <v>10000000</v>
      </c>
      <c r="I32" s="72" t="s">
        <v>1359</v>
      </c>
      <c r="J32" s="72" t="s">
        <v>6</v>
      </c>
      <c r="K32" s="72" t="s">
        <v>6</v>
      </c>
      <c r="L32" s="72" t="s">
        <v>6</v>
      </c>
      <c r="M32" s="78" t="s">
        <v>1029</v>
      </c>
      <c r="N32" s="78" t="s">
        <v>1103</v>
      </c>
      <c r="O32" s="78" t="s">
        <v>1104</v>
      </c>
      <c r="P32" s="83">
        <v>21.6</v>
      </c>
      <c r="Q32" s="78" t="s">
        <v>1105</v>
      </c>
      <c r="R32" s="78" t="s">
        <v>1106</v>
      </c>
      <c r="S32" s="78" t="s">
        <v>1094</v>
      </c>
      <c r="T32" s="78" t="e">
        <f>F32=SUM(#REF!)</f>
        <v>#REF!</v>
      </c>
      <c r="U32" s="79" t="s">
        <v>1100</v>
      </c>
      <c r="V32" s="89">
        <v>0</v>
      </c>
      <c r="W32" s="89">
        <v>0</v>
      </c>
      <c r="X32" s="78" t="s">
        <v>1101</v>
      </c>
      <c r="Y32" s="90">
        <v>1</v>
      </c>
      <c r="Z32" s="73">
        <f t="shared" si="0"/>
        <v>0</v>
      </c>
      <c r="AA32" s="73">
        <f t="shared" si="1"/>
        <v>20000000</v>
      </c>
      <c r="AB32" s="77"/>
    </row>
    <row r="33" spans="1:28" ht="81.599999999999994" customHeight="1" x14ac:dyDescent="0.3">
      <c r="A33" s="78">
        <v>27</v>
      </c>
      <c r="B33" s="79" t="s">
        <v>11</v>
      </c>
      <c r="C33" s="80" t="s">
        <v>893</v>
      </c>
      <c r="D33" s="81">
        <v>44562</v>
      </c>
      <c r="E33" s="81">
        <v>46387</v>
      </c>
      <c r="F33" s="84">
        <v>7600000</v>
      </c>
      <c r="G33" s="85" t="s">
        <v>988</v>
      </c>
      <c r="H33" s="72" t="s">
        <v>6</v>
      </c>
      <c r="I33" s="72" t="s">
        <v>6</v>
      </c>
      <c r="J33" s="72" t="s">
        <v>6</v>
      </c>
      <c r="K33" s="72" t="s">
        <v>6</v>
      </c>
      <c r="L33" s="72" t="s">
        <v>6</v>
      </c>
      <c r="M33" s="85" t="s">
        <v>1097</v>
      </c>
      <c r="N33" s="85" t="s">
        <v>1107</v>
      </c>
      <c r="O33" s="85" t="s">
        <v>1108</v>
      </c>
      <c r="P33" s="85" t="s">
        <v>6</v>
      </c>
      <c r="Q33" s="85" t="s">
        <v>6</v>
      </c>
      <c r="R33" s="85" t="s">
        <v>6</v>
      </c>
      <c r="S33" s="85" t="s">
        <v>6</v>
      </c>
      <c r="T33" s="85"/>
      <c r="U33" s="92" t="s">
        <v>1100</v>
      </c>
      <c r="V33" s="85">
        <v>0</v>
      </c>
      <c r="W33" s="93">
        <v>0</v>
      </c>
      <c r="X33" s="94" t="s">
        <v>1101</v>
      </c>
      <c r="Y33" s="93">
        <v>1</v>
      </c>
      <c r="Z33" s="73">
        <v>0</v>
      </c>
      <c r="AA33" s="73">
        <f t="shared" si="1"/>
        <v>7600000</v>
      </c>
      <c r="AB33" s="77"/>
    </row>
    <row r="34" spans="1:28" ht="60" customHeight="1" x14ac:dyDescent="0.3">
      <c r="A34" s="78">
        <v>28</v>
      </c>
      <c r="B34" s="79" t="s">
        <v>11</v>
      </c>
      <c r="C34" s="80" t="s">
        <v>894</v>
      </c>
      <c r="D34" s="86">
        <v>44562</v>
      </c>
      <c r="E34" s="86">
        <v>46387</v>
      </c>
      <c r="F34" s="84">
        <v>14306000</v>
      </c>
      <c r="G34" s="85" t="s">
        <v>988</v>
      </c>
      <c r="H34" s="72" t="s">
        <v>6</v>
      </c>
      <c r="I34" s="72" t="s">
        <v>6</v>
      </c>
      <c r="J34" s="72">
        <v>760000</v>
      </c>
      <c r="K34" s="72" t="s">
        <v>990</v>
      </c>
      <c r="L34" s="72">
        <v>760000</v>
      </c>
      <c r="M34" s="85" t="s">
        <v>1097</v>
      </c>
      <c r="N34" s="85" t="s">
        <v>1109</v>
      </c>
      <c r="O34" s="85" t="s">
        <v>1110</v>
      </c>
      <c r="P34" s="85" t="s">
        <v>6</v>
      </c>
      <c r="Q34" s="85" t="s">
        <v>6</v>
      </c>
      <c r="R34" s="85" t="s">
        <v>6</v>
      </c>
      <c r="S34" s="85" t="s">
        <v>6</v>
      </c>
      <c r="T34" s="85"/>
      <c r="U34" s="92" t="s">
        <v>1100</v>
      </c>
      <c r="V34" s="93">
        <v>0</v>
      </c>
      <c r="W34" s="93">
        <v>0</v>
      </c>
      <c r="X34" s="95" t="s">
        <v>1101</v>
      </c>
      <c r="Y34" s="93">
        <v>1</v>
      </c>
      <c r="Z34" s="73">
        <v>0</v>
      </c>
      <c r="AA34" s="73">
        <f t="shared" si="1"/>
        <v>14306000</v>
      </c>
      <c r="AB34" s="77"/>
    </row>
    <row r="35" spans="1:28" ht="409.6" customHeight="1" x14ac:dyDescent="0.3">
      <c r="A35" s="78">
        <v>29</v>
      </c>
      <c r="B35" s="79" t="s">
        <v>11</v>
      </c>
      <c r="C35" s="80" t="s">
        <v>1111</v>
      </c>
      <c r="D35" s="86">
        <v>44562</v>
      </c>
      <c r="E35" s="86">
        <v>46387</v>
      </c>
      <c r="F35" s="82">
        <v>12632000</v>
      </c>
      <c r="G35" s="83" t="s">
        <v>988</v>
      </c>
      <c r="H35" s="72">
        <v>3948930</v>
      </c>
      <c r="I35" s="72" t="s">
        <v>1112</v>
      </c>
      <c r="J35" s="72">
        <v>672900</v>
      </c>
      <c r="K35" s="72" t="s">
        <v>990</v>
      </c>
      <c r="L35" s="72">
        <v>672900</v>
      </c>
      <c r="M35" s="78" t="s">
        <v>1097</v>
      </c>
      <c r="N35" s="78" t="s">
        <v>1113</v>
      </c>
      <c r="O35" s="78" t="s">
        <v>1114</v>
      </c>
      <c r="P35" s="83" t="s">
        <v>6</v>
      </c>
      <c r="Q35" s="78" t="s">
        <v>6</v>
      </c>
      <c r="R35" s="78"/>
      <c r="S35" s="78"/>
      <c r="T35" s="78" t="b">
        <v>0</v>
      </c>
      <c r="U35" s="79" t="s">
        <v>1100</v>
      </c>
      <c r="V35" s="89">
        <v>0</v>
      </c>
      <c r="W35" s="89">
        <v>0</v>
      </c>
      <c r="X35" s="78" t="s">
        <v>1101</v>
      </c>
      <c r="Y35" s="90">
        <v>1</v>
      </c>
      <c r="Z35" s="73">
        <v>0</v>
      </c>
      <c r="AA35" s="73">
        <v>12632000</v>
      </c>
      <c r="AB35" s="77"/>
    </row>
    <row r="36" spans="1:28" ht="165" customHeight="1" x14ac:dyDescent="0.3">
      <c r="A36" s="78">
        <v>30</v>
      </c>
      <c r="B36" s="79" t="s">
        <v>11</v>
      </c>
      <c r="C36" s="80" t="s">
        <v>896</v>
      </c>
      <c r="D36" s="81">
        <v>44562</v>
      </c>
      <c r="E36" s="81">
        <v>46387</v>
      </c>
      <c r="F36" s="82">
        <v>8250000</v>
      </c>
      <c r="G36" s="83" t="s">
        <v>988</v>
      </c>
      <c r="H36" s="72">
        <v>3948930</v>
      </c>
      <c r="I36" s="72" t="s">
        <v>1115</v>
      </c>
      <c r="J36" s="72">
        <v>696870</v>
      </c>
      <c r="K36" s="72" t="s">
        <v>990</v>
      </c>
      <c r="L36" s="72" t="s">
        <v>6</v>
      </c>
      <c r="M36" s="78" t="s">
        <v>1029</v>
      </c>
      <c r="N36" s="78" t="s">
        <v>1116</v>
      </c>
      <c r="O36" s="78" t="s">
        <v>1117</v>
      </c>
      <c r="P36" s="83" t="s">
        <v>1118</v>
      </c>
      <c r="Q36" s="78" t="s">
        <v>1119</v>
      </c>
      <c r="R36" s="78" t="s">
        <v>1120</v>
      </c>
      <c r="S36" s="78" t="s">
        <v>1121</v>
      </c>
      <c r="T36" s="78" t="e">
        <f>F36=SUM(#REF!)</f>
        <v>#REF!</v>
      </c>
      <c r="U36" s="79" t="s">
        <v>1100</v>
      </c>
      <c r="V36" s="89">
        <v>0</v>
      </c>
      <c r="W36" s="89">
        <v>0</v>
      </c>
      <c r="X36" s="78" t="s">
        <v>1101</v>
      </c>
      <c r="Y36" s="90">
        <v>1</v>
      </c>
      <c r="Z36" s="73">
        <f>V36*F36</f>
        <v>0</v>
      </c>
      <c r="AA36" s="73">
        <f>Y36*F36</f>
        <v>8250000</v>
      </c>
      <c r="AB36" s="77"/>
    </row>
    <row r="37" spans="1:28" ht="233.1" customHeight="1" x14ac:dyDescent="0.3">
      <c r="A37" s="78">
        <v>31</v>
      </c>
      <c r="B37" s="79" t="s">
        <v>11</v>
      </c>
      <c r="C37" s="80" t="s">
        <v>1122</v>
      </c>
      <c r="D37" s="86">
        <v>44562</v>
      </c>
      <c r="E37" s="86">
        <v>46387</v>
      </c>
      <c r="F37" s="84">
        <v>15000000</v>
      </c>
      <c r="G37" s="85" t="s">
        <v>988</v>
      </c>
      <c r="H37" s="72">
        <v>10560000</v>
      </c>
      <c r="I37" s="72" t="s">
        <v>1123</v>
      </c>
      <c r="J37" s="72">
        <v>3000000</v>
      </c>
      <c r="K37" s="72" t="s">
        <v>990</v>
      </c>
      <c r="L37" s="72">
        <v>3000000</v>
      </c>
      <c r="M37" s="85" t="s">
        <v>1124</v>
      </c>
      <c r="N37" s="85" t="s">
        <v>1125</v>
      </c>
      <c r="O37" s="85" t="s">
        <v>1126</v>
      </c>
      <c r="P37" s="85" t="s">
        <v>1127</v>
      </c>
      <c r="Q37" s="85" t="s">
        <v>1128</v>
      </c>
      <c r="R37" s="85" t="s">
        <v>1129</v>
      </c>
      <c r="S37" s="85" t="s">
        <v>6</v>
      </c>
      <c r="T37" s="85"/>
      <c r="U37" s="92" t="s">
        <v>1100</v>
      </c>
      <c r="V37" s="93">
        <v>0</v>
      </c>
      <c r="W37" s="93">
        <v>0</v>
      </c>
      <c r="X37" s="85" t="s">
        <v>1101</v>
      </c>
      <c r="Y37" s="93">
        <v>1</v>
      </c>
      <c r="Z37" s="103">
        <v>0</v>
      </c>
      <c r="AA37" s="103">
        <f>Y37*F37</f>
        <v>15000000</v>
      </c>
      <c r="AB37" s="77"/>
    </row>
    <row r="38" spans="1:28" ht="409.6" customHeight="1" x14ac:dyDescent="0.3">
      <c r="A38" s="78">
        <v>32</v>
      </c>
      <c r="B38" s="79" t="s">
        <v>11</v>
      </c>
      <c r="C38" s="80" t="s">
        <v>899</v>
      </c>
      <c r="D38" s="81">
        <v>44317</v>
      </c>
      <c r="E38" s="81">
        <v>46265</v>
      </c>
      <c r="F38" s="82">
        <v>12500000</v>
      </c>
      <c r="G38" s="83" t="s">
        <v>988</v>
      </c>
      <c r="H38" s="72">
        <v>10722750</v>
      </c>
      <c r="I38" s="72" t="s">
        <v>1130</v>
      </c>
      <c r="J38" s="72" t="s">
        <v>6</v>
      </c>
      <c r="K38" s="72" t="s">
        <v>6</v>
      </c>
      <c r="L38" s="72" t="s">
        <v>6</v>
      </c>
      <c r="M38" s="78" t="s">
        <v>1131</v>
      </c>
      <c r="N38" s="85" t="s">
        <v>1132</v>
      </c>
      <c r="O38" s="78" t="s">
        <v>1133</v>
      </c>
      <c r="P38" s="83" t="s">
        <v>1134</v>
      </c>
      <c r="Q38" s="78"/>
      <c r="R38" s="78"/>
      <c r="S38" s="78" t="s">
        <v>6</v>
      </c>
      <c r="T38" s="78" t="e">
        <f>F38=SUM(#REF!)</f>
        <v>#REF!</v>
      </c>
      <c r="U38" s="79" t="s">
        <v>1135</v>
      </c>
      <c r="V38" s="89">
        <v>0</v>
      </c>
      <c r="W38" s="89">
        <v>0</v>
      </c>
      <c r="X38" s="78" t="s">
        <v>1136</v>
      </c>
      <c r="Y38" s="90">
        <v>1</v>
      </c>
      <c r="Z38" s="73">
        <f>V38*F38</f>
        <v>0</v>
      </c>
      <c r="AA38" s="73">
        <f>Y38*F38</f>
        <v>12500000</v>
      </c>
      <c r="AB38" s="77"/>
    </row>
    <row r="39" spans="1:28" ht="409.6" customHeight="1" x14ac:dyDescent="0.3">
      <c r="A39" s="78">
        <v>33</v>
      </c>
      <c r="B39" s="79" t="s">
        <v>11</v>
      </c>
      <c r="C39" s="80" t="s">
        <v>1137</v>
      </c>
      <c r="D39" s="81">
        <v>44317</v>
      </c>
      <c r="E39" s="81">
        <v>46265</v>
      </c>
      <c r="F39" s="82">
        <v>4000000</v>
      </c>
      <c r="G39" s="83" t="s">
        <v>988</v>
      </c>
      <c r="H39" s="72">
        <v>3697500</v>
      </c>
      <c r="I39" s="72" t="s">
        <v>1130</v>
      </c>
      <c r="J39" s="72" t="s">
        <v>6</v>
      </c>
      <c r="K39" s="72" t="s">
        <v>6</v>
      </c>
      <c r="L39" s="72" t="s">
        <v>6</v>
      </c>
      <c r="M39" s="78" t="s">
        <v>1131</v>
      </c>
      <c r="N39" s="78" t="s">
        <v>1138</v>
      </c>
      <c r="O39" s="78" t="s">
        <v>1139</v>
      </c>
      <c r="P39" s="83" t="s">
        <v>1140</v>
      </c>
      <c r="Q39" s="78"/>
      <c r="R39" s="78"/>
      <c r="S39" s="78" t="s">
        <v>6</v>
      </c>
      <c r="T39" s="78" t="e">
        <f>F39=SUM(#REF!)</f>
        <v>#REF!</v>
      </c>
      <c r="U39" s="79" t="s">
        <v>1141</v>
      </c>
      <c r="V39" s="89">
        <v>0</v>
      </c>
      <c r="W39" s="89">
        <v>0</v>
      </c>
      <c r="X39" s="78" t="s">
        <v>1142</v>
      </c>
      <c r="Y39" s="90">
        <v>1</v>
      </c>
      <c r="Z39" s="73">
        <f>V39*F39</f>
        <v>0</v>
      </c>
      <c r="AA39" s="73">
        <f>Y39*F39</f>
        <v>4000000</v>
      </c>
      <c r="AB39" s="77"/>
    </row>
    <row r="40" spans="1:28" ht="144.6" customHeight="1" x14ac:dyDescent="0.3">
      <c r="A40" s="78">
        <v>34</v>
      </c>
      <c r="B40" s="79" t="s">
        <v>10</v>
      </c>
      <c r="C40" s="80" t="s">
        <v>1143</v>
      </c>
      <c r="D40" s="81">
        <v>44562</v>
      </c>
      <c r="E40" s="81">
        <v>45657</v>
      </c>
      <c r="F40" s="82">
        <v>92300000</v>
      </c>
      <c r="G40" s="83" t="s">
        <v>988</v>
      </c>
      <c r="H40" s="72" t="s">
        <v>6</v>
      </c>
      <c r="I40" s="72" t="s">
        <v>6</v>
      </c>
      <c r="J40" s="72">
        <v>197700000</v>
      </c>
      <c r="K40" s="72" t="s">
        <v>990</v>
      </c>
      <c r="L40" s="72">
        <v>19383000</v>
      </c>
      <c r="M40" s="78" t="s">
        <v>991</v>
      </c>
      <c r="N40" s="78" t="s">
        <v>1144</v>
      </c>
      <c r="O40" s="78" t="s">
        <v>1145</v>
      </c>
      <c r="P40" s="83" t="s">
        <v>6</v>
      </c>
      <c r="Q40" s="78" t="s">
        <v>6</v>
      </c>
      <c r="R40" s="78" t="s">
        <v>6</v>
      </c>
      <c r="S40" s="78" t="s">
        <v>6</v>
      </c>
      <c r="T40" s="78" t="e">
        <f>F40=SUM(#REF!)</f>
        <v>#REF!</v>
      </c>
      <c r="U40" s="79" t="s">
        <v>1146</v>
      </c>
      <c r="V40" s="89">
        <v>0</v>
      </c>
      <c r="W40" s="89">
        <v>0</v>
      </c>
      <c r="X40" s="78"/>
      <c r="Y40" s="90">
        <v>0</v>
      </c>
      <c r="Z40" s="73">
        <f>V40*F40</f>
        <v>0</v>
      </c>
      <c r="AA40" s="73">
        <f>Y40*F40</f>
        <v>0</v>
      </c>
      <c r="AB40" s="75"/>
    </row>
    <row r="41" spans="1:28" ht="183.75" customHeight="1" x14ac:dyDescent="0.3">
      <c r="A41" s="78">
        <v>35</v>
      </c>
      <c r="B41" s="79" t="s">
        <v>10</v>
      </c>
      <c r="C41" s="80" t="s">
        <v>903</v>
      </c>
      <c r="D41" s="81">
        <v>44562</v>
      </c>
      <c r="E41" s="81">
        <v>46387</v>
      </c>
      <c r="F41" s="82">
        <v>2500000</v>
      </c>
      <c r="G41" s="83" t="s">
        <v>988</v>
      </c>
      <c r="H41" s="72">
        <v>377296</v>
      </c>
      <c r="I41" s="72" t="s">
        <v>1147</v>
      </c>
      <c r="J41" s="72">
        <v>525000</v>
      </c>
      <c r="K41" s="72" t="s">
        <v>990</v>
      </c>
      <c r="L41" s="72">
        <v>525000</v>
      </c>
      <c r="M41" s="78" t="s">
        <v>1047</v>
      </c>
      <c r="N41" s="78" t="s">
        <v>1148</v>
      </c>
      <c r="O41" s="78" t="s">
        <v>1148</v>
      </c>
      <c r="P41" s="83">
        <v>0</v>
      </c>
      <c r="Q41" s="78" t="s">
        <v>6</v>
      </c>
      <c r="R41" s="78" t="s">
        <v>6</v>
      </c>
      <c r="S41" s="78" t="s">
        <v>6</v>
      </c>
      <c r="T41" s="78"/>
      <c r="U41" s="79" t="s">
        <v>1149</v>
      </c>
      <c r="V41" s="89">
        <v>0</v>
      </c>
      <c r="W41" s="89">
        <v>0</v>
      </c>
      <c r="X41" s="78"/>
      <c r="Y41" s="90">
        <v>0</v>
      </c>
      <c r="Z41" s="73">
        <v>0</v>
      </c>
      <c r="AA41" s="73">
        <v>0</v>
      </c>
      <c r="AB41" s="75"/>
    </row>
    <row r="42" spans="1:28" ht="158.25" customHeight="1" x14ac:dyDescent="0.3">
      <c r="A42" s="78">
        <v>36</v>
      </c>
      <c r="B42" s="79" t="s">
        <v>10</v>
      </c>
      <c r="C42" s="80" t="s">
        <v>904</v>
      </c>
      <c r="D42" s="81">
        <v>44562</v>
      </c>
      <c r="E42" s="81">
        <v>46387</v>
      </c>
      <c r="F42" s="82">
        <v>80000000</v>
      </c>
      <c r="G42" s="83" t="s">
        <v>988</v>
      </c>
      <c r="H42" s="72">
        <v>133110000</v>
      </c>
      <c r="I42" s="101" t="s">
        <v>1291</v>
      </c>
      <c r="J42" s="72">
        <v>16800000</v>
      </c>
      <c r="K42" s="72" t="s">
        <v>1035</v>
      </c>
      <c r="L42" s="72">
        <v>16800000</v>
      </c>
      <c r="M42" s="78" t="s">
        <v>1029</v>
      </c>
      <c r="N42" s="78" t="s">
        <v>1150</v>
      </c>
      <c r="O42" s="78" t="s">
        <v>1044</v>
      </c>
      <c r="P42" s="83">
        <v>320.38</v>
      </c>
      <c r="Q42" s="78" t="s">
        <v>1067</v>
      </c>
      <c r="R42" s="78" t="s">
        <v>1151</v>
      </c>
      <c r="S42" s="78" t="s">
        <v>1152</v>
      </c>
      <c r="T42" s="78" t="e">
        <f>F42=SUM(#REF!)</f>
        <v>#REF!</v>
      </c>
      <c r="U42" s="79" t="s">
        <v>1153</v>
      </c>
      <c r="V42" s="89">
        <v>0</v>
      </c>
      <c r="W42" s="89">
        <v>0</v>
      </c>
      <c r="X42" s="78"/>
      <c r="Y42" s="90">
        <v>0</v>
      </c>
      <c r="Z42" s="73">
        <f>V42*F42</f>
        <v>0</v>
      </c>
      <c r="AA42" s="73">
        <f t="shared" ref="AA42:AA68" si="2">Y42*F42</f>
        <v>0</v>
      </c>
      <c r="AB42" s="75"/>
    </row>
    <row r="43" spans="1:28" ht="409.6" customHeight="1" x14ac:dyDescent="0.3">
      <c r="A43" s="78">
        <v>37</v>
      </c>
      <c r="B43" s="79" t="s">
        <v>10</v>
      </c>
      <c r="C43" s="80" t="s">
        <v>1154</v>
      </c>
      <c r="D43" s="81">
        <v>44562</v>
      </c>
      <c r="E43" s="81">
        <v>44926</v>
      </c>
      <c r="F43" s="82">
        <v>42900000</v>
      </c>
      <c r="G43" s="83" t="s">
        <v>988</v>
      </c>
      <c r="H43" s="72" t="s">
        <v>6</v>
      </c>
      <c r="I43" s="72" t="s">
        <v>6</v>
      </c>
      <c r="J43" s="72">
        <v>10000000</v>
      </c>
      <c r="K43" s="72" t="s">
        <v>1155</v>
      </c>
      <c r="L43" s="72" t="s">
        <v>6</v>
      </c>
      <c r="M43" s="78" t="s">
        <v>1156</v>
      </c>
      <c r="N43" s="96" t="s">
        <v>1157</v>
      </c>
      <c r="O43" s="78" t="s">
        <v>1158</v>
      </c>
      <c r="P43" s="83">
        <v>0</v>
      </c>
      <c r="Q43" s="78" t="s">
        <v>6</v>
      </c>
      <c r="R43" s="78" t="s">
        <v>6</v>
      </c>
      <c r="S43" s="78" t="s">
        <v>6</v>
      </c>
      <c r="T43" s="78" t="e">
        <f>F43=SUM(#REF!)</f>
        <v>#REF!</v>
      </c>
      <c r="U43" s="79" t="s">
        <v>1159</v>
      </c>
      <c r="V43" s="89">
        <v>0</v>
      </c>
      <c r="W43" s="89">
        <v>0</v>
      </c>
      <c r="X43" s="78"/>
      <c r="Y43" s="90">
        <v>0</v>
      </c>
      <c r="Z43" s="73">
        <f>V43*F43</f>
        <v>0</v>
      </c>
      <c r="AA43" s="73">
        <f t="shared" si="2"/>
        <v>0</v>
      </c>
      <c r="AB43" s="77"/>
    </row>
    <row r="44" spans="1:28" ht="68.099999999999994" customHeight="1" x14ac:dyDescent="0.3">
      <c r="A44" s="78">
        <v>38</v>
      </c>
      <c r="B44" s="79" t="s">
        <v>10</v>
      </c>
      <c r="C44" s="80" t="s">
        <v>1160</v>
      </c>
      <c r="D44" s="86">
        <v>44562</v>
      </c>
      <c r="E44" s="86">
        <v>46387</v>
      </c>
      <c r="F44" s="84">
        <v>30690000</v>
      </c>
      <c r="G44" s="85" t="s">
        <v>988</v>
      </c>
      <c r="H44" s="72">
        <v>67748895</v>
      </c>
      <c r="I44" s="72" t="s">
        <v>1161</v>
      </c>
      <c r="J44" s="72">
        <v>6426000</v>
      </c>
      <c r="K44" s="72" t="s">
        <v>1008</v>
      </c>
      <c r="L44" s="72">
        <v>6426000</v>
      </c>
      <c r="M44" s="85" t="s">
        <v>1124</v>
      </c>
      <c r="N44" s="85" t="s">
        <v>1162</v>
      </c>
      <c r="O44" s="85" t="s">
        <v>1163</v>
      </c>
      <c r="P44" s="85">
        <v>369</v>
      </c>
      <c r="Q44" s="85" t="s">
        <v>1163</v>
      </c>
      <c r="R44" s="85" t="s">
        <v>1164</v>
      </c>
      <c r="S44" s="85"/>
      <c r="T44" s="85" t="e">
        <f>F44=SUM(#REF!)</f>
        <v>#REF!</v>
      </c>
      <c r="U44" s="92" t="s">
        <v>1165</v>
      </c>
      <c r="V44" s="93">
        <v>0</v>
      </c>
      <c r="W44" s="93">
        <v>0</v>
      </c>
      <c r="X44" s="85"/>
      <c r="Y44" s="93">
        <v>0</v>
      </c>
      <c r="Z44" s="103">
        <f>X44*E44</f>
        <v>0</v>
      </c>
      <c r="AA44" s="103">
        <f t="shared" si="2"/>
        <v>0</v>
      </c>
      <c r="AB44" s="77"/>
    </row>
    <row r="45" spans="1:28" ht="53.1" customHeight="1" x14ac:dyDescent="0.3">
      <c r="A45" s="78">
        <v>39</v>
      </c>
      <c r="B45" s="79" t="s">
        <v>10</v>
      </c>
      <c r="C45" s="80" t="s">
        <v>1166</v>
      </c>
      <c r="D45" s="81">
        <v>44927</v>
      </c>
      <c r="E45" s="81">
        <v>46022</v>
      </c>
      <c r="F45" s="87">
        <v>10000000</v>
      </c>
      <c r="G45" s="88" t="s">
        <v>988</v>
      </c>
      <c r="H45" s="72">
        <v>23284801</v>
      </c>
      <c r="I45" s="72" t="s">
        <v>1167</v>
      </c>
      <c r="J45" s="72">
        <v>2100000</v>
      </c>
      <c r="K45" s="72" t="s">
        <v>1035</v>
      </c>
      <c r="L45" s="72">
        <v>2100000</v>
      </c>
      <c r="M45" s="88" t="s">
        <v>991</v>
      </c>
      <c r="N45" s="78" t="s">
        <v>1168</v>
      </c>
      <c r="O45" s="88" t="s">
        <v>1169</v>
      </c>
      <c r="P45" s="88" t="s">
        <v>1046</v>
      </c>
      <c r="Q45" s="88" t="s">
        <v>1046</v>
      </c>
      <c r="R45" s="88" t="s">
        <v>1046</v>
      </c>
      <c r="S45" s="88" t="s">
        <v>1046</v>
      </c>
      <c r="T45" s="88" t="b">
        <v>1</v>
      </c>
      <c r="U45" s="97" t="s">
        <v>994</v>
      </c>
      <c r="V45" s="98">
        <v>1</v>
      </c>
      <c r="W45" s="98">
        <v>0.4</v>
      </c>
      <c r="X45" s="85"/>
      <c r="Y45" s="90">
        <v>0</v>
      </c>
      <c r="Z45" s="103">
        <f>F45</f>
        <v>10000000</v>
      </c>
      <c r="AA45" s="103">
        <f t="shared" si="2"/>
        <v>0</v>
      </c>
      <c r="AB45" s="77"/>
    </row>
    <row r="46" spans="1:28" ht="276.75" customHeight="1" x14ac:dyDescent="0.3">
      <c r="A46" s="78">
        <v>40</v>
      </c>
      <c r="B46" s="79" t="s">
        <v>10</v>
      </c>
      <c r="C46" s="80" t="s">
        <v>1170</v>
      </c>
      <c r="D46" s="81">
        <v>44562</v>
      </c>
      <c r="E46" s="81">
        <v>45657</v>
      </c>
      <c r="F46" s="82">
        <f>7000000+3400000</f>
        <v>10400000</v>
      </c>
      <c r="G46" s="83" t="s">
        <v>988</v>
      </c>
      <c r="H46" s="72" t="s">
        <v>1171</v>
      </c>
      <c r="I46" s="72" t="s">
        <v>6</v>
      </c>
      <c r="J46" s="72">
        <v>326340</v>
      </c>
      <c r="K46" s="72" t="s">
        <v>990</v>
      </c>
      <c r="L46" s="72">
        <v>326340</v>
      </c>
      <c r="M46" s="78" t="s">
        <v>1172</v>
      </c>
      <c r="N46" s="78" t="s">
        <v>1357</v>
      </c>
      <c r="O46" s="78" t="s">
        <v>5</v>
      </c>
      <c r="P46" s="83"/>
      <c r="Q46" s="78"/>
      <c r="R46" s="78"/>
      <c r="S46" s="78"/>
      <c r="T46" s="78" t="e">
        <f>F46=SUM(#REF!)</f>
        <v>#REF!</v>
      </c>
      <c r="U46" s="79" t="s">
        <v>1173</v>
      </c>
      <c r="V46" s="89">
        <v>0</v>
      </c>
      <c r="W46" s="89">
        <v>0</v>
      </c>
      <c r="X46" s="78"/>
      <c r="Y46" s="90">
        <v>0</v>
      </c>
      <c r="Z46" s="73">
        <f t="shared" ref="Z46:Z67" si="3">V46*F46</f>
        <v>0</v>
      </c>
      <c r="AA46" s="73">
        <f t="shared" si="2"/>
        <v>0</v>
      </c>
      <c r="AB46" s="75"/>
    </row>
    <row r="47" spans="1:28" ht="96" customHeight="1" x14ac:dyDescent="0.3">
      <c r="A47" s="78">
        <v>41</v>
      </c>
      <c r="B47" s="79" t="s">
        <v>10</v>
      </c>
      <c r="C47" s="80" t="s">
        <v>1174</v>
      </c>
      <c r="D47" s="81">
        <v>44652</v>
      </c>
      <c r="E47" s="81">
        <v>45657</v>
      </c>
      <c r="F47" s="82">
        <v>1563985</v>
      </c>
      <c r="G47" s="83" t="s">
        <v>988</v>
      </c>
      <c r="H47" s="72" t="s">
        <v>1171</v>
      </c>
      <c r="I47" s="72" t="s">
        <v>6</v>
      </c>
      <c r="J47" s="72">
        <v>278145</v>
      </c>
      <c r="K47" s="72" t="s">
        <v>990</v>
      </c>
      <c r="L47" s="72">
        <v>278145</v>
      </c>
      <c r="M47" s="78" t="s">
        <v>1175</v>
      </c>
      <c r="N47" s="78" t="s">
        <v>1176</v>
      </c>
      <c r="O47" s="78" t="s">
        <v>5</v>
      </c>
      <c r="P47" s="83" t="s">
        <v>6</v>
      </c>
      <c r="Q47" s="78" t="s">
        <v>6</v>
      </c>
      <c r="R47" s="78" t="s">
        <v>6</v>
      </c>
      <c r="S47" s="78" t="s">
        <v>6</v>
      </c>
      <c r="T47" s="78" t="e">
        <f>F47=SUM(#REF!)</f>
        <v>#REF!</v>
      </c>
      <c r="U47" s="79" t="s">
        <v>1177</v>
      </c>
      <c r="V47" s="89">
        <v>0</v>
      </c>
      <c r="W47" s="89">
        <v>0</v>
      </c>
      <c r="X47" s="78"/>
      <c r="Y47" s="90">
        <v>0</v>
      </c>
      <c r="Z47" s="73">
        <f t="shared" si="3"/>
        <v>0</v>
      </c>
      <c r="AA47" s="73">
        <f t="shared" si="2"/>
        <v>0</v>
      </c>
      <c r="AB47" s="75"/>
    </row>
    <row r="48" spans="1:28" ht="149.69999999999999" customHeight="1" x14ac:dyDescent="0.3">
      <c r="A48" s="78">
        <v>42</v>
      </c>
      <c r="B48" s="79" t="s">
        <v>10</v>
      </c>
      <c r="C48" s="80" t="s">
        <v>1178</v>
      </c>
      <c r="D48" s="81">
        <v>44743</v>
      </c>
      <c r="E48" s="81">
        <v>45657</v>
      </c>
      <c r="F48" s="82">
        <v>64936015</v>
      </c>
      <c r="G48" s="83" t="s">
        <v>988</v>
      </c>
      <c r="H48" s="72" t="s">
        <v>1171</v>
      </c>
      <c r="I48" s="72" t="s">
        <v>6</v>
      </c>
      <c r="J48" s="72">
        <v>21000</v>
      </c>
      <c r="K48" s="72" t="s">
        <v>990</v>
      </c>
      <c r="L48" s="72">
        <v>21000</v>
      </c>
      <c r="M48" s="78" t="s">
        <v>1172</v>
      </c>
      <c r="N48" s="78" t="s">
        <v>1179</v>
      </c>
      <c r="O48" s="78" t="s">
        <v>5</v>
      </c>
      <c r="P48" s="83" t="s">
        <v>6</v>
      </c>
      <c r="Q48" s="78" t="s">
        <v>6</v>
      </c>
      <c r="R48" s="78" t="s">
        <v>6</v>
      </c>
      <c r="S48" s="78" t="s">
        <v>6</v>
      </c>
      <c r="T48" s="78" t="e">
        <f>F48=SUM(#REF!)</f>
        <v>#REF!</v>
      </c>
      <c r="U48" s="79" t="s">
        <v>1180</v>
      </c>
      <c r="V48" s="89">
        <v>0</v>
      </c>
      <c r="W48" s="89">
        <v>0</v>
      </c>
      <c r="X48" s="78"/>
      <c r="Y48" s="90">
        <v>0</v>
      </c>
      <c r="Z48" s="73">
        <f t="shared" si="3"/>
        <v>0</v>
      </c>
      <c r="AA48" s="73">
        <f t="shared" si="2"/>
        <v>0</v>
      </c>
      <c r="AB48" s="75"/>
    </row>
    <row r="49" spans="1:28" ht="236.1" customHeight="1" x14ac:dyDescent="0.3">
      <c r="A49" s="78">
        <v>43</v>
      </c>
      <c r="B49" s="79" t="s">
        <v>10</v>
      </c>
      <c r="C49" s="80" t="s">
        <v>1181</v>
      </c>
      <c r="D49" s="81">
        <v>44562</v>
      </c>
      <c r="E49" s="81">
        <v>45777</v>
      </c>
      <c r="F49" s="82">
        <v>6000000</v>
      </c>
      <c r="G49" s="83" t="s">
        <v>988</v>
      </c>
      <c r="H49" s="72" t="s">
        <v>1171</v>
      </c>
      <c r="I49" s="72" t="s">
        <v>6</v>
      </c>
      <c r="J49" s="72">
        <v>1150262</v>
      </c>
      <c r="K49" s="72" t="s">
        <v>990</v>
      </c>
      <c r="L49" s="72">
        <v>1150262</v>
      </c>
      <c r="M49" s="78" t="s">
        <v>1172</v>
      </c>
      <c r="N49" s="78" t="s">
        <v>1182</v>
      </c>
      <c r="O49" s="78" t="s">
        <v>5</v>
      </c>
      <c r="P49" s="83" t="s">
        <v>6</v>
      </c>
      <c r="Q49" s="78" t="s">
        <v>6</v>
      </c>
      <c r="R49" s="78" t="s">
        <v>6</v>
      </c>
      <c r="S49" s="78" t="s">
        <v>6</v>
      </c>
      <c r="T49" s="78" t="e">
        <f>F49=SUM(#REF!)</f>
        <v>#REF!</v>
      </c>
      <c r="U49" s="79" t="s">
        <v>1180</v>
      </c>
      <c r="V49" s="89">
        <v>0</v>
      </c>
      <c r="W49" s="89">
        <v>0</v>
      </c>
      <c r="X49" s="78"/>
      <c r="Y49" s="90">
        <v>0</v>
      </c>
      <c r="Z49" s="73">
        <f t="shared" si="3"/>
        <v>0</v>
      </c>
      <c r="AA49" s="73">
        <f t="shared" si="2"/>
        <v>0</v>
      </c>
      <c r="AB49" s="75"/>
    </row>
    <row r="50" spans="1:28" ht="409.6" customHeight="1" x14ac:dyDescent="0.3">
      <c r="A50" s="78">
        <v>44</v>
      </c>
      <c r="B50" s="79" t="s">
        <v>10</v>
      </c>
      <c r="C50" s="80" t="s">
        <v>913</v>
      </c>
      <c r="D50" s="81">
        <v>44927</v>
      </c>
      <c r="E50" s="81">
        <v>46265</v>
      </c>
      <c r="F50" s="82">
        <v>28710000</v>
      </c>
      <c r="G50" s="83" t="s">
        <v>988</v>
      </c>
      <c r="H50" s="72" t="s">
        <v>1171</v>
      </c>
      <c r="I50" s="72" t="s">
        <v>6</v>
      </c>
      <c r="J50" s="72" t="s">
        <v>6</v>
      </c>
      <c r="K50" s="72" t="s">
        <v>6</v>
      </c>
      <c r="L50" s="72" t="s">
        <v>6</v>
      </c>
      <c r="M50" s="78" t="s">
        <v>1183</v>
      </c>
      <c r="N50" s="78" t="s">
        <v>1292</v>
      </c>
      <c r="O50" s="78" t="s">
        <v>5</v>
      </c>
      <c r="P50" s="83">
        <v>98186876</v>
      </c>
      <c r="Q50" s="78" t="s">
        <v>1184</v>
      </c>
      <c r="R50" s="78" t="s">
        <v>1185</v>
      </c>
      <c r="S50" s="78"/>
      <c r="T50" s="78" t="e">
        <f>F50=SUM(#REF!)</f>
        <v>#REF!</v>
      </c>
      <c r="U50" s="79" t="s">
        <v>1186</v>
      </c>
      <c r="V50" s="89">
        <v>0</v>
      </c>
      <c r="W50" s="89">
        <v>0</v>
      </c>
      <c r="X50" s="78" t="s">
        <v>1187</v>
      </c>
      <c r="Y50" s="90">
        <v>0.4</v>
      </c>
      <c r="Z50" s="73">
        <f t="shared" si="3"/>
        <v>0</v>
      </c>
      <c r="AA50" s="73">
        <f t="shared" si="2"/>
        <v>11484000</v>
      </c>
      <c r="AB50" s="75"/>
    </row>
    <row r="51" spans="1:28" ht="332.7" customHeight="1" x14ac:dyDescent="0.3">
      <c r="A51" s="78">
        <v>45</v>
      </c>
      <c r="B51" s="79" t="s">
        <v>9</v>
      </c>
      <c r="C51" s="80" t="s">
        <v>914</v>
      </c>
      <c r="D51" s="81">
        <v>44197</v>
      </c>
      <c r="E51" s="81">
        <v>46295</v>
      </c>
      <c r="F51" s="82">
        <v>3155000</v>
      </c>
      <c r="G51" s="83" t="s">
        <v>988</v>
      </c>
      <c r="H51" s="72">
        <v>3045000</v>
      </c>
      <c r="I51" s="72" t="s">
        <v>1188</v>
      </c>
      <c r="J51" s="72">
        <v>571826</v>
      </c>
      <c r="K51" s="72" t="s">
        <v>990</v>
      </c>
      <c r="L51" s="72">
        <v>571826</v>
      </c>
      <c r="M51" s="78" t="s">
        <v>1189</v>
      </c>
      <c r="N51" s="99" t="s">
        <v>1190</v>
      </c>
      <c r="O51" s="78" t="s">
        <v>1191</v>
      </c>
      <c r="P51" s="83" t="s">
        <v>6</v>
      </c>
      <c r="Q51" s="78" t="s">
        <v>6</v>
      </c>
      <c r="R51" s="78" t="s">
        <v>6</v>
      </c>
      <c r="S51" s="78" t="s">
        <v>6</v>
      </c>
      <c r="T51" s="78" t="e">
        <f>#REF!=SUM(A51:F51)</f>
        <v>#REF!</v>
      </c>
      <c r="U51" s="79" t="s">
        <v>1192</v>
      </c>
      <c r="V51" s="89">
        <v>0</v>
      </c>
      <c r="W51" s="89">
        <v>0</v>
      </c>
      <c r="X51" s="78"/>
      <c r="Y51" s="90">
        <v>0</v>
      </c>
      <c r="Z51" s="73">
        <f t="shared" si="3"/>
        <v>0</v>
      </c>
      <c r="AA51" s="73">
        <f t="shared" si="2"/>
        <v>0</v>
      </c>
      <c r="AB51" s="75"/>
    </row>
    <row r="52" spans="1:28" ht="114.6" customHeight="1" x14ac:dyDescent="0.3">
      <c r="A52" s="78">
        <v>46</v>
      </c>
      <c r="B52" s="79" t="s">
        <v>9</v>
      </c>
      <c r="C52" s="80" t="s">
        <v>915</v>
      </c>
      <c r="D52" s="81">
        <v>44440</v>
      </c>
      <c r="E52" s="81">
        <v>46265</v>
      </c>
      <c r="F52" s="82">
        <v>715000</v>
      </c>
      <c r="G52" s="83" t="s">
        <v>988</v>
      </c>
      <c r="H52" s="72">
        <v>32633700</v>
      </c>
      <c r="I52" s="72" t="s">
        <v>1193</v>
      </c>
      <c r="J52" s="72">
        <v>150150</v>
      </c>
      <c r="K52" s="72" t="s">
        <v>990</v>
      </c>
      <c r="L52" s="72">
        <v>150150</v>
      </c>
      <c r="M52" s="78" t="s">
        <v>1194</v>
      </c>
      <c r="N52" s="78" t="s">
        <v>1195</v>
      </c>
      <c r="O52" s="78" t="s">
        <v>1196</v>
      </c>
      <c r="P52" s="83" t="s">
        <v>6</v>
      </c>
      <c r="Q52" s="78" t="s">
        <v>6</v>
      </c>
      <c r="R52" s="78" t="s">
        <v>1197</v>
      </c>
      <c r="S52" s="78" t="s">
        <v>6</v>
      </c>
      <c r="T52" s="78" t="e">
        <f>#REF!=SUM(A52:F52)</f>
        <v>#REF!</v>
      </c>
      <c r="U52" s="79" t="s">
        <v>1192</v>
      </c>
      <c r="V52" s="89">
        <v>0</v>
      </c>
      <c r="W52" s="89">
        <v>0</v>
      </c>
      <c r="X52" s="78"/>
      <c r="Y52" s="90">
        <v>0</v>
      </c>
      <c r="Z52" s="73">
        <f t="shared" si="3"/>
        <v>0</v>
      </c>
      <c r="AA52" s="73">
        <f t="shared" si="2"/>
        <v>0</v>
      </c>
      <c r="AB52" s="75"/>
    </row>
    <row r="53" spans="1:28" ht="293.25" customHeight="1" x14ac:dyDescent="0.3">
      <c r="A53" s="78">
        <v>47</v>
      </c>
      <c r="B53" s="79" t="s">
        <v>9</v>
      </c>
      <c r="C53" s="80" t="s">
        <v>916</v>
      </c>
      <c r="D53" s="81">
        <v>44197</v>
      </c>
      <c r="E53" s="81">
        <v>46295</v>
      </c>
      <c r="F53" s="82">
        <f>158000000-8500000</f>
        <v>149500000</v>
      </c>
      <c r="G53" s="83" t="s">
        <v>988</v>
      </c>
      <c r="H53" s="72">
        <v>257523480</v>
      </c>
      <c r="I53" s="72" t="s">
        <v>1198</v>
      </c>
      <c r="J53" s="72">
        <v>31394999</v>
      </c>
      <c r="K53" s="72" t="s">
        <v>1199</v>
      </c>
      <c r="L53" s="72">
        <v>31394999</v>
      </c>
      <c r="M53" s="78" t="s">
        <v>1189</v>
      </c>
      <c r="N53" s="78" t="s">
        <v>1200</v>
      </c>
      <c r="O53" s="78" t="s">
        <v>1201</v>
      </c>
      <c r="P53" s="83" t="s">
        <v>6</v>
      </c>
      <c r="Q53" s="78" t="s">
        <v>6</v>
      </c>
      <c r="R53" s="78" t="s">
        <v>1197</v>
      </c>
      <c r="S53" s="78" t="s">
        <v>6</v>
      </c>
      <c r="T53" s="78" t="e">
        <f>#REF!=SUM(A53:F53)</f>
        <v>#REF!</v>
      </c>
      <c r="U53" s="79" t="s">
        <v>1202</v>
      </c>
      <c r="V53" s="89">
        <v>0</v>
      </c>
      <c r="W53" s="89">
        <v>0</v>
      </c>
      <c r="X53" s="78"/>
      <c r="Y53" s="90">
        <v>0</v>
      </c>
      <c r="Z53" s="73">
        <f t="shared" si="3"/>
        <v>0</v>
      </c>
      <c r="AA53" s="73">
        <f t="shared" si="2"/>
        <v>0</v>
      </c>
      <c r="AB53" s="75"/>
    </row>
    <row r="54" spans="1:28" ht="162.6" customHeight="1" x14ac:dyDescent="0.3">
      <c r="A54" s="78">
        <v>48</v>
      </c>
      <c r="B54" s="79" t="s">
        <v>9</v>
      </c>
      <c r="C54" s="80" t="s">
        <v>917</v>
      </c>
      <c r="D54" s="81">
        <v>44562</v>
      </c>
      <c r="E54" s="81">
        <v>46295</v>
      </c>
      <c r="F54" s="82">
        <v>8500000</v>
      </c>
      <c r="G54" s="83" t="s">
        <v>988</v>
      </c>
      <c r="H54" s="72">
        <v>17400000</v>
      </c>
      <c r="I54" s="72" t="s">
        <v>1203</v>
      </c>
      <c r="J54" s="72">
        <v>1785000</v>
      </c>
      <c r="K54" s="72" t="s">
        <v>1204</v>
      </c>
      <c r="L54" s="72">
        <v>1785000</v>
      </c>
      <c r="M54" s="78" t="s">
        <v>1189</v>
      </c>
      <c r="N54" s="78" t="s">
        <v>1205</v>
      </c>
      <c r="O54" s="78" t="s">
        <v>1206</v>
      </c>
      <c r="P54" s="83" t="s">
        <v>6</v>
      </c>
      <c r="Q54" s="78" t="s">
        <v>6</v>
      </c>
      <c r="R54" s="78" t="s">
        <v>1197</v>
      </c>
      <c r="S54" s="78" t="s">
        <v>6</v>
      </c>
      <c r="T54" s="78"/>
      <c r="U54" s="79" t="s">
        <v>1202</v>
      </c>
      <c r="V54" s="89">
        <v>0</v>
      </c>
      <c r="W54" s="89">
        <v>0</v>
      </c>
      <c r="X54" s="78"/>
      <c r="Y54" s="90">
        <v>0</v>
      </c>
      <c r="Z54" s="73">
        <f t="shared" si="3"/>
        <v>0</v>
      </c>
      <c r="AA54" s="73">
        <f t="shared" si="2"/>
        <v>0</v>
      </c>
      <c r="AB54" s="75"/>
    </row>
    <row r="55" spans="1:28" ht="87" customHeight="1" x14ac:dyDescent="0.3">
      <c r="A55" s="78">
        <v>49</v>
      </c>
      <c r="B55" s="79" t="s">
        <v>9</v>
      </c>
      <c r="C55" s="80" t="s">
        <v>918</v>
      </c>
      <c r="D55" s="81">
        <v>44197</v>
      </c>
      <c r="E55" s="81">
        <v>46295</v>
      </c>
      <c r="F55" s="82">
        <v>500000</v>
      </c>
      <c r="G55" s="83" t="s">
        <v>988</v>
      </c>
      <c r="H55" s="72" t="s">
        <v>1171</v>
      </c>
      <c r="I55" s="72" t="s">
        <v>6</v>
      </c>
      <c r="J55" s="72">
        <v>105000</v>
      </c>
      <c r="K55" s="72" t="s">
        <v>990</v>
      </c>
      <c r="L55" s="72">
        <v>105000</v>
      </c>
      <c r="M55" s="78" t="s">
        <v>1189</v>
      </c>
      <c r="N55" s="78" t="s">
        <v>1207</v>
      </c>
      <c r="O55" s="78" t="s">
        <v>1208</v>
      </c>
      <c r="P55" s="83">
        <v>0</v>
      </c>
      <c r="Q55" s="78" t="s">
        <v>192</v>
      </c>
      <c r="R55" s="78" t="s">
        <v>192</v>
      </c>
      <c r="S55" s="78"/>
      <c r="T55" s="78" t="e">
        <f>#REF!=SUM(A55:F55)</f>
        <v>#REF!</v>
      </c>
      <c r="U55" s="79" t="s">
        <v>1192</v>
      </c>
      <c r="V55" s="89">
        <v>0</v>
      </c>
      <c r="W55" s="89">
        <v>0</v>
      </c>
      <c r="X55" s="78"/>
      <c r="Y55" s="90">
        <v>0</v>
      </c>
      <c r="Z55" s="73">
        <f t="shared" si="3"/>
        <v>0</v>
      </c>
      <c r="AA55" s="73">
        <f t="shared" si="2"/>
        <v>0</v>
      </c>
      <c r="AB55" s="75"/>
    </row>
    <row r="56" spans="1:28" ht="141" customHeight="1" x14ac:dyDescent="0.3">
      <c r="A56" s="78">
        <v>50</v>
      </c>
      <c r="B56" s="79" t="s">
        <v>9</v>
      </c>
      <c r="C56" s="80" t="s">
        <v>919</v>
      </c>
      <c r="D56" s="81">
        <v>44197</v>
      </c>
      <c r="E56" s="81">
        <v>46295</v>
      </c>
      <c r="F56" s="82">
        <v>3000000</v>
      </c>
      <c r="G56" s="83" t="s">
        <v>988</v>
      </c>
      <c r="H56" s="72" t="s">
        <v>1171</v>
      </c>
      <c r="I56" s="72" t="s">
        <v>6</v>
      </c>
      <c r="J56" s="72">
        <v>630000</v>
      </c>
      <c r="K56" s="72" t="s">
        <v>990</v>
      </c>
      <c r="L56" s="72">
        <v>630000</v>
      </c>
      <c r="M56" s="78" t="s">
        <v>1189</v>
      </c>
      <c r="N56" s="78" t="s">
        <v>1209</v>
      </c>
      <c r="O56" s="78" t="s">
        <v>1210</v>
      </c>
      <c r="P56" s="83" t="s">
        <v>6</v>
      </c>
      <c r="Q56" s="78" t="s">
        <v>6</v>
      </c>
      <c r="R56" s="78" t="s">
        <v>1211</v>
      </c>
      <c r="S56" s="78" t="s">
        <v>6</v>
      </c>
      <c r="T56" s="78"/>
      <c r="U56" s="79" t="s">
        <v>1192</v>
      </c>
      <c r="V56" s="89">
        <v>0</v>
      </c>
      <c r="W56" s="89">
        <v>0</v>
      </c>
      <c r="X56" s="78"/>
      <c r="Y56" s="90">
        <v>0</v>
      </c>
      <c r="Z56" s="73">
        <f t="shared" si="3"/>
        <v>0</v>
      </c>
      <c r="AA56" s="73">
        <f t="shared" si="2"/>
        <v>0</v>
      </c>
      <c r="AB56" s="75"/>
    </row>
    <row r="57" spans="1:28" ht="131.1" customHeight="1" x14ac:dyDescent="0.3">
      <c r="A57" s="78">
        <v>51</v>
      </c>
      <c r="B57" s="79" t="s">
        <v>9</v>
      </c>
      <c r="C57" s="80" t="s">
        <v>920</v>
      </c>
      <c r="D57" s="81">
        <v>44197</v>
      </c>
      <c r="E57" s="81">
        <v>46295</v>
      </c>
      <c r="F57" s="82">
        <v>15480000</v>
      </c>
      <c r="G57" s="83" t="s">
        <v>988</v>
      </c>
      <c r="H57" s="72" t="s">
        <v>1171</v>
      </c>
      <c r="I57" s="72" t="s">
        <v>6</v>
      </c>
      <c r="J57" s="72">
        <v>3250800</v>
      </c>
      <c r="K57" s="72" t="s">
        <v>990</v>
      </c>
      <c r="L57" s="72">
        <v>3250800</v>
      </c>
      <c r="M57" s="78" t="s">
        <v>1189</v>
      </c>
      <c r="N57" s="78" t="s">
        <v>1212</v>
      </c>
      <c r="O57" s="78" t="s">
        <v>1213</v>
      </c>
      <c r="P57" s="83" t="s">
        <v>6</v>
      </c>
      <c r="Q57" s="78" t="s">
        <v>6</v>
      </c>
      <c r="R57" s="78" t="s">
        <v>6</v>
      </c>
      <c r="S57" s="78" t="s">
        <v>6</v>
      </c>
      <c r="T57" s="78"/>
      <c r="U57" s="79" t="s">
        <v>1192</v>
      </c>
      <c r="V57" s="89">
        <v>0</v>
      </c>
      <c r="W57" s="89">
        <v>0</v>
      </c>
      <c r="X57" s="78"/>
      <c r="Y57" s="90">
        <v>0</v>
      </c>
      <c r="Z57" s="73">
        <f t="shared" si="3"/>
        <v>0</v>
      </c>
      <c r="AA57" s="73">
        <f t="shared" si="2"/>
        <v>0</v>
      </c>
    </row>
    <row r="58" spans="1:28" ht="57" customHeight="1" x14ac:dyDescent="0.3">
      <c r="A58" s="78">
        <v>52</v>
      </c>
      <c r="B58" s="79" t="s">
        <v>9</v>
      </c>
      <c r="C58" s="80" t="s">
        <v>921</v>
      </c>
      <c r="D58" s="81">
        <v>44197</v>
      </c>
      <c r="E58" s="81">
        <v>45657</v>
      </c>
      <c r="F58" s="82">
        <v>650000</v>
      </c>
      <c r="G58" s="83" t="s">
        <v>988</v>
      </c>
      <c r="H58" s="72" t="s">
        <v>1171</v>
      </c>
      <c r="I58" s="72" t="s">
        <v>6</v>
      </c>
      <c r="J58" s="72">
        <v>136500</v>
      </c>
      <c r="K58" s="72" t="s">
        <v>990</v>
      </c>
      <c r="L58" s="72">
        <v>136500</v>
      </c>
      <c r="M58" s="78" t="s">
        <v>1189</v>
      </c>
      <c r="N58" s="78" t="s">
        <v>1214</v>
      </c>
      <c r="O58" s="78" t="s">
        <v>1215</v>
      </c>
      <c r="P58" s="83">
        <v>0</v>
      </c>
      <c r="Q58" s="78">
        <v>0</v>
      </c>
      <c r="R58" s="78">
        <v>0</v>
      </c>
      <c r="S58" s="78">
        <v>0</v>
      </c>
      <c r="T58" s="78"/>
      <c r="U58" s="79" t="s">
        <v>1192</v>
      </c>
      <c r="V58" s="89">
        <v>0</v>
      </c>
      <c r="W58" s="89">
        <v>0</v>
      </c>
      <c r="X58" s="78"/>
      <c r="Y58" s="90">
        <v>0</v>
      </c>
      <c r="Z58" s="73">
        <f t="shared" si="3"/>
        <v>0</v>
      </c>
      <c r="AA58" s="73">
        <f t="shared" si="2"/>
        <v>0</v>
      </c>
    </row>
    <row r="59" spans="1:28" ht="74.7" customHeight="1" x14ac:dyDescent="0.3">
      <c r="A59" s="78">
        <v>53</v>
      </c>
      <c r="B59" s="79" t="s">
        <v>8</v>
      </c>
      <c r="C59" s="80" t="s">
        <v>923</v>
      </c>
      <c r="D59" s="81">
        <v>44378</v>
      </c>
      <c r="E59" s="81">
        <v>46387</v>
      </c>
      <c r="F59" s="82">
        <v>4587917.6941760005</v>
      </c>
      <c r="G59" s="83" t="s">
        <v>988</v>
      </c>
      <c r="H59" s="72">
        <v>2742000</v>
      </c>
      <c r="I59" s="72" t="s">
        <v>1216</v>
      </c>
      <c r="J59" s="72" t="s">
        <v>6</v>
      </c>
      <c r="K59" s="72" t="s">
        <v>6</v>
      </c>
      <c r="L59" s="72" t="s">
        <v>6</v>
      </c>
      <c r="M59" s="78" t="s">
        <v>1047</v>
      </c>
      <c r="N59" s="78" t="s">
        <v>1217</v>
      </c>
      <c r="O59" s="78" t="s">
        <v>1218</v>
      </c>
      <c r="P59" s="83"/>
      <c r="Q59" s="78"/>
      <c r="R59" s="78"/>
      <c r="S59" s="78"/>
      <c r="T59" s="78" t="e">
        <f>F59=SUM(#REF!)</f>
        <v>#REF!</v>
      </c>
      <c r="U59" s="79" t="s">
        <v>1219</v>
      </c>
      <c r="V59" s="89">
        <v>0</v>
      </c>
      <c r="W59" s="89">
        <v>0</v>
      </c>
      <c r="X59" s="78"/>
      <c r="Y59" s="90">
        <v>0</v>
      </c>
      <c r="Z59" s="73">
        <f t="shared" si="3"/>
        <v>0</v>
      </c>
      <c r="AA59" s="73">
        <f t="shared" si="2"/>
        <v>0</v>
      </c>
      <c r="AB59" s="77"/>
    </row>
    <row r="60" spans="1:28" ht="66.75" customHeight="1" x14ac:dyDescent="0.3">
      <c r="A60" s="78">
        <v>54</v>
      </c>
      <c r="B60" s="79" t="s">
        <v>8</v>
      </c>
      <c r="C60" s="80" t="s">
        <v>924</v>
      </c>
      <c r="D60" s="81">
        <v>44378</v>
      </c>
      <c r="E60" s="81">
        <v>46387</v>
      </c>
      <c r="F60" s="82">
        <v>108912082.305824</v>
      </c>
      <c r="G60" s="83" t="s">
        <v>988</v>
      </c>
      <c r="H60" s="72">
        <v>51760000</v>
      </c>
      <c r="I60" s="72" t="s">
        <v>1220</v>
      </c>
      <c r="J60" s="72" t="s">
        <v>6</v>
      </c>
      <c r="K60" s="72" t="s">
        <v>6</v>
      </c>
      <c r="L60" s="72" t="s">
        <v>6</v>
      </c>
      <c r="M60" s="78" t="s">
        <v>1029</v>
      </c>
      <c r="N60" s="78" t="s">
        <v>1221</v>
      </c>
      <c r="O60" s="78" t="s">
        <v>1222</v>
      </c>
      <c r="P60" s="83"/>
      <c r="Q60" s="78"/>
      <c r="R60" s="78"/>
      <c r="S60" s="78"/>
      <c r="T60" s="78" t="e">
        <f>F60=SUM(#REF!)</f>
        <v>#REF!</v>
      </c>
      <c r="U60" s="79" t="s">
        <v>1219</v>
      </c>
      <c r="V60" s="89">
        <v>0</v>
      </c>
      <c r="W60" s="89">
        <v>0</v>
      </c>
      <c r="X60" s="78"/>
      <c r="Y60" s="90">
        <v>0</v>
      </c>
      <c r="Z60" s="73">
        <f t="shared" si="3"/>
        <v>0</v>
      </c>
      <c r="AA60" s="73">
        <f t="shared" si="2"/>
        <v>0</v>
      </c>
      <c r="AB60" s="77"/>
    </row>
    <row r="61" spans="1:28" ht="400.35" customHeight="1" x14ac:dyDescent="0.3">
      <c r="A61" s="78">
        <v>55</v>
      </c>
      <c r="B61" s="79" t="s">
        <v>8</v>
      </c>
      <c r="C61" s="80" t="s">
        <v>1223</v>
      </c>
      <c r="D61" s="86">
        <v>44378</v>
      </c>
      <c r="E61" s="86">
        <v>46387</v>
      </c>
      <c r="F61" s="84">
        <v>82500000</v>
      </c>
      <c r="G61" s="85" t="s">
        <v>988</v>
      </c>
      <c r="H61" s="72">
        <v>270294453</v>
      </c>
      <c r="I61" s="72" t="s">
        <v>1224</v>
      </c>
      <c r="J61" s="72">
        <v>5602000</v>
      </c>
      <c r="K61" s="72" t="s">
        <v>990</v>
      </c>
      <c r="L61" s="72">
        <v>5602000</v>
      </c>
      <c r="M61" s="85" t="s">
        <v>1225</v>
      </c>
      <c r="N61" s="85" t="s">
        <v>1226</v>
      </c>
      <c r="O61" s="85" t="s">
        <v>1227</v>
      </c>
      <c r="P61" s="85">
        <v>179</v>
      </c>
      <c r="Q61" s="85" t="s">
        <v>1228</v>
      </c>
      <c r="R61" s="85" t="s">
        <v>1229</v>
      </c>
      <c r="S61" s="85" t="s">
        <v>6</v>
      </c>
      <c r="T61" s="85" t="e">
        <f>F61=SUM(#REF!)</f>
        <v>#REF!</v>
      </c>
      <c r="U61" s="92" t="s">
        <v>1230</v>
      </c>
      <c r="V61" s="93">
        <v>0</v>
      </c>
      <c r="W61" s="93">
        <v>0</v>
      </c>
      <c r="X61" s="78"/>
      <c r="Y61" s="93">
        <v>0</v>
      </c>
      <c r="Z61" s="103">
        <f t="shared" si="3"/>
        <v>0</v>
      </c>
      <c r="AA61" s="103">
        <f t="shared" si="2"/>
        <v>0</v>
      </c>
      <c r="AB61" s="77"/>
    </row>
    <row r="62" spans="1:28" ht="117" customHeight="1" x14ac:dyDescent="0.3">
      <c r="A62" s="78">
        <v>56</v>
      </c>
      <c r="B62" s="79" t="s">
        <v>7</v>
      </c>
      <c r="C62" s="80" t="s">
        <v>928</v>
      </c>
      <c r="D62" s="81">
        <v>44562</v>
      </c>
      <c r="E62" s="81">
        <v>45473</v>
      </c>
      <c r="F62" s="82">
        <v>2100000</v>
      </c>
      <c r="G62" s="83" t="s">
        <v>988</v>
      </c>
      <c r="H62" s="72" t="s">
        <v>1171</v>
      </c>
      <c r="I62" s="72" t="s">
        <v>6</v>
      </c>
      <c r="J62" s="72">
        <v>441000</v>
      </c>
      <c r="K62" s="72" t="s">
        <v>990</v>
      </c>
      <c r="L62" s="72">
        <f>J62</f>
        <v>441000</v>
      </c>
      <c r="M62" s="78" t="s">
        <v>1231</v>
      </c>
      <c r="N62" s="78" t="s">
        <v>1232</v>
      </c>
      <c r="O62" s="78" t="s">
        <v>1233</v>
      </c>
      <c r="P62" s="78" t="s">
        <v>6</v>
      </c>
      <c r="Q62" s="78" t="s">
        <v>6</v>
      </c>
      <c r="R62" s="78" t="s">
        <v>6</v>
      </c>
      <c r="S62" s="78" t="s">
        <v>6</v>
      </c>
      <c r="T62" s="78"/>
      <c r="U62" s="79" t="s">
        <v>1070</v>
      </c>
      <c r="V62" s="89">
        <v>0</v>
      </c>
      <c r="W62" s="89">
        <v>0</v>
      </c>
      <c r="X62" s="78" t="s">
        <v>1071</v>
      </c>
      <c r="Y62" s="90">
        <v>1</v>
      </c>
      <c r="Z62" s="73">
        <f t="shared" si="3"/>
        <v>0</v>
      </c>
      <c r="AA62" s="73">
        <f t="shared" si="2"/>
        <v>2100000</v>
      </c>
      <c r="AB62" s="77"/>
    </row>
    <row r="63" spans="1:28" ht="94.5" customHeight="1" x14ac:dyDescent="0.3">
      <c r="A63" s="78">
        <v>57</v>
      </c>
      <c r="B63" s="79" t="s">
        <v>7</v>
      </c>
      <c r="C63" s="80" t="s">
        <v>1234</v>
      </c>
      <c r="D63" s="81">
        <v>44562</v>
      </c>
      <c r="E63" s="81">
        <v>45473</v>
      </c>
      <c r="F63" s="82">
        <v>1880000</v>
      </c>
      <c r="G63" s="83" t="s">
        <v>988</v>
      </c>
      <c r="H63" s="72" t="s">
        <v>1171</v>
      </c>
      <c r="I63" s="72" t="s">
        <v>6</v>
      </c>
      <c r="J63" s="72">
        <v>394800</v>
      </c>
      <c r="K63" s="72" t="s">
        <v>990</v>
      </c>
      <c r="L63" s="72">
        <f>J63</f>
        <v>394800</v>
      </c>
      <c r="M63" s="78" t="s">
        <v>1231</v>
      </c>
      <c r="N63" s="78" t="s">
        <v>1235</v>
      </c>
      <c r="O63" s="78" t="s">
        <v>1233</v>
      </c>
      <c r="P63" s="78" t="s">
        <v>6</v>
      </c>
      <c r="Q63" s="78" t="s">
        <v>6</v>
      </c>
      <c r="R63" s="78" t="s">
        <v>6</v>
      </c>
      <c r="S63" s="78" t="s">
        <v>6</v>
      </c>
      <c r="T63" s="78"/>
      <c r="U63" s="79" t="s">
        <v>1070</v>
      </c>
      <c r="V63" s="89">
        <v>0</v>
      </c>
      <c r="W63" s="89">
        <v>0</v>
      </c>
      <c r="X63" s="78" t="s">
        <v>1071</v>
      </c>
      <c r="Y63" s="90">
        <v>1</v>
      </c>
      <c r="Z63" s="73">
        <f t="shared" si="3"/>
        <v>0</v>
      </c>
      <c r="AA63" s="73">
        <f t="shared" si="2"/>
        <v>1880000</v>
      </c>
      <c r="AB63" s="77"/>
    </row>
    <row r="64" spans="1:28" ht="48" customHeight="1" x14ac:dyDescent="0.3">
      <c r="A64" s="78">
        <v>58</v>
      </c>
      <c r="B64" s="79" t="s">
        <v>7</v>
      </c>
      <c r="C64" s="80" t="s">
        <v>1236</v>
      </c>
      <c r="D64" s="81">
        <v>44562</v>
      </c>
      <c r="E64" s="81">
        <v>45291</v>
      </c>
      <c r="F64" s="82">
        <v>20000</v>
      </c>
      <c r="G64" s="83" t="s">
        <v>988</v>
      </c>
      <c r="H64" s="72" t="s">
        <v>1171</v>
      </c>
      <c r="I64" s="72" t="s">
        <v>6</v>
      </c>
      <c r="J64" s="72">
        <v>4200</v>
      </c>
      <c r="K64" s="72" t="s">
        <v>990</v>
      </c>
      <c r="L64" s="72">
        <f>J64</f>
        <v>4200</v>
      </c>
      <c r="M64" s="78" t="s">
        <v>1231</v>
      </c>
      <c r="N64" s="78" t="s">
        <v>1237</v>
      </c>
      <c r="O64" s="78"/>
      <c r="P64" s="78" t="s">
        <v>6</v>
      </c>
      <c r="Q64" s="78" t="s">
        <v>6</v>
      </c>
      <c r="R64" s="78" t="s">
        <v>6</v>
      </c>
      <c r="S64" s="78" t="s">
        <v>6</v>
      </c>
      <c r="T64" s="78"/>
      <c r="U64" s="79" t="s">
        <v>1100</v>
      </c>
      <c r="V64" s="89">
        <v>0</v>
      </c>
      <c r="W64" s="89">
        <v>0</v>
      </c>
      <c r="X64" s="78" t="s">
        <v>1101</v>
      </c>
      <c r="Y64" s="90">
        <v>1</v>
      </c>
      <c r="Z64" s="73">
        <f t="shared" si="3"/>
        <v>0</v>
      </c>
      <c r="AA64" s="73">
        <f t="shared" si="2"/>
        <v>20000</v>
      </c>
      <c r="AB64" s="77"/>
    </row>
    <row r="65" spans="1:27" ht="57" customHeight="1" x14ac:dyDescent="0.3">
      <c r="A65" s="78">
        <v>59</v>
      </c>
      <c r="B65" s="79" t="s">
        <v>7</v>
      </c>
      <c r="C65" s="80" t="s">
        <v>1238</v>
      </c>
      <c r="D65" s="81">
        <v>44378</v>
      </c>
      <c r="E65" s="81">
        <v>46387</v>
      </c>
      <c r="F65" s="82">
        <v>3000000</v>
      </c>
      <c r="G65" s="83" t="s">
        <v>988</v>
      </c>
      <c r="H65" s="72" t="s">
        <v>1171</v>
      </c>
      <c r="I65" s="72" t="s">
        <v>6</v>
      </c>
      <c r="J65" s="72" t="s">
        <v>6</v>
      </c>
      <c r="K65" s="72" t="s">
        <v>6</v>
      </c>
      <c r="L65" s="72" t="s">
        <v>6</v>
      </c>
      <c r="M65" s="78" t="s">
        <v>1231</v>
      </c>
      <c r="N65" s="78" t="s">
        <v>1239</v>
      </c>
      <c r="O65" s="78" t="s">
        <v>1240</v>
      </c>
      <c r="P65" s="83"/>
      <c r="Q65" s="78"/>
      <c r="R65" s="78"/>
      <c r="S65" s="78"/>
      <c r="T65" s="78" t="e">
        <f>F65=SUM(#REF!)</f>
        <v>#REF!</v>
      </c>
      <c r="U65" s="79" t="s">
        <v>1070</v>
      </c>
      <c r="V65" s="89">
        <v>0</v>
      </c>
      <c r="W65" s="89">
        <v>0</v>
      </c>
      <c r="X65" s="78" t="s">
        <v>1071</v>
      </c>
      <c r="Y65" s="90">
        <v>1</v>
      </c>
      <c r="Z65" s="73">
        <f t="shared" si="3"/>
        <v>0</v>
      </c>
      <c r="AA65" s="73">
        <f t="shared" si="2"/>
        <v>3000000</v>
      </c>
    </row>
    <row r="66" spans="1:27" ht="39" customHeight="1" x14ac:dyDescent="0.3">
      <c r="A66" s="78">
        <v>60</v>
      </c>
      <c r="B66" s="79" t="s">
        <v>7</v>
      </c>
      <c r="C66" s="80" t="s">
        <v>933</v>
      </c>
      <c r="D66" s="81">
        <v>44378</v>
      </c>
      <c r="E66" s="81">
        <v>46387</v>
      </c>
      <c r="F66" s="82">
        <v>135000</v>
      </c>
      <c r="G66" s="83" t="s">
        <v>988</v>
      </c>
      <c r="H66" s="72" t="s">
        <v>1241</v>
      </c>
      <c r="I66" s="72" t="s">
        <v>1242</v>
      </c>
      <c r="J66" s="72">
        <v>335585</v>
      </c>
      <c r="K66" s="72" t="s">
        <v>990</v>
      </c>
      <c r="L66" s="72">
        <v>171885</v>
      </c>
      <c r="M66" s="78" t="s">
        <v>1231</v>
      </c>
      <c r="N66" s="78" t="s">
        <v>1243</v>
      </c>
      <c r="O66" s="78" t="s">
        <v>1244</v>
      </c>
      <c r="P66" s="83"/>
      <c r="Q66" s="78"/>
      <c r="R66" s="78"/>
      <c r="S66" s="78"/>
      <c r="T66" s="78" t="e">
        <f>F66=SUM(#REF!)</f>
        <v>#REF!</v>
      </c>
      <c r="U66" s="79" t="s">
        <v>1070</v>
      </c>
      <c r="V66" s="89">
        <v>0</v>
      </c>
      <c r="W66" s="89">
        <v>0</v>
      </c>
      <c r="X66" s="78"/>
      <c r="Y66" s="90">
        <v>0</v>
      </c>
      <c r="Z66" s="73">
        <f t="shared" si="3"/>
        <v>0</v>
      </c>
      <c r="AA66" s="73">
        <f t="shared" si="2"/>
        <v>0</v>
      </c>
    </row>
    <row r="67" spans="1:27" ht="46.5" customHeight="1" x14ac:dyDescent="0.3">
      <c r="A67" s="78">
        <v>61</v>
      </c>
      <c r="B67" s="79" t="s">
        <v>7</v>
      </c>
      <c r="C67" s="80" t="s">
        <v>934</v>
      </c>
      <c r="D67" s="81">
        <v>44378</v>
      </c>
      <c r="E67" s="81">
        <v>46387</v>
      </c>
      <c r="F67" s="82">
        <v>1392000</v>
      </c>
      <c r="G67" s="83" t="s">
        <v>988</v>
      </c>
      <c r="H67" s="72" t="s">
        <v>1171</v>
      </c>
      <c r="I67" s="72" t="s">
        <v>6</v>
      </c>
      <c r="J67" s="72" t="s">
        <v>6</v>
      </c>
      <c r="K67" s="72" t="s">
        <v>6</v>
      </c>
      <c r="L67" s="72" t="s">
        <v>6</v>
      </c>
      <c r="M67" s="78" t="s">
        <v>1231</v>
      </c>
      <c r="N67" s="78" t="s">
        <v>1245</v>
      </c>
      <c r="O67" s="78" t="s">
        <v>1246</v>
      </c>
      <c r="P67" s="83"/>
      <c r="Q67" s="78"/>
      <c r="R67" s="78"/>
      <c r="S67" s="78"/>
      <c r="T67" s="78" t="e">
        <f>F67=SUM(#REF!)</f>
        <v>#REF!</v>
      </c>
      <c r="U67" s="79" t="s">
        <v>1247</v>
      </c>
      <c r="V67" s="89">
        <v>0</v>
      </c>
      <c r="W67" s="89">
        <v>0</v>
      </c>
      <c r="X67" s="78"/>
      <c r="Y67" s="90">
        <v>0</v>
      </c>
      <c r="Z67" s="73">
        <f t="shared" si="3"/>
        <v>0</v>
      </c>
      <c r="AA67" s="73">
        <f t="shared" si="2"/>
        <v>0</v>
      </c>
    </row>
    <row r="68" spans="1:27" ht="131.69999999999999" customHeight="1" x14ac:dyDescent="0.3">
      <c r="A68" s="78">
        <v>62</v>
      </c>
      <c r="B68" s="79" t="s">
        <v>7</v>
      </c>
      <c r="C68" s="80" t="s">
        <v>935</v>
      </c>
      <c r="D68" s="81">
        <v>44378</v>
      </c>
      <c r="E68" s="81">
        <v>46387</v>
      </c>
      <c r="F68" s="82">
        <v>12758000</v>
      </c>
      <c r="G68" s="83" t="s">
        <v>988</v>
      </c>
      <c r="H68" s="72" t="s">
        <v>1171</v>
      </c>
      <c r="I68" s="72" t="s">
        <v>6</v>
      </c>
      <c r="J68" s="72" t="s">
        <v>6</v>
      </c>
      <c r="K68" s="72" t="s">
        <v>6</v>
      </c>
      <c r="L68" s="72" t="s">
        <v>6</v>
      </c>
      <c r="M68" s="78" t="s">
        <v>1231</v>
      </c>
      <c r="N68" s="78" t="s">
        <v>1248</v>
      </c>
      <c r="O68" s="78" t="s">
        <v>1249</v>
      </c>
      <c r="P68" s="83"/>
      <c r="Q68" s="78"/>
      <c r="R68" s="78"/>
      <c r="S68" s="78"/>
      <c r="T68" s="78" t="e">
        <f>F68=SUM(#REF!)</f>
        <v>#REF!</v>
      </c>
      <c r="U68" s="79" t="s">
        <v>1250</v>
      </c>
      <c r="V68" s="89">
        <v>0</v>
      </c>
      <c r="W68" s="89">
        <v>0</v>
      </c>
      <c r="X68" s="78"/>
      <c r="Y68" s="90">
        <v>0</v>
      </c>
      <c r="Z68" s="73">
        <v>0</v>
      </c>
      <c r="AA68" s="73">
        <f t="shared" si="2"/>
        <v>0</v>
      </c>
    </row>
    <row r="69" spans="1:27" ht="409.6" customHeight="1" x14ac:dyDescent="0.3">
      <c r="A69" s="78">
        <v>63</v>
      </c>
      <c r="B69" s="79" t="s">
        <v>7</v>
      </c>
      <c r="C69" s="80" t="s">
        <v>937</v>
      </c>
      <c r="D69" s="81">
        <v>44378</v>
      </c>
      <c r="E69" s="81">
        <v>45657</v>
      </c>
      <c r="F69" s="82">
        <v>1474010</v>
      </c>
      <c r="G69" s="83" t="s">
        <v>988</v>
      </c>
      <c r="H69" s="72" t="s">
        <v>1171</v>
      </c>
      <c r="I69" s="72" t="s">
        <v>6</v>
      </c>
      <c r="J69" s="72" t="s">
        <v>6</v>
      </c>
      <c r="K69" s="72" t="s">
        <v>6</v>
      </c>
      <c r="L69" s="72" t="s">
        <v>6</v>
      </c>
      <c r="M69" s="78" t="s">
        <v>1231</v>
      </c>
      <c r="N69" s="99" t="s">
        <v>1251</v>
      </c>
      <c r="O69" s="78" t="s">
        <v>1252</v>
      </c>
      <c r="P69" s="83">
        <v>0</v>
      </c>
      <c r="Q69" s="78" t="s">
        <v>1253</v>
      </c>
      <c r="R69" s="78" t="s">
        <v>1253</v>
      </c>
      <c r="S69" s="78" t="s">
        <v>1254</v>
      </c>
      <c r="T69" s="78" t="b">
        <v>1</v>
      </c>
      <c r="U69" s="79" t="s">
        <v>1250</v>
      </c>
      <c r="V69" s="89">
        <v>0</v>
      </c>
      <c r="W69" s="89">
        <v>0</v>
      </c>
      <c r="X69" s="78"/>
      <c r="Y69" s="90">
        <v>0</v>
      </c>
      <c r="Z69" s="73">
        <v>0</v>
      </c>
      <c r="AA69" s="73">
        <v>0</v>
      </c>
    </row>
    <row r="70" spans="1:27" ht="409.6" customHeight="1" x14ac:dyDescent="0.3">
      <c r="A70" s="78">
        <v>64</v>
      </c>
      <c r="B70" s="79" t="s">
        <v>7</v>
      </c>
      <c r="C70" s="80" t="s">
        <v>1255</v>
      </c>
      <c r="D70" s="81">
        <v>44378</v>
      </c>
      <c r="E70" s="81">
        <v>45382</v>
      </c>
      <c r="F70" s="82">
        <v>1050000</v>
      </c>
      <c r="G70" s="83" t="s">
        <v>988</v>
      </c>
      <c r="H70" s="72">
        <v>4524252</v>
      </c>
      <c r="I70" s="72" t="s">
        <v>1256</v>
      </c>
      <c r="J70" s="72" t="s">
        <v>6</v>
      </c>
      <c r="K70" s="72" t="s">
        <v>6</v>
      </c>
      <c r="L70" s="72" t="s">
        <v>6</v>
      </c>
      <c r="M70" s="78" t="s">
        <v>1231</v>
      </c>
      <c r="N70" s="78" t="s">
        <v>1257</v>
      </c>
      <c r="O70" s="78" t="s">
        <v>1293</v>
      </c>
      <c r="P70" s="83">
        <v>0</v>
      </c>
      <c r="Q70" s="78" t="s">
        <v>1253</v>
      </c>
      <c r="R70" s="78" t="s">
        <v>1253</v>
      </c>
      <c r="S70" s="78" t="s">
        <v>1254</v>
      </c>
      <c r="T70" s="78" t="e">
        <f>F70=SUM(#REF!)</f>
        <v>#REF!</v>
      </c>
      <c r="U70" s="79" t="s">
        <v>1250</v>
      </c>
      <c r="V70" s="89">
        <v>0</v>
      </c>
      <c r="W70" s="89">
        <v>0</v>
      </c>
      <c r="X70" s="78"/>
      <c r="Y70" s="90">
        <v>0</v>
      </c>
      <c r="Z70" s="73">
        <f t="shared" ref="Z70:Z75" si="4">V70*F70</f>
        <v>0</v>
      </c>
      <c r="AA70" s="73">
        <f t="shared" ref="AA70:AA75" si="5">Y70*F70</f>
        <v>0</v>
      </c>
    </row>
    <row r="71" spans="1:27" ht="372.6" customHeight="1" x14ac:dyDescent="0.3">
      <c r="A71" s="78">
        <v>65</v>
      </c>
      <c r="B71" s="79" t="s">
        <v>7</v>
      </c>
      <c r="C71" s="80" t="s">
        <v>939</v>
      </c>
      <c r="D71" s="81">
        <v>44562</v>
      </c>
      <c r="E71" s="81">
        <v>46387</v>
      </c>
      <c r="F71" s="82">
        <v>7572030</v>
      </c>
      <c r="G71" s="83" t="s">
        <v>988</v>
      </c>
      <c r="H71" s="72" t="s">
        <v>1171</v>
      </c>
      <c r="I71" s="72" t="s">
        <v>1171</v>
      </c>
      <c r="J71" s="72" t="s">
        <v>6</v>
      </c>
      <c r="K71" s="72" t="s">
        <v>6</v>
      </c>
      <c r="L71" s="72" t="s">
        <v>6</v>
      </c>
      <c r="M71" s="78" t="s">
        <v>1231</v>
      </c>
      <c r="N71" s="78" t="s">
        <v>1258</v>
      </c>
      <c r="O71" s="78" t="s">
        <v>1259</v>
      </c>
      <c r="P71" s="83"/>
      <c r="Q71" s="78" t="s">
        <v>1260</v>
      </c>
      <c r="R71" s="78" t="s">
        <v>1261</v>
      </c>
      <c r="S71" s="78"/>
      <c r="T71" s="78" t="e">
        <f>F71=SUM(#REF!)</f>
        <v>#REF!</v>
      </c>
      <c r="U71" s="79" t="s">
        <v>1250</v>
      </c>
      <c r="V71" s="89">
        <v>0</v>
      </c>
      <c r="W71" s="89">
        <v>0</v>
      </c>
      <c r="X71" s="78"/>
      <c r="Y71" s="90">
        <v>0</v>
      </c>
      <c r="Z71" s="73">
        <f t="shared" si="4"/>
        <v>0</v>
      </c>
      <c r="AA71" s="73">
        <f t="shared" si="5"/>
        <v>0</v>
      </c>
    </row>
    <row r="72" spans="1:27" ht="409.6" customHeight="1" x14ac:dyDescent="0.3">
      <c r="A72" s="78">
        <v>66</v>
      </c>
      <c r="B72" s="79" t="s">
        <v>7</v>
      </c>
      <c r="C72" s="80" t="s">
        <v>941</v>
      </c>
      <c r="D72" s="81">
        <v>44378</v>
      </c>
      <c r="E72" s="81">
        <v>46387</v>
      </c>
      <c r="F72" s="82">
        <v>600000</v>
      </c>
      <c r="G72" s="83" t="s">
        <v>988</v>
      </c>
      <c r="H72" s="72" t="s">
        <v>1171</v>
      </c>
      <c r="I72" s="72" t="s">
        <v>6</v>
      </c>
      <c r="J72" s="72">
        <v>100800</v>
      </c>
      <c r="K72" s="72" t="s">
        <v>990</v>
      </c>
      <c r="L72" s="72">
        <v>100800</v>
      </c>
      <c r="M72" s="78" t="s">
        <v>1047</v>
      </c>
      <c r="N72" s="78" t="s">
        <v>1262</v>
      </c>
      <c r="O72" s="78" t="s">
        <v>1117</v>
      </c>
      <c r="P72" s="83">
        <v>3071280</v>
      </c>
      <c r="Q72" s="78" t="s">
        <v>1119</v>
      </c>
      <c r="R72" s="78" t="s">
        <v>1263</v>
      </c>
      <c r="S72" s="78"/>
      <c r="T72" s="78" t="e">
        <f>F72=SUM(#REF!)</f>
        <v>#REF!</v>
      </c>
      <c r="U72" s="79" t="s">
        <v>1250</v>
      </c>
      <c r="V72" s="89">
        <v>0</v>
      </c>
      <c r="W72" s="89">
        <v>0</v>
      </c>
      <c r="X72" s="78"/>
      <c r="Y72" s="90">
        <v>0</v>
      </c>
      <c r="Z72" s="73">
        <f t="shared" si="4"/>
        <v>0</v>
      </c>
      <c r="AA72" s="73">
        <f t="shared" si="5"/>
        <v>0</v>
      </c>
    </row>
    <row r="73" spans="1:27" ht="409.35" customHeight="1" x14ac:dyDescent="0.3">
      <c r="A73" s="78">
        <v>67</v>
      </c>
      <c r="B73" s="79" t="s">
        <v>7</v>
      </c>
      <c r="C73" s="80" t="s">
        <v>1264</v>
      </c>
      <c r="D73" s="81">
        <v>44378</v>
      </c>
      <c r="E73" s="81">
        <v>46387</v>
      </c>
      <c r="F73" s="82">
        <v>1800000</v>
      </c>
      <c r="G73" s="83" t="s">
        <v>988</v>
      </c>
      <c r="H73" s="72" t="s">
        <v>1171</v>
      </c>
      <c r="I73" s="72" t="s">
        <v>6</v>
      </c>
      <c r="J73" s="72">
        <v>302400</v>
      </c>
      <c r="K73" s="72" t="s">
        <v>990</v>
      </c>
      <c r="L73" s="72">
        <v>302400</v>
      </c>
      <c r="M73" s="78" t="s">
        <v>1047</v>
      </c>
      <c r="N73" s="78" t="s">
        <v>1265</v>
      </c>
      <c r="O73" s="78" t="s">
        <v>1117</v>
      </c>
      <c r="P73" s="83">
        <v>4810588</v>
      </c>
      <c r="Q73" s="78" t="s">
        <v>1119</v>
      </c>
      <c r="R73" s="78" t="s">
        <v>1263</v>
      </c>
      <c r="S73" s="78"/>
      <c r="T73" s="78" t="e">
        <f>F73=SUM(#REF!)</f>
        <v>#REF!</v>
      </c>
      <c r="U73" s="79" t="s">
        <v>1250</v>
      </c>
      <c r="V73" s="89">
        <v>0</v>
      </c>
      <c r="W73" s="89">
        <v>0</v>
      </c>
      <c r="X73" s="78"/>
      <c r="Y73" s="90">
        <v>0</v>
      </c>
      <c r="Z73" s="73">
        <f t="shared" si="4"/>
        <v>0</v>
      </c>
      <c r="AA73" s="73">
        <f t="shared" si="5"/>
        <v>0</v>
      </c>
    </row>
    <row r="74" spans="1:27" ht="258" customHeight="1" x14ac:dyDescent="0.3">
      <c r="A74" s="78">
        <v>68</v>
      </c>
      <c r="B74" s="79" t="s">
        <v>7</v>
      </c>
      <c r="C74" s="80" t="s">
        <v>943</v>
      </c>
      <c r="D74" s="81">
        <v>44378</v>
      </c>
      <c r="E74" s="81">
        <v>45838</v>
      </c>
      <c r="F74" s="82">
        <v>900000</v>
      </c>
      <c r="G74" s="83" t="s">
        <v>988</v>
      </c>
      <c r="H74" s="72">
        <v>1500000</v>
      </c>
      <c r="I74" s="72" t="s">
        <v>1266</v>
      </c>
      <c r="J74" s="72">
        <v>121800</v>
      </c>
      <c r="K74" s="72" t="s">
        <v>990</v>
      </c>
      <c r="L74" s="72">
        <v>121800</v>
      </c>
      <c r="M74" s="78" t="s">
        <v>1047</v>
      </c>
      <c r="N74" s="78" t="s">
        <v>1267</v>
      </c>
      <c r="O74" s="78" t="s">
        <v>1268</v>
      </c>
      <c r="P74" s="83">
        <v>780000</v>
      </c>
      <c r="Q74" s="78" t="s">
        <v>1269</v>
      </c>
      <c r="R74" s="78" t="s">
        <v>1269</v>
      </c>
      <c r="S74" s="78"/>
      <c r="T74" s="78" t="e">
        <f>F74=SUM(#REF!)</f>
        <v>#REF!</v>
      </c>
      <c r="U74" s="79" t="s">
        <v>1250</v>
      </c>
      <c r="V74" s="89">
        <v>0</v>
      </c>
      <c r="W74" s="89">
        <v>0</v>
      </c>
      <c r="X74" s="78"/>
      <c r="Y74" s="90">
        <v>0</v>
      </c>
      <c r="Z74" s="73">
        <f t="shared" si="4"/>
        <v>0</v>
      </c>
      <c r="AA74" s="73">
        <f t="shared" si="5"/>
        <v>0</v>
      </c>
    </row>
    <row r="75" spans="1:27" ht="323.7" customHeight="1" x14ac:dyDescent="0.3">
      <c r="A75" s="78">
        <v>69</v>
      </c>
      <c r="B75" s="79" t="s">
        <v>7</v>
      </c>
      <c r="C75" s="80" t="s">
        <v>1270</v>
      </c>
      <c r="D75" s="81">
        <v>44378</v>
      </c>
      <c r="E75" s="81">
        <v>46295</v>
      </c>
      <c r="F75" s="82">
        <v>2318960</v>
      </c>
      <c r="G75" s="83" t="s">
        <v>988</v>
      </c>
      <c r="H75" s="72">
        <v>1740000</v>
      </c>
      <c r="I75" s="72" t="s">
        <v>1271</v>
      </c>
      <c r="J75" s="72" t="s">
        <v>6</v>
      </c>
      <c r="K75" s="72" t="s">
        <v>6</v>
      </c>
      <c r="L75" s="72" t="s">
        <v>6</v>
      </c>
      <c r="M75" s="78" t="s">
        <v>1175</v>
      </c>
      <c r="N75" s="78" t="s">
        <v>1272</v>
      </c>
      <c r="O75" s="100" t="s">
        <v>1273</v>
      </c>
      <c r="P75" s="100" t="s">
        <v>1274</v>
      </c>
      <c r="Q75" s="100" t="s">
        <v>1275</v>
      </c>
      <c r="R75" s="100" t="s">
        <v>1276</v>
      </c>
      <c r="S75" s="78"/>
      <c r="T75" s="78" t="e">
        <f>F75=SUM(#REF!)</f>
        <v>#REF!</v>
      </c>
      <c r="U75" s="79" t="s">
        <v>1173</v>
      </c>
      <c r="V75" s="89">
        <v>0</v>
      </c>
      <c r="W75" s="89">
        <v>0</v>
      </c>
      <c r="X75" s="78"/>
      <c r="Y75" s="90">
        <v>0</v>
      </c>
      <c r="Z75" s="73">
        <f t="shared" si="4"/>
        <v>0</v>
      </c>
      <c r="AA75" s="73">
        <f t="shared" si="5"/>
        <v>0</v>
      </c>
    </row>
    <row r="76" spans="1:27" ht="15.6" x14ac:dyDescent="0.3">
      <c r="E76" s="60"/>
      <c r="F76" s="57"/>
      <c r="N76" s="187" t="s">
        <v>1277</v>
      </c>
      <c r="O76" s="187"/>
      <c r="T76" s="43"/>
      <c r="Z76" s="60"/>
      <c r="AA76" s="60"/>
    </row>
    <row r="77" spans="1:27" ht="15.6" x14ac:dyDescent="0.3">
      <c r="A77" s="65"/>
      <c r="E77" s="60"/>
      <c r="F77" s="57"/>
      <c r="N77" s="64"/>
      <c r="O77" s="64"/>
      <c r="Z77" s="60"/>
      <c r="AA77" s="60"/>
    </row>
    <row r="78" spans="1:27" ht="18" x14ac:dyDescent="0.35">
      <c r="A78" s="33" t="s">
        <v>361</v>
      </c>
      <c r="AA78" s="67" t="s">
        <v>363</v>
      </c>
    </row>
    <row r="79" spans="1:27" ht="18" x14ac:dyDescent="0.3">
      <c r="A79" s="33"/>
    </row>
    <row r="80" spans="1:27" x14ac:dyDescent="0.3">
      <c r="A80" s="35" t="s">
        <v>1279</v>
      </c>
    </row>
    <row r="81" spans="1:1" x14ac:dyDescent="0.3">
      <c r="A81" s="66" t="s">
        <v>1278</v>
      </c>
    </row>
  </sheetData>
  <autoFilter ref="A7:AA76" xr:uid="{00000000-0009-0000-0000-000004000000}"/>
  <mergeCells count="28">
    <mergeCell ref="N76:O76"/>
    <mergeCell ref="Y1:AA1"/>
    <mergeCell ref="Q6:Q7"/>
    <mergeCell ref="R6:R7"/>
    <mergeCell ref="S6:S7"/>
    <mergeCell ref="U6:W6"/>
    <mergeCell ref="X6:Y6"/>
    <mergeCell ref="Z6:AA6"/>
    <mergeCell ref="N5:O5"/>
    <mergeCell ref="P5:R5"/>
    <mergeCell ref="U3:AA3"/>
    <mergeCell ref="A4:S4"/>
    <mergeCell ref="U4:AA5"/>
    <mergeCell ref="A5:A7"/>
    <mergeCell ref="B5:B7"/>
    <mergeCell ref="C5:C7"/>
    <mergeCell ref="A2:N2"/>
    <mergeCell ref="N6:N7"/>
    <mergeCell ref="O6:O7"/>
    <mergeCell ref="P6:P7"/>
    <mergeCell ref="D5:E6"/>
    <mergeCell ref="F5:G5"/>
    <mergeCell ref="H5:L5"/>
    <mergeCell ref="M5:M7"/>
    <mergeCell ref="F6:G6"/>
    <mergeCell ref="H6:I6"/>
    <mergeCell ref="J6:L6"/>
    <mergeCell ref="A3:B3"/>
  </mergeCells>
  <dataValidations count="13">
    <dataValidation type="decimal" allowBlank="1" showInputMessage="1" showErrorMessage="1" sqref="H22:H25" xr:uid="{F4297C1D-B1B8-4C7E-96EB-BFAB6346C1BF}">
      <formula1>0</formula1>
      <formula2>100000000</formula2>
    </dataValidation>
    <dataValidation type="list" allowBlank="1" showInputMessage="1" showErrorMessage="1" sqref="X66:Y68 U24:X24 Y50 U30:Y30" xr:uid="{2B9EBE1E-55A3-4CC7-AB83-97225C371567}">
      <formula1>#N/A</formula1>
    </dataValidation>
    <dataValidation type="list" allowBlank="1" showInputMessage="1" showErrorMessage="1" sqref="C44 C46:C50" xr:uid="{B6AA02A4-0A21-4631-85A2-0C17D6ACED47}">
      <formula1>$D$5:$D$91</formula1>
    </dataValidation>
    <dataValidation type="list" allowBlank="1" showInputMessage="1" showErrorMessage="1" sqref="C24 C31:C32 C17:C18 C22 C14:C15 C66:C74 C62:C63 C59:C60 C35:C36 C26:C29" xr:uid="{5503FCBD-B3A1-4A06-ACEE-4B0903C4BDFD}">
      <formula1>$D$5:$D$98</formula1>
    </dataValidation>
    <dataValidation operator="greaterThan" allowBlank="1" showInputMessage="1" showErrorMessage="1" sqref="E47:E49 E75" xr:uid="{670C3D73-DDFC-4DD1-BAA3-AEDA1B3AE9DD}"/>
    <dataValidation type="list" allowBlank="1" showInputMessage="1" showErrorMessage="1" sqref="G66:G67 G17 G46:G49 G35:G36 G21:G25 G40:G42 G60" xr:uid="{9C9E8260-DF3E-49AC-9963-E458262CB1C5}">
      <formula1>#REF!</formula1>
    </dataValidation>
    <dataValidation type="decimal" allowBlank="1" showInputMessage="1" showErrorMessage="1" sqref="P29" xr:uid="{51103E02-12D5-4FAF-B394-253B7CBE2759}">
      <formula1>0</formula1>
      <formula2>50000000</formula2>
    </dataValidation>
    <dataValidation type="date" operator="greaterThan" allowBlank="1" showErrorMessage="1" sqref="D37:E37 D44:E44 D61:E61 D34:E35" xr:uid="{35C71804-7EAF-4C7D-BE98-3F7FDCBE8698}">
      <formula1>36526</formula1>
    </dataValidation>
    <dataValidation type="decimal" allowBlank="1" showErrorMessage="1" sqref="P44 P61 P33 H61" xr:uid="{BEF5745B-12A0-4FF7-8E9C-39ED7A9CEF54}">
      <formula1>0</formula1>
      <formula2>100000</formula2>
    </dataValidation>
    <dataValidation allowBlank="1" showInputMessage="1" showErrorMessage="1" sqref="P47:S49 P36 P35:S35 S38:S39 R36:S36 P40:S40" xr:uid="{0425971B-2A10-45B6-B205-FBB2887589C2}"/>
    <dataValidation type="decimal" allowBlank="1" showInputMessage="1" showErrorMessage="1" sqref="P22:P25" xr:uid="{EBC691B8-A85E-40DB-862F-8337A307FA77}">
      <formula1>0</formula1>
      <formula2>100000000000</formula2>
    </dataValidation>
    <dataValidation type="date" operator="greaterThan" allowBlank="1" showInputMessage="1" showErrorMessage="1" sqref="D47:D49 D59:E60 D38:E43 D46:E46 D62:E74 D36:E36 D75:D1048576 E78:E1048576 D8:E29" xr:uid="{E5546AC5-2DD0-4F6F-AEDE-9DF90F1DE778}">
      <formula1>36526</formula1>
    </dataValidation>
    <dataValidation type="decimal" allowBlank="1" showInputMessage="1" showErrorMessage="1" sqref="P65:P71 J31 H35:H36 H59:H60 P59:P60 J76:L1048576 H41 P46 H76:H1048576 P43 H17 P26:P28 P8:P18 P20:P21 H74 J66 H66 H8 H26 J8:J14" xr:uid="{6422D5B0-5E31-4D26-B372-99D913B53DF8}">
      <formula1>0</formula1>
      <formula2>100000</formula2>
    </dataValidation>
  </dataValidations>
  <hyperlinks>
    <hyperlink ref="O70" r:id="rId1" display="http://www.rbs.lv/lv/other-programs/financial-industry-education/acams-anti-money-laundering-specialist" xr:uid="{85E709B0-1FCE-4758-9138-0B6026C1E4A4}"/>
    <hyperlink ref="A81" r:id="rId2" xr:uid="{B2D78C0C-7E35-42A4-AE4B-C4D61C2E1303}"/>
  </hyperlinks>
  <pageMargins left="0.31496062992125984" right="0.19685039370078741" top="0.15748031496062992" bottom="0.35433070866141736" header="0.31496062992125984" footer="0.11811023622047245"/>
  <pageSetup paperSize="8" scale="33" orientation="landscape" r:id="rId3"/>
  <headerFooter>
    <oddFooter>&amp;L&amp;F&amp;A&amp;R&amp;P  no &amp;N</oddFooter>
  </headerFooter>
  <colBreaks count="1" manualBreakCount="1">
    <brk id="14" max="8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EFC3C-47F8-4071-AFFE-BEE74DCACDA7}">
  <dimension ref="A1:P93"/>
  <sheetViews>
    <sheetView view="pageBreakPreview" topLeftCell="A2" zoomScale="70" zoomScaleNormal="80" zoomScaleSheetLayoutView="70" workbookViewId="0">
      <selection activeCell="C6" sqref="C6:C7"/>
    </sheetView>
  </sheetViews>
  <sheetFormatPr defaultColWidth="9.44140625" defaultRowHeight="11.4" outlineLevelCol="1" x14ac:dyDescent="0.2"/>
  <cols>
    <col min="1" max="1" width="13.6640625" style="3" customWidth="1"/>
    <col min="2" max="3" width="15.5546875" style="3" customWidth="1"/>
    <col min="4" max="4" width="25.6640625" style="2" customWidth="1" outlineLevel="1"/>
    <col min="5" max="5" width="13.5546875" style="3" customWidth="1"/>
    <col min="6" max="6" width="15.5546875" style="3" customWidth="1"/>
    <col min="7" max="7" width="15.33203125" style="2" customWidth="1"/>
    <col min="8" max="9" width="15.5546875" style="1" customWidth="1"/>
    <col min="10" max="10" width="15.5546875" style="2" customWidth="1"/>
    <col min="11" max="11" width="19.44140625" style="1" customWidth="1"/>
    <col min="12" max="12" width="20.5546875" style="1" customWidth="1"/>
    <col min="13" max="15" width="15.5546875" style="1" customWidth="1"/>
    <col min="16" max="16384" width="9.44140625" style="1"/>
  </cols>
  <sheetData>
    <row r="1" spans="1:16" ht="8.25" hidden="1" customHeight="1" x14ac:dyDescent="0.2"/>
    <row r="2" spans="1:16" ht="67.5" customHeight="1" x14ac:dyDescent="0.3">
      <c r="A2" t="s">
        <v>1307</v>
      </c>
      <c r="M2" s="221" t="s">
        <v>1287</v>
      </c>
      <c r="N2" s="221"/>
      <c r="O2" s="221"/>
    </row>
    <row r="3" spans="1:16" s="8" customFormat="1" ht="23.7" customHeight="1" x14ac:dyDescent="0.25">
      <c r="A3" s="222" t="s">
        <v>1305</v>
      </c>
      <c r="B3" s="222"/>
      <c r="C3" s="222"/>
      <c r="D3" s="222"/>
      <c r="E3" s="222"/>
      <c r="F3" s="222"/>
      <c r="G3" s="222"/>
      <c r="H3" s="222"/>
      <c r="I3" s="222"/>
      <c r="J3" s="222"/>
      <c r="K3" s="222"/>
      <c r="L3" s="222"/>
      <c r="M3" s="222"/>
      <c r="N3" s="222"/>
      <c r="O3" s="222"/>
      <c r="P3" s="222"/>
    </row>
    <row r="4" spans="1:16" s="8" customFormat="1" ht="16.5" customHeight="1" x14ac:dyDescent="0.25">
      <c r="A4" s="138" t="s">
        <v>1306</v>
      </c>
      <c r="B4" s="157" t="s">
        <v>1309</v>
      </c>
      <c r="C4" s="112" t="s">
        <v>393</v>
      </c>
      <c r="D4" s="113" t="s">
        <v>1308</v>
      </c>
      <c r="F4" s="141"/>
      <c r="G4" s="141"/>
      <c r="H4" s="141"/>
      <c r="I4" s="141"/>
      <c r="J4" s="141"/>
      <c r="K4" s="141"/>
      <c r="L4" s="141"/>
      <c r="M4" s="141"/>
      <c r="N4" s="141"/>
      <c r="O4" s="141"/>
      <c r="P4" s="141"/>
    </row>
    <row r="5" spans="1:16" ht="15.75" customHeight="1" x14ac:dyDescent="0.25">
      <c r="A5" s="223" t="s">
        <v>1363</v>
      </c>
      <c r="B5" s="223"/>
      <c r="N5" s="7"/>
    </row>
    <row r="6" spans="1:16" ht="67.5" customHeight="1" x14ac:dyDescent="0.2">
      <c r="A6" s="220" t="s">
        <v>2</v>
      </c>
      <c r="B6" s="220" t="s">
        <v>13</v>
      </c>
      <c r="C6" s="220" t="s">
        <v>3</v>
      </c>
      <c r="D6" s="217" t="s">
        <v>4</v>
      </c>
      <c r="E6" s="217" t="s">
        <v>136</v>
      </c>
      <c r="F6" s="217" t="s">
        <v>1318</v>
      </c>
      <c r="G6" s="217" t="s">
        <v>0</v>
      </c>
      <c r="H6" s="219" t="s">
        <v>1319</v>
      </c>
      <c r="I6" s="220"/>
      <c r="J6" s="219" t="s">
        <v>1320</v>
      </c>
      <c r="K6" s="220" t="s">
        <v>1321</v>
      </c>
      <c r="L6" s="220"/>
      <c r="M6" s="220"/>
      <c r="N6" s="220"/>
      <c r="O6" s="220"/>
    </row>
    <row r="7" spans="1:16" s="3" customFormat="1" ht="69" x14ac:dyDescent="0.3">
      <c r="A7" s="220"/>
      <c r="B7" s="220"/>
      <c r="C7" s="220"/>
      <c r="D7" s="218"/>
      <c r="E7" s="218"/>
      <c r="F7" s="218"/>
      <c r="G7" s="218"/>
      <c r="H7" s="142" t="s">
        <v>1322</v>
      </c>
      <c r="I7" s="143" t="s">
        <v>1323</v>
      </c>
      <c r="J7" s="219"/>
      <c r="K7" s="142" t="s">
        <v>176</v>
      </c>
      <c r="L7" s="142" t="s">
        <v>177</v>
      </c>
      <c r="M7" s="142" t="s">
        <v>178</v>
      </c>
      <c r="N7" s="142" t="s">
        <v>179</v>
      </c>
      <c r="O7" s="142" t="s">
        <v>207</v>
      </c>
    </row>
    <row r="8" spans="1:16" s="4" customFormat="1" ht="52.8" x14ac:dyDescent="0.3">
      <c r="A8" s="144">
        <v>1</v>
      </c>
      <c r="B8" s="145" t="s">
        <v>12</v>
      </c>
      <c r="C8" s="145" t="s">
        <v>14</v>
      </c>
      <c r="D8" s="144" t="s">
        <v>15</v>
      </c>
      <c r="E8" s="144" t="s">
        <v>6</v>
      </c>
      <c r="F8" s="146">
        <v>74400000</v>
      </c>
      <c r="G8" s="144" t="s">
        <v>147</v>
      </c>
      <c r="H8" s="147" t="s">
        <v>156</v>
      </c>
      <c r="I8" s="147" t="s">
        <v>165</v>
      </c>
      <c r="J8" s="147" t="s">
        <v>165</v>
      </c>
      <c r="K8" s="144" t="s">
        <v>343</v>
      </c>
      <c r="L8" s="144" t="s">
        <v>344</v>
      </c>
      <c r="M8" s="144" t="s">
        <v>140</v>
      </c>
      <c r="N8" s="144" t="s">
        <v>140</v>
      </c>
      <c r="O8" s="144"/>
    </row>
    <row r="9" spans="1:16" ht="56.25" customHeight="1" x14ac:dyDescent="0.2">
      <c r="A9" s="144">
        <v>1</v>
      </c>
      <c r="B9" s="145" t="s">
        <v>12</v>
      </c>
      <c r="C9" s="145" t="s">
        <v>16</v>
      </c>
      <c r="D9" s="144" t="s">
        <v>15</v>
      </c>
      <c r="E9" s="144" t="s">
        <v>6</v>
      </c>
      <c r="F9" s="146">
        <v>32450000</v>
      </c>
      <c r="G9" s="144" t="s">
        <v>147</v>
      </c>
      <c r="H9" s="147" t="s">
        <v>156</v>
      </c>
      <c r="I9" s="147" t="s">
        <v>156</v>
      </c>
      <c r="J9" s="147" t="s">
        <v>156</v>
      </c>
      <c r="K9" s="214" t="s">
        <v>237</v>
      </c>
      <c r="L9" s="214" t="s">
        <v>239</v>
      </c>
      <c r="M9" s="214" t="s">
        <v>292</v>
      </c>
      <c r="N9" s="216">
        <v>44796</v>
      </c>
      <c r="O9" s="214"/>
    </row>
    <row r="10" spans="1:16" ht="52.8" x14ac:dyDescent="0.2">
      <c r="A10" s="144">
        <v>1</v>
      </c>
      <c r="B10" s="145" t="s">
        <v>12</v>
      </c>
      <c r="C10" s="145" t="s">
        <v>17</v>
      </c>
      <c r="D10" s="144" t="s">
        <v>15</v>
      </c>
      <c r="E10" s="144" t="s">
        <v>6</v>
      </c>
      <c r="F10" s="146">
        <v>40250000</v>
      </c>
      <c r="G10" s="144" t="s">
        <v>147</v>
      </c>
      <c r="H10" s="147" t="s">
        <v>156</v>
      </c>
      <c r="I10" s="147" t="s">
        <v>156</v>
      </c>
      <c r="J10" s="147" t="s">
        <v>156</v>
      </c>
      <c r="K10" s="215"/>
      <c r="L10" s="215"/>
      <c r="M10" s="215"/>
      <c r="N10" s="215"/>
      <c r="O10" s="215"/>
    </row>
    <row r="11" spans="1:16" ht="105.6" x14ac:dyDescent="0.2">
      <c r="A11" s="144">
        <v>1</v>
      </c>
      <c r="B11" s="145" t="s">
        <v>12</v>
      </c>
      <c r="C11" s="145" t="s">
        <v>18</v>
      </c>
      <c r="D11" s="144" t="s">
        <v>19</v>
      </c>
      <c r="E11" s="144" t="s">
        <v>6</v>
      </c>
      <c r="F11" s="146">
        <v>24270000</v>
      </c>
      <c r="G11" s="144" t="s">
        <v>147</v>
      </c>
      <c r="H11" s="147" t="s">
        <v>156</v>
      </c>
      <c r="I11" s="147" t="s">
        <v>156</v>
      </c>
      <c r="J11" s="147" t="s">
        <v>165</v>
      </c>
      <c r="K11" s="144" t="s">
        <v>1324</v>
      </c>
      <c r="L11" s="144" t="s">
        <v>1325</v>
      </c>
      <c r="M11" s="144" t="s">
        <v>280</v>
      </c>
      <c r="N11" s="144" t="s">
        <v>293</v>
      </c>
      <c r="O11" s="144"/>
    </row>
    <row r="12" spans="1:16" ht="39.6" x14ac:dyDescent="0.2">
      <c r="A12" s="144">
        <v>1</v>
      </c>
      <c r="B12" s="145" t="s">
        <v>12</v>
      </c>
      <c r="C12" s="145" t="s">
        <v>20</v>
      </c>
      <c r="D12" s="144" t="s">
        <v>19</v>
      </c>
      <c r="E12" s="144" t="s">
        <v>6</v>
      </c>
      <c r="F12" s="146">
        <f>87217452+68040</f>
        <v>87285492</v>
      </c>
      <c r="G12" s="144" t="s">
        <v>147</v>
      </c>
      <c r="H12" s="147" t="s">
        <v>156</v>
      </c>
      <c r="I12" s="147" t="s">
        <v>156</v>
      </c>
      <c r="J12" s="147" t="s">
        <v>156</v>
      </c>
      <c r="K12" s="214" t="s">
        <v>264</v>
      </c>
      <c r="L12" s="214" t="s">
        <v>265</v>
      </c>
      <c r="M12" s="214" t="s">
        <v>304</v>
      </c>
      <c r="N12" s="214" t="s">
        <v>140</v>
      </c>
      <c r="O12" s="214"/>
    </row>
    <row r="13" spans="1:16" ht="39.6" x14ac:dyDescent="0.2">
      <c r="A13" s="144">
        <v>1</v>
      </c>
      <c r="B13" s="145" t="s">
        <v>12</v>
      </c>
      <c r="C13" s="145" t="s">
        <v>21</v>
      </c>
      <c r="D13" s="144" t="s">
        <v>19</v>
      </c>
      <c r="E13" s="144" t="s">
        <v>6</v>
      </c>
      <c r="F13" s="146">
        <v>2312500</v>
      </c>
      <c r="G13" s="144" t="s">
        <v>147</v>
      </c>
      <c r="H13" s="147" t="s">
        <v>156</v>
      </c>
      <c r="I13" s="147" t="s">
        <v>156</v>
      </c>
      <c r="J13" s="147" t="s">
        <v>156</v>
      </c>
      <c r="K13" s="215"/>
      <c r="L13" s="215"/>
      <c r="M13" s="215"/>
      <c r="N13" s="215"/>
      <c r="O13" s="215"/>
    </row>
    <row r="14" spans="1:16" ht="52.8" x14ac:dyDescent="0.2">
      <c r="A14" s="144">
        <v>1</v>
      </c>
      <c r="B14" s="145" t="s">
        <v>12</v>
      </c>
      <c r="C14" s="145" t="s">
        <v>135</v>
      </c>
      <c r="D14" s="144" t="s">
        <v>138</v>
      </c>
      <c r="E14" s="144" t="s">
        <v>6</v>
      </c>
      <c r="F14" s="146">
        <v>34514008</v>
      </c>
      <c r="G14" s="144" t="s">
        <v>147</v>
      </c>
      <c r="H14" s="147" t="s">
        <v>156</v>
      </c>
      <c r="I14" s="147" t="s">
        <v>156</v>
      </c>
      <c r="J14" s="147" t="s">
        <v>156</v>
      </c>
      <c r="K14" s="144" t="s">
        <v>238</v>
      </c>
      <c r="L14" s="144" t="s">
        <v>240</v>
      </c>
      <c r="M14" s="144" t="s">
        <v>347</v>
      </c>
      <c r="N14" s="144" t="s">
        <v>348</v>
      </c>
      <c r="O14" s="144"/>
    </row>
    <row r="15" spans="1:16" ht="210" customHeight="1" x14ac:dyDescent="0.2">
      <c r="A15" s="139">
        <v>1</v>
      </c>
      <c r="B15" s="139" t="s">
        <v>12</v>
      </c>
      <c r="C15" s="139" t="s">
        <v>133</v>
      </c>
      <c r="D15" s="139" t="s">
        <v>134</v>
      </c>
      <c r="E15" s="139" t="s">
        <v>6</v>
      </c>
      <c r="F15" s="139">
        <v>57282000</v>
      </c>
      <c r="G15" s="139" t="s">
        <v>137</v>
      </c>
      <c r="H15" s="139" t="s">
        <v>172</v>
      </c>
      <c r="I15" s="139" t="s">
        <v>155</v>
      </c>
      <c r="J15" s="139" t="s">
        <v>149</v>
      </c>
      <c r="K15" s="139" t="s">
        <v>290</v>
      </c>
      <c r="L15" s="139" t="s">
        <v>291</v>
      </c>
      <c r="M15" s="139" t="s">
        <v>314</v>
      </c>
      <c r="N15" s="139" t="s">
        <v>339</v>
      </c>
      <c r="O15" s="140" t="s">
        <v>309</v>
      </c>
    </row>
    <row r="16" spans="1:16" ht="154.5" customHeight="1" x14ac:dyDescent="0.2">
      <c r="A16" s="139">
        <v>1</v>
      </c>
      <c r="B16" s="139" t="s">
        <v>12</v>
      </c>
      <c r="C16" s="139" t="s">
        <v>131</v>
      </c>
      <c r="D16" s="139" t="s">
        <v>132</v>
      </c>
      <c r="E16" s="139" t="s">
        <v>6</v>
      </c>
      <c r="F16" s="139">
        <v>80586000</v>
      </c>
      <c r="G16" s="139" t="s">
        <v>137</v>
      </c>
      <c r="H16" s="139" t="s">
        <v>149</v>
      </c>
      <c r="I16" s="139" t="s">
        <v>156</v>
      </c>
      <c r="J16" s="139" t="s">
        <v>156</v>
      </c>
      <c r="K16" s="139" t="s">
        <v>305</v>
      </c>
      <c r="L16" s="139" t="s">
        <v>306</v>
      </c>
      <c r="M16" s="139" t="s">
        <v>266</v>
      </c>
      <c r="N16" s="139" t="s">
        <v>315</v>
      </c>
      <c r="O16" s="140" t="s">
        <v>275</v>
      </c>
    </row>
    <row r="17" spans="1:15" ht="71.25" customHeight="1" x14ac:dyDescent="0.2">
      <c r="A17" s="144">
        <v>1</v>
      </c>
      <c r="B17" s="145" t="s">
        <v>12</v>
      </c>
      <c r="C17" s="145" t="s">
        <v>131</v>
      </c>
      <c r="D17" s="144" t="s">
        <v>132</v>
      </c>
      <c r="E17" s="144" t="s">
        <v>6</v>
      </c>
      <c r="F17" s="146">
        <v>40000000</v>
      </c>
      <c r="G17" s="144" t="s">
        <v>137</v>
      </c>
      <c r="H17" s="147" t="s">
        <v>149</v>
      </c>
      <c r="I17" s="147" t="s">
        <v>156</v>
      </c>
      <c r="J17" s="147" t="s">
        <v>158</v>
      </c>
      <c r="K17" s="144" t="s">
        <v>268</v>
      </c>
      <c r="L17" s="144" t="s">
        <v>267</v>
      </c>
      <c r="M17" s="144" t="s">
        <v>180</v>
      </c>
      <c r="N17" s="144" t="s">
        <v>180</v>
      </c>
      <c r="O17" s="144"/>
    </row>
    <row r="18" spans="1:15" ht="79.2" x14ac:dyDescent="0.2">
      <c r="A18" s="148">
        <v>1</v>
      </c>
      <c r="B18" s="149" t="s">
        <v>12</v>
      </c>
      <c r="C18" s="149" t="s">
        <v>129</v>
      </c>
      <c r="D18" s="148" t="s">
        <v>130</v>
      </c>
      <c r="E18" s="148" t="s">
        <v>6</v>
      </c>
      <c r="F18" s="150">
        <v>29304000</v>
      </c>
      <c r="G18" s="148" t="s">
        <v>145</v>
      </c>
      <c r="H18" s="151" t="s">
        <v>165</v>
      </c>
      <c r="I18" s="151" t="s">
        <v>157</v>
      </c>
      <c r="J18" s="151" t="s">
        <v>158</v>
      </c>
      <c r="K18" s="148" t="s">
        <v>325</v>
      </c>
      <c r="L18" s="148" t="s">
        <v>331</v>
      </c>
      <c r="M18" s="148" t="s">
        <v>309</v>
      </c>
      <c r="N18" s="148" t="s">
        <v>340</v>
      </c>
      <c r="O18" s="148"/>
    </row>
    <row r="19" spans="1:15" ht="81.75" customHeight="1" x14ac:dyDescent="0.2">
      <c r="A19" s="144">
        <v>1</v>
      </c>
      <c r="B19" s="145" t="s">
        <v>12</v>
      </c>
      <c r="C19" s="145" t="s">
        <v>127</v>
      </c>
      <c r="D19" s="144" t="s">
        <v>128</v>
      </c>
      <c r="E19" s="144" t="s">
        <v>6</v>
      </c>
      <c r="F19" s="146">
        <v>23956000</v>
      </c>
      <c r="G19" s="144" t="s">
        <v>137</v>
      </c>
      <c r="H19" s="147" t="s">
        <v>155</v>
      </c>
      <c r="I19" s="147" t="s">
        <v>149</v>
      </c>
      <c r="J19" s="147" t="s">
        <v>170</v>
      </c>
      <c r="K19" s="144" t="s">
        <v>332</v>
      </c>
      <c r="L19" s="144" t="s">
        <v>341</v>
      </c>
      <c r="M19" s="144" t="s">
        <v>140</v>
      </c>
      <c r="N19" s="144" t="s">
        <v>140</v>
      </c>
      <c r="O19" s="144"/>
    </row>
    <row r="20" spans="1:15" ht="55.5" customHeight="1" x14ac:dyDescent="0.2">
      <c r="A20" s="144">
        <v>1</v>
      </c>
      <c r="B20" s="145" t="s">
        <v>12</v>
      </c>
      <c r="C20" s="145" t="s">
        <v>125</v>
      </c>
      <c r="D20" s="144" t="s">
        <v>126</v>
      </c>
      <c r="E20" s="144" t="s">
        <v>6</v>
      </c>
      <c r="F20" s="146">
        <v>80000000</v>
      </c>
      <c r="G20" s="144" t="s">
        <v>137</v>
      </c>
      <c r="H20" s="147" t="s">
        <v>155</v>
      </c>
      <c r="I20" s="147" t="s">
        <v>149</v>
      </c>
      <c r="J20" s="147" t="s">
        <v>174</v>
      </c>
      <c r="K20" s="144" t="s">
        <v>1326</v>
      </c>
      <c r="L20" s="144" t="s">
        <v>1327</v>
      </c>
      <c r="M20" s="144" t="s">
        <v>316</v>
      </c>
      <c r="N20" s="144" t="s">
        <v>349</v>
      </c>
      <c r="O20" s="144"/>
    </row>
    <row r="21" spans="1:15" ht="180.75" customHeight="1" x14ac:dyDescent="0.2">
      <c r="A21" s="139">
        <v>1</v>
      </c>
      <c r="B21" s="129" t="s">
        <v>12</v>
      </c>
      <c r="C21" s="129" t="s">
        <v>313</v>
      </c>
      <c r="D21" s="139" t="s">
        <v>124</v>
      </c>
      <c r="E21" s="139" t="s">
        <v>6</v>
      </c>
      <c r="F21" s="130">
        <v>36630000</v>
      </c>
      <c r="G21" s="139" t="s">
        <v>154</v>
      </c>
      <c r="H21" s="131" t="s">
        <v>155</v>
      </c>
      <c r="I21" s="131" t="s">
        <v>155</v>
      </c>
      <c r="J21" s="131" t="s">
        <v>155</v>
      </c>
      <c r="K21" s="139" t="s">
        <v>299</v>
      </c>
      <c r="L21" s="139" t="s">
        <v>300</v>
      </c>
      <c r="M21" s="139" t="s">
        <v>196</v>
      </c>
      <c r="N21" s="139" t="s">
        <v>197</v>
      </c>
      <c r="O21" s="140" t="s">
        <v>296</v>
      </c>
    </row>
    <row r="22" spans="1:15" ht="105" customHeight="1" x14ac:dyDescent="0.2">
      <c r="A22" s="144">
        <v>1</v>
      </c>
      <c r="B22" s="145" t="s">
        <v>12</v>
      </c>
      <c r="C22" s="145" t="s">
        <v>122</v>
      </c>
      <c r="D22" s="144" t="s">
        <v>123</v>
      </c>
      <c r="E22" s="144" t="s">
        <v>6</v>
      </c>
      <c r="F22" s="146">
        <v>32967000</v>
      </c>
      <c r="G22" s="144" t="s">
        <v>148</v>
      </c>
      <c r="H22" s="147" t="s">
        <v>149</v>
      </c>
      <c r="I22" s="147" t="s">
        <v>165</v>
      </c>
      <c r="J22" s="147" t="s">
        <v>157</v>
      </c>
      <c r="K22" s="144" t="s">
        <v>323</v>
      </c>
      <c r="L22" s="144" t="s">
        <v>326</v>
      </c>
      <c r="M22" s="144" t="s">
        <v>324</v>
      </c>
      <c r="N22" s="144" t="s">
        <v>140</v>
      </c>
      <c r="O22" s="144"/>
    </row>
    <row r="23" spans="1:15" ht="52.8" x14ac:dyDescent="0.2">
      <c r="A23" s="139">
        <v>2</v>
      </c>
      <c r="B23" s="129" t="s">
        <v>11</v>
      </c>
      <c r="C23" s="129" t="s">
        <v>121</v>
      </c>
      <c r="D23" s="139" t="s">
        <v>166</v>
      </c>
      <c r="E23" s="139" t="s">
        <v>6</v>
      </c>
      <c r="F23" s="130">
        <v>24437280</v>
      </c>
      <c r="G23" s="139" t="s">
        <v>145</v>
      </c>
      <c r="H23" s="210" t="s">
        <v>149</v>
      </c>
      <c r="I23" s="210" t="s">
        <v>156</v>
      </c>
      <c r="J23" s="210" t="s">
        <v>157</v>
      </c>
      <c r="K23" s="213" t="s">
        <v>234</v>
      </c>
      <c r="L23" s="210" t="s">
        <v>235</v>
      </c>
      <c r="M23" s="210" t="s">
        <v>203</v>
      </c>
      <c r="N23" s="213" t="s">
        <v>226</v>
      </c>
      <c r="O23" s="211" t="s">
        <v>309</v>
      </c>
    </row>
    <row r="24" spans="1:15" ht="26.4" x14ac:dyDescent="0.2">
      <c r="A24" s="139">
        <v>2</v>
      </c>
      <c r="B24" s="129" t="s">
        <v>11</v>
      </c>
      <c r="C24" s="129" t="s">
        <v>119</v>
      </c>
      <c r="D24" s="139" t="s">
        <v>120</v>
      </c>
      <c r="E24" s="139" t="s">
        <v>6</v>
      </c>
      <c r="F24" s="130">
        <v>70177920</v>
      </c>
      <c r="G24" s="139" t="s">
        <v>145</v>
      </c>
      <c r="H24" s="210"/>
      <c r="I24" s="210"/>
      <c r="J24" s="210"/>
      <c r="K24" s="213"/>
      <c r="L24" s="210"/>
      <c r="M24" s="210"/>
      <c r="N24" s="213"/>
      <c r="O24" s="211"/>
    </row>
    <row r="25" spans="1:15" ht="26.4" x14ac:dyDescent="0.2">
      <c r="A25" s="139">
        <v>2</v>
      </c>
      <c r="B25" s="129" t="s">
        <v>11</v>
      </c>
      <c r="C25" s="129" t="s">
        <v>117</v>
      </c>
      <c r="D25" s="139" t="s">
        <v>118</v>
      </c>
      <c r="E25" s="139" t="s">
        <v>6</v>
      </c>
      <c r="F25" s="130">
        <v>12490800</v>
      </c>
      <c r="G25" s="139" t="s">
        <v>145</v>
      </c>
      <c r="H25" s="210"/>
      <c r="I25" s="210"/>
      <c r="J25" s="210"/>
      <c r="K25" s="213"/>
      <c r="L25" s="210"/>
      <c r="M25" s="210"/>
      <c r="N25" s="213"/>
      <c r="O25" s="211"/>
    </row>
    <row r="26" spans="1:15" ht="26.4" x14ac:dyDescent="0.2">
      <c r="A26" s="139">
        <v>2</v>
      </c>
      <c r="B26" s="129" t="s">
        <v>11</v>
      </c>
      <c r="C26" s="129" t="s">
        <v>115</v>
      </c>
      <c r="D26" s="139" t="s">
        <v>116</v>
      </c>
      <c r="E26" s="139" t="s">
        <v>6</v>
      </c>
      <c r="F26" s="130">
        <v>21756000</v>
      </c>
      <c r="G26" s="139" t="s">
        <v>145</v>
      </c>
      <c r="H26" s="210"/>
      <c r="I26" s="210"/>
      <c r="J26" s="210"/>
      <c r="K26" s="213"/>
      <c r="L26" s="210"/>
      <c r="M26" s="210"/>
      <c r="N26" s="213"/>
      <c r="O26" s="211"/>
    </row>
    <row r="27" spans="1:15" ht="258" customHeight="1" x14ac:dyDescent="0.2">
      <c r="A27" s="139">
        <v>2</v>
      </c>
      <c r="B27" s="129" t="s">
        <v>11</v>
      </c>
      <c r="C27" s="129" t="s">
        <v>113</v>
      </c>
      <c r="D27" s="139" t="s">
        <v>114</v>
      </c>
      <c r="E27" s="139" t="s">
        <v>6</v>
      </c>
      <c r="F27" s="130">
        <v>10000000</v>
      </c>
      <c r="G27" s="139" t="s">
        <v>137</v>
      </c>
      <c r="H27" s="131" t="s">
        <v>149</v>
      </c>
      <c r="I27" s="131" t="s">
        <v>156</v>
      </c>
      <c r="J27" s="131" t="s">
        <v>165</v>
      </c>
      <c r="K27" s="139" t="s">
        <v>346</v>
      </c>
      <c r="L27" s="139" t="s">
        <v>360</v>
      </c>
      <c r="M27" s="139" t="s">
        <v>191</v>
      </c>
      <c r="N27" s="139" t="s">
        <v>201</v>
      </c>
      <c r="O27" s="140" t="s">
        <v>1311</v>
      </c>
    </row>
    <row r="28" spans="1:15" ht="184.8" x14ac:dyDescent="0.2">
      <c r="A28" s="144">
        <v>2</v>
      </c>
      <c r="B28" s="145" t="s">
        <v>11</v>
      </c>
      <c r="C28" s="145" t="s">
        <v>111</v>
      </c>
      <c r="D28" s="144" t="s">
        <v>112</v>
      </c>
      <c r="E28" s="144" t="s">
        <v>6</v>
      </c>
      <c r="F28" s="146">
        <v>40000000</v>
      </c>
      <c r="G28" s="144" t="s">
        <v>137</v>
      </c>
      <c r="H28" s="147" t="s">
        <v>149</v>
      </c>
      <c r="I28" s="147" t="s">
        <v>156</v>
      </c>
      <c r="J28" s="147" t="s">
        <v>175</v>
      </c>
      <c r="K28" s="144" t="s">
        <v>1328</v>
      </c>
      <c r="L28" s="144" t="s">
        <v>1329</v>
      </c>
      <c r="M28" s="144" t="s">
        <v>190</v>
      </c>
      <c r="N28" s="144" t="s">
        <v>202</v>
      </c>
      <c r="O28" s="144"/>
    </row>
    <row r="29" spans="1:15" ht="39.6" x14ac:dyDescent="0.2">
      <c r="A29" s="144">
        <v>2</v>
      </c>
      <c r="B29" s="145" t="s">
        <v>11</v>
      </c>
      <c r="C29" s="145" t="s">
        <v>110</v>
      </c>
      <c r="D29" s="144" t="s">
        <v>1</v>
      </c>
      <c r="E29" s="144" t="s">
        <v>6</v>
      </c>
      <c r="F29" s="146">
        <v>24300000</v>
      </c>
      <c r="G29" s="144" t="s">
        <v>137</v>
      </c>
      <c r="H29" s="147" t="s">
        <v>149</v>
      </c>
      <c r="I29" s="147" t="s">
        <v>156</v>
      </c>
      <c r="J29" s="147" t="s">
        <v>156</v>
      </c>
      <c r="K29" s="144" t="s">
        <v>140</v>
      </c>
      <c r="L29" s="144" t="s">
        <v>140</v>
      </c>
      <c r="M29" s="144" t="s">
        <v>140</v>
      </c>
      <c r="N29" s="144" t="s">
        <v>140</v>
      </c>
      <c r="O29" s="144"/>
    </row>
    <row r="30" spans="1:15" ht="237.6" x14ac:dyDescent="0.2">
      <c r="A30" s="139">
        <v>2</v>
      </c>
      <c r="B30" s="129" t="s">
        <v>11</v>
      </c>
      <c r="C30" s="129" t="s">
        <v>108</v>
      </c>
      <c r="D30" s="139" t="s">
        <v>109</v>
      </c>
      <c r="E30" s="139" t="s">
        <v>6</v>
      </c>
      <c r="F30" s="130">
        <v>45143000</v>
      </c>
      <c r="G30" s="139" t="s">
        <v>137</v>
      </c>
      <c r="H30" s="131" t="s">
        <v>155</v>
      </c>
      <c r="I30" s="131" t="s">
        <v>156</v>
      </c>
      <c r="J30" s="131" t="s">
        <v>165</v>
      </c>
      <c r="K30" s="139" t="s">
        <v>273</v>
      </c>
      <c r="L30" s="139" t="s">
        <v>274</v>
      </c>
      <c r="M30" s="139" t="s">
        <v>227</v>
      </c>
      <c r="N30" s="139" t="s">
        <v>228</v>
      </c>
      <c r="O30" s="140" t="s">
        <v>296</v>
      </c>
    </row>
    <row r="31" spans="1:15" ht="39.6" x14ac:dyDescent="0.2">
      <c r="A31" s="144">
        <v>2</v>
      </c>
      <c r="B31" s="145" t="s">
        <v>11</v>
      </c>
      <c r="C31" s="145" t="s">
        <v>106</v>
      </c>
      <c r="D31" s="144" t="s">
        <v>107</v>
      </c>
      <c r="E31" s="144" t="s">
        <v>6</v>
      </c>
      <c r="F31" s="146">
        <v>5700000</v>
      </c>
      <c r="G31" s="144" t="s">
        <v>160</v>
      </c>
      <c r="H31" s="147" t="s">
        <v>149</v>
      </c>
      <c r="I31" s="147" t="s">
        <v>156</v>
      </c>
      <c r="J31" s="147" t="s">
        <v>165</v>
      </c>
      <c r="K31" s="144" t="s">
        <v>229</v>
      </c>
      <c r="L31" s="144" t="s">
        <v>230</v>
      </c>
      <c r="M31" s="144" t="s">
        <v>140</v>
      </c>
      <c r="N31" s="144" t="s">
        <v>140</v>
      </c>
      <c r="O31" s="144"/>
    </row>
    <row r="32" spans="1:15" ht="158.4" x14ac:dyDescent="0.2">
      <c r="A32" s="139">
        <v>2</v>
      </c>
      <c r="B32" s="129" t="s">
        <v>11</v>
      </c>
      <c r="C32" s="129" t="s">
        <v>104</v>
      </c>
      <c r="D32" s="139" t="s">
        <v>105</v>
      </c>
      <c r="E32" s="139" t="s">
        <v>6</v>
      </c>
      <c r="F32" s="130">
        <v>17000000</v>
      </c>
      <c r="G32" s="139" t="s">
        <v>144</v>
      </c>
      <c r="H32" s="131" t="s">
        <v>155</v>
      </c>
      <c r="I32" s="131" t="s">
        <v>149</v>
      </c>
      <c r="J32" s="131" t="s">
        <v>156</v>
      </c>
      <c r="K32" s="139" t="s">
        <v>307</v>
      </c>
      <c r="L32" s="139" t="s">
        <v>308</v>
      </c>
      <c r="M32" s="139" t="s">
        <v>231</v>
      </c>
      <c r="N32" s="139" t="s">
        <v>232</v>
      </c>
      <c r="O32" s="140" t="s">
        <v>309</v>
      </c>
    </row>
    <row r="33" spans="1:15" ht="79.2" x14ac:dyDescent="0.2">
      <c r="A33" s="144">
        <v>2</v>
      </c>
      <c r="B33" s="145" t="s">
        <v>11</v>
      </c>
      <c r="C33" s="145" t="s">
        <v>102</v>
      </c>
      <c r="D33" s="144" t="s">
        <v>103</v>
      </c>
      <c r="E33" s="144" t="s">
        <v>6</v>
      </c>
      <c r="F33" s="146">
        <v>20000000</v>
      </c>
      <c r="G33" s="144" t="s">
        <v>137</v>
      </c>
      <c r="H33" s="147" t="s">
        <v>149</v>
      </c>
      <c r="I33" s="147" t="s">
        <v>156</v>
      </c>
      <c r="J33" s="147" t="s">
        <v>175</v>
      </c>
      <c r="K33" s="144" t="s">
        <v>256</v>
      </c>
      <c r="L33" s="144" t="s">
        <v>257</v>
      </c>
      <c r="M33" s="144" t="s">
        <v>233</v>
      </c>
      <c r="N33" s="144" t="s">
        <v>236</v>
      </c>
      <c r="O33" s="144"/>
    </row>
    <row r="34" spans="1:15" ht="26.4" x14ac:dyDescent="0.2">
      <c r="A34" s="144">
        <v>2</v>
      </c>
      <c r="B34" s="145" t="s">
        <v>11</v>
      </c>
      <c r="C34" s="145" t="s">
        <v>100</v>
      </c>
      <c r="D34" s="144" t="s">
        <v>101</v>
      </c>
      <c r="E34" s="144" t="s">
        <v>6</v>
      </c>
      <c r="F34" s="146">
        <v>7600000</v>
      </c>
      <c r="G34" s="144" t="s">
        <v>144</v>
      </c>
      <c r="H34" s="147" t="s">
        <v>149</v>
      </c>
      <c r="I34" s="147" t="s">
        <v>156</v>
      </c>
      <c r="J34" s="147" t="s">
        <v>165</v>
      </c>
      <c r="K34" s="144" t="s">
        <v>180</v>
      </c>
      <c r="L34" s="144" t="s">
        <v>180</v>
      </c>
      <c r="M34" s="144" t="s">
        <v>180</v>
      </c>
      <c r="N34" s="144" t="s">
        <v>180</v>
      </c>
      <c r="O34" s="144"/>
    </row>
    <row r="35" spans="1:15" ht="26.4" x14ac:dyDescent="0.2">
      <c r="A35" s="144">
        <v>2</v>
      </c>
      <c r="B35" s="145" t="s">
        <v>11</v>
      </c>
      <c r="C35" s="145" t="s">
        <v>98</v>
      </c>
      <c r="D35" s="144" t="s">
        <v>99</v>
      </c>
      <c r="E35" s="144" t="s">
        <v>6</v>
      </c>
      <c r="F35" s="146">
        <v>14306000</v>
      </c>
      <c r="G35" s="144" t="s">
        <v>144</v>
      </c>
      <c r="H35" s="147" t="s">
        <v>156</v>
      </c>
      <c r="I35" s="147" t="s">
        <v>165</v>
      </c>
      <c r="J35" s="147" t="s">
        <v>157</v>
      </c>
      <c r="K35" s="144" t="s">
        <v>334</v>
      </c>
      <c r="L35" s="144" t="s">
        <v>359</v>
      </c>
      <c r="M35" s="144" t="s">
        <v>180</v>
      </c>
      <c r="N35" s="144" t="s">
        <v>180</v>
      </c>
      <c r="O35" s="144"/>
    </row>
    <row r="36" spans="1:15" ht="26.4" x14ac:dyDescent="0.2">
      <c r="A36" s="144">
        <v>2</v>
      </c>
      <c r="B36" s="145" t="s">
        <v>11</v>
      </c>
      <c r="C36" s="145" t="s">
        <v>96</v>
      </c>
      <c r="D36" s="144" t="s">
        <v>97</v>
      </c>
      <c r="E36" s="144" t="s">
        <v>6</v>
      </c>
      <c r="F36" s="146">
        <v>9542000</v>
      </c>
      <c r="G36" s="144" t="s">
        <v>144</v>
      </c>
      <c r="H36" s="147" t="s">
        <v>149</v>
      </c>
      <c r="I36" s="147" t="s">
        <v>156</v>
      </c>
      <c r="J36" s="147" t="s">
        <v>165</v>
      </c>
      <c r="K36" s="214" t="s">
        <v>1330</v>
      </c>
      <c r="L36" s="214" t="s">
        <v>205</v>
      </c>
      <c r="M36" s="214" t="s">
        <v>180</v>
      </c>
      <c r="N36" s="214" t="s">
        <v>180</v>
      </c>
      <c r="O36" s="214"/>
    </row>
    <row r="37" spans="1:15" ht="26.4" x14ac:dyDescent="0.2">
      <c r="A37" s="144">
        <v>2</v>
      </c>
      <c r="B37" s="145" t="s">
        <v>11</v>
      </c>
      <c r="C37" s="145" t="s">
        <v>96</v>
      </c>
      <c r="D37" s="144" t="s">
        <v>97</v>
      </c>
      <c r="E37" s="144" t="s">
        <v>6</v>
      </c>
      <c r="F37" s="146">
        <v>3090000</v>
      </c>
      <c r="G37" s="144" t="s">
        <v>144</v>
      </c>
      <c r="H37" s="147" t="s">
        <v>149</v>
      </c>
      <c r="I37" s="147" t="s">
        <v>156</v>
      </c>
      <c r="J37" s="147" t="s">
        <v>165</v>
      </c>
      <c r="K37" s="214"/>
      <c r="L37" s="214"/>
      <c r="M37" s="214"/>
      <c r="N37" s="214"/>
      <c r="O37" s="214"/>
    </row>
    <row r="38" spans="1:15" ht="39.6" x14ac:dyDescent="0.2">
      <c r="A38" s="144">
        <v>2</v>
      </c>
      <c r="B38" s="145" t="s">
        <v>11</v>
      </c>
      <c r="C38" s="145" t="s">
        <v>94</v>
      </c>
      <c r="D38" s="144" t="s">
        <v>95</v>
      </c>
      <c r="E38" s="144" t="s">
        <v>6</v>
      </c>
      <c r="F38" s="146">
        <v>8250000</v>
      </c>
      <c r="G38" s="144" t="s">
        <v>167</v>
      </c>
      <c r="H38" s="147" t="s">
        <v>149</v>
      </c>
      <c r="I38" s="147" t="s">
        <v>156</v>
      </c>
      <c r="J38" s="147" t="s">
        <v>157</v>
      </c>
      <c r="K38" s="144" t="s">
        <v>335</v>
      </c>
      <c r="L38" s="144" t="s">
        <v>336</v>
      </c>
      <c r="M38" s="144" t="s">
        <v>337</v>
      </c>
      <c r="N38" s="144" t="s">
        <v>1331</v>
      </c>
      <c r="O38" s="144"/>
    </row>
    <row r="39" spans="1:15" ht="52.8" x14ac:dyDescent="0.2">
      <c r="A39" s="144">
        <v>2</v>
      </c>
      <c r="B39" s="145" t="s">
        <v>11</v>
      </c>
      <c r="C39" s="145" t="s">
        <v>92</v>
      </c>
      <c r="D39" s="144" t="s">
        <v>93</v>
      </c>
      <c r="E39" s="144" t="s">
        <v>6</v>
      </c>
      <c r="F39" s="146">
        <v>15000000</v>
      </c>
      <c r="G39" s="146" t="s">
        <v>144</v>
      </c>
      <c r="H39" s="152" t="s">
        <v>155</v>
      </c>
      <c r="I39" s="152" t="s">
        <v>155</v>
      </c>
      <c r="J39" s="152" t="s">
        <v>149</v>
      </c>
      <c r="K39" s="144" t="s">
        <v>1332</v>
      </c>
      <c r="L39" s="144" t="s">
        <v>1333</v>
      </c>
      <c r="M39" s="144" t="s">
        <v>180</v>
      </c>
      <c r="N39" s="144" t="s">
        <v>180</v>
      </c>
      <c r="O39" s="144"/>
    </row>
    <row r="40" spans="1:15" ht="39.6" x14ac:dyDescent="0.2">
      <c r="A40" s="148">
        <v>2</v>
      </c>
      <c r="B40" s="149" t="s">
        <v>11</v>
      </c>
      <c r="C40" s="149" t="s">
        <v>90</v>
      </c>
      <c r="D40" s="148" t="s">
        <v>91</v>
      </c>
      <c r="E40" s="148" t="s">
        <v>6</v>
      </c>
      <c r="F40" s="150">
        <v>12500000</v>
      </c>
      <c r="G40" s="148" t="s">
        <v>147</v>
      </c>
      <c r="H40" s="151" t="s">
        <v>157</v>
      </c>
      <c r="I40" s="151" t="s">
        <v>157</v>
      </c>
      <c r="J40" s="151" t="s">
        <v>158</v>
      </c>
      <c r="K40" s="148" t="s">
        <v>350</v>
      </c>
      <c r="L40" s="153">
        <v>44785</v>
      </c>
      <c r="M40" s="148" t="s">
        <v>140</v>
      </c>
      <c r="N40" s="148" t="s">
        <v>140</v>
      </c>
      <c r="O40" s="148"/>
    </row>
    <row r="41" spans="1:15" ht="45.75" customHeight="1" x14ac:dyDescent="0.2">
      <c r="A41" s="148">
        <v>2</v>
      </c>
      <c r="B41" s="149" t="s">
        <v>11</v>
      </c>
      <c r="C41" s="149" t="s">
        <v>88</v>
      </c>
      <c r="D41" s="148" t="s">
        <v>89</v>
      </c>
      <c r="E41" s="148" t="s">
        <v>6</v>
      </c>
      <c r="F41" s="150">
        <v>4000000</v>
      </c>
      <c r="G41" s="148" t="s">
        <v>147</v>
      </c>
      <c r="H41" s="151" t="s">
        <v>157</v>
      </c>
      <c r="I41" s="151" t="s">
        <v>157</v>
      </c>
      <c r="J41" s="151" t="s">
        <v>158</v>
      </c>
      <c r="K41" s="148" t="s">
        <v>140</v>
      </c>
      <c r="L41" s="148" t="s">
        <v>140</v>
      </c>
      <c r="M41" s="148" t="s">
        <v>140</v>
      </c>
      <c r="N41" s="148" t="s">
        <v>140</v>
      </c>
      <c r="O41" s="148"/>
    </row>
    <row r="42" spans="1:15" ht="158.4" x14ac:dyDescent="0.2">
      <c r="A42" s="144">
        <v>3</v>
      </c>
      <c r="B42" s="145" t="s">
        <v>10</v>
      </c>
      <c r="C42" s="145" t="s">
        <v>86</v>
      </c>
      <c r="D42" s="144" t="s">
        <v>87</v>
      </c>
      <c r="E42" s="144" t="s">
        <v>6</v>
      </c>
      <c r="F42" s="146">
        <v>92300000</v>
      </c>
      <c r="G42" s="144" t="s">
        <v>145</v>
      </c>
      <c r="H42" s="147" t="s">
        <v>155</v>
      </c>
      <c r="I42" s="147" t="s">
        <v>149</v>
      </c>
      <c r="J42" s="147" t="s">
        <v>156</v>
      </c>
      <c r="K42" s="144" t="s">
        <v>1334</v>
      </c>
      <c r="L42" s="144" t="s">
        <v>1335</v>
      </c>
      <c r="M42" s="144" t="s">
        <v>310</v>
      </c>
      <c r="N42" s="144" t="s">
        <v>311</v>
      </c>
      <c r="O42" s="144"/>
    </row>
    <row r="43" spans="1:15" ht="174" customHeight="1" x14ac:dyDescent="0.2">
      <c r="A43" s="148">
        <v>3</v>
      </c>
      <c r="B43" s="149" t="s">
        <v>10</v>
      </c>
      <c r="C43" s="149" t="s">
        <v>84</v>
      </c>
      <c r="D43" s="148" t="s">
        <v>85</v>
      </c>
      <c r="E43" s="148" t="s">
        <v>6</v>
      </c>
      <c r="F43" s="150">
        <v>2500000</v>
      </c>
      <c r="G43" s="148" t="s">
        <v>145</v>
      </c>
      <c r="H43" s="151" t="s">
        <v>165</v>
      </c>
      <c r="I43" s="151" t="s">
        <v>157</v>
      </c>
      <c r="J43" s="151" t="s">
        <v>158</v>
      </c>
      <c r="K43" s="148" t="s">
        <v>353</v>
      </c>
      <c r="L43" s="148" t="s">
        <v>1336</v>
      </c>
      <c r="M43" s="148" t="s">
        <v>1337</v>
      </c>
      <c r="N43" s="148" t="s">
        <v>333</v>
      </c>
      <c r="O43" s="148"/>
    </row>
    <row r="44" spans="1:15" ht="212.25" customHeight="1" x14ac:dyDescent="0.2">
      <c r="A44" s="139">
        <v>3</v>
      </c>
      <c r="B44" s="129" t="s">
        <v>10</v>
      </c>
      <c r="C44" s="129" t="s">
        <v>82</v>
      </c>
      <c r="D44" s="139" t="s">
        <v>83</v>
      </c>
      <c r="E44" s="139" t="s">
        <v>6</v>
      </c>
      <c r="F44" s="130">
        <v>80000000</v>
      </c>
      <c r="G44" s="139" t="s">
        <v>146</v>
      </c>
      <c r="H44" s="131" t="s">
        <v>156</v>
      </c>
      <c r="I44" s="131" t="s">
        <v>157</v>
      </c>
      <c r="J44" s="131" t="s">
        <v>158</v>
      </c>
      <c r="K44" s="139" t="s">
        <v>1338</v>
      </c>
      <c r="L44" s="139" t="s">
        <v>1339</v>
      </c>
      <c r="M44" s="139" t="s">
        <v>195</v>
      </c>
      <c r="N44" s="139" t="s">
        <v>204</v>
      </c>
      <c r="O44" s="140" t="s">
        <v>354</v>
      </c>
    </row>
    <row r="45" spans="1:15" ht="81" customHeight="1" x14ac:dyDescent="0.2">
      <c r="A45" s="139">
        <v>3</v>
      </c>
      <c r="B45" s="129" t="s">
        <v>10</v>
      </c>
      <c r="C45" s="129" t="s">
        <v>80</v>
      </c>
      <c r="D45" s="139" t="s">
        <v>81</v>
      </c>
      <c r="E45" s="139" t="s">
        <v>6</v>
      </c>
      <c r="F45" s="130">
        <v>42900000</v>
      </c>
      <c r="G45" s="139" t="s">
        <v>137</v>
      </c>
      <c r="H45" s="131" t="s">
        <v>172</v>
      </c>
      <c r="I45" s="131" t="s">
        <v>155</v>
      </c>
      <c r="J45" s="131" t="s">
        <v>149</v>
      </c>
      <c r="K45" s="139" t="s">
        <v>272</v>
      </c>
      <c r="L45" s="139" t="s">
        <v>301</v>
      </c>
      <c r="M45" s="139" t="s">
        <v>182</v>
      </c>
      <c r="N45" s="139" t="s">
        <v>181</v>
      </c>
      <c r="O45" s="140" t="s">
        <v>309</v>
      </c>
    </row>
    <row r="46" spans="1:15" ht="57.75" customHeight="1" x14ac:dyDescent="0.2">
      <c r="A46" s="144">
        <v>3</v>
      </c>
      <c r="B46" s="145" t="s">
        <v>10</v>
      </c>
      <c r="C46" s="145" t="s">
        <v>78</v>
      </c>
      <c r="D46" s="144" t="s">
        <v>79</v>
      </c>
      <c r="E46" s="144" t="s">
        <v>6</v>
      </c>
      <c r="F46" s="146">
        <v>30690000</v>
      </c>
      <c r="G46" s="146" t="s">
        <v>144</v>
      </c>
      <c r="H46" s="152" t="s">
        <v>155</v>
      </c>
      <c r="I46" s="152" t="s">
        <v>155</v>
      </c>
      <c r="J46" s="152" t="s">
        <v>156</v>
      </c>
      <c r="K46" s="144" t="s">
        <v>1340</v>
      </c>
      <c r="L46" s="144" t="s">
        <v>1341</v>
      </c>
      <c r="M46" s="144" t="s">
        <v>317</v>
      </c>
      <c r="N46" s="144" t="s">
        <v>352</v>
      </c>
      <c r="O46" s="144"/>
    </row>
    <row r="47" spans="1:15" ht="132.75" customHeight="1" x14ac:dyDescent="0.2">
      <c r="A47" s="148">
        <v>3</v>
      </c>
      <c r="B47" s="149" t="s">
        <v>10</v>
      </c>
      <c r="C47" s="149" t="s">
        <v>77</v>
      </c>
      <c r="D47" s="148" t="s">
        <v>342</v>
      </c>
      <c r="E47" s="148" t="s">
        <v>6</v>
      </c>
      <c r="F47" s="150">
        <v>10000000</v>
      </c>
      <c r="G47" s="148" t="s">
        <v>145</v>
      </c>
      <c r="H47" s="151" t="s">
        <v>165</v>
      </c>
      <c r="I47" s="151" t="s">
        <v>157</v>
      </c>
      <c r="J47" s="151" t="s">
        <v>158</v>
      </c>
      <c r="K47" s="148" t="s">
        <v>1342</v>
      </c>
      <c r="L47" s="148" t="s">
        <v>1343</v>
      </c>
      <c r="M47" s="148" t="s">
        <v>355</v>
      </c>
      <c r="N47" s="153" t="s">
        <v>356</v>
      </c>
      <c r="O47" s="148"/>
    </row>
    <row r="48" spans="1:15" ht="105.6" x14ac:dyDescent="0.2">
      <c r="A48" s="139">
        <v>3</v>
      </c>
      <c r="B48" s="129" t="s">
        <v>10</v>
      </c>
      <c r="C48" s="129" t="s">
        <v>76</v>
      </c>
      <c r="D48" s="139" t="s">
        <v>193</v>
      </c>
      <c r="E48" s="139" t="s">
        <v>159</v>
      </c>
      <c r="F48" s="130">
        <v>7000000</v>
      </c>
      <c r="G48" s="139" t="s">
        <v>139</v>
      </c>
      <c r="H48" s="131" t="s">
        <v>155</v>
      </c>
      <c r="I48" s="131" t="s">
        <v>156</v>
      </c>
      <c r="J48" s="131" t="s">
        <v>156</v>
      </c>
      <c r="K48" s="139" t="s">
        <v>1344</v>
      </c>
      <c r="L48" s="139" t="s">
        <v>1345</v>
      </c>
      <c r="M48" s="139" t="s">
        <v>206</v>
      </c>
      <c r="N48" s="139" t="s">
        <v>210</v>
      </c>
      <c r="O48" s="140" t="s">
        <v>1346</v>
      </c>
    </row>
    <row r="49" spans="1:15" ht="105.6" x14ac:dyDescent="0.2">
      <c r="A49" s="144">
        <v>3</v>
      </c>
      <c r="B49" s="145" t="s">
        <v>10</v>
      </c>
      <c r="C49" s="145" t="s">
        <v>76</v>
      </c>
      <c r="D49" s="144" t="s">
        <v>194</v>
      </c>
      <c r="E49" s="144">
        <v>2</v>
      </c>
      <c r="F49" s="146">
        <v>3400000</v>
      </c>
      <c r="G49" s="144" t="s">
        <v>139</v>
      </c>
      <c r="H49" s="147" t="s">
        <v>149</v>
      </c>
      <c r="I49" s="147" t="s">
        <v>165</v>
      </c>
      <c r="J49" s="147" t="s">
        <v>165</v>
      </c>
      <c r="K49" s="144" t="s">
        <v>140</v>
      </c>
      <c r="L49" s="144" t="s">
        <v>140</v>
      </c>
      <c r="M49" s="144" t="s">
        <v>140</v>
      </c>
      <c r="N49" s="144" t="s">
        <v>140</v>
      </c>
      <c r="O49" s="144"/>
    </row>
    <row r="50" spans="1:15" ht="37.5" customHeight="1" x14ac:dyDescent="0.2">
      <c r="A50" s="139">
        <v>3</v>
      </c>
      <c r="B50" s="129" t="s">
        <v>10</v>
      </c>
      <c r="C50" s="129" t="s">
        <v>74</v>
      </c>
      <c r="D50" s="139" t="s">
        <v>75</v>
      </c>
      <c r="E50" s="139" t="s">
        <v>6</v>
      </c>
      <c r="F50" s="130">
        <v>1563985</v>
      </c>
      <c r="G50" s="139" t="s">
        <v>139</v>
      </c>
      <c r="H50" s="131" t="s">
        <v>155</v>
      </c>
      <c r="I50" s="131" t="s">
        <v>156</v>
      </c>
      <c r="J50" s="131" t="s">
        <v>156</v>
      </c>
      <c r="K50" s="139" t="s">
        <v>212</v>
      </c>
      <c r="L50" s="139" t="s">
        <v>213</v>
      </c>
      <c r="M50" s="139" t="s">
        <v>189</v>
      </c>
      <c r="N50" s="139" t="s">
        <v>198</v>
      </c>
      <c r="O50" s="140" t="s">
        <v>211</v>
      </c>
    </row>
    <row r="51" spans="1:15" ht="79.2" x14ac:dyDescent="0.2">
      <c r="A51" s="139">
        <v>3</v>
      </c>
      <c r="B51" s="129" t="s">
        <v>10</v>
      </c>
      <c r="C51" s="129" t="s">
        <v>73</v>
      </c>
      <c r="D51" s="139" t="s">
        <v>141</v>
      </c>
      <c r="E51" s="139">
        <v>1</v>
      </c>
      <c r="F51" s="132">
        <v>126435</v>
      </c>
      <c r="G51" s="139" t="s">
        <v>139</v>
      </c>
      <c r="H51" s="131" t="s">
        <v>149</v>
      </c>
      <c r="I51" s="131" t="s">
        <v>156</v>
      </c>
      <c r="J51" s="131" t="s">
        <v>156</v>
      </c>
      <c r="K51" s="139" t="s">
        <v>302</v>
      </c>
      <c r="L51" s="139" t="s">
        <v>303</v>
      </c>
      <c r="M51" s="139" t="s">
        <v>183</v>
      </c>
      <c r="N51" s="139" t="s">
        <v>184</v>
      </c>
      <c r="O51" s="140" t="s">
        <v>309</v>
      </c>
    </row>
    <row r="52" spans="1:15" ht="70.5" customHeight="1" x14ac:dyDescent="0.2">
      <c r="A52" s="148">
        <v>3</v>
      </c>
      <c r="B52" s="149" t="s">
        <v>10</v>
      </c>
      <c r="C52" s="149" t="s">
        <v>73</v>
      </c>
      <c r="D52" s="148" t="s">
        <v>141</v>
      </c>
      <c r="E52" s="148">
        <v>2</v>
      </c>
      <c r="F52" s="154">
        <v>64809580</v>
      </c>
      <c r="G52" s="148" t="s">
        <v>139</v>
      </c>
      <c r="H52" s="151" t="s">
        <v>156</v>
      </c>
      <c r="I52" s="151" t="s">
        <v>157</v>
      </c>
      <c r="J52" s="151" t="s">
        <v>157</v>
      </c>
      <c r="K52" s="148" t="s">
        <v>140</v>
      </c>
      <c r="L52" s="148" t="s">
        <v>140</v>
      </c>
      <c r="M52" s="148" t="s">
        <v>140</v>
      </c>
      <c r="N52" s="148" t="s">
        <v>140</v>
      </c>
      <c r="O52" s="148"/>
    </row>
    <row r="53" spans="1:15" ht="64.5" customHeight="1" x14ac:dyDescent="0.2">
      <c r="A53" s="139">
        <v>3</v>
      </c>
      <c r="B53" s="129" t="s">
        <v>10</v>
      </c>
      <c r="C53" s="129" t="s">
        <v>72</v>
      </c>
      <c r="D53" s="139" t="s">
        <v>185</v>
      </c>
      <c r="E53" s="139" t="s">
        <v>6</v>
      </c>
      <c r="F53" s="130">
        <v>6000000</v>
      </c>
      <c r="G53" s="139" t="s">
        <v>139</v>
      </c>
      <c r="H53" s="131" t="s">
        <v>149</v>
      </c>
      <c r="I53" s="131" t="s">
        <v>156</v>
      </c>
      <c r="J53" s="131" t="s">
        <v>156</v>
      </c>
      <c r="K53" s="139" t="s">
        <v>214</v>
      </c>
      <c r="L53" s="139" t="s">
        <v>220</v>
      </c>
      <c r="M53" s="139" t="s">
        <v>200</v>
      </c>
      <c r="N53" s="139" t="s">
        <v>199</v>
      </c>
      <c r="O53" s="140" t="s">
        <v>271</v>
      </c>
    </row>
    <row r="54" spans="1:15" ht="39.6" x14ac:dyDescent="0.2">
      <c r="A54" s="148">
        <v>3</v>
      </c>
      <c r="B54" s="149" t="s">
        <v>10</v>
      </c>
      <c r="C54" s="149" t="s">
        <v>70</v>
      </c>
      <c r="D54" s="148" t="s">
        <v>71</v>
      </c>
      <c r="E54" s="148" t="s">
        <v>6</v>
      </c>
      <c r="F54" s="150">
        <v>28710000</v>
      </c>
      <c r="G54" s="148" t="s">
        <v>139</v>
      </c>
      <c r="H54" s="151" t="s">
        <v>165</v>
      </c>
      <c r="I54" s="151" t="s">
        <v>157</v>
      </c>
      <c r="J54" s="151" t="s">
        <v>157</v>
      </c>
      <c r="K54" s="148" t="s">
        <v>140</v>
      </c>
      <c r="L54" s="148" t="s">
        <v>140</v>
      </c>
      <c r="M54" s="148" t="s">
        <v>140</v>
      </c>
      <c r="N54" s="148" t="s">
        <v>140</v>
      </c>
      <c r="O54" s="148"/>
    </row>
    <row r="55" spans="1:15" ht="52.8" x14ac:dyDescent="0.2">
      <c r="A55" s="139">
        <v>4</v>
      </c>
      <c r="B55" s="129" t="s">
        <v>9</v>
      </c>
      <c r="C55" s="129" t="s">
        <v>69</v>
      </c>
      <c r="D55" s="129" t="s">
        <v>151</v>
      </c>
      <c r="E55" s="139">
        <v>1</v>
      </c>
      <c r="F55" s="130">
        <v>700000</v>
      </c>
      <c r="G55" s="139" t="s">
        <v>150</v>
      </c>
      <c r="H55" s="131" t="s">
        <v>155</v>
      </c>
      <c r="I55" s="131" t="s">
        <v>155</v>
      </c>
      <c r="J55" s="131" t="s">
        <v>149</v>
      </c>
      <c r="K55" s="139" t="s">
        <v>320</v>
      </c>
      <c r="L55" s="139" t="s">
        <v>321</v>
      </c>
      <c r="M55" s="139" t="s">
        <v>322</v>
      </c>
      <c r="N55" s="139" t="s">
        <v>269</v>
      </c>
      <c r="O55" s="140" t="s">
        <v>309</v>
      </c>
    </row>
    <row r="56" spans="1:15" ht="33" customHeight="1" x14ac:dyDescent="0.2">
      <c r="A56" s="144">
        <v>4</v>
      </c>
      <c r="B56" s="145" t="s">
        <v>9</v>
      </c>
      <c r="C56" s="145" t="s">
        <v>69</v>
      </c>
      <c r="D56" s="145" t="s">
        <v>152</v>
      </c>
      <c r="E56" s="144">
        <v>2</v>
      </c>
      <c r="F56" s="146">
        <v>500000</v>
      </c>
      <c r="G56" s="144" t="s">
        <v>150</v>
      </c>
      <c r="H56" s="147" t="s">
        <v>155</v>
      </c>
      <c r="I56" s="147" t="s">
        <v>155</v>
      </c>
      <c r="J56" s="147" t="s">
        <v>149</v>
      </c>
      <c r="K56" s="144" t="s">
        <v>241</v>
      </c>
      <c r="L56" s="144" t="s">
        <v>242</v>
      </c>
      <c r="M56" s="144" t="s">
        <v>243</v>
      </c>
      <c r="N56" s="144" t="s">
        <v>255</v>
      </c>
      <c r="O56" s="144"/>
    </row>
    <row r="57" spans="1:15" ht="132" x14ac:dyDescent="0.2">
      <c r="A57" s="139">
        <v>4</v>
      </c>
      <c r="B57" s="129" t="s">
        <v>9</v>
      </c>
      <c r="C57" s="129" t="s">
        <v>69</v>
      </c>
      <c r="D57" s="129" t="s">
        <v>153</v>
      </c>
      <c r="E57" s="139">
        <v>3</v>
      </c>
      <c r="F57" s="130">
        <v>1955000</v>
      </c>
      <c r="G57" s="139" t="s">
        <v>150</v>
      </c>
      <c r="H57" s="131" t="s">
        <v>155</v>
      </c>
      <c r="I57" s="131" t="s">
        <v>155</v>
      </c>
      <c r="J57" s="131" t="s">
        <v>149</v>
      </c>
      <c r="K57" s="139" t="s">
        <v>244</v>
      </c>
      <c r="L57" s="139" t="s">
        <v>245</v>
      </c>
      <c r="M57" s="139" t="s">
        <v>246</v>
      </c>
      <c r="N57" s="139" t="s">
        <v>254</v>
      </c>
      <c r="O57" s="140" t="s">
        <v>208</v>
      </c>
    </row>
    <row r="58" spans="1:15" ht="52.8" x14ac:dyDescent="0.2">
      <c r="A58" s="139">
        <v>4</v>
      </c>
      <c r="B58" s="129" t="s">
        <v>9</v>
      </c>
      <c r="C58" s="129" t="s">
        <v>67</v>
      </c>
      <c r="D58" s="139" t="s">
        <v>68</v>
      </c>
      <c r="E58" s="139" t="s">
        <v>6</v>
      </c>
      <c r="F58" s="130">
        <v>715000</v>
      </c>
      <c r="G58" s="139" t="s">
        <v>150</v>
      </c>
      <c r="H58" s="131" t="s">
        <v>155</v>
      </c>
      <c r="I58" s="131" t="s">
        <v>155</v>
      </c>
      <c r="J58" s="131" t="s">
        <v>149</v>
      </c>
      <c r="K58" s="139" t="s">
        <v>1347</v>
      </c>
      <c r="L58" s="139" t="s">
        <v>1348</v>
      </c>
      <c r="M58" s="139" t="s">
        <v>330</v>
      </c>
      <c r="N58" s="139" t="s">
        <v>345</v>
      </c>
      <c r="O58" s="140" t="s">
        <v>329</v>
      </c>
    </row>
    <row r="59" spans="1:15" ht="184.8" x14ac:dyDescent="0.2">
      <c r="A59" s="139">
        <v>4</v>
      </c>
      <c r="B59" s="129" t="s">
        <v>9</v>
      </c>
      <c r="C59" s="129" t="s">
        <v>65</v>
      </c>
      <c r="D59" s="139" t="s">
        <v>66</v>
      </c>
      <c r="E59" s="139" t="s">
        <v>6</v>
      </c>
      <c r="F59" s="130">
        <v>149500000</v>
      </c>
      <c r="G59" s="139" t="s">
        <v>150</v>
      </c>
      <c r="H59" s="131" t="s">
        <v>155</v>
      </c>
      <c r="I59" s="131" t="s">
        <v>155</v>
      </c>
      <c r="J59" s="131" t="s">
        <v>149</v>
      </c>
      <c r="K59" s="139" t="s">
        <v>247</v>
      </c>
      <c r="L59" s="139" t="s">
        <v>1349</v>
      </c>
      <c r="M59" s="139" t="s">
        <v>248</v>
      </c>
      <c r="N59" s="139" t="s">
        <v>253</v>
      </c>
      <c r="O59" s="140" t="s">
        <v>209</v>
      </c>
    </row>
    <row r="60" spans="1:15" ht="109.5" customHeight="1" x14ac:dyDescent="0.2">
      <c r="A60" s="144">
        <v>4</v>
      </c>
      <c r="B60" s="145" t="s">
        <v>9</v>
      </c>
      <c r="C60" s="145" t="s">
        <v>63</v>
      </c>
      <c r="D60" s="144" t="s">
        <v>64</v>
      </c>
      <c r="E60" s="144" t="s">
        <v>6</v>
      </c>
      <c r="F60" s="146">
        <v>8500000</v>
      </c>
      <c r="G60" s="144" t="s">
        <v>150</v>
      </c>
      <c r="H60" s="147" t="s">
        <v>149</v>
      </c>
      <c r="I60" s="147" t="s">
        <v>156</v>
      </c>
      <c r="J60" s="147" t="s">
        <v>165</v>
      </c>
      <c r="K60" s="144" t="s">
        <v>1350</v>
      </c>
      <c r="L60" s="144" t="s">
        <v>1351</v>
      </c>
      <c r="M60" s="155" t="s">
        <v>249</v>
      </c>
      <c r="N60" s="144" t="s">
        <v>269</v>
      </c>
      <c r="O60" s="144"/>
    </row>
    <row r="61" spans="1:15" ht="26.4" x14ac:dyDescent="0.2">
      <c r="A61" s="144">
        <v>4</v>
      </c>
      <c r="B61" s="145" t="s">
        <v>9</v>
      </c>
      <c r="C61" s="145" t="s">
        <v>61</v>
      </c>
      <c r="D61" s="144" t="s">
        <v>62</v>
      </c>
      <c r="E61" s="144" t="s">
        <v>6</v>
      </c>
      <c r="F61" s="146">
        <v>500000</v>
      </c>
      <c r="G61" s="144" t="s">
        <v>150</v>
      </c>
      <c r="H61" s="147" t="s">
        <v>155</v>
      </c>
      <c r="I61" s="147" t="s">
        <v>149</v>
      </c>
      <c r="J61" s="147" t="s">
        <v>149</v>
      </c>
      <c r="K61" s="144" t="s">
        <v>140</v>
      </c>
      <c r="L61" s="144" t="s">
        <v>140</v>
      </c>
      <c r="M61" s="144" t="s">
        <v>140</v>
      </c>
      <c r="N61" s="144" t="s">
        <v>140</v>
      </c>
      <c r="O61" s="144"/>
    </row>
    <row r="62" spans="1:15" ht="26.4" x14ac:dyDescent="0.2">
      <c r="A62" s="144">
        <v>4</v>
      </c>
      <c r="B62" s="145" t="s">
        <v>9</v>
      </c>
      <c r="C62" s="145" t="s">
        <v>59</v>
      </c>
      <c r="D62" s="144" t="s">
        <v>60</v>
      </c>
      <c r="E62" s="144" t="s">
        <v>6</v>
      </c>
      <c r="F62" s="146">
        <v>3000000</v>
      </c>
      <c r="G62" s="144" t="s">
        <v>150</v>
      </c>
      <c r="H62" s="147" t="s">
        <v>155</v>
      </c>
      <c r="I62" s="147" t="s">
        <v>149</v>
      </c>
      <c r="J62" s="147" t="s">
        <v>149</v>
      </c>
      <c r="K62" s="144" t="s">
        <v>140</v>
      </c>
      <c r="L62" s="144" t="s">
        <v>140</v>
      </c>
      <c r="M62" s="144" t="s">
        <v>140</v>
      </c>
      <c r="N62" s="144" t="s">
        <v>140</v>
      </c>
      <c r="O62" s="144"/>
    </row>
    <row r="63" spans="1:15" ht="79.2" x14ac:dyDescent="0.2">
      <c r="A63" s="139">
        <v>4</v>
      </c>
      <c r="B63" s="129" t="s">
        <v>9</v>
      </c>
      <c r="C63" s="129" t="s">
        <v>57</v>
      </c>
      <c r="D63" s="139" t="s">
        <v>58</v>
      </c>
      <c r="E63" s="139" t="s">
        <v>6</v>
      </c>
      <c r="F63" s="130">
        <v>15480000</v>
      </c>
      <c r="G63" s="139" t="s">
        <v>150</v>
      </c>
      <c r="H63" s="131" t="s">
        <v>155</v>
      </c>
      <c r="I63" s="131" t="s">
        <v>155</v>
      </c>
      <c r="J63" s="131" t="s">
        <v>149</v>
      </c>
      <c r="K63" s="210" t="s">
        <v>250</v>
      </c>
      <c r="L63" s="210" t="s">
        <v>251</v>
      </c>
      <c r="M63" s="210" t="s">
        <v>252</v>
      </c>
      <c r="N63" s="210" t="s">
        <v>270</v>
      </c>
      <c r="O63" s="211" t="s">
        <v>329</v>
      </c>
    </row>
    <row r="64" spans="1:15" ht="52.8" x14ac:dyDescent="0.2">
      <c r="A64" s="139">
        <v>4</v>
      </c>
      <c r="B64" s="129" t="s">
        <v>9</v>
      </c>
      <c r="C64" s="129" t="s">
        <v>55</v>
      </c>
      <c r="D64" s="139" t="s">
        <v>56</v>
      </c>
      <c r="E64" s="139" t="s">
        <v>6</v>
      </c>
      <c r="F64" s="130">
        <v>650000</v>
      </c>
      <c r="G64" s="139" t="s">
        <v>150</v>
      </c>
      <c r="H64" s="131" t="s">
        <v>155</v>
      </c>
      <c r="I64" s="131" t="s">
        <v>155</v>
      </c>
      <c r="J64" s="131" t="s">
        <v>149</v>
      </c>
      <c r="K64" s="210"/>
      <c r="L64" s="210"/>
      <c r="M64" s="210"/>
      <c r="N64" s="210"/>
      <c r="O64" s="211"/>
    </row>
    <row r="65" spans="1:15" ht="52.8" x14ac:dyDescent="0.2">
      <c r="A65" s="144">
        <v>5</v>
      </c>
      <c r="B65" s="145" t="s">
        <v>8</v>
      </c>
      <c r="C65" s="145" t="s">
        <v>53</v>
      </c>
      <c r="D65" s="144" t="s">
        <v>54</v>
      </c>
      <c r="E65" s="144" t="s">
        <v>6</v>
      </c>
      <c r="F65" s="146">
        <v>4587917.6941760005</v>
      </c>
      <c r="G65" s="144" t="s">
        <v>137</v>
      </c>
      <c r="H65" s="144" t="s">
        <v>149</v>
      </c>
      <c r="I65" s="144" t="s">
        <v>156</v>
      </c>
      <c r="J65" s="144" t="s">
        <v>156</v>
      </c>
      <c r="K65" s="144" t="s">
        <v>1352</v>
      </c>
      <c r="L65" s="144" t="s">
        <v>1353</v>
      </c>
      <c r="M65" s="144" t="s">
        <v>140</v>
      </c>
      <c r="N65" s="144" t="s">
        <v>140</v>
      </c>
      <c r="O65" s="144"/>
    </row>
    <row r="66" spans="1:15" ht="277.2" x14ac:dyDescent="0.2">
      <c r="A66" s="139"/>
      <c r="B66" s="129" t="s">
        <v>8</v>
      </c>
      <c r="C66" s="129" t="s">
        <v>51</v>
      </c>
      <c r="D66" s="139" t="s">
        <v>52</v>
      </c>
      <c r="E66" s="139" t="s">
        <v>6</v>
      </c>
      <c r="F66" s="130">
        <v>25000000</v>
      </c>
      <c r="G66" s="139" t="s">
        <v>137</v>
      </c>
      <c r="H66" s="131" t="s">
        <v>149</v>
      </c>
      <c r="I66" s="131" t="s">
        <v>156</v>
      </c>
      <c r="J66" s="131" t="s">
        <v>158</v>
      </c>
      <c r="K66" s="139" t="s">
        <v>215</v>
      </c>
      <c r="L66" s="139" t="s">
        <v>221</v>
      </c>
      <c r="M66" s="139" t="s">
        <v>219</v>
      </c>
      <c r="N66" s="139" t="s">
        <v>218</v>
      </c>
      <c r="O66" s="140" t="s">
        <v>296</v>
      </c>
    </row>
    <row r="67" spans="1:15" ht="39.6" x14ac:dyDescent="0.2">
      <c r="A67" s="144">
        <v>5</v>
      </c>
      <c r="B67" s="145" t="s">
        <v>8</v>
      </c>
      <c r="C67" s="145" t="s">
        <v>51</v>
      </c>
      <c r="D67" s="144" t="s">
        <v>52</v>
      </c>
      <c r="E67" s="144" t="s">
        <v>6</v>
      </c>
      <c r="F67" s="146">
        <v>83912082</v>
      </c>
      <c r="G67" s="144" t="s">
        <v>137</v>
      </c>
      <c r="H67" s="144" t="s">
        <v>149</v>
      </c>
      <c r="I67" s="144" t="s">
        <v>156</v>
      </c>
      <c r="J67" s="144" t="s">
        <v>158</v>
      </c>
      <c r="K67" s="144" t="s">
        <v>140</v>
      </c>
      <c r="L67" s="144" t="s">
        <v>140</v>
      </c>
      <c r="M67" s="144" t="s">
        <v>140</v>
      </c>
      <c r="N67" s="144" t="s">
        <v>140</v>
      </c>
      <c r="O67" s="156"/>
    </row>
    <row r="68" spans="1:15" ht="39.6" x14ac:dyDescent="0.2">
      <c r="A68" s="148">
        <v>5</v>
      </c>
      <c r="B68" s="149" t="s">
        <v>8</v>
      </c>
      <c r="C68" s="149" t="s">
        <v>50</v>
      </c>
      <c r="D68" s="148" t="s">
        <v>186</v>
      </c>
      <c r="E68" s="148">
        <v>3</v>
      </c>
      <c r="F68" s="150">
        <v>27309300</v>
      </c>
      <c r="G68" s="148" t="s">
        <v>144</v>
      </c>
      <c r="H68" s="151" t="s">
        <v>157</v>
      </c>
      <c r="I68" s="151" t="s">
        <v>357</v>
      </c>
      <c r="J68" s="151" t="s">
        <v>187</v>
      </c>
      <c r="K68" s="148" t="s">
        <v>140</v>
      </c>
      <c r="L68" s="148" t="s">
        <v>140</v>
      </c>
      <c r="M68" s="148" t="s">
        <v>140</v>
      </c>
      <c r="N68" s="148" t="s">
        <v>140</v>
      </c>
      <c r="O68" s="148"/>
    </row>
    <row r="69" spans="1:15" ht="39.6" x14ac:dyDescent="0.2">
      <c r="A69" s="148">
        <v>5</v>
      </c>
      <c r="B69" s="149" t="s">
        <v>8</v>
      </c>
      <c r="C69" s="148" t="s">
        <v>50</v>
      </c>
      <c r="D69" s="150" t="s">
        <v>188</v>
      </c>
      <c r="E69" s="148">
        <v>2</v>
      </c>
      <c r="F69" s="150">
        <v>53695699.960000001</v>
      </c>
      <c r="G69" s="148" t="s">
        <v>144</v>
      </c>
      <c r="H69" s="151" t="s">
        <v>165</v>
      </c>
      <c r="I69" s="151" t="s">
        <v>157</v>
      </c>
      <c r="J69" s="151" t="s">
        <v>358</v>
      </c>
      <c r="K69" s="148" t="s">
        <v>140</v>
      </c>
      <c r="L69" s="148" t="s">
        <v>140</v>
      </c>
      <c r="M69" s="148" t="s">
        <v>140</v>
      </c>
      <c r="N69" s="148" t="s">
        <v>140</v>
      </c>
      <c r="O69" s="148"/>
    </row>
    <row r="70" spans="1:15" ht="39.6" x14ac:dyDescent="0.2">
      <c r="A70" s="144">
        <v>5</v>
      </c>
      <c r="B70" s="145" t="s">
        <v>8</v>
      </c>
      <c r="C70" s="144" t="s">
        <v>50</v>
      </c>
      <c r="D70" s="146" t="s">
        <v>171</v>
      </c>
      <c r="E70" s="144">
        <v>1</v>
      </c>
      <c r="F70" s="146">
        <v>1495000</v>
      </c>
      <c r="G70" s="144" t="s">
        <v>144</v>
      </c>
      <c r="H70" s="147" t="s">
        <v>149</v>
      </c>
      <c r="I70" s="147" t="s">
        <v>156</v>
      </c>
      <c r="J70" s="147" t="s">
        <v>165</v>
      </c>
      <c r="K70" s="144" t="s">
        <v>216</v>
      </c>
      <c r="L70" s="144" t="s">
        <v>217</v>
      </c>
      <c r="M70" s="144" t="s">
        <v>140</v>
      </c>
      <c r="N70" s="144" t="s">
        <v>140</v>
      </c>
      <c r="O70" s="144"/>
    </row>
    <row r="71" spans="1:15" ht="20.100000000000001" customHeight="1" x14ac:dyDescent="0.2">
      <c r="A71" s="139">
        <v>6</v>
      </c>
      <c r="B71" s="129" t="s">
        <v>7</v>
      </c>
      <c r="C71" s="129" t="s">
        <v>48</v>
      </c>
      <c r="D71" s="139" t="s">
        <v>49</v>
      </c>
      <c r="E71" s="139" t="s">
        <v>6</v>
      </c>
      <c r="F71" s="130">
        <v>2100000</v>
      </c>
      <c r="G71" s="139" t="s">
        <v>142</v>
      </c>
      <c r="H71" s="210" t="s">
        <v>155</v>
      </c>
      <c r="I71" s="210" t="s">
        <v>149</v>
      </c>
      <c r="J71" s="210" t="s">
        <v>6</v>
      </c>
      <c r="K71" s="210" t="s">
        <v>224</v>
      </c>
      <c r="L71" s="210" t="s">
        <v>225</v>
      </c>
      <c r="M71" s="210" t="s">
        <v>287</v>
      </c>
      <c r="N71" s="210" t="s">
        <v>288</v>
      </c>
      <c r="O71" s="210" t="s">
        <v>312</v>
      </c>
    </row>
    <row r="72" spans="1:15" ht="75.75" customHeight="1" x14ac:dyDescent="0.2">
      <c r="A72" s="139">
        <v>6</v>
      </c>
      <c r="B72" s="129" t="s">
        <v>7</v>
      </c>
      <c r="C72" s="129" t="s">
        <v>46</v>
      </c>
      <c r="D72" s="139" t="s">
        <v>47</v>
      </c>
      <c r="E72" s="139" t="s">
        <v>6</v>
      </c>
      <c r="F72" s="130">
        <v>1880000</v>
      </c>
      <c r="G72" s="139" t="s">
        <v>142</v>
      </c>
      <c r="H72" s="210"/>
      <c r="I72" s="210"/>
      <c r="J72" s="210"/>
      <c r="K72" s="210"/>
      <c r="L72" s="210"/>
      <c r="M72" s="210"/>
      <c r="N72" s="210"/>
      <c r="O72" s="210"/>
    </row>
    <row r="73" spans="1:15" ht="39.6" x14ac:dyDescent="0.2">
      <c r="A73" s="139">
        <v>6</v>
      </c>
      <c r="B73" s="129" t="s">
        <v>7</v>
      </c>
      <c r="C73" s="129" t="s">
        <v>44</v>
      </c>
      <c r="D73" s="139" t="s">
        <v>45</v>
      </c>
      <c r="E73" s="139" t="s">
        <v>6</v>
      </c>
      <c r="F73" s="130">
        <v>20000</v>
      </c>
      <c r="G73" s="139" t="s">
        <v>142</v>
      </c>
      <c r="H73" s="210"/>
      <c r="I73" s="210"/>
      <c r="J73" s="210"/>
      <c r="K73" s="210"/>
      <c r="L73" s="210"/>
      <c r="M73" s="210"/>
      <c r="N73" s="210"/>
      <c r="O73" s="210"/>
    </row>
    <row r="74" spans="1:15" ht="52.8" x14ac:dyDescent="0.2">
      <c r="A74" s="148">
        <v>6</v>
      </c>
      <c r="B74" s="149" t="s">
        <v>7</v>
      </c>
      <c r="C74" s="149" t="s">
        <v>42</v>
      </c>
      <c r="D74" s="148" t="s">
        <v>43</v>
      </c>
      <c r="E74" s="148" t="s">
        <v>6</v>
      </c>
      <c r="F74" s="150">
        <v>3000000</v>
      </c>
      <c r="G74" s="148" t="s">
        <v>142</v>
      </c>
      <c r="H74" s="151" t="s">
        <v>158</v>
      </c>
      <c r="I74" s="151" t="s">
        <v>173</v>
      </c>
      <c r="J74" s="151"/>
      <c r="K74" s="212" t="s">
        <v>222</v>
      </c>
      <c r="L74" s="212" t="s">
        <v>223</v>
      </c>
      <c r="M74" s="212" t="s">
        <v>281</v>
      </c>
      <c r="N74" s="212" t="s">
        <v>289</v>
      </c>
      <c r="O74" s="212"/>
    </row>
    <row r="75" spans="1:15" ht="31.5" customHeight="1" x14ac:dyDescent="0.2">
      <c r="A75" s="148">
        <v>6</v>
      </c>
      <c r="B75" s="149" t="s">
        <v>7</v>
      </c>
      <c r="C75" s="149" t="s">
        <v>40</v>
      </c>
      <c r="D75" s="148" t="s">
        <v>41</v>
      </c>
      <c r="E75" s="148" t="s">
        <v>6</v>
      </c>
      <c r="F75" s="150">
        <v>135000</v>
      </c>
      <c r="G75" s="148" t="s">
        <v>142</v>
      </c>
      <c r="H75" s="151" t="s">
        <v>149</v>
      </c>
      <c r="I75" s="151" t="s">
        <v>149</v>
      </c>
      <c r="J75" s="151" t="s">
        <v>192</v>
      </c>
      <c r="K75" s="212"/>
      <c r="L75" s="212"/>
      <c r="M75" s="212"/>
      <c r="N75" s="212"/>
      <c r="O75" s="212"/>
    </row>
    <row r="76" spans="1:15" ht="39.6" x14ac:dyDescent="0.2">
      <c r="A76" s="148">
        <v>6</v>
      </c>
      <c r="B76" s="149" t="s">
        <v>7</v>
      </c>
      <c r="C76" s="149" t="s">
        <v>38</v>
      </c>
      <c r="D76" s="148" t="s">
        <v>39</v>
      </c>
      <c r="E76" s="148" t="s">
        <v>6</v>
      </c>
      <c r="F76" s="150">
        <v>1392000</v>
      </c>
      <c r="G76" s="148" t="s">
        <v>142</v>
      </c>
      <c r="H76" s="151" t="s">
        <v>156</v>
      </c>
      <c r="I76" s="151" t="s">
        <v>165</v>
      </c>
      <c r="J76" s="151"/>
      <c r="K76" s="212"/>
      <c r="L76" s="212"/>
      <c r="M76" s="212"/>
      <c r="N76" s="212"/>
      <c r="O76" s="212"/>
    </row>
    <row r="77" spans="1:15" ht="79.2" x14ac:dyDescent="0.2">
      <c r="A77" s="144">
        <v>6</v>
      </c>
      <c r="B77" s="145" t="s">
        <v>7</v>
      </c>
      <c r="C77" s="145" t="s">
        <v>36</v>
      </c>
      <c r="D77" s="144" t="s">
        <v>37</v>
      </c>
      <c r="E77" s="144" t="s">
        <v>6</v>
      </c>
      <c r="F77" s="146">
        <v>12758000</v>
      </c>
      <c r="G77" s="144" t="s">
        <v>142</v>
      </c>
      <c r="H77" s="147" t="s">
        <v>156</v>
      </c>
      <c r="I77" s="147" t="s">
        <v>165</v>
      </c>
      <c r="J77" s="147"/>
      <c r="K77" s="144" t="s">
        <v>327</v>
      </c>
      <c r="L77" s="144" t="s">
        <v>328</v>
      </c>
      <c r="M77" s="144" t="s">
        <v>140</v>
      </c>
      <c r="N77" s="144" t="s">
        <v>140</v>
      </c>
      <c r="O77" s="144"/>
    </row>
    <row r="78" spans="1:15" ht="52.8" x14ac:dyDescent="0.2">
      <c r="A78" s="139">
        <v>6</v>
      </c>
      <c r="B78" s="129" t="s">
        <v>7</v>
      </c>
      <c r="C78" s="129" t="s">
        <v>34</v>
      </c>
      <c r="D78" s="139" t="s">
        <v>35</v>
      </c>
      <c r="E78" s="139" t="s">
        <v>6</v>
      </c>
      <c r="F78" s="130">
        <v>1474010</v>
      </c>
      <c r="G78" s="139" t="s">
        <v>168</v>
      </c>
      <c r="H78" s="210" t="s">
        <v>155</v>
      </c>
      <c r="I78" s="210" t="s">
        <v>155</v>
      </c>
      <c r="J78" s="210" t="s">
        <v>155</v>
      </c>
      <c r="K78" s="210" t="s">
        <v>294</v>
      </c>
      <c r="L78" s="210" t="s">
        <v>295</v>
      </c>
      <c r="M78" s="210" t="s">
        <v>282</v>
      </c>
      <c r="N78" s="210" t="s">
        <v>286</v>
      </c>
      <c r="O78" s="211" t="s">
        <v>296</v>
      </c>
    </row>
    <row r="79" spans="1:15" ht="82.5" customHeight="1" x14ac:dyDescent="0.2">
      <c r="A79" s="139">
        <v>6</v>
      </c>
      <c r="B79" s="129" t="s">
        <v>7</v>
      </c>
      <c r="C79" s="129" t="s">
        <v>32</v>
      </c>
      <c r="D79" s="139" t="s">
        <v>33</v>
      </c>
      <c r="E79" s="139" t="s">
        <v>6</v>
      </c>
      <c r="F79" s="130">
        <v>1050000</v>
      </c>
      <c r="G79" s="139" t="s">
        <v>154</v>
      </c>
      <c r="H79" s="210"/>
      <c r="I79" s="210"/>
      <c r="J79" s="210"/>
      <c r="K79" s="210"/>
      <c r="L79" s="210"/>
      <c r="M79" s="210"/>
      <c r="N79" s="210"/>
      <c r="O79" s="211"/>
    </row>
    <row r="80" spans="1:15" ht="132" x14ac:dyDescent="0.2">
      <c r="A80" s="139">
        <v>6</v>
      </c>
      <c r="B80" s="129" t="s">
        <v>7</v>
      </c>
      <c r="C80" s="129" t="s">
        <v>30</v>
      </c>
      <c r="D80" s="139" t="s">
        <v>31</v>
      </c>
      <c r="E80" s="139" t="s">
        <v>6</v>
      </c>
      <c r="F80" s="130">
        <v>7572030</v>
      </c>
      <c r="G80" s="139" t="s">
        <v>169</v>
      </c>
      <c r="H80" s="131" t="s">
        <v>155</v>
      </c>
      <c r="I80" s="131" t="s">
        <v>149</v>
      </c>
      <c r="J80" s="131" t="s">
        <v>156</v>
      </c>
      <c r="K80" s="139" t="s">
        <v>297</v>
      </c>
      <c r="L80" s="139" t="s">
        <v>298</v>
      </c>
      <c r="M80" s="139" t="s">
        <v>283</v>
      </c>
      <c r="N80" s="139" t="s">
        <v>278</v>
      </c>
      <c r="O80" s="140" t="s">
        <v>329</v>
      </c>
    </row>
    <row r="81" spans="1:15" ht="82.5" customHeight="1" x14ac:dyDescent="0.2">
      <c r="A81" s="139">
        <v>6</v>
      </c>
      <c r="B81" s="129" t="s">
        <v>7</v>
      </c>
      <c r="C81" s="129" t="s">
        <v>28</v>
      </c>
      <c r="D81" s="139" t="s">
        <v>29</v>
      </c>
      <c r="E81" s="139" t="s">
        <v>161</v>
      </c>
      <c r="F81" s="130">
        <v>600000</v>
      </c>
      <c r="G81" s="139" t="s">
        <v>143</v>
      </c>
      <c r="H81" s="131" t="s">
        <v>155</v>
      </c>
      <c r="I81" s="131" t="s">
        <v>149</v>
      </c>
      <c r="J81" s="131" t="s">
        <v>156</v>
      </c>
      <c r="K81" s="139" t="s">
        <v>259</v>
      </c>
      <c r="L81" s="139" t="s">
        <v>258</v>
      </c>
      <c r="M81" s="139" t="s">
        <v>284</v>
      </c>
      <c r="N81" s="139" t="s">
        <v>285</v>
      </c>
      <c r="O81" s="140" t="s">
        <v>276</v>
      </c>
    </row>
    <row r="82" spans="1:15" ht="109.5" customHeight="1" x14ac:dyDescent="0.2">
      <c r="A82" s="139">
        <v>6</v>
      </c>
      <c r="B82" s="129" t="s">
        <v>7</v>
      </c>
      <c r="C82" s="129" t="s">
        <v>26</v>
      </c>
      <c r="D82" s="139" t="s">
        <v>27</v>
      </c>
      <c r="E82" s="139" t="s">
        <v>162</v>
      </c>
      <c r="F82" s="130">
        <v>1800000</v>
      </c>
      <c r="G82" s="139" t="s">
        <v>143</v>
      </c>
      <c r="H82" s="131" t="s">
        <v>155</v>
      </c>
      <c r="I82" s="131" t="s">
        <v>149</v>
      </c>
      <c r="J82" s="131" t="s">
        <v>156</v>
      </c>
      <c r="K82" s="139" t="s">
        <v>318</v>
      </c>
      <c r="L82" s="139" t="s">
        <v>319</v>
      </c>
      <c r="M82" s="139" t="s">
        <v>282</v>
      </c>
      <c r="N82" s="139" t="s">
        <v>279</v>
      </c>
      <c r="O82" s="140" t="s">
        <v>1354</v>
      </c>
    </row>
    <row r="83" spans="1:15" ht="94.5" customHeight="1" x14ac:dyDescent="0.2">
      <c r="A83" s="139">
        <v>6</v>
      </c>
      <c r="B83" s="129" t="s">
        <v>7</v>
      </c>
      <c r="C83" s="129" t="s">
        <v>24</v>
      </c>
      <c r="D83" s="139" t="s">
        <v>25</v>
      </c>
      <c r="E83" s="139" t="s">
        <v>162</v>
      </c>
      <c r="F83" s="130">
        <v>900000</v>
      </c>
      <c r="G83" s="139" t="s">
        <v>143</v>
      </c>
      <c r="H83" s="131" t="s">
        <v>155</v>
      </c>
      <c r="I83" s="131" t="s">
        <v>149</v>
      </c>
      <c r="J83" s="131" t="s">
        <v>156</v>
      </c>
      <c r="K83" s="139" t="s">
        <v>260</v>
      </c>
      <c r="L83" s="139" t="s">
        <v>261</v>
      </c>
      <c r="M83" s="139" t="s">
        <v>262</v>
      </c>
      <c r="N83" s="139" t="s">
        <v>263</v>
      </c>
      <c r="O83" s="140" t="s">
        <v>277</v>
      </c>
    </row>
    <row r="84" spans="1:15" ht="105.6" x14ac:dyDescent="0.2">
      <c r="A84" s="144">
        <v>6</v>
      </c>
      <c r="B84" s="145" t="s">
        <v>7</v>
      </c>
      <c r="C84" s="145" t="s">
        <v>22</v>
      </c>
      <c r="D84" s="144" t="s">
        <v>23</v>
      </c>
      <c r="E84" s="144" t="s">
        <v>163</v>
      </c>
      <c r="F84" s="146">
        <v>2318960</v>
      </c>
      <c r="G84" s="144" t="s">
        <v>164</v>
      </c>
      <c r="H84" s="147" t="s">
        <v>155</v>
      </c>
      <c r="I84" s="147" t="s">
        <v>149</v>
      </c>
      <c r="J84" s="147" t="s">
        <v>156</v>
      </c>
      <c r="K84" s="144" t="s">
        <v>338</v>
      </c>
      <c r="L84" s="144" t="s">
        <v>351</v>
      </c>
      <c r="M84" s="144" t="s">
        <v>1355</v>
      </c>
      <c r="N84" s="144" t="s">
        <v>1356</v>
      </c>
      <c r="O84" s="144"/>
    </row>
    <row r="85" spans="1:15" x14ac:dyDescent="0.2">
      <c r="F85" s="5"/>
    </row>
    <row r="86" spans="1:15" ht="15.6" x14ac:dyDescent="0.3">
      <c r="A86" s="9" t="s">
        <v>361</v>
      </c>
      <c r="F86" s="5"/>
      <c r="G86" s="6"/>
      <c r="O86" s="13" t="s">
        <v>363</v>
      </c>
    </row>
    <row r="87" spans="1:15" ht="13.2" x14ac:dyDescent="0.2">
      <c r="A87" s="10"/>
      <c r="F87" s="5"/>
      <c r="G87" s="6"/>
    </row>
    <row r="88" spans="1:15" ht="13.2" x14ac:dyDescent="0.25">
      <c r="A88" s="11" t="s">
        <v>364</v>
      </c>
      <c r="F88" s="5"/>
      <c r="G88" s="6"/>
    </row>
    <row r="89" spans="1:15" ht="13.2" x14ac:dyDescent="0.25">
      <c r="A89" s="12" t="s">
        <v>362</v>
      </c>
      <c r="F89" s="5"/>
      <c r="G89" s="6"/>
    </row>
    <row r="90" spans="1:15" x14ac:dyDescent="0.2">
      <c r="F90" s="5"/>
      <c r="G90" s="6"/>
    </row>
    <row r="91" spans="1:15" x14ac:dyDescent="0.2">
      <c r="F91" s="5"/>
    </row>
    <row r="93" spans="1:15" x14ac:dyDescent="0.2">
      <c r="F93" s="5"/>
    </row>
  </sheetData>
  <mergeCells count="62">
    <mergeCell ref="F6:F7"/>
    <mergeCell ref="G6:G7"/>
    <mergeCell ref="H6:I6"/>
    <mergeCell ref="M2:O2"/>
    <mergeCell ref="A3:P3"/>
    <mergeCell ref="A6:A7"/>
    <mergeCell ref="B6:B7"/>
    <mergeCell ref="C6:C7"/>
    <mergeCell ref="D6:D7"/>
    <mergeCell ref="E6:E7"/>
    <mergeCell ref="J6:J7"/>
    <mergeCell ref="K6:O6"/>
    <mergeCell ref="A5:B5"/>
    <mergeCell ref="K9:K10"/>
    <mergeCell ref="L9:L10"/>
    <mergeCell ref="M9:M10"/>
    <mergeCell ref="N9:N10"/>
    <mergeCell ref="O9:O10"/>
    <mergeCell ref="H23:H26"/>
    <mergeCell ref="I23:I26"/>
    <mergeCell ref="J23:J26"/>
    <mergeCell ref="K23:K26"/>
    <mergeCell ref="L23:L26"/>
    <mergeCell ref="K12:K13"/>
    <mergeCell ref="L12:L13"/>
    <mergeCell ref="M12:M13"/>
    <mergeCell ref="N12:N13"/>
    <mergeCell ref="O12:O13"/>
    <mergeCell ref="M23:M26"/>
    <mergeCell ref="N23:N26"/>
    <mergeCell ref="O23:O26"/>
    <mergeCell ref="K36:K37"/>
    <mergeCell ref="L36:L37"/>
    <mergeCell ref="M36:M37"/>
    <mergeCell ref="N36:N37"/>
    <mergeCell ref="O36:O37"/>
    <mergeCell ref="H71:H73"/>
    <mergeCell ref="I71:I73"/>
    <mergeCell ref="J71:J73"/>
    <mergeCell ref="K71:K73"/>
    <mergeCell ref="L71:L73"/>
    <mergeCell ref="K63:K64"/>
    <mergeCell ref="L63:L64"/>
    <mergeCell ref="M63:M64"/>
    <mergeCell ref="N63:N64"/>
    <mergeCell ref="O63:O64"/>
    <mergeCell ref="M71:M73"/>
    <mergeCell ref="N71:N73"/>
    <mergeCell ref="O71:O73"/>
    <mergeCell ref="K74:K76"/>
    <mergeCell ref="L74:L76"/>
    <mergeCell ref="M74:M76"/>
    <mergeCell ref="N74:N76"/>
    <mergeCell ref="O74:O76"/>
    <mergeCell ref="N78:N79"/>
    <mergeCell ref="O78:O79"/>
    <mergeCell ref="H78:H79"/>
    <mergeCell ref="I78:I79"/>
    <mergeCell ref="J78:J79"/>
    <mergeCell ref="K78:K79"/>
    <mergeCell ref="L78:L79"/>
    <mergeCell ref="M78:M79"/>
  </mergeCells>
  <hyperlinks>
    <hyperlink ref="A89" r:id="rId1" display="anna.pukse@fm.gov.lv" xr:uid="{37A8F283-434C-4DAA-A137-0F0F8C261339}"/>
  </hyperlinks>
  <pageMargins left="0.23622047244094491" right="0.23622047244094491" top="0.35433070866141736" bottom="0.35433070866141736" header="0.11811023622047245" footer="0.11811023622047245"/>
  <pageSetup paperSize="9" scale="57" orientation="landscape" r:id="rId2"/>
  <headerFooter>
    <oddFooter>&amp;L&amp;F&amp;A&amp;R&amp;P no &amp;N</oddFooter>
  </headerFooter>
  <rowBreaks count="1" manualBreakCount="1">
    <brk id="8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Piel. Nr.4 Kopējie rādītāji</vt:lpstr>
      <vt:lpstr>Piel. Nr.5 Atskaites p.&amp;mērķi</vt:lpstr>
      <vt:lpstr>Piel Nr.6 Uzraudzības rādītāji</vt:lpstr>
      <vt:lpstr>Piel.N.7 AF citi fin avoti</vt:lpstr>
      <vt:lpstr>Piel. Nr.8 AF MKN_Ziņ. laika gr</vt:lpstr>
      <vt:lpstr>'Piel Nr.6 Uzraudzības rādītāji'!Print_Area</vt:lpstr>
      <vt:lpstr>'Piel. Nr.4 Kopējie rādītāji'!Print_Area</vt:lpstr>
      <vt:lpstr>'Piel. Nr.5 Atskaites p.&amp;mērķi'!Print_Area</vt:lpstr>
      <vt:lpstr>'Piel. Nr.8 AF MKN_Ziņ. laika gr'!Print_Area</vt:lpstr>
      <vt:lpstr>'Piel.N.7 AF citi fin avoti'!Print_Area</vt:lpstr>
      <vt:lpstr>'Piel Nr.6 Uzraudzības rādītāji'!Print_Titles</vt:lpstr>
      <vt:lpstr>'Piel. Nr.4 Kopējie rādītāji'!Print_Titles</vt:lpstr>
      <vt:lpstr>'Piel. Nr.5 Atskaites p.&amp;mērķi'!Print_Titles</vt:lpstr>
      <vt:lpstr>'Piel. Nr.8 AF MKN_Ziņ. laika gr'!Print_Titles</vt:lpstr>
      <vt:lpstr>'Piel.N.7 AF citi fin avoti'!Print_Titles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Pukse 2</dc:creator>
  <cp:lastModifiedBy>Dace Ķeze</cp:lastModifiedBy>
  <cp:lastPrinted>2022-09-29T13:48:09Z</cp:lastPrinted>
  <dcterms:created xsi:type="dcterms:W3CDTF">2020-05-13T15:28:21Z</dcterms:created>
  <dcterms:modified xsi:type="dcterms:W3CDTF">2022-09-29T13:48:17Z</dcterms:modified>
</cp:coreProperties>
</file>